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77\Desktop\"/>
    </mc:Choice>
  </mc:AlternateContent>
  <workbookProtection workbookAlgorithmName="SHA-512" workbookHashValue="MlyT3+Fuq4Ky2bELadbxGpluAKxwVHC4eUM3Yy492QWFLRS7uUKVf2+pZxoLWmlB+CVy7RX4/L6vPb87uzOYNA==" workbookSaltValue="xvzumlFSiHSxLtO3gmDBKg==" workbookSpinCount="100000" lockStructure="1"/>
  <bookViews>
    <workbookView xWindow="0" yWindow="0" windowWidth="19995" windowHeight="72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<sst xmlns="http://schemas.openxmlformats.org/spreadsheetml/2006/main" count="232" uniqueCount="120">
  <si>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</si>
  <si>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</si>
  <si>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</si>
  <si>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</si>
  <si>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</si>
  <si>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</si>
  <si>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</si>
  <si>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</si>
  <si>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</si>
  <si>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</si>
  <si>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</si>
  <si>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</si>
  <si>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</si>
  <si>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</si>
  <si>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</si>
  <si>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</si>
  <si>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</si>
  <si>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</si>
  <si>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</si>
  <si>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</si>
  <si>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</si>
  <si>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</si>
  <si>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</si>
  <si>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</si>
  <si>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</si>
  <si>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</si>
  <si>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</si>
  <si>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</si>
  <si>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</si>
  <si>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</si>
  <si>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</si>
  <si>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</si>
  <si>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</si>
  <si>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</si>
  <si>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</si>
  <si>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</si>
  <si>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</si>
  <si>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</si>
  <si>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</si>
  <si>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</si>
  <si>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</si>
  <si>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</si>
  <si>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</si>
  <si>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</si>
  <si>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</si>
  <si>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</si>
  <si>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</si>
  <si>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</si>
  <si>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</si>
  <si>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</si>
  <si>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</si>
  <si>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</si>
  <si>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</si>
  <si>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</si>
  <si>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</si>
  <si>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</si>
  <si>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</si>
  <si>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</si>
  <si>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</si>
  <si>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</si>
  <si>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</si>
  <si>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</si>
  <si>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</si>
  <si>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</si>
  <si>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</si>
  <si>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</si>
  <si>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</si>
  <si>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</si>
  <si>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</si>
  <si>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</si>
  <si>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</si>
  <si>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</si>
  <si>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</si>
  <si>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</si>
  <si>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</si>
  <si>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</si>
  <si>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</si>
  <si>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</si>
  <si>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</si>
  <si>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</si>
  <si>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</si>
  <si>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</si>
  <si>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</si>
  <si>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</si>
  <si>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</si>
  <si>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</si>
  <si>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</si>
  <si>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</si>
  <si>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</si>
  <si>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</si>
  <si>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</si>
  <si>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</si>
  <si>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</si>
  <si>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</si>
  <si>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</si>
  <si>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</si>
  <si>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</si>
  <si>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</si>
  <si>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</si>
  <si>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</si>
  <si>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</si>
  <si>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</si>
  <si>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</si>
  <si>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</si>
  <si>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</si>
  <si>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嘉麻市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</si>
  <si>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</si>
  <si>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</si>
  <si>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</si>
  <si>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</si>
  <si>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</si>
  <si>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</si>
  <si>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</si>
  <si>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</si>
  <si>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</si>
  <si>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</si>
  <si>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</si>
  <si>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料金改定を行った平成21年度以降、黒字を維持できており、料金回収率及び給水原価から料金水準も適切であると考える。
　流動比率により必要な資金も確保できていることから、健全な経営を維持できているものと考える。
　施設利用率については、施設の事故等による断水を回避するため、一定の設備能力は必要と考えられるが、配水量の推移を見ながら整理・縮小も考えなければならない。</t>
    <phoneticPr fontId="4"/>
  </si>
  <si>
    <t>　水道施設の老朽化の状況は、全国の平均値及び類似団体の平均値とほぼ等しい状況である。
　本市の水道施設は、昭和30年、40年代に建設された施設が多く、漏水修理の頻度も年々増加している。
　有収率は全国平均より2%以上も低く、早急に管路の更新を行っていく必要がある。</t>
    <phoneticPr fontId="4"/>
  </si>
  <si>
    <t>　本市の人口は少子高齢化の影響を受けて、減少傾向にある。人口減少に伴い有収水量も減少してきており、今後も水需要は減少していくものと考えられる。
　平成18年3月合併後、平成21年度に統一料金を適用する料金改定を行ったが、今後、人口減少による料金収入の減少と、施設の老朽化に伴う設備改修に多額の費用がかかることが見込まれるため、更なる経費削減及び財源確保に努め、今後も健全経営を維持できるよう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</si>
</sst>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0.46</c:v>
                </c:pt>
                <c:pt idx="1">
                  <c:v>0.57999999999999996</c:v>
                </c:pt>
                <c:pt idx="2">
                  <c:v>0.37</c:v>
                </c:pt>
                <c:pt idx="3">
                  <c:v>0.63</c:v>
                </c:pt>
                <c:pt idx="4">
                  <c:v>0.7</c:v>
                </c:pt>
              </c:numCache>
            </c:numRef>
          </c:val>
          <c:extLst>
            <c:ext xmlns:c16="http://schemas.microsoft.com/office/drawing/2014/chart" uri="{C3380CC4-5D6E-409C-BE32-E72D297353CC}">
              <c16:uniqueId val="{00000000-9E49-417E-AB7F-686BE42FB0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9E49-417E-AB7F-686BE42FB0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56.84</c:v>
                </c:pt>
                <c:pt idx="1">
                  <c:v>55.48</c:v>
                </c:pt>
                <c:pt idx="2">
                  <c:v>53.96</c:v>
                </c:pt>
                <c:pt idx="3">
                  <c:v>53.74</c:v>
                </c:pt>
                <c:pt idx="4">
                  <c:v>53.15</c:v>
                </c:pt>
              </c:numCache>
            </c:numRef>
          </c:val>
          <c:extLst>
            <c:ext xmlns:c16="http://schemas.microsoft.com/office/drawing/2014/chart" uri="{C3380CC4-5D6E-409C-BE32-E72D297353CC}">
              <c16:uniqueId val="{00000000-1963-4B3A-BE7F-E8DB584708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1963-4B3A-BE7F-E8DB584708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87.07</c:v>
                </c:pt>
                <c:pt idx="1">
                  <c:v>86.3</c:v>
                </c:pt>
                <c:pt idx="2">
                  <c:v>87.73</c:v>
                </c:pt>
                <c:pt idx="3">
                  <c:v>88.02</c:v>
                </c:pt>
                <c:pt idx="4">
                  <c:v>87.73</c:v>
                </c:pt>
              </c:numCache>
            </c:numRef>
          </c:val>
          <c:extLst>
            <c:ext xmlns:c16="http://schemas.microsoft.com/office/drawing/2014/chart" uri="{C3380CC4-5D6E-409C-BE32-E72D297353CC}">
              <c16:uniqueId val="{00000000-41B9-4018-859E-577D5BBCD4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41B9-4018-859E-577D5BBCD4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109.77</c:v>
                </c:pt>
                <c:pt idx="1">
                  <c:v>116.6</c:v>
                </c:pt>
                <c:pt idx="2">
                  <c:v>119.06</c:v>
                </c:pt>
                <c:pt idx="3">
                  <c:v>121.32</c:v>
                </c:pt>
                <c:pt idx="4">
                  <c:v>119.42</c:v>
                </c:pt>
              </c:numCache>
            </c:numRef>
          </c:val>
          <c:extLst>
            <c:ext xmlns:c16="http://schemas.microsoft.com/office/drawing/2014/chart" uri="{C3380CC4-5D6E-409C-BE32-E72D297353CC}">
              <c16:uniqueId val="{00000000-FA16-45F7-89BA-DA320F37F7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FA16-45F7-89BA-DA320F37F7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34.56</c:v>
                </c:pt>
                <c:pt idx="1">
                  <c:v>45.69</c:v>
                </c:pt>
                <c:pt idx="2">
                  <c:v>47.57</c:v>
                </c:pt>
                <c:pt idx="3">
                  <c:v>49.19</c:v>
                </c:pt>
                <c:pt idx="4">
                  <c:v>48.17</c:v>
                </c:pt>
              </c:numCache>
            </c:numRef>
          </c:val>
          <c:extLst>
            <c:ext xmlns:c16="http://schemas.microsoft.com/office/drawing/2014/chart" uri="{C3380CC4-5D6E-409C-BE32-E72D297353CC}">
              <c16:uniqueId val="{00000000-80D5-4BC8-8AB3-8AD015ACA5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80D5-4BC8-8AB3-8AD015ACA5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5.69</c:v>
                </c:pt>
                <c:pt idx="1">
                  <c:v>10.71</c:v>
                </c:pt>
                <c:pt idx="2">
                  <c:v>10.71</c:v>
                </c:pt>
                <c:pt idx="3">
                  <c:v>10.3</c:v>
                </c:pt>
                <c:pt idx="4">
                  <c:v>10.11</c:v>
                </c:pt>
              </c:numCache>
            </c:numRef>
          </c:val>
          <c:extLst>
            <c:ext xmlns:c16="http://schemas.microsoft.com/office/drawing/2014/chart" uri="{C3380CC4-5D6E-409C-BE32-E72D297353CC}">
              <c16:uniqueId val="{00000000-971D-4F1E-A6FA-419A76649D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971D-4F1E-A6FA-419A76649D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6A-4583-94EE-402558352E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E56A-4583-94EE-402558352E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1247.94</c:v>
                </c:pt>
                <c:pt idx="1">
                  <c:v>713.6</c:v>
                </c:pt>
                <c:pt idx="2">
                  <c:v>707.34</c:v>
                </c:pt>
                <c:pt idx="3">
                  <c:v>738.34</c:v>
                </c:pt>
                <c:pt idx="4">
                  <c:v>348.15</c:v>
                </c:pt>
              </c:numCache>
            </c:numRef>
          </c:val>
          <c:extLst>
            <c:ext xmlns:c16="http://schemas.microsoft.com/office/drawing/2014/chart" uri="{C3380CC4-5D6E-409C-BE32-E72D297353CC}">
              <c16:uniqueId val="{00000000-4D8A-4724-B4B4-DF847F41B0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4D8A-4724-B4B4-DF847F41B0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447.68</c:v>
                </c:pt>
                <c:pt idx="1">
                  <c:v>433.95</c:v>
                </c:pt>
                <c:pt idx="2">
                  <c:v>407.24</c:v>
                </c:pt>
                <c:pt idx="3">
                  <c:v>377.14</c:v>
                </c:pt>
                <c:pt idx="4">
                  <c:v>393.74</c:v>
                </c:pt>
              </c:numCache>
            </c:numRef>
          </c:val>
          <c:extLst>
            <c:ext xmlns:c16="http://schemas.microsoft.com/office/drawing/2014/chart" uri="{C3380CC4-5D6E-409C-BE32-E72D297353CC}">
              <c16:uniqueId val="{00000000-443A-4483-B100-7E66FF98C5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443A-4483-B100-7E66FF98C5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101.26</c:v>
                </c:pt>
                <c:pt idx="1">
                  <c:v>111.97</c:v>
                </c:pt>
                <c:pt idx="2">
                  <c:v>114.83</c:v>
                </c:pt>
                <c:pt idx="3">
                  <c:v>119.1</c:v>
                </c:pt>
                <c:pt idx="4">
                  <c:v>117.71</c:v>
                </c:pt>
              </c:numCache>
            </c:numRef>
          </c:val>
          <c:extLst>
            <c:ext xmlns:c16="http://schemas.microsoft.com/office/drawing/2014/chart" uri="{C3380CC4-5D6E-409C-BE32-E72D297353CC}">
              <c16:uniqueId val="{00000000-3B0D-4546-B06C-239376A204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3B0D-4546-B06C-239376A204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144.49</c:v>
                </c:pt>
                <c:pt idx="1">
                  <c:v>130.81</c:v>
                </c:pt>
                <c:pt idx="2">
                  <c:v>127.89</c:v>
                </c:pt>
                <c:pt idx="3">
                  <c:v>123.19</c:v>
                </c:pt>
                <c:pt idx="4">
                  <c:v>124.72</c:v>
                </c:pt>
              </c:numCache>
            </c:numRef>
          </c:val>
          <c:extLst>
            <c:ext xmlns:c16="http://schemas.microsoft.com/office/drawing/2014/chart" uri="{C3380CC4-5D6E-409C-BE32-E72D297353CC}">
              <c16:uniqueId val="{00000000-15F3-474D-98C1-8FE64855C1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15F3-474D-98C1-8FE64855C1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福岡県　嘉麻市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39177</v>
      </c>
      <c r="AM8" s="70"/>
      <c r="AN8" s="70"/>
      <c r="AO8" s="70"/>
      <c r="AP8" s="70"/>
      <c r="AQ8" s="70"/>
      <c r="AR8" s="70"/>
      <c r="AS8" s="70"/>
      <c r="AT8" s="66">
        <f>データ!$S$6</f>
        <v>135.11000000000001</v>
      </c>
      <c r="AU8" s="67"/>
      <c r="AV8" s="67"/>
      <c r="AW8" s="67"/>
      <c r="AX8" s="67"/>
      <c r="AY8" s="67"/>
      <c r="AZ8" s="67"/>
      <c r="BA8" s="67"/>
      <c r="BB8" s="69">
        <f>データ!$T$6</f>
        <v>289.95999999999998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68.73</v>
      </c>
      <c r="J10" s="67"/>
      <c r="K10" s="67"/>
      <c r="L10" s="67"/>
      <c r="M10" s="67"/>
      <c r="N10" s="67"/>
      <c r="O10" s="68"/>
      <c r="P10" s="69">
        <f>データ!$P$6</f>
        <v>90.02</v>
      </c>
      <c r="Q10" s="69"/>
      <c r="R10" s="69"/>
      <c r="S10" s="69"/>
      <c r="T10" s="69"/>
      <c r="U10" s="69"/>
      <c r="V10" s="69"/>
      <c r="W10" s="70">
        <f>データ!$Q$6</f>
        <v>3002</v>
      </c>
      <c r="X10" s="70"/>
      <c r="Y10" s="70"/>
      <c r="Z10" s="70"/>
      <c r="AA10" s="70"/>
      <c r="AB10" s="70"/>
      <c r="AC10" s="70"/>
      <c r="AD10" s="2"/>
      <c r="AE10" s="2"/>
      <c r="AF10" s="2"/>
      <c r="AG10" s="2"/>
      <c r="AH10" s="4"/>
      <c r="AI10" s="4"/>
      <c r="AJ10" s="4"/>
      <c r="AK10" s="4"/>
      <c r="AL10" s="70">
        <f>データ!$U$6</f>
        <v>35028</v>
      </c>
      <c r="AM10" s="70"/>
      <c r="AN10" s="70"/>
      <c r="AO10" s="70"/>
      <c r="AP10" s="70"/>
      <c r="AQ10" s="70"/>
      <c r="AR10" s="70"/>
      <c r="AS10" s="70"/>
      <c r="AT10" s="66">
        <f>データ!$V$6</f>
        <v>43.84</v>
      </c>
      <c r="AU10" s="67"/>
      <c r="AV10" s="67"/>
      <c r="AW10" s="67"/>
      <c r="AX10" s="67"/>
      <c r="AY10" s="67"/>
      <c r="AZ10" s="67"/>
      <c r="BA10" s="67"/>
      <c r="BB10" s="69">
        <f>データ!$W$6</f>
        <v>799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2EJkDyCo2t8/p/A1E1bTKDUVNJ3lwF3qdzA5HtfyZ4wfbexs/IsmseF6m/qa4EyaI3B4vJHHQ7hJs3yd2k+mA==" saltValue="0jiB/O19ynuJVjiWZ5YPp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402273</v>
      </c>
      <c r="D6" s="33">
        <f t="shared" si="3"/>
        <v>46</v>
      </c>
      <c r="E6" s="33">
        <f t="shared" si="3"/>
        <v>1</v>
      </c>
      <c r="F6" s="33">
        <f t="shared" si="3"/>
        <v>0</v>
      </c>
      <c r="G6" s="33">
        <f t="shared" si="3"/>
        <v>1</v>
      </c>
      <c r="H6" s="33" t="str">
        <f t="shared" si="3"/>
        <v>福岡県　嘉麻市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68.73</v>
      </c>
      <c r="P6" s="34">
        <f t="shared" si="3"/>
        <v>90.02</v>
      </c>
      <c r="Q6" s="34">
        <f t="shared" si="3"/>
        <v>3002</v>
      </c>
      <c r="R6" s="34">
        <f t="shared" si="3"/>
        <v>39177</v>
      </c>
      <c r="S6" s="34">
        <f t="shared" si="3"/>
        <v>135.11000000000001</v>
      </c>
      <c r="T6" s="34">
        <f t="shared" si="3"/>
        <v>289.95999999999998</v>
      </c>
      <c r="U6" s="34">
        <f t="shared" si="3"/>
        <v>35028</v>
      </c>
      <c r="V6" s="34">
        <f t="shared" si="3"/>
        <v>43.84</v>
      </c>
      <c r="W6" s="34">
        <f t="shared" si="3"/>
        <v>799</v>
      </c>
      <c r="X6" s="35">
        <f>IF(X7="",NA(),X7)</f>
        <v>109.77</v>
      </c>
      <c r="Y6" s="35">
        <f t="shared" ref="Y6:AG6" si="4">IF(Y7="",NA(),Y7)</f>
        <v>116.6</v>
      </c>
      <c r="Z6" s="35">
        <f t="shared" si="4"/>
        <v>119.06</v>
      </c>
      <c r="AA6" s="35">
        <f t="shared" si="4"/>
        <v>121.32</v>
      </c>
      <c r="AB6" s="35">
        <f t="shared" si="4"/>
        <v>119.42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1247.94</v>
      </c>
      <c r="AU6" s="35">
        <f t="shared" ref="AU6:BC6" si="6">IF(AU7="",NA(),AU7)</f>
        <v>713.6</v>
      </c>
      <c r="AV6" s="35">
        <f t="shared" si="6"/>
        <v>707.34</v>
      </c>
      <c r="AW6" s="35">
        <f t="shared" si="6"/>
        <v>738.34</v>
      </c>
      <c r="AX6" s="35">
        <f t="shared" si="6"/>
        <v>348.15</v>
      </c>
      <c r="AY6" s="35">
        <f t="shared" si="6"/>
        <v>909.68</v>
      </c>
      <c r="AZ6" s="35">
        <f t="shared" si="6"/>
        <v>382.09</v>
      </c>
      <c r="BA6" s="35">
        <f t="shared" si="6"/>
        <v>371.31</v>
      </c>
      <c r="BB6" s="35">
        <f t="shared" si="6"/>
        <v>377.63</v>
      </c>
      <c r="BC6" s="35">
        <f t="shared" si="6"/>
        <v>357.34</v>
      </c>
      <c r="BD6" s="34" t="str">
        <f>IF(BD7="","",IF(BD7="-","【-】","【"&amp;SUBSTITUTE(TEXT(BD7,"#,##0.00"),"-","△")&amp;"】"))</f>
        <v>【264.34】</v>
      </c>
      <c r="BE6" s="35">
        <f>IF(BE7="",NA(),BE7)</f>
        <v>447.68</v>
      </c>
      <c r="BF6" s="35">
        <f t="shared" ref="BF6:BN6" si="7">IF(BF7="",NA(),BF7)</f>
        <v>433.95</v>
      </c>
      <c r="BG6" s="35">
        <f t="shared" si="7"/>
        <v>407.24</v>
      </c>
      <c r="BH6" s="35">
        <f t="shared" si="7"/>
        <v>377.14</v>
      </c>
      <c r="BI6" s="35">
        <f t="shared" si="7"/>
        <v>393.74</v>
      </c>
      <c r="BJ6" s="35">
        <f t="shared" si="7"/>
        <v>382.65</v>
      </c>
      <c r="BK6" s="35">
        <f t="shared" si="7"/>
        <v>385.06</v>
      </c>
      <c r="BL6" s="35">
        <f t="shared" si="7"/>
        <v>373.09</v>
      </c>
      <c r="BM6" s="35">
        <f t="shared" si="7"/>
        <v>364.71</v>
      </c>
      <c r="BN6" s="35">
        <f t="shared" si="7"/>
        <v>373.69</v>
      </c>
      <c r="BO6" s="34" t="str">
        <f>IF(BO7="","",IF(BO7="-","【-】","【"&amp;SUBSTITUTE(TEXT(BO7,"#,##0.00"),"-","△")&amp;"】"))</f>
        <v>【274.27】</v>
      </c>
      <c r="BP6" s="35">
        <f>IF(BP7="",NA(),BP7)</f>
        <v>101.26</v>
      </c>
      <c r="BQ6" s="35">
        <f t="shared" ref="BQ6:BY6" si="8">IF(BQ7="",NA(),BQ7)</f>
        <v>111.97</v>
      </c>
      <c r="BR6" s="35">
        <f t="shared" si="8"/>
        <v>114.83</v>
      </c>
      <c r="BS6" s="35">
        <f t="shared" si="8"/>
        <v>119.1</v>
      </c>
      <c r="BT6" s="35">
        <f t="shared" si="8"/>
        <v>117.71</v>
      </c>
      <c r="BU6" s="35">
        <f t="shared" si="8"/>
        <v>96.1</v>
      </c>
      <c r="BV6" s="35">
        <f t="shared" si="8"/>
        <v>99.07</v>
      </c>
      <c r="BW6" s="35">
        <f t="shared" si="8"/>
        <v>99.99</v>
      </c>
      <c r="BX6" s="35">
        <f t="shared" si="8"/>
        <v>100.65</v>
      </c>
      <c r="BY6" s="35">
        <f t="shared" si="8"/>
        <v>99.87</v>
      </c>
      <c r="BZ6" s="34" t="str">
        <f>IF(BZ7="","",IF(BZ7="-","【-】","【"&amp;SUBSTITUTE(TEXT(BZ7,"#,##0.00"),"-","△")&amp;"】"))</f>
        <v>【104.36】</v>
      </c>
      <c r="CA6" s="35">
        <f>IF(CA7="",NA(),CA7)</f>
        <v>144.49</v>
      </c>
      <c r="CB6" s="35">
        <f t="shared" ref="CB6:CJ6" si="9">IF(CB7="",NA(),CB7)</f>
        <v>130.81</v>
      </c>
      <c r="CC6" s="35">
        <f t="shared" si="9"/>
        <v>127.89</v>
      </c>
      <c r="CD6" s="35">
        <f t="shared" si="9"/>
        <v>123.19</v>
      </c>
      <c r="CE6" s="35">
        <f t="shared" si="9"/>
        <v>124.72</v>
      </c>
      <c r="CF6" s="35">
        <f t="shared" si="9"/>
        <v>178.39</v>
      </c>
      <c r="CG6" s="35">
        <f t="shared" si="9"/>
        <v>173.03</v>
      </c>
      <c r="CH6" s="35">
        <f t="shared" si="9"/>
        <v>171.15</v>
      </c>
      <c r="CI6" s="35">
        <f t="shared" si="9"/>
        <v>170.19</v>
      </c>
      <c r="CJ6" s="35">
        <f t="shared" si="9"/>
        <v>171.81</v>
      </c>
      <c r="CK6" s="34" t="str">
        <f>IF(CK7="","",IF(CK7="-","【-】","【"&amp;SUBSTITUTE(TEXT(CK7,"#,##0.00"),"-","△")&amp;"】"))</f>
        <v>【165.71】</v>
      </c>
      <c r="CL6" s="35">
        <f>IF(CL7="",NA(),CL7)</f>
        <v>56.84</v>
      </c>
      <c r="CM6" s="35">
        <f t="shared" ref="CM6:CU6" si="10">IF(CM7="",NA(),CM7)</f>
        <v>55.48</v>
      </c>
      <c r="CN6" s="35">
        <f t="shared" si="10"/>
        <v>53.96</v>
      </c>
      <c r="CO6" s="35">
        <f t="shared" si="10"/>
        <v>53.74</v>
      </c>
      <c r="CP6" s="35">
        <f t="shared" si="10"/>
        <v>53.15</v>
      </c>
      <c r="CQ6" s="35">
        <f t="shared" si="10"/>
        <v>59.23</v>
      </c>
      <c r="CR6" s="35">
        <f t="shared" si="10"/>
        <v>58.58</v>
      </c>
      <c r="CS6" s="35">
        <f t="shared" si="10"/>
        <v>58.53</v>
      </c>
      <c r="CT6" s="35">
        <f t="shared" si="10"/>
        <v>59.01</v>
      </c>
      <c r="CU6" s="35">
        <f t="shared" si="10"/>
        <v>60.03</v>
      </c>
      <c r="CV6" s="34" t="str">
        <f>IF(CV7="","",IF(CV7="-","【-】","【"&amp;SUBSTITUTE(TEXT(CV7,"#,##0.00"),"-","△")&amp;"】"))</f>
        <v>【60.41】</v>
      </c>
      <c r="CW6" s="35">
        <f>IF(CW7="",NA(),CW7)</f>
        <v>87.07</v>
      </c>
      <c r="CX6" s="35">
        <f t="shared" ref="CX6:DF6" si="11">IF(CX7="",NA(),CX7)</f>
        <v>86.3</v>
      </c>
      <c r="CY6" s="35">
        <f t="shared" si="11"/>
        <v>87.73</v>
      </c>
      <c r="CZ6" s="35">
        <f t="shared" si="11"/>
        <v>88.02</v>
      </c>
      <c r="DA6" s="35">
        <f t="shared" si="11"/>
        <v>87.73</v>
      </c>
      <c r="DB6" s="35">
        <f t="shared" si="11"/>
        <v>85.53</v>
      </c>
      <c r="DC6" s="35">
        <f t="shared" si="11"/>
        <v>85.23</v>
      </c>
      <c r="DD6" s="35">
        <f t="shared" si="11"/>
        <v>85.26</v>
      </c>
      <c r="DE6" s="35">
        <f t="shared" si="11"/>
        <v>85.37</v>
      </c>
      <c r="DF6" s="35">
        <f t="shared" si="11"/>
        <v>84.81</v>
      </c>
      <c r="DG6" s="34" t="str">
        <f>IF(DG7="","",IF(DG7="-","【-】","【"&amp;SUBSTITUTE(TEXT(DG7,"#,##0.00"),"-","△")&amp;"】"))</f>
        <v>【89.93】</v>
      </c>
      <c r="DH6" s="35">
        <f>IF(DH7="",NA(),DH7)</f>
        <v>34.56</v>
      </c>
      <c r="DI6" s="35">
        <f t="shared" ref="DI6:DQ6" si="12">IF(DI7="",NA(),DI7)</f>
        <v>45.69</v>
      </c>
      <c r="DJ6" s="35">
        <f t="shared" si="12"/>
        <v>47.57</v>
      </c>
      <c r="DK6" s="35">
        <f t="shared" si="12"/>
        <v>49.19</v>
      </c>
      <c r="DL6" s="35">
        <f t="shared" si="12"/>
        <v>48.17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5.69</v>
      </c>
      <c r="DT6" s="35">
        <f t="shared" ref="DT6:EB6" si="13">IF(DT7="",NA(),DT7)</f>
        <v>10.71</v>
      </c>
      <c r="DU6" s="35">
        <f t="shared" si="13"/>
        <v>10.71</v>
      </c>
      <c r="DV6" s="35">
        <f t="shared" si="13"/>
        <v>10.3</v>
      </c>
      <c r="DW6" s="35">
        <f t="shared" si="13"/>
        <v>10.11</v>
      </c>
      <c r="DX6" s="35">
        <f t="shared" si="13"/>
        <v>8.39</v>
      </c>
      <c r="DY6" s="35">
        <f t="shared" si="13"/>
        <v>10.09</v>
      </c>
      <c r="DZ6" s="35">
        <f t="shared" si="13"/>
        <v>10.54</v>
      </c>
      <c r="EA6" s="35">
        <f t="shared" si="13"/>
        <v>12.03</v>
      </c>
      <c r="EB6" s="35">
        <f t="shared" si="13"/>
        <v>12.19</v>
      </c>
      <c r="EC6" s="34" t="str">
        <f>IF(EC7="","",IF(EC7="-","【-】","【"&amp;SUBSTITUTE(TEXT(EC7,"#,##0.00"),"-","△")&amp;"】"))</f>
        <v>【15.89】</v>
      </c>
      <c r="ED6" s="35">
        <f>IF(ED7="",NA(),ED7)</f>
        <v>0.46</v>
      </c>
      <c r="EE6" s="35">
        <f t="shared" ref="EE6:EM6" si="14">IF(EE7="",NA(),EE7)</f>
        <v>0.57999999999999996</v>
      </c>
      <c r="EF6" s="35">
        <f t="shared" si="14"/>
        <v>0.37</v>
      </c>
      <c r="EG6" s="35">
        <f t="shared" si="14"/>
        <v>0.63</v>
      </c>
      <c r="EH6" s="35">
        <f t="shared" si="14"/>
        <v>0.7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402273</v>
      </c>
      <c r="D7" s="37">
        <v>46</v>
      </c>
      <c r="E7" s="37">
        <v>1</v>
      </c>
      <c r="F7" s="37">
        <v>0</v>
      </c>
      <c r="G7" s="37">
        <v>1</v>
      </c>
      <c r="H7" s="37" t="s">
        <v>105</v>
      </c>
      <c r="I7" s="37" t="s">
        <v>106</v>
      </c>
      <c r="J7" s="37" t="s">
        <v>107</v>
      </c>
      <c r="K7" s="37" t="s">
        <v>108</v>
      </c>
      <c r="L7" s="37" t="s">
        <v>109</v>
      </c>
      <c r="M7" s="37" t="s">
        <v>110</v>
      </c>
      <c r="N7" s="38" t="s">
        <v>111</v>
      </c>
      <c r="O7" s="38">
        <v>68.73</v>
      </c>
      <c r="P7" s="38">
        <v>90.02</v>
      </c>
      <c r="Q7" s="38">
        <v>3002</v>
      </c>
      <c r="R7" s="38">
        <v>39177</v>
      </c>
      <c r="S7" s="38">
        <v>135.11000000000001</v>
      </c>
      <c r="T7" s="38">
        <v>289.95999999999998</v>
      </c>
      <c r="U7" s="38">
        <v>35028</v>
      </c>
      <c r="V7" s="38">
        <v>43.84</v>
      </c>
      <c r="W7" s="38">
        <v>799</v>
      </c>
      <c r="X7" s="38">
        <v>109.77</v>
      </c>
      <c r="Y7" s="38">
        <v>116.6</v>
      </c>
      <c r="Z7" s="38">
        <v>119.06</v>
      </c>
      <c r="AA7" s="38">
        <v>121.32</v>
      </c>
      <c r="AB7" s="38">
        <v>119.42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1247.94</v>
      </c>
      <c r="AU7" s="38">
        <v>713.6</v>
      </c>
      <c r="AV7" s="38">
        <v>707.34</v>
      </c>
      <c r="AW7" s="38">
        <v>738.34</v>
      </c>
      <c r="AX7" s="38">
        <v>348.15</v>
      </c>
      <c r="AY7" s="38">
        <v>909.68</v>
      </c>
      <c r="AZ7" s="38">
        <v>382.09</v>
      </c>
      <c r="BA7" s="38">
        <v>371.31</v>
      </c>
      <c r="BB7" s="38">
        <v>377.63</v>
      </c>
      <c r="BC7" s="38">
        <v>357.34</v>
      </c>
      <c r="BD7" s="38">
        <v>264.33999999999997</v>
      </c>
      <c r="BE7" s="38">
        <v>447.68</v>
      </c>
      <c r="BF7" s="38">
        <v>433.95</v>
      </c>
      <c r="BG7" s="38">
        <v>407.24</v>
      </c>
      <c r="BH7" s="38">
        <v>377.14</v>
      </c>
      <c r="BI7" s="38">
        <v>393.74</v>
      </c>
      <c r="BJ7" s="38">
        <v>382.65</v>
      </c>
      <c r="BK7" s="38">
        <v>385.06</v>
      </c>
      <c r="BL7" s="38">
        <v>373.09</v>
      </c>
      <c r="BM7" s="38">
        <v>364.71</v>
      </c>
      <c r="BN7" s="38">
        <v>373.69</v>
      </c>
      <c r="BO7" s="38">
        <v>274.27</v>
      </c>
      <c r="BP7" s="38">
        <v>101.26</v>
      </c>
      <c r="BQ7" s="38">
        <v>111.97</v>
      </c>
      <c r="BR7" s="38">
        <v>114.83</v>
      </c>
      <c r="BS7" s="38">
        <v>119.1</v>
      </c>
      <c r="BT7" s="38">
        <v>117.71</v>
      </c>
      <c r="BU7" s="38">
        <v>96.1</v>
      </c>
      <c r="BV7" s="38">
        <v>99.07</v>
      </c>
      <c r="BW7" s="38">
        <v>99.99</v>
      </c>
      <c r="BX7" s="38">
        <v>100.65</v>
      </c>
      <c r="BY7" s="38">
        <v>99.87</v>
      </c>
      <c r="BZ7" s="38">
        <v>104.36</v>
      </c>
      <c r="CA7" s="38">
        <v>144.49</v>
      </c>
      <c r="CB7" s="38">
        <v>130.81</v>
      </c>
      <c r="CC7" s="38">
        <v>127.89</v>
      </c>
      <c r="CD7" s="38">
        <v>123.19</v>
      </c>
      <c r="CE7" s="38">
        <v>124.72</v>
      </c>
      <c r="CF7" s="38">
        <v>178.39</v>
      </c>
      <c r="CG7" s="38">
        <v>173.03</v>
      </c>
      <c r="CH7" s="38">
        <v>171.15</v>
      </c>
      <c r="CI7" s="38">
        <v>170.19</v>
      </c>
      <c r="CJ7" s="38">
        <v>171.81</v>
      </c>
      <c r="CK7" s="38">
        <v>165.71</v>
      </c>
      <c r="CL7" s="38">
        <v>56.84</v>
      </c>
      <c r="CM7" s="38">
        <v>55.48</v>
      </c>
      <c r="CN7" s="38">
        <v>53.96</v>
      </c>
      <c r="CO7" s="38">
        <v>53.74</v>
      </c>
      <c r="CP7" s="38">
        <v>53.15</v>
      </c>
      <c r="CQ7" s="38">
        <v>59.23</v>
      </c>
      <c r="CR7" s="38">
        <v>58.58</v>
      </c>
      <c r="CS7" s="38">
        <v>58.53</v>
      </c>
      <c r="CT7" s="38">
        <v>59.01</v>
      </c>
      <c r="CU7" s="38">
        <v>60.03</v>
      </c>
      <c r="CV7" s="38">
        <v>60.41</v>
      </c>
      <c r="CW7" s="38">
        <v>87.07</v>
      </c>
      <c r="CX7" s="38">
        <v>86.3</v>
      </c>
      <c r="CY7" s="38">
        <v>87.73</v>
      </c>
      <c r="CZ7" s="38">
        <v>88.02</v>
      </c>
      <c r="DA7" s="38">
        <v>87.73</v>
      </c>
      <c r="DB7" s="38">
        <v>85.53</v>
      </c>
      <c r="DC7" s="38">
        <v>85.23</v>
      </c>
      <c r="DD7" s="38">
        <v>85.26</v>
      </c>
      <c r="DE7" s="38">
        <v>85.37</v>
      </c>
      <c r="DF7" s="38">
        <v>84.81</v>
      </c>
      <c r="DG7" s="38">
        <v>89.93</v>
      </c>
      <c r="DH7" s="38">
        <v>34.56</v>
      </c>
      <c r="DI7" s="38">
        <v>45.69</v>
      </c>
      <c r="DJ7" s="38">
        <v>47.57</v>
      </c>
      <c r="DK7" s="38">
        <v>49.19</v>
      </c>
      <c r="DL7" s="38">
        <v>48.17</v>
      </c>
      <c r="DM7" s="38">
        <v>37.340000000000003</v>
      </c>
      <c r="DN7" s="38">
        <v>44.31</v>
      </c>
      <c r="DO7" s="38">
        <v>45.75</v>
      </c>
      <c r="DP7" s="38">
        <v>46.9</v>
      </c>
      <c r="DQ7" s="38">
        <v>47.28</v>
      </c>
      <c r="DR7" s="38">
        <v>48.12</v>
      </c>
      <c r="DS7" s="38">
        <v>5.69</v>
      </c>
      <c r="DT7" s="38">
        <v>10.71</v>
      </c>
      <c r="DU7" s="38">
        <v>10.71</v>
      </c>
      <c r="DV7" s="38">
        <v>10.3</v>
      </c>
      <c r="DW7" s="38">
        <v>10.11</v>
      </c>
      <c r="DX7" s="38">
        <v>8.39</v>
      </c>
      <c r="DY7" s="38">
        <v>10.09</v>
      </c>
      <c r="DZ7" s="38">
        <v>10.54</v>
      </c>
      <c r="EA7" s="38">
        <v>12.03</v>
      </c>
      <c r="EB7" s="38">
        <v>12.19</v>
      </c>
      <c r="EC7" s="38">
        <v>15.89</v>
      </c>
      <c r="ED7" s="38">
        <v>0.46</v>
      </c>
      <c r="EE7" s="38">
        <v>0.57999999999999996</v>
      </c>
      <c r="EF7" s="38">
        <v>0.37</v>
      </c>
      <c r="EG7" s="38">
        <v>0.63</v>
      </c>
      <c r="EH7" s="38">
        <v>0.7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677</cp:lastModifiedBy>
  <dcterms:created xsi:type="dcterms:W3CDTF">2018-12-03T08:37:53Z</dcterms:created>
  <dcterms:modified xsi:type="dcterms:W3CDTF">2019-01-17T01:05:02Z</dcterms:modified>
  <cp:category/>
</cp:coreProperties>
</file>