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24226"/>
  <mc:AlternateContent xmlns:mc="http://schemas.openxmlformats.org/markup-compatibility/2006">
    <mc:Choice Requires="x15">
      <x15ac:absPath xmlns:x15ac="http://schemas.microsoft.com/office/spreadsheetml/2010/11/ac" url="\\lfile01\共有フォルダ\18_高齢者介護課\04_介護給付係\04_介護保険施設\06_令和８年度\220401_事業所指定・指導\R06_地域密着型サービス指定・指定更新-10\■新様式\R8.6～\"/>
    </mc:Choice>
  </mc:AlternateContent>
  <xr:revisionPtr revIDLastSave="0" documentId="13_ncr:1_{882831A4-D4CF-4285-9AD3-C9DCAD3C4538}" xr6:coauthVersionLast="47" xr6:coauthVersionMax="47" xr10:uidLastSave="{00000000-0000-0000-0000-000000000000}"/>
  <bookViews>
    <workbookView xWindow="-108" yWindow="-108" windowWidth="23256" windowHeight="12456" firstSheet="8" activeTab="9" xr2:uid="{00000000-000D-0000-FFFF-FFFF00000000}"/>
  </bookViews>
  <sheets>
    <sheet name="加算様式２（医療院＋療養SS）" sheetId="618" state="hidden" r:id="rId1"/>
    <sheet name="加算様式２（老健＋療養SS）" sheetId="617" state="hidden" r:id="rId2"/>
    <sheet name="【R6.5月まで】加算様式２（GH）" sheetId="600" state="hidden" r:id="rId3"/>
    <sheet name="【R6.5月まで】加算様式２（地密特定）" sheetId="650" state="hidden" r:id="rId4"/>
    <sheet name="【R6.5月まで】加算様式２（特定）" sheetId="587" state="hidden" r:id="rId5"/>
    <sheet name="【R6.5月まで】加算様式２（SS）" sheetId="615" state="hidden" r:id="rId6"/>
    <sheet name="【R6.5月まで】加算様式２（特養）" sheetId="621" state="hidden" r:id="rId7"/>
    <sheet name="チェック表" sheetId="690" r:id="rId8"/>
    <sheet name="届出書 別紙3－2" sheetId="691" r:id="rId9"/>
    <sheet name="別紙1-3 " sheetId="693" r:id="rId10"/>
    <sheet name="備考1-3" sheetId="695" r:id="rId11"/>
    <sheet name="【結合済】別紙１－２" sheetId="406" state="hidden" r:id="rId12"/>
    <sheet name="【結合済】備考（1－2）" sheetId="301" state="hidden" r:id="rId13"/>
    <sheet name="【結合済】別紙１－３" sheetId="407" state="hidden" r:id="rId14"/>
    <sheet name="【結合済】備考（1－3）" sheetId="302" state="hidden" r:id="rId15"/>
    <sheet name="別紙４" sheetId="514" state="hidden" r:id="rId16"/>
    <sheet name="別紙５" sheetId="515" state="hidden" r:id="rId17"/>
    <sheet name="別紙5－2" sheetId="516" r:id="rId18"/>
    <sheet name="別紙" sheetId="658" state="hidden" r:id="rId19"/>
    <sheet name="別紙７" sheetId="518" r:id="rId20"/>
    <sheet name="別紙７－２" sheetId="519" r:id="rId21"/>
    <sheet name="別紙７－３" sheetId="520" r:id="rId22"/>
    <sheet name="別紙11" sheetId="526" state="hidden" r:id="rId23"/>
    <sheet name="別紙12－2" sheetId="528" r:id="rId24"/>
    <sheet name="別紙13" sheetId="529" state="hidden" r:id="rId25"/>
    <sheet name="別紙14－4" sheetId="533" r:id="rId26"/>
    <sheet name="別紙14－6" sheetId="535" state="hidden" r:id="rId27"/>
    <sheet name="別紙21" sheetId="543" state="hidden" r:id="rId28"/>
    <sheet name="別紙25" sheetId="549" state="hidden" r:id="rId29"/>
    <sheet name="別紙25－2" sheetId="550" r:id="rId30"/>
    <sheet name="別紙26" sheetId="551" state="hidden" r:id="rId31"/>
    <sheet name="別紙27" sheetId="552" r:id="rId32"/>
    <sheet name="別紙28" sheetId="553" r:id="rId33"/>
    <sheet name="別紙29" sheetId="554" state="hidden" r:id="rId34"/>
    <sheet name="別紙29－2" sheetId="555" state="hidden" r:id="rId35"/>
    <sheet name="別紙29－3" sheetId="556" state="hidden" r:id="rId36"/>
    <sheet name="別紙30" sheetId="558" state="hidden" r:id="rId37"/>
    <sheet name="別紙30－2" sheetId="559" state="hidden" r:id="rId38"/>
    <sheet name="別紙31" sheetId="560" state="hidden" r:id="rId39"/>
    <sheet name="別紙32" sheetId="561" state="hidden" r:id="rId40"/>
    <sheet name="別紙32－2" sheetId="562" state="hidden" r:id="rId41"/>
    <sheet name="別紙33" sheetId="563" state="hidden" r:id="rId42"/>
    <sheet name="別紙34" sheetId="564" r:id="rId43"/>
    <sheet name="別紙34－2" sheetId="565" state="hidden" r:id="rId44"/>
    <sheet name="別紙35" sheetId="566" r:id="rId45"/>
    <sheet name="別紙37" sheetId="569" r:id="rId46"/>
    <sheet name="別紙37－2" sheetId="570" r:id="rId47"/>
    <sheet name="別紙38" sheetId="571" r:id="rId48"/>
    <sheet name="別紙39" sheetId="572" r:id="rId49"/>
    <sheet name="別紙40" sheetId="573" r:id="rId50"/>
    <sheet name="別紙41" sheetId="574" r:id="rId51"/>
    <sheet name="別紙46" sheetId="579" state="hidden" r:id="rId52"/>
    <sheet name="別紙47" sheetId="580" state="hidden" r:id="rId53"/>
    <sheet name="別紙48" sheetId="581" state="hidden" r:id="rId54"/>
    <sheet name="別紙48－2" sheetId="582" state="hidden" r:id="rId55"/>
    <sheet name="参考様式2-1" sheetId="608" r:id="rId56"/>
    <sheet name="参考様式３" sheetId="607" r:id="rId57"/>
    <sheet name="参考様式４" sheetId="591" r:id="rId58"/>
    <sheet name="参考様式32" sheetId="589" state="hidden" r:id="rId59"/>
    <sheet name="参考様式５" sheetId="694" r:id="rId60"/>
    <sheet name="参考様式６" sheetId="610" r:id="rId61"/>
    <sheet name="参考様式７" sheetId="611" r:id="rId62"/>
    <sheet name="参考様式９" sheetId="612" r:id="rId63"/>
    <sheet name="参考様式10" sheetId="613" r:id="rId64"/>
    <sheet name="参考様式11" sheetId="614" r:id="rId65"/>
    <sheet name="【記載例】（ユニット型）" sheetId="682" r:id="rId66"/>
    <sheet name="【記載例】シフト記号表（勤務時間帯）" sheetId="683" r:id="rId67"/>
    <sheet name="（従来型）" sheetId="684" r:id="rId68"/>
    <sheet name="（ユニット型）" sheetId="685" r:id="rId69"/>
    <sheet name="シフト記号表（従来型・ユニット型共通）" sheetId="686" r:id="rId70"/>
    <sheet name="（従来型）記入方法" sheetId="687" r:id="rId71"/>
    <sheet name="（ユニット型）記入方法" sheetId="688" r:id="rId72"/>
    <sheet name="プルダウン・リスト（従来型・ユニット型共通）" sheetId="689" r:id="rId73"/>
    <sheet name="参考様式12" sheetId="681" state="hidden" r:id="rId74"/>
    <sheet name="参考様式14" sheetId="590" state="hidden" r:id="rId75"/>
    <sheet name="参考様式15（短期）" sheetId="602" state="hidden" r:id="rId76"/>
    <sheet name="参考様式15（入院体制）" sheetId="601" state="hidden" r:id="rId77"/>
  </sheets>
  <definedNames>
    <definedName name="【記載例】シフト記号" localSheetId="69">'シフト記号表（従来型・ユニット型共通）'!$C$6:$C$47</definedName>
    <definedName name="【記載例】シフト記号表" localSheetId="69">'シフト記号表（従来型・ユニット型共通）'!$C$6:$C$47</definedName>
    <definedName name="【記載例】シフト記号表">'【記載例】シフト記号表（勤務時間帯）'!$C$6:$C$47</definedName>
    <definedName name="ｋ" localSheetId="8">#REF!</definedName>
    <definedName name="ｋ" localSheetId="10">#N/A</definedName>
    <definedName name="ｋ" localSheetId="9">#REF!</definedName>
    <definedName name="ｋ">#REF!</definedName>
    <definedName name="_xlnm.Print_Area" localSheetId="68">'（ユニット型）'!$A$1:$BN$237</definedName>
    <definedName name="_xlnm.Print_Area" localSheetId="71">'（ユニット型）記入方法'!$A$1:$Q$93</definedName>
    <definedName name="_xlnm.Print_Area" localSheetId="67">'（従来型）'!$A$1:$BJ$237</definedName>
    <definedName name="_xlnm.Print_Area" localSheetId="70">'（従来型）記入方法'!$A$1:$Q$83</definedName>
    <definedName name="_xlnm.Print_Area" localSheetId="2">'【R6.5月まで】加算様式２（GH）'!$A$1:$H$79</definedName>
    <definedName name="_xlnm.Print_Area" localSheetId="5">'【R6.5月まで】加算様式２（SS）'!$A$1:$H$94</definedName>
    <definedName name="_xlnm.Print_Area" localSheetId="3">'【R6.5月まで】加算様式２（地密特定）'!$A$1:$H$82</definedName>
    <definedName name="_xlnm.Print_Area" localSheetId="4">'【R6.5月まで】加算様式２（特定）'!$A$1:$H$91</definedName>
    <definedName name="_xlnm.Print_Area" localSheetId="6">'【R6.5月まで】加算様式２（特養）'!$A$1:$H$126</definedName>
    <definedName name="_xlnm.Print_Area" localSheetId="65">'【記載例】（ユニット型）'!$A$1:$BN$97</definedName>
    <definedName name="_xlnm.Print_Area" localSheetId="66">'【記載例】シフト記号表（勤務時間帯）'!$B$1:$N$52</definedName>
    <definedName name="_xlnm.Print_Area" localSheetId="12">'【結合済】備考（1－2）'!$A$1:$M$48</definedName>
    <definedName name="_xlnm.Print_Area" localSheetId="14">'【結合済】備考（1－3）'!$A$1:$G$44</definedName>
    <definedName name="_xlnm.Print_Area" localSheetId="11">#N/A</definedName>
    <definedName name="_xlnm.Print_Area" localSheetId="13">'【結合済】別紙１－３'!$A$1:$AF$463</definedName>
    <definedName name="_xlnm.Print_Area" localSheetId="69">'シフト記号表（従来型・ユニット型共通）'!$B$1:$N$54</definedName>
    <definedName name="_xlnm.Print_Area" localSheetId="7">チェック表!$A$1:$H$120</definedName>
    <definedName name="_xlnm.Print_Area" localSheetId="0">'加算様式２（医療院＋療養SS）'!$A$1:$J$113</definedName>
    <definedName name="_xlnm.Print_Area" localSheetId="1">'加算様式２（老健＋療養SS）'!$A$1:$J$120</definedName>
    <definedName name="_xlnm.Print_Area" localSheetId="63">参考様式10!$A$1:$U$23</definedName>
    <definedName name="_xlnm.Print_Area" localSheetId="64">参考様式11!$A$1:$U$25</definedName>
    <definedName name="_xlnm.Print_Area" localSheetId="73">参考様式12!$A$1:$AC$25</definedName>
    <definedName name="_xlnm.Print_Area" localSheetId="74">参考様式14!$A$1:$V$42</definedName>
    <definedName name="_xlnm.Print_Area" localSheetId="75">'参考様式15（短期）'!$A$1:$V$37</definedName>
    <definedName name="_xlnm.Print_Area" localSheetId="76">'参考様式15（入院体制）'!$A$1:$V$37</definedName>
    <definedName name="_xlnm.Print_Area" localSheetId="55">'参考様式2-1'!$A$1:$S$63</definedName>
    <definedName name="_xlnm.Print_Area" localSheetId="56">参考様式３!$A$1:$Z$67</definedName>
    <definedName name="_xlnm.Print_Area" localSheetId="57">参考様式４!$A$1:$V$23</definedName>
    <definedName name="_xlnm.Print_Area" localSheetId="59">参考様式５!$A$1:$Y$51</definedName>
    <definedName name="_xlnm.Print_Area" localSheetId="60">参考様式６!$A$1:$M$52</definedName>
    <definedName name="_xlnm.Print_Area" localSheetId="62">参考様式９!$A$1:$U$24</definedName>
    <definedName name="_xlnm.Print_Area" localSheetId="8">'届出書 別紙3－2'!$A$1:$AO$83</definedName>
    <definedName name="_xlnm.Print_Area" localSheetId="10">'備考1-3'!$A$1:$I$44</definedName>
    <definedName name="_xlnm.Print_Area" localSheetId="18">別紙!$A$1:$AB$38</definedName>
    <definedName name="_xlnm.Print_Area" localSheetId="22">別紙11!$A$1:$AA$61</definedName>
    <definedName name="_xlnm.Print_Area" localSheetId="23">'別紙12－2'!$A$1:$AF$70</definedName>
    <definedName name="_xlnm.Print_Area" localSheetId="24">別紙13!$A$1:$Y$38</definedName>
    <definedName name="_xlnm.Print_Area" localSheetId="9">'別紙1-3 '!$A$1:$AF$54</definedName>
    <definedName name="_xlnm.Print_Area" localSheetId="25">'別紙14－4'!$A$1:$AF$60</definedName>
    <definedName name="_xlnm.Print_Area" localSheetId="26">'別紙14－6'!$A$1:$AD$58</definedName>
    <definedName name="_xlnm.Print_Area" localSheetId="27">別紙21!$A$1:$Y$30</definedName>
    <definedName name="_xlnm.Print_Area" localSheetId="28">別紙25!$A$1:$Z$46</definedName>
    <definedName name="_xlnm.Print_Area" localSheetId="29">'別紙25－2'!$A$1:$Z$37</definedName>
    <definedName name="_xlnm.Print_Area" localSheetId="30">別紙26!$A$1:$Y$23</definedName>
    <definedName name="_xlnm.Print_Area" localSheetId="31">別紙27!$A$1:$AD$69</definedName>
    <definedName name="_xlnm.Print_Area" localSheetId="32">別紙28!$A$1:$AB$74</definedName>
    <definedName name="_xlnm.Print_Area" localSheetId="33">別紙29!$A$1:$AF$107</definedName>
    <definedName name="_xlnm.Print_Area" localSheetId="34">'別紙29－2'!$A$1:$AF$108</definedName>
    <definedName name="_xlnm.Print_Area" localSheetId="35">'別紙29－3'!$A$1:$AH$41</definedName>
    <definedName name="_xlnm.Print_Area" localSheetId="36">別紙30!$A$1:$AF$54</definedName>
    <definedName name="_xlnm.Print_Area" localSheetId="37">'別紙30－2'!$A$1:$AF$45</definedName>
    <definedName name="_xlnm.Print_Area" localSheetId="38">別紙31!$A$1:$AD$66</definedName>
    <definedName name="_xlnm.Print_Area" localSheetId="39">別紙32!$A$1:$AG$51</definedName>
    <definedName name="_xlnm.Print_Area" localSheetId="40">'別紙32－2'!$A$1:$AG$70</definedName>
    <definedName name="_xlnm.Print_Area" localSheetId="41">別紙33!$A$1:$AA$39</definedName>
    <definedName name="_xlnm.Print_Area" localSheetId="42">別紙34!$A$1:$AA$35</definedName>
    <definedName name="_xlnm.Print_Area" localSheetId="43">'別紙34－2'!$A$1:$AA$33</definedName>
    <definedName name="_xlnm.Print_Area" localSheetId="44">別紙35!$A$1:$AI$52</definedName>
    <definedName name="_xlnm.Print_Area" localSheetId="45">別紙37!$A$1:$AC$25</definedName>
    <definedName name="_xlnm.Print_Area" localSheetId="46">'別紙37－2'!$A$1:$AH$45</definedName>
    <definedName name="_xlnm.Print_Area" localSheetId="47">別紙38!$A$1:$Y$46</definedName>
    <definedName name="_xlnm.Print_Area" localSheetId="48">別紙39!$A$1:$Z$31</definedName>
    <definedName name="_xlnm.Print_Area" localSheetId="15">別紙４!$A$1:$AC$36</definedName>
    <definedName name="_xlnm.Print_Area" localSheetId="50">別紙41!$A$1:$AC$37</definedName>
    <definedName name="_xlnm.Print_Area" localSheetId="51">別紙46!$A$1:$AA$54</definedName>
    <definedName name="_xlnm.Print_Area" localSheetId="52">別紙47!$A$1:$Y$26</definedName>
    <definedName name="_xlnm.Print_Area" localSheetId="53">別紙48!$A$1:$Y$36</definedName>
    <definedName name="_xlnm.Print_Area" localSheetId="54">'別紙48－2'!$A$1:$Y$30</definedName>
    <definedName name="_xlnm.Print_Area" localSheetId="16">別紙５!$A$1:$AF$50</definedName>
    <definedName name="_xlnm.Print_Area" localSheetId="17">'別紙5－2'!$A$1:$AF$60</definedName>
    <definedName name="_xlnm.Print_Area" localSheetId="19">別紙７!$A$1:$AI$61</definedName>
    <definedName name="_xlnm.Print_Area" localSheetId="20">'別紙７－２'!$A$1:$S$85</definedName>
    <definedName name="_xlnm.Print_Area" localSheetId="21">'別紙７－３'!$A$1:$AD$43</definedName>
    <definedName name="_xlnm.Print_Titles" localSheetId="68">'（ユニット型）'!$1:$16</definedName>
    <definedName name="_xlnm.Print_Titles" localSheetId="67">'（従来型）'!$1:$16</definedName>
    <definedName name="_xlnm.Print_Titles" localSheetId="2">'【R6.5月まで】加算様式２（GH）'!$12:$12</definedName>
    <definedName name="_xlnm.Print_Titles" localSheetId="5">'【R6.5月まで】加算様式２（SS）'!$17:$17</definedName>
    <definedName name="_xlnm.Print_Titles" localSheetId="3">'【R6.5月まで】加算様式２（地密特定）'!$12:$12</definedName>
    <definedName name="_xlnm.Print_Titles" localSheetId="4">'【R6.5月まで】加算様式２（特定）'!$12:$12</definedName>
    <definedName name="_xlnm.Print_Titles" localSheetId="6">'【R6.5月まで】加算様式２（特養）'!$12:$12</definedName>
    <definedName name="_xlnm.Print_Titles" localSheetId="65">'【記載例】（ユニット型）'!$1:$16</definedName>
    <definedName name="_xlnm.Print_Titles" localSheetId="7">チェック表!$7:$7</definedName>
    <definedName name="_xlnm.Print_Titles" localSheetId="0">'加算様式２（医療院＋療養SS）'!$21:$21</definedName>
    <definedName name="_xlnm.Print_Titles" localSheetId="1">'加算様式２（老健＋療養SS）'!$21:$21</definedName>
    <definedName name="あ" localSheetId="59">#REF!</definedName>
    <definedName name="あ">#REF!</definedName>
    <definedName name="サービス名" localSheetId="8">#REF!</definedName>
    <definedName name="サービス名" localSheetId="10">#N/A</definedName>
    <definedName name="サービス名" localSheetId="9">#REF!</definedName>
    <definedName name="サービス名">#REF!</definedName>
    <definedName name="サービス名称" localSheetId="8">#REF!</definedName>
    <definedName name="サービス名称" localSheetId="10">#N/A</definedName>
    <definedName name="サービス名称" localSheetId="9">#REF!</definedName>
    <definedName name="サービス名称">#REF!</definedName>
    <definedName name="シフト記号表">'シフト記号表（従来型・ユニット型共通）'!$C$6:$C$47</definedName>
    <definedName name="だだ" localSheetId="8">#REF!</definedName>
    <definedName name="だだ" localSheetId="10">#N/A</definedName>
    <definedName name="だだ" localSheetId="9">#REF!</definedName>
    <definedName name="だだ">#REF!</definedName>
    <definedName name="っっｋ" localSheetId="10">#N/A</definedName>
    <definedName name="っっｋ">#REF!</definedName>
    <definedName name="っっっっｌ" localSheetId="10">#N/A</definedName>
    <definedName name="っっっっｌ">#REF!</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確認" localSheetId="10">#N/A</definedName>
    <definedName name="確認">#REF!</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'プルダウン・リスト（従来型・ユニット型共通）'!$C$21:$L$21</definedName>
    <definedName name="生活相談員">'プルダウン・リスト（従来型・ユニット型共通）'!$E$22:$E$31</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686" l="1"/>
  <c r="L46" i="686"/>
  <c r="L45" i="686"/>
  <c r="L47" i="686" s="1"/>
  <c r="D44" i="686"/>
  <c r="L43" i="686"/>
  <c r="L42" i="686"/>
  <c r="L44" i="686" s="1"/>
  <c r="D41" i="686"/>
  <c r="L40" i="686"/>
  <c r="L41" i="686" s="1"/>
  <c r="L39" i="686"/>
  <c r="D38" i="686"/>
  <c r="D37" i="686"/>
  <c r="D36" i="686"/>
  <c r="D35" i="686"/>
  <c r="D34" i="686"/>
  <c r="D33" i="686"/>
  <c r="D32" i="686"/>
  <c r="D31" i="686"/>
  <c r="D30" i="686"/>
  <c r="D29" i="686"/>
  <c r="D28" i="686"/>
  <c r="D27" i="686"/>
  <c r="D26" i="686"/>
  <c r="D25" i="686"/>
  <c r="D24" i="686"/>
  <c r="D23" i="686"/>
  <c r="L22" i="686"/>
  <c r="D22" i="686"/>
  <c r="L21" i="686"/>
  <c r="D21" i="686"/>
  <c r="L20" i="686"/>
  <c r="D20" i="686"/>
  <c r="L19" i="686"/>
  <c r="D19" i="686"/>
  <c r="L18" i="686"/>
  <c r="D18" i="686"/>
  <c r="L17" i="686"/>
  <c r="D17" i="686"/>
  <c r="L16" i="686"/>
  <c r="D16" i="686"/>
  <c r="L15" i="686"/>
  <c r="D15" i="686"/>
  <c r="L14" i="686"/>
  <c r="D14" i="686"/>
  <c r="L13" i="686"/>
  <c r="D13" i="686"/>
  <c r="L12" i="686"/>
  <c r="D12" i="686"/>
  <c r="L11" i="686"/>
  <c r="D11" i="686"/>
  <c r="L10" i="686"/>
  <c r="D10" i="686"/>
  <c r="L9" i="686"/>
  <c r="D9" i="686"/>
  <c r="L8" i="686"/>
  <c r="D8" i="686"/>
  <c r="L7" i="686"/>
  <c r="D7" i="686"/>
  <c r="L6" i="686"/>
  <c r="D6" i="686"/>
  <c r="O236" i="685"/>
  <c r="T231" i="685"/>
  <c r="AE230" i="685"/>
  <c r="T230" i="685"/>
  <c r="O230" i="685"/>
  <c r="AL228" i="685"/>
  <c r="AQ226" i="685"/>
  <c r="AE236" i="685" s="1"/>
  <c r="AN226" i="685"/>
  <c r="AL226" i="685"/>
  <c r="AA226" i="685"/>
  <c r="X226" i="685"/>
  <c r="O231" i="685" s="1"/>
  <c r="V226" i="685"/>
  <c r="BE216" i="685"/>
  <c r="BD216" i="685"/>
  <c r="BC216" i="685"/>
  <c r="BB216" i="685"/>
  <c r="BA216" i="685"/>
  <c r="AZ216" i="685"/>
  <c r="AY216" i="685"/>
  <c r="AX216" i="685"/>
  <c r="AW216" i="685"/>
  <c r="AV216" i="685"/>
  <c r="AU216" i="685"/>
  <c r="AT216" i="685"/>
  <c r="AS216" i="685"/>
  <c r="AR216" i="685"/>
  <c r="AQ216" i="685"/>
  <c r="AP216" i="685"/>
  <c r="AO216" i="685"/>
  <c r="AN216" i="685"/>
  <c r="AM216" i="685"/>
  <c r="AL216" i="685"/>
  <c r="AK216" i="685"/>
  <c r="AJ216" i="685"/>
  <c r="AI216" i="685"/>
  <c r="AH216" i="685"/>
  <c r="AG216" i="685"/>
  <c r="AF216" i="685"/>
  <c r="AE216" i="685"/>
  <c r="AD216" i="685"/>
  <c r="AC216" i="685"/>
  <c r="AB216" i="685"/>
  <c r="AA216" i="685"/>
  <c r="L216" i="685"/>
  <c r="J216" i="685"/>
  <c r="BE214" i="685"/>
  <c r="BD214" i="685"/>
  <c r="BC214" i="685"/>
  <c r="BB214" i="685"/>
  <c r="BA214" i="685"/>
  <c r="AZ214" i="685"/>
  <c r="AY214" i="685"/>
  <c r="AX214" i="685"/>
  <c r="AW214" i="685"/>
  <c r="AV214" i="685"/>
  <c r="AU214" i="685"/>
  <c r="AT214" i="685"/>
  <c r="AS214" i="685"/>
  <c r="AR214" i="685"/>
  <c r="AQ214" i="685"/>
  <c r="AP214" i="685"/>
  <c r="AO214" i="685"/>
  <c r="AN214" i="685"/>
  <c r="AM214" i="685"/>
  <c r="AL214" i="685"/>
  <c r="AK214" i="685"/>
  <c r="AJ214" i="685"/>
  <c r="AI214" i="685"/>
  <c r="AH214" i="685"/>
  <c r="AG214" i="685"/>
  <c r="AF214" i="685"/>
  <c r="AE214" i="685"/>
  <c r="AD214" i="685"/>
  <c r="AC214" i="685"/>
  <c r="AB214" i="685"/>
  <c r="AA214" i="685"/>
  <c r="L214" i="685"/>
  <c r="J214" i="685"/>
  <c r="BE212" i="685"/>
  <c r="BD212" i="685"/>
  <c r="BC212" i="685"/>
  <c r="BB212" i="685"/>
  <c r="BA212" i="685"/>
  <c r="AZ212" i="685"/>
  <c r="AY212" i="685"/>
  <c r="AX212" i="685"/>
  <c r="AW212" i="685"/>
  <c r="AV212" i="685"/>
  <c r="AU212" i="685"/>
  <c r="AT212" i="685"/>
  <c r="AS212" i="685"/>
  <c r="AR212" i="685"/>
  <c r="AQ212" i="685"/>
  <c r="AP212" i="685"/>
  <c r="AO212" i="685"/>
  <c r="AN212" i="685"/>
  <c r="AM212" i="685"/>
  <c r="AL212" i="685"/>
  <c r="AK212" i="685"/>
  <c r="AJ212" i="685"/>
  <c r="AI212" i="685"/>
  <c r="AH212" i="685"/>
  <c r="AG212" i="685"/>
  <c r="AF212" i="685"/>
  <c r="AE212" i="685"/>
  <c r="AD212" i="685"/>
  <c r="AC212" i="685"/>
  <c r="AB212" i="685"/>
  <c r="AA212" i="685"/>
  <c r="L212" i="685"/>
  <c r="J212" i="685"/>
  <c r="BE210" i="685"/>
  <c r="BD210" i="685"/>
  <c r="BC210" i="685"/>
  <c r="BB210" i="685"/>
  <c r="BA210" i="685"/>
  <c r="AZ210" i="685"/>
  <c r="AY210" i="685"/>
  <c r="AX210" i="685"/>
  <c r="AW210" i="685"/>
  <c r="AV210" i="685"/>
  <c r="AU210" i="685"/>
  <c r="AT210" i="685"/>
  <c r="AS210" i="685"/>
  <c r="AR210" i="685"/>
  <c r="AQ210" i="685"/>
  <c r="AP210" i="685"/>
  <c r="AO210" i="685"/>
  <c r="AN210" i="685"/>
  <c r="AM210" i="685"/>
  <c r="AL210" i="685"/>
  <c r="AK210" i="685"/>
  <c r="AJ210" i="685"/>
  <c r="AI210" i="685"/>
  <c r="AH210" i="685"/>
  <c r="AG210" i="685"/>
  <c r="AF210" i="685"/>
  <c r="AE210" i="685"/>
  <c r="AD210" i="685"/>
  <c r="AC210" i="685"/>
  <c r="AB210" i="685"/>
  <c r="AA210" i="685"/>
  <c r="L210" i="685"/>
  <c r="J210" i="685"/>
  <c r="BE208" i="685"/>
  <c r="BD208" i="685"/>
  <c r="BC208" i="685"/>
  <c r="BB208" i="685"/>
  <c r="BA208" i="685"/>
  <c r="AZ208" i="685"/>
  <c r="AY208" i="685"/>
  <c r="AX208" i="685"/>
  <c r="AW208" i="685"/>
  <c r="AV208" i="685"/>
  <c r="AU208" i="685"/>
  <c r="AT208" i="685"/>
  <c r="AS208" i="685"/>
  <c r="AR208" i="685"/>
  <c r="AQ208" i="685"/>
  <c r="AP208" i="685"/>
  <c r="AO208" i="685"/>
  <c r="AN208" i="685"/>
  <c r="AM208" i="685"/>
  <c r="AL208" i="685"/>
  <c r="AK208" i="685"/>
  <c r="AJ208" i="685"/>
  <c r="AI208" i="685"/>
  <c r="AH208" i="685"/>
  <c r="AG208" i="685"/>
  <c r="AF208" i="685"/>
  <c r="AE208" i="685"/>
  <c r="AD208" i="685"/>
  <c r="AC208" i="685"/>
  <c r="AB208" i="685"/>
  <c r="AA208" i="685"/>
  <c r="L208" i="685"/>
  <c r="J208" i="685"/>
  <c r="BE206" i="685"/>
  <c r="BD206" i="685"/>
  <c r="BC206" i="685"/>
  <c r="BB206" i="685"/>
  <c r="BA206" i="685"/>
  <c r="AZ206" i="685"/>
  <c r="AY206" i="685"/>
  <c r="AX206" i="685"/>
  <c r="AW206" i="685"/>
  <c r="AV206" i="685"/>
  <c r="AU206" i="685"/>
  <c r="AT206" i="685"/>
  <c r="AS206" i="685"/>
  <c r="AR206" i="685"/>
  <c r="AQ206" i="685"/>
  <c r="AP206" i="685"/>
  <c r="AO206" i="685"/>
  <c r="AN206" i="685"/>
  <c r="AM206" i="685"/>
  <c r="AL206" i="685"/>
  <c r="AK206" i="685"/>
  <c r="AJ206" i="685"/>
  <c r="AI206" i="685"/>
  <c r="AH206" i="685"/>
  <c r="AG206" i="685"/>
  <c r="AF206" i="685"/>
  <c r="AE206" i="685"/>
  <c r="AD206" i="685"/>
  <c r="AC206" i="685"/>
  <c r="AB206" i="685"/>
  <c r="AA206" i="685"/>
  <c r="L206" i="685"/>
  <c r="J206" i="685"/>
  <c r="BE204" i="685"/>
  <c r="BD204" i="685"/>
  <c r="BC204" i="685"/>
  <c r="BB204" i="685"/>
  <c r="BA204" i="685"/>
  <c r="AZ204" i="685"/>
  <c r="AY204" i="685"/>
  <c r="AX204" i="685"/>
  <c r="AW204" i="685"/>
  <c r="AV204" i="685"/>
  <c r="AU204" i="685"/>
  <c r="AT204" i="685"/>
  <c r="AS204" i="685"/>
  <c r="AR204" i="685"/>
  <c r="AQ204" i="685"/>
  <c r="AP204" i="685"/>
  <c r="AO204" i="685"/>
  <c r="AN204" i="685"/>
  <c r="AM204" i="685"/>
  <c r="AL204" i="685"/>
  <c r="AK204" i="685"/>
  <c r="AJ204" i="685"/>
  <c r="AI204" i="685"/>
  <c r="AH204" i="685"/>
  <c r="AG204" i="685"/>
  <c r="AF204" i="685"/>
  <c r="AE204" i="685"/>
  <c r="AD204" i="685"/>
  <c r="AC204" i="685"/>
  <c r="AB204" i="685"/>
  <c r="AA204" i="685"/>
  <c r="L204" i="685"/>
  <c r="J204" i="685"/>
  <c r="BE202" i="685"/>
  <c r="BD202" i="685"/>
  <c r="BC202" i="685"/>
  <c r="BB202" i="685"/>
  <c r="BA202" i="685"/>
  <c r="AZ202" i="685"/>
  <c r="AY202" i="685"/>
  <c r="AX202" i="685"/>
  <c r="AW202" i="685"/>
  <c r="AV202" i="685"/>
  <c r="AU202" i="685"/>
  <c r="AT202" i="685"/>
  <c r="AS202" i="685"/>
  <c r="AR202" i="685"/>
  <c r="AQ202" i="685"/>
  <c r="AP202" i="685"/>
  <c r="AO202" i="685"/>
  <c r="AN202" i="685"/>
  <c r="AM202" i="685"/>
  <c r="AL202" i="685"/>
  <c r="AK202" i="685"/>
  <c r="AJ202" i="685"/>
  <c r="AI202" i="685"/>
  <c r="AH202" i="685"/>
  <c r="AG202" i="685"/>
  <c r="AF202" i="685"/>
  <c r="AE202" i="685"/>
  <c r="AD202" i="685"/>
  <c r="AC202" i="685"/>
  <c r="AB202" i="685"/>
  <c r="AA202" i="685"/>
  <c r="L202" i="685"/>
  <c r="J202" i="685"/>
  <c r="BE200" i="685"/>
  <c r="BD200" i="685"/>
  <c r="BC200" i="685"/>
  <c r="BB200" i="685"/>
  <c r="BA200" i="685"/>
  <c r="AZ200" i="685"/>
  <c r="AY200" i="685"/>
  <c r="AX200" i="685"/>
  <c r="AW200" i="685"/>
  <c r="AV200" i="685"/>
  <c r="AU200" i="685"/>
  <c r="AT200" i="685"/>
  <c r="AS200" i="685"/>
  <c r="AR200" i="685"/>
  <c r="AQ200" i="685"/>
  <c r="AP200" i="685"/>
  <c r="AO200" i="685"/>
  <c r="AN200" i="685"/>
  <c r="AM200" i="685"/>
  <c r="AL200" i="685"/>
  <c r="AK200" i="685"/>
  <c r="AJ200" i="685"/>
  <c r="AI200" i="685"/>
  <c r="AH200" i="685"/>
  <c r="AG200" i="685"/>
  <c r="AF200" i="685"/>
  <c r="AE200" i="685"/>
  <c r="AD200" i="685"/>
  <c r="AC200" i="685"/>
  <c r="AB200" i="685"/>
  <c r="AA200" i="685"/>
  <c r="L200" i="685"/>
  <c r="J200" i="685"/>
  <c r="BE198" i="685"/>
  <c r="BD198" i="685"/>
  <c r="BC198" i="685"/>
  <c r="BB198" i="685"/>
  <c r="BA198" i="685"/>
  <c r="AZ198" i="685"/>
  <c r="AY198" i="685"/>
  <c r="AX198" i="685"/>
  <c r="AW198" i="685"/>
  <c r="AV198" i="685"/>
  <c r="AU198" i="685"/>
  <c r="AT198" i="685"/>
  <c r="AS198" i="685"/>
  <c r="AR198" i="685"/>
  <c r="AQ198" i="685"/>
  <c r="AP198" i="685"/>
  <c r="AO198" i="685"/>
  <c r="AN198" i="685"/>
  <c r="AM198" i="685"/>
  <c r="AL198" i="685"/>
  <c r="AK198" i="685"/>
  <c r="AJ198" i="685"/>
  <c r="AI198" i="685"/>
  <c r="AH198" i="685"/>
  <c r="AG198" i="685"/>
  <c r="AF198" i="685"/>
  <c r="AE198" i="685"/>
  <c r="AD198" i="685"/>
  <c r="AC198" i="685"/>
  <c r="AB198" i="685"/>
  <c r="AA198" i="685"/>
  <c r="L198" i="685"/>
  <c r="J198" i="685"/>
  <c r="BE196" i="685"/>
  <c r="BD196" i="685"/>
  <c r="BC196" i="685"/>
  <c r="BB196" i="685"/>
  <c r="BA196" i="685"/>
  <c r="AZ196" i="685"/>
  <c r="AY196" i="685"/>
  <c r="AX196" i="685"/>
  <c r="AW196" i="685"/>
  <c r="AV196" i="685"/>
  <c r="AU196" i="685"/>
  <c r="AT196" i="685"/>
  <c r="AS196" i="685"/>
  <c r="AR196" i="685"/>
  <c r="AQ196" i="685"/>
  <c r="AP196" i="685"/>
  <c r="AO196" i="685"/>
  <c r="AN196" i="685"/>
  <c r="AM196" i="685"/>
  <c r="AL196" i="685"/>
  <c r="AK196" i="685"/>
  <c r="AJ196" i="685"/>
  <c r="AI196" i="685"/>
  <c r="AH196" i="685"/>
  <c r="AG196" i="685"/>
  <c r="AF196" i="685"/>
  <c r="AE196" i="685"/>
  <c r="AD196" i="685"/>
  <c r="AC196" i="685"/>
  <c r="AB196" i="685"/>
  <c r="AA196" i="685"/>
  <c r="L196" i="685"/>
  <c r="J196" i="685"/>
  <c r="BE194" i="685"/>
  <c r="BD194" i="685"/>
  <c r="BC194" i="685"/>
  <c r="BB194" i="685"/>
  <c r="BA194" i="685"/>
  <c r="AZ194" i="685"/>
  <c r="AY194" i="685"/>
  <c r="AX194" i="685"/>
  <c r="AW194" i="685"/>
  <c r="AV194" i="685"/>
  <c r="AU194" i="685"/>
  <c r="AT194" i="685"/>
  <c r="AS194" i="685"/>
  <c r="AR194" i="685"/>
  <c r="AQ194" i="685"/>
  <c r="AP194" i="685"/>
  <c r="AO194" i="685"/>
  <c r="AN194" i="685"/>
  <c r="AM194" i="685"/>
  <c r="AL194" i="685"/>
  <c r="AK194" i="685"/>
  <c r="AJ194" i="685"/>
  <c r="AI194" i="685"/>
  <c r="AH194" i="685"/>
  <c r="AG194" i="685"/>
  <c r="AF194" i="685"/>
  <c r="AE194" i="685"/>
  <c r="AD194" i="685"/>
  <c r="AC194" i="685"/>
  <c r="AB194" i="685"/>
  <c r="AA194" i="685"/>
  <c r="L194" i="685"/>
  <c r="J194" i="685"/>
  <c r="BE192" i="685"/>
  <c r="BD192" i="685"/>
  <c r="BC192" i="685"/>
  <c r="BB192" i="685"/>
  <c r="BA192" i="685"/>
  <c r="AZ192" i="685"/>
  <c r="AY192" i="685"/>
  <c r="AX192" i="685"/>
  <c r="AW192" i="685"/>
  <c r="AV192" i="685"/>
  <c r="AU192" i="685"/>
  <c r="AT192" i="685"/>
  <c r="AS192" i="685"/>
  <c r="AR192" i="685"/>
  <c r="AQ192" i="685"/>
  <c r="AP192" i="685"/>
  <c r="AO192" i="685"/>
  <c r="AN192" i="685"/>
  <c r="AM192" i="685"/>
  <c r="AL192" i="685"/>
  <c r="AK192" i="685"/>
  <c r="AJ192" i="685"/>
  <c r="AI192" i="685"/>
  <c r="AH192" i="685"/>
  <c r="AG192" i="685"/>
  <c r="AF192" i="685"/>
  <c r="AE192" i="685"/>
  <c r="AD192" i="685"/>
  <c r="AC192" i="685"/>
  <c r="AB192" i="685"/>
  <c r="AA192" i="685"/>
  <c r="L192" i="685"/>
  <c r="J192" i="685"/>
  <c r="BE190" i="685"/>
  <c r="BD190" i="685"/>
  <c r="BC190" i="685"/>
  <c r="BB190" i="685"/>
  <c r="BA190" i="685"/>
  <c r="AZ190" i="685"/>
  <c r="AY190" i="685"/>
  <c r="AX190" i="685"/>
  <c r="AW190" i="685"/>
  <c r="AV190" i="685"/>
  <c r="AU190" i="685"/>
  <c r="AT190" i="685"/>
  <c r="AS190" i="685"/>
  <c r="AR190" i="685"/>
  <c r="AQ190" i="685"/>
  <c r="AP190" i="685"/>
  <c r="AO190" i="685"/>
  <c r="AN190" i="685"/>
  <c r="AM190" i="685"/>
  <c r="AL190" i="685"/>
  <c r="AK190" i="685"/>
  <c r="AJ190" i="685"/>
  <c r="AI190" i="685"/>
  <c r="AH190" i="685"/>
  <c r="AG190" i="685"/>
  <c r="AF190" i="685"/>
  <c r="AE190" i="685"/>
  <c r="AD190" i="685"/>
  <c r="AC190" i="685"/>
  <c r="AB190" i="685"/>
  <c r="AA190" i="685"/>
  <c r="L190" i="685"/>
  <c r="J190" i="685"/>
  <c r="BE188" i="685"/>
  <c r="BD188" i="685"/>
  <c r="BC188" i="685"/>
  <c r="BB188" i="685"/>
  <c r="BA188" i="685"/>
  <c r="AZ188" i="685"/>
  <c r="AY188" i="685"/>
  <c r="AX188" i="685"/>
  <c r="AW188" i="685"/>
  <c r="AV188" i="685"/>
  <c r="AU188" i="685"/>
  <c r="AT188" i="685"/>
  <c r="AS188" i="685"/>
  <c r="AR188" i="685"/>
  <c r="AQ188" i="685"/>
  <c r="AP188" i="685"/>
  <c r="AO188" i="685"/>
  <c r="AN188" i="685"/>
  <c r="AM188" i="685"/>
  <c r="AL188" i="685"/>
  <c r="AK188" i="685"/>
  <c r="AJ188" i="685"/>
  <c r="AI188" i="685"/>
  <c r="AH188" i="685"/>
  <c r="AG188" i="685"/>
  <c r="AF188" i="685"/>
  <c r="AE188" i="685"/>
  <c r="AD188" i="685"/>
  <c r="AC188" i="685"/>
  <c r="AB188" i="685"/>
  <c r="AA188" i="685"/>
  <c r="L188" i="685"/>
  <c r="J188" i="685"/>
  <c r="BE186" i="685"/>
  <c r="BD186" i="685"/>
  <c r="BC186" i="685"/>
  <c r="BB186" i="685"/>
  <c r="BA186" i="685"/>
  <c r="AZ186" i="685"/>
  <c r="AY186" i="685"/>
  <c r="AX186" i="685"/>
  <c r="AW186" i="685"/>
  <c r="AV186" i="685"/>
  <c r="AU186" i="685"/>
  <c r="AT186" i="685"/>
  <c r="AS186" i="685"/>
  <c r="AR186" i="685"/>
  <c r="AQ186" i="685"/>
  <c r="AP186" i="685"/>
  <c r="AO186" i="685"/>
  <c r="AN186" i="685"/>
  <c r="AM186" i="685"/>
  <c r="AL186" i="685"/>
  <c r="AK186" i="685"/>
  <c r="AJ186" i="685"/>
  <c r="AI186" i="685"/>
  <c r="AH186" i="685"/>
  <c r="AG186" i="685"/>
  <c r="AF186" i="685"/>
  <c r="AE186" i="685"/>
  <c r="AD186" i="685"/>
  <c r="AC186" i="685"/>
  <c r="AB186" i="685"/>
  <c r="AA186" i="685"/>
  <c r="L186" i="685"/>
  <c r="J186" i="685"/>
  <c r="BE184" i="685"/>
  <c r="BD184" i="685"/>
  <c r="BC184" i="685"/>
  <c r="BB184" i="685"/>
  <c r="BA184" i="685"/>
  <c r="AZ184" i="685"/>
  <c r="AY184" i="685"/>
  <c r="AX184" i="685"/>
  <c r="AW184" i="685"/>
  <c r="AV184" i="685"/>
  <c r="AU184" i="685"/>
  <c r="AT184" i="685"/>
  <c r="AS184" i="685"/>
  <c r="AR184" i="685"/>
  <c r="AQ184" i="685"/>
  <c r="AP184" i="685"/>
  <c r="AO184" i="685"/>
  <c r="AN184" i="685"/>
  <c r="AM184" i="685"/>
  <c r="AL184" i="685"/>
  <c r="AK184" i="685"/>
  <c r="AJ184" i="685"/>
  <c r="AI184" i="685"/>
  <c r="AH184" i="685"/>
  <c r="AG184" i="685"/>
  <c r="AF184" i="685"/>
  <c r="AE184" i="685"/>
  <c r="AD184" i="685"/>
  <c r="AC184" i="685"/>
  <c r="AB184" i="685"/>
  <c r="AA184" i="685"/>
  <c r="L184" i="685"/>
  <c r="J184" i="685"/>
  <c r="BE182" i="685"/>
  <c r="BD182" i="685"/>
  <c r="BC182" i="685"/>
  <c r="BB182" i="685"/>
  <c r="BA182" i="685"/>
  <c r="AZ182" i="685"/>
  <c r="AY182" i="685"/>
  <c r="AX182" i="685"/>
  <c r="AW182" i="685"/>
  <c r="AV182" i="685"/>
  <c r="AU182" i="685"/>
  <c r="AT182" i="685"/>
  <c r="AS182" i="685"/>
  <c r="AR182" i="685"/>
  <c r="AQ182" i="685"/>
  <c r="AP182" i="685"/>
  <c r="AO182" i="685"/>
  <c r="AN182" i="685"/>
  <c r="AM182" i="685"/>
  <c r="AL182" i="685"/>
  <c r="AK182" i="685"/>
  <c r="AJ182" i="685"/>
  <c r="AI182" i="685"/>
  <c r="AH182" i="685"/>
  <c r="AG182" i="685"/>
  <c r="AF182" i="685"/>
  <c r="AE182" i="685"/>
  <c r="AD182" i="685"/>
  <c r="AC182" i="685"/>
  <c r="AB182" i="685"/>
  <c r="AA182" i="685"/>
  <c r="L182" i="685"/>
  <c r="J182" i="685"/>
  <c r="BE180" i="685"/>
  <c r="BD180" i="685"/>
  <c r="BC180" i="685"/>
  <c r="BB180" i="685"/>
  <c r="BA180" i="685"/>
  <c r="AZ180" i="685"/>
  <c r="AY180" i="685"/>
  <c r="AX180" i="685"/>
  <c r="AW180" i="685"/>
  <c r="AV180" i="685"/>
  <c r="AU180" i="685"/>
  <c r="AT180" i="685"/>
  <c r="AS180" i="685"/>
  <c r="AR180" i="685"/>
  <c r="AQ180" i="685"/>
  <c r="AP180" i="685"/>
  <c r="AO180" i="685"/>
  <c r="AN180" i="685"/>
  <c r="AM180" i="685"/>
  <c r="AL180" i="685"/>
  <c r="AK180" i="685"/>
  <c r="AJ180" i="685"/>
  <c r="AI180" i="685"/>
  <c r="AH180" i="685"/>
  <c r="AG180" i="685"/>
  <c r="AF180" i="685"/>
  <c r="AE180" i="685"/>
  <c r="AD180" i="685"/>
  <c r="AC180" i="685"/>
  <c r="AB180" i="685"/>
  <c r="AA180" i="685"/>
  <c r="L180" i="685"/>
  <c r="J180" i="685"/>
  <c r="BE178" i="685"/>
  <c r="BD178" i="685"/>
  <c r="BC178" i="685"/>
  <c r="BB178" i="685"/>
  <c r="BA178" i="685"/>
  <c r="AZ178" i="685"/>
  <c r="AY178" i="685"/>
  <c r="AX178" i="685"/>
  <c r="AW178" i="685"/>
  <c r="AV178" i="685"/>
  <c r="AU178" i="685"/>
  <c r="AT178" i="685"/>
  <c r="AS178" i="685"/>
  <c r="AR178" i="685"/>
  <c r="AQ178" i="685"/>
  <c r="AP178" i="685"/>
  <c r="AO178" i="685"/>
  <c r="AN178" i="685"/>
  <c r="AM178" i="685"/>
  <c r="AL178" i="685"/>
  <c r="AK178" i="685"/>
  <c r="AJ178" i="685"/>
  <c r="AI178" i="685"/>
  <c r="AH178" i="685"/>
  <c r="AG178" i="685"/>
  <c r="AF178" i="685"/>
  <c r="AE178" i="685"/>
  <c r="AD178" i="685"/>
  <c r="AC178" i="685"/>
  <c r="AB178" i="685"/>
  <c r="AA178" i="685"/>
  <c r="L178" i="685"/>
  <c r="J178" i="685"/>
  <c r="BE176" i="685"/>
  <c r="BD176" i="685"/>
  <c r="BC176" i="685"/>
  <c r="BB176" i="685"/>
  <c r="BA176" i="685"/>
  <c r="AZ176" i="685"/>
  <c r="AY176" i="685"/>
  <c r="AX176" i="685"/>
  <c r="AW176" i="685"/>
  <c r="AV176" i="685"/>
  <c r="AU176" i="685"/>
  <c r="AT176" i="685"/>
  <c r="AS176" i="685"/>
  <c r="AR176" i="685"/>
  <c r="AQ176" i="685"/>
  <c r="AP176" i="685"/>
  <c r="AO176" i="685"/>
  <c r="AN176" i="685"/>
  <c r="AM176" i="685"/>
  <c r="AL176" i="685"/>
  <c r="AK176" i="685"/>
  <c r="AJ176" i="685"/>
  <c r="AI176" i="685"/>
  <c r="AH176" i="685"/>
  <c r="AG176" i="685"/>
  <c r="AF176" i="685"/>
  <c r="AE176" i="685"/>
  <c r="AD176" i="685"/>
  <c r="AC176" i="685"/>
  <c r="AB176" i="685"/>
  <c r="AA176" i="685"/>
  <c r="L176" i="685"/>
  <c r="J176" i="685"/>
  <c r="BE174" i="685"/>
  <c r="BD174" i="685"/>
  <c r="BC174" i="685"/>
  <c r="BB174" i="685"/>
  <c r="BA174" i="685"/>
  <c r="AZ174" i="685"/>
  <c r="AY174" i="685"/>
  <c r="AX174" i="685"/>
  <c r="AW174" i="685"/>
  <c r="AV174" i="685"/>
  <c r="AU174" i="685"/>
  <c r="AT174" i="685"/>
  <c r="AS174" i="685"/>
  <c r="AR174" i="685"/>
  <c r="AQ174" i="685"/>
  <c r="AP174" i="685"/>
  <c r="AO174" i="685"/>
  <c r="AN174" i="685"/>
  <c r="AM174" i="685"/>
  <c r="AL174" i="685"/>
  <c r="AK174" i="685"/>
  <c r="AJ174" i="685"/>
  <c r="AI174" i="685"/>
  <c r="AH174" i="685"/>
  <c r="AG174" i="685"/>
  <c r="AF174" i="685"/>
  <c r="AE174" i="685"/>
  <c r="AD174" i="685"/>
  <c r="AC174" i="685"/>
  <c r="AB174" i="685"/>
  <c r="AA174" i="685"/>
  <c r="L174" i="685"/>
  <c r="J174" i="685"/>
  <c r="BE172" i="685"/>
  <c r="BD172" i="685"/>
  <c r="BC172" i="685"/>
  <c r="BB172" i="685"/>
  <c r="BA172" i="685"/>
  <c r="AZ172" i="685"/>
  <c r="AY172" i="685"/>
  <c r="AX172" i="685"/>
  <c r="AW172" i="685"/>
  <c r="AV172" i="685"/>
  <c r="AU172" i="685"/>
  <c r="AT172" i="685"/>
  <c r="AS172" i="685"/>
  <c r="AR172" i="685"/>
  <c r="AQ172" i="685"/>
  <c r="AP172" i="685"/>
  <c r="AO172" i="685"/>
  <c r="AN172" i="685"/>
  <c r="AM172" i="685"/>
  <c r="AL172" i="685"/>
  <c r="AK172" i="685"/>
  <c r="AJ172" i="685"/>
  <c r="AI172" i="685"/>
  <c r="AH172" i="685"/>
  <c r="AG172" i="685"/>
  <c r="AF172" i="685"/>
  <c r="AE172" i="685"/>
  <c r="AD172" i="685"/>
  <c r="AC172" i="685"/>
  <c r="AB172" i="685"/>
  <c r="AA172" i="685"/>
  <c r="L172" i="685"/>
  <c r="J172" i="685"/>
  <c r="BE170" i="685"/>
  <c r="BD170" i="685"/>
  <c r="BC170" i="685"/>
  <c r="BB170" i="685"/>
  <c r="BA170" i="685"/>
  <c r="AZ170" i="685"/>
  <c r="AY170" i="685"/>
  <c r="AX170" i="685"/>
  <c r="AW170" i="685"/>
  <c r="AV170" i="685"/>
  <c r="AU170" i="685"/>
  <c r="AT170" i="685"/>
  <c r="AS170" i="685"/>
  <c r="AR170" i="685"/>
  <c r="AQ170" i="685"/>
  <c r="AP170" i="685"/>
  <c r="AO170" i="685"/>
  <c r="AN170" i="685"/>
  <c r="AM170" i="685"/>
  <c r="AL170" i="685"/>
  <c r="AK170" i="685"/>
  <c r="AJ170" i="685"/>
  <c r="AI170" i="685"/>
  <c r="AH170" i="685"/>
  <c r="AG170" i="685"/>
  <c r="AF170" i="685"/>
  <c r="AE170" i="685"/>
  <c r="AD170" i="685"/>
  <c r="AC170" i="685"/>
  <c r="AB170" i="685"/>
  <c r="AA170" i="685"/>
  <c r="L170" i="685"/>
  <c r="J170" i="685"/>
  <c r="BE168" i="685"/>
  <c r="BD168" i="685"/>
  <c r="BC168" i="685"/>
  <c r="BB168" i="685"/>
  <c r="BA168" i="685"/>
  <c r="AZ168" i="685"/>
  <c r="AY168" i="685"/>
  <c r="AX168" i="685"/>
  <c r="AW168" i="685"/>
  <c r="AV168" i="685"/>
  <c r="AU168" i="685"/>
  <c r="AT168" i="685"/>
  <c r="AS168" i="685"/>
  <c r="AR168" i="685"/>
  <c r="AQ168" i="685"/>
  <c r="AP168" i="685"/>
  <c r="AO168" i="685"/>
  <c r="AN168" i="685"/>
  <c r="AM168" i="685"/>
  <c r="AL168" i="685"/>
  <c r="AK168" i="685"/>
  <c r="AJ168" i="685"/>
  <c r="AI168" i="685"/>
  <c r="AH168" i="685"/>
  <c r="AG168" i="685"/>
  <c r="AF168" i="685"/>
  <c r="AE168" i="685"/>
  <c r="AD168" i="685"/>
  <c r="AC168" i="685"/>
  <c r="AB168" i="685"/>
  <c r="AA168" i="685"/>
  <c r="L168" i="685"/>
  <c r="J168" i="685"/>
  <c r="BE166" i="685"/>
  <c r="BD166" i="685"/>
  <c r="BC166" i="685"/>
  <c r="BB166" i="685"/>
  <c r="BA166" i="685"/>
  <c r="AZ166" i="685"/>
  <c r="AY166" i="685"/>
  <c r="AX166" i="685"/>
  <c r="AW166" i="685"/>
  <c r="AV166" i="685"/>
  <c r="AU166" i="685"/>
  <c r="AT166" i="685"/>
  <c r="AS166" i="685"/>
  <c r="AR166" i="685"/>
  <c r="AQ166" i="685"/>
  <c r="AP166" i="685"/>
  <c r="AO166" i="685"/>
  <c r="AN166" i="685"/>
  <c r="AM166" i="685"/>
  <c r="AL166" i="685"/>
  <c r="AK166" i="685"/>
  <c r="AJ166" i="685"/>
  <c r="AI166" i="685"/>
  <c r="AH166" i="685"/>
  <c r="AG166" i="685"/>
  <c r="AF166" i="685"/>
  <c r="AE166" i="685"/>
  <c r="AD166" i="685"/>
  <c r="AC166" i="685"/>
  <c r="AB166" i="685"/>
  <c r="AA166" i="685"/>
  <c r="L166" i="685"/>
  <c r="J166" i="685"/>
  <c r="BE164" i="685"/>
  <c r="BD164" i="685"/>
  <c r="BC164" i="685"/>
  <c r="BB164" i="685"/>
  <c r="BA164" i="685"/>
  <c r="AZ164" i="685"/>
  <c r="AY164" i="685"/>
  <c r="AX164" i="685"/>
  <c r="AW164" i="685"/>
  <c r="AV164" i="685"/>
  <c r="AU164" i="685"/>
  <c r="AT164" i="685"/>
  <c r="AS164" i="685"/>
  <c r="AR164" i="685"/>
  <c r="AQ164" i="685"/>
  <c r="AP164" i="685"/>
  <c r="AO164" i="685"/>
  <c r="AN164" i="685"/>
  <c r="AM164" i="685"/>
  <c r="AL164" i="685"/>
  <c r="AK164" i="685"/>
  <c r="AJ164" i="685"/>
  <c r="AI164" i="685"/>
  <c r="AH164" i="685"/>
  <c r="AG164" i="685"/>
  <c r="AF164" i="685"/>
  <c r="AE164" i="685"/>
  <c r="AD164" i="685"/>
  <c r="AC164" i="685"/>
  <c r="AB164" i="685"/>
  <c r="AA164" i="685"/>
  <c r="L164" i="685"/>
  <c r="J164" i="685"/>
  <c r="BE162" i="685"/>
  <c r="BD162" i="685"/>
  <c r="BC162" i="685"/>
  <c r="BB162" i="685"/>
  <c r="BA162" i="685"/>
  <c r="AZ162" i="685"/>
  <c r="AY162" i="685"/>
  <c r="AX162" i="685"/>
  <c r="AW162" i="685"/>
  <c r="AV162" i="685"/>
  <c r="AU162" i="685"/>
  <c r="AT162" i="685"/>
  <c r="AS162" i="685"/>
  <c r="AR162" i="685"/>
  <c r="AQ162" i="685"/>
  <c r="AP162" i="685"/>
  <c r="AO162" i="685"/>
  <c r="AN162" i="685"/>
  <c r="AM162" i="685"/>
  <c r="AL162" i="685"/>
  <c r="AK162" i="685"/>
  <c r="AJ162" i="685"/>
  <c r="AI162" i="685"/>
  <c r="AH162" i="685"/>
  <c r="AG162" i="685"/>
  <c r="AF162" i="685"/>
  <c r="AE162" i="685"/>
  <c r="AD162" i="685"/>
  <c r="AC162" i="685"/>
  <c r="AB162" i="685"/>
  <c r="AA162" i="685"/>
  <c r="L162" i="685"/>
  <c r="J162" i="685"/>
  <c r="BE160" i="685"/>
  <c r="BD160" i="685"/>
  <c r="BC160" i="685"/>
  <c r="BB160" i="685"/>
  <c r="BA160" i="685"/>
  <c r="AZ160" i="685"/>
  <c r="AY160" i="685"/>
  <c r="AX160" i="685"/>
  <c r="AW160" i="685"/>
  <c r="AV160" i="685"/>
  <c r="AU160" i="685"/>
  <c r="AT160" i="685"/>
  <c r="AS160" i="685"/>
  <c r="AR160" i="685"/>
  <c r="AQ160" i="685"/>
  <c r="AP160" i="685"/>
  <c r="AO160" i="685"/>
  <c r="AN160" i="685"/>
  <c r="AM160" i="685"/>
  <c r="AL160" i="685"/>
  <c r="AK160" i="685"/>
  <c r="AJ160" i="685"/>
  <c r="AI160" i="685"/>
  <c r="AH160" i="685"/>
  <c r="AG160" i="685"/>
  <c r="AF160" i="685"/>
  <c r="AE160" i="685"/>
  <c r="AD160" i="685"/>
  <c r="AC160" i="685"/>
  <c r="AB160" i="685"/>
  <c r="AA160" i="685"/>
  <c r="L160" i="685"/>
  <c r="J160" i="685"/>
  <c r="BE158" i="685"/>
  <c r="BD158" i="685"/>
  <c r="BC158" i="685"/>
  <c r="BB158" i="685"/>
  <c r="BA158" i="685"/>
  <c r="AZ158" i="685"/>
  <c r="AY158" i="685"/>
  <c r="AX158" i="685"/>
  <c r="AW158" i="685"/>
  <c r="AV158" i="685"/>
  <c r="AU158" i="685"/>
  <c r="AT158" i="685"/>
  <c r="AS158" i="685"/>
  <c r="AR158" i="685"/>
  <c r="AQ158" i="685"/>
  <c r="AP158" i="685"/>
  <c r="AO158" i="685"/>
  <c r="AN158" i="685"/>
  <c r="AM158" i="685"/>
  <c r="AL158" i="685"/>
  <c r="AK158" i="685"/>
  <c r="AJ158" i="685"/>
  <c r="AI158" i="685"/>
  <c r="AH158" i="685"/>
  <c r="AG158" i="685"/>
  <c r="AF158" i="685"/>
  <c r="AE158" i="685"/>
  <c r="AD158" i="685"/>
  <c r="AC158" i="685"/>
  <c r="AB158" i="685"/>
  <c r="AA158" i="685"/>
  <c r="L158" i="685"/>
  <c r="J158" i="685"/>
  <c r="BE156" i="685"/>
  <c r="BD156" i="685"/>
  <c r="BC156" i="685"/>
  <c r="BB156" i="685"/>
  <c r="BA156" i="685"/>
  <c r="AZ156" i="685"/>
  <c r="AY156" i="685"/>
  <c r="AX156" i="685"/>
  <c r="AW156" i="685"/>
  <c r="AV156" i="685"/>
  <c r="AU156" i="685"/>
  <c r="AT156" i="685"/>
  <c r="AS156" i="685"/>
  <c r="AR156" i="685"/>
  <c r="AQ156" i="685"/>
  <c r="AP156" i="685"/>
  <c r="AO156" i="685"/>
  <c r="AN156" i="685"/>
  <c r="AM156" i="685"/>
  <c r="AL156" i="685"/>
  <c r="AK156" i="685"/>
  <c r="AJ156" i="685"/>
  <c r="AI156" i="685"/>
  <c r="AH156" i="685"/>
  <c r="AG156" i="685"/>
  <c r="AF156" i="685"/>
  <c r="AE156" i="685"/>
  <c r="AD156" i="685"/>
  <c r="AC156" i="685"/>
  <c r="AB156" i="685"/>
  <c r="AA156" i="685"/>
  <c r="L156" i="685"/>
  <c r="J156" i="685"/>
  <c r="BE154" i="685"/>
  <c r="BD154" i="685"/>
  <c r="BC154" i="685"/>
  <c r="BB154" i="685"/>
  <c r="BA154" i="685"/>
  <c r="AZ154" i="685"/>
  <c r="AY154" i="685"/>
  <c r="AX154" i="685"/>
  <c r="AW154" i="685"/>
  <c r="AV154" i="685"/>
  <c r="AU154" i="685"/>
  <c r="AT154" i="685"/>
  <c r="AS154" i="685"/>
  <c r="AR154" i="685"/>
  <c r="AQ154" i="685"/>
  <c r="AP154" i="685"/>
  <c r="AO154" i="685"/>
  <c r="AN154" i="685"/>
  <c r="AM154" i="685"/>
  <c r="AL154" i="685"/>
  <c r="AK154" i="685"/>
  <c r="AJ154" i="685"/>
  <c r="AI154" i="685"/>
  <c r="AH154" i="685"/>
  <c r="AG154" i="685"/>
  <c r="AF154" i="685"/>
  <c r="AE154" i="685"/>
  <c r="AD154" i="685"/>
  <c r="AC154" i="685"/>
  <c r="AB154" i="685"/>
  <c r="AA154" i="685"/>
  <c r="L154" i="685"/>
  <c r="J154" i="685"/>
  <c r="BE152" i="685"/>
  <c r="BD152" i="685"/>
  <c r="BC152" i="685"/>
  <c r="BB152" i="685"/>
  <c r="BA152" i="685"/>
  <c r="AZ152" i="685"/>
  <c r="AY152" i="685"/>
  <c r="AX152" i="685"/>
  <c r="AW152" i="685"/>
  <c r="AV152" i="685"/>
  <c r="AU152" i="685"/>
  <c r="AT152" i="685"/>
  <c r="AS152" i="685"/>
  <c r="AR152" i="685"/>
  <c r="AQ152" i="685"/>
  <c r="AP152" i="685"/>
  <c r="AO152" i="685"/>
  <c r="AN152" i="685"/>
  <c r="AM152" i="685"/>
  <c r="AL152" i="685"/>
  <c r="AK152" i="685"/>
  <c r="AJ152" i="685"/>
  <c r="AI152" i="685"/>
  <c r="AH152" i="685"/>
  <c r="AG152" i="685"/>
  <c r="AF152" i="685"/>
  <c r="AE152" i="685"/>
  <c r="AD152" i="685"/>
  <c r="AC152" i="685"/>
  <c r="AB152" i="685"/>
  <c r="AA152" i="685"/>
  <c r="L152" i="685"/>
  <c r="J152" i="685"/>
  <c r="BE150" i="685"/>
  <c r="BD150" i="685"/>
  <c r="BC150" i="685"/>
  <c r="BB150" i="685"/>
  <c r="BA150" i="685"/>
  <c r="AZ150" i="685"/>
  <c r="AY150" i="685"/>
  <c r="AX150" i="685"/>
  <c r="AW150" i="685"/>
  <c r="AV150" i="685"/>
  <c r="AU150" i="685"/>
  <c r="AT150" i="685"/>
  <c r="AS150" i="685"/>
  <c r="AR150" i="685"/>
  <c r="AQ150" i="685"/>
  <c r="AP150" i="685"/>
  <c r="AO150" i="685"/>
  <c r="AN150" i="685"/>
  <c r="AM150" i="685"/>
  <c r="AL150" i="685"/>
  <c r="AK150" i="685"/>
  <c r="AJ150" i="685"/>
  <c r="AI150" i="685"/>
  <c r="AH150" i="685"/>
  <c r="AG150" i="685"/>
  <c r="AF150" i="685"/>
  <c r="AE150" i="685"/>
  <c r="AD150" i="685"/>
  <c r="AC150" i="685"/>
  <c r="AB150" i="685"/>
  <c r="AA150" i="685"/>
  <c r="L150" i="685"/>
  <c r="J150" i="685"/>
  <c r="BE148" i="685"/>
  <c r="BD148" i="685"/>
  <c r="BC148" i="685"/>
  <c r="BB148" i="685"/>
  <c r="BA148" i="685"/>
  <c r="AZ148" i="685"/>
  <c r="AY148" i="685"/>
  <c r="AX148" i="685"/>
  <c r="AW148" i="685"/>
  <c r="AV148" i="685"/>
  <c r="AU148" i="685"/>
  <c r="AT148" i="685"/>
  <c r="AS148" i="685"/>
  <c r="AR148" i="685"/>
  <c r="AQ148" i="685"/>
  <c r="AP148" i="685"/>
  <c r="AO148" i="685"/>
  <c r="AN148" i="685"/>
  <c r="AM148" i="685"/>
  <c r="AL148" i="685"/>
  <c r="AK148" i="685"/>
  <c r="AJ148" i="685"/>
  <c r="AI148" i="685"/>
  <c r="AH148" i="685"/>
  <c r="AG148" i="685"/>
  <c r="AF148" i="685"/>
  <c r="AE148" i="685"/>
  <c r="AD148" i="685"/>
  <c r="AC148" i="685"/>
  <c r="AB148" i="685"/>
  <c r="AA148" i="685"/>
  <c r="L148" i="685"/>
  <c r="J148" i="685"/>
  <c r="BE146" i="685"/>
  <c r="BD146" i="685"/>
  <c r="BC146" i="685"/>
  <c r="BB146" i="685"/>
  <c r="BA146" i="685"/>
  <c r="AZ146" i="685"/>
  <c r="AY146" i="685"/>
  <c r="AX146" i="685"/>
  <c r="AW146" i="685"/>
  <c r="AV146" i="685"/>
  <c r="AU146" i="685"/>
  <c r="AT146" i="685"/>
  <c r="AS146" i="685"/>
  <c r="AR146" i="685"/>
  <c r="AQ146" i="685"/>
  <c r="AP146" i="685"/>
  <c r="AO146" i="685"/>
  <c r="AN146" i="685"/>
  <c r="AM146" i="685"/>
  <c r="AL146" i="685"/>
  <c r="AK146" i="685"/>
  <c r="AJ146" i="685"/>
  <c r="AI146" i="685"/>
  <c r="AH146" i="685"/>
  <c r="AG146" i="685"/>
  <c r="AF146" i="685"/>
  <c r="AE146" i="685"/>
  <c r="AD146" i="685"/>
  <c r="AC146" i="685"/>
  <c r="AB146" i="685"/>
  <c r="AA146" i="685"/>
  <c r="L146" i="685"/>
  <c r="J146" i="685"/>
  <c r="BE144" i="685"/>
  <c r="BD144" i="685"/>
  <c r="BC144" i="685"/>
  <c r="BB144" i="685"/>
  <c r="BA144" i="685"/>
  <c r="AZ144" i="685"/>
  <c r="AY144" i="685"/>
  <c r="AX144" i="685"/>
  <c r="AW144" i="685"/>
  <c r="AV144" i="685"/>
  <c r="AU144" i="685"/>
  <c r="AT144" i="685"/>
  <c r="AS144" i="685"/>
  <c r="AR144" i="685"/>
  <c r="AQ144" i="685"/>
  <c r="AP144" i="685"/>
  <c r="AO144" i="685"/>
  <c r="AN144" i="685"/>
  <c r="AM144" i="685"/>
  <c r="AL144" i="685"/>
  <c r="AK144" i="685"/>
  <c r="AJ144" i="685"/>
  <c r="AI144" i="685"/>
  <c r="AH144" i="685"/>
  <c r="AG144" i="685"/>
  <c r="AF144" i="685"/>
  <c r="AE144" i="685"/>
  <c r="AD144" i="685"/>
  <c r="AC144" i="685"/>
  <c r="AB144" i="685"/>
  <c r="AA144" i="685"/>
  <c r="L144" i="685"/>
  <c r="J144" i="685"/>
  <c r="BE142" i="685"/>
  <c r="BD142" i="685"/>
  <c r="BC142" i="685"/>
  <c r="BB142" i="685"/>
  <c r="BA142" i="685"/>
  <c r="AZ142" i="685"/>
  <c r="AY142" i="685"/>
  <c r="AX142" i="685"/>
  <c r="AW142" i="685"/>
  <c r="AV142" i="685"/>
  <c r="AU142" i="685"/>
  <c r="AT142" i="685"/>
  <c r="AS142" i="685"/>
  <c r="AR142" i="685"/>
  <c r="AQ142" i="685"/>
  <c r="AP142" i="685"/>
  <c r="AO142" i="685"/>
  <c r="AN142" i="685"/>
  <c r="AM142" i="685"/>
  <c r="AL142" i="685"/>
  <c r="AK142" i="685"/>
  <c r="AJ142" i="685"/>
  <c r="AI142" i="685"/>
  <c r="AH142" i="685"/>
  <c r="AG142" i="685"/>
  <c r="AF142" i="685"/>
  <c r="AE142" i="685"/>
  <c r="AD142" i="685"/>
  <c r="AC142" i="685"/>
  <c r="AB142" i="685"/>
  <c r="AA142" i="685"/>
  <c r="L142" i="685"/>
  <c r="J142" i="685"/>
  <c r="BE140" i="685"/>
  <c r="BD140" i="685"/>
  <c r="BC140" i="685"/>
  <c r="BB140" i="685"/>
  <c r="BA140" i="685"/>
  <c r="AZ140" i="685"/>
  <c r="AY140" i="685"/>
  <c r="AX140" i="685"/>
  <c r="AW140" i="685"/>
  <c r="AV140" i="685"/>
  <c r="AU140" i="685"/>
  <c r="AT140" i="685"/>
  <c r="AS140" i="685"/>
  <c r="AR140" i="685"/>
  <c r="AQ140" i="685"/>
  <c r="AP140" i="685"/>
  <c r="AO140" i="685"/>
  <c r="AN140" i="685"/>
  <c r="AM140" i="685"/>
  <c r="AL140" i="685"/>
  <c r="AK140" i="685"/>
  <c r="AJ140" i="685"/>
  <c r="AI140" i="685"/>
  <c r="AH140" i="685"/>
  <c r="AG140" i="685"/>
  <c r="AF140" i="685"/>
  <c r="AE140" i="685"/>
  <c r="AD140" i="685"/>
  <c r="AC140" i="685"/>
  <c r="AB140" i="685"/>
  <c r="AA140" i="685"/>
  <c r="L140" i="685"/>
  <c r="J140" i="685"/>
  <c r="BE138" i="685"/>
  <c r="BD138" i="685"/>
  <c r="BC138" i="685"/>
  <c r="BB138" i="685"/>
  <c r="BA138" i="685"/>
  <c r="AZ138" i="685"/>
  <c r="AY138" i="685"/>
  <c r="AX138" i="685"/>
  <c r="AW138" i="685"/>
  <c r="AV138" i="685"/>
  <c r="AU138" i="685"/>
  <c r="AT138" i="685"/>
  <c r="AS138" i="685"/>
  <c r="AR138" i="685"/>
  <c r="AQ138" i="685"/>
  <c r="AP138" i="685"/>
  <c r="AO138" i="685"/>
  <c r="AN138" i="685"/>
  <c r="AM138" i="685"/>
  <c r="AL138" i="685"/>
  <c r="AK138" i="685"/>
  <c r="AJ138" i="685"/>
  <c r="AI138" i="685"/>
  <c r="AH138" i="685"/>
  <c r="AG138" i="685"/>
  <c r="AF138" i="685"/>
  <c r="AE138" i="685"/>
  <c r="AD138" i="685"/>
  <c r="AC138" i="685"/>
  <c r="AB138" i="685"/>
  <c r="AA138" i="685"/>
  <c r="L138" i="685"/>
  <c r="J138" i="685"/>
  <c r="BE136" i="685"/>
  <c r="BD136" i="685"/>
  <c r="BC136" i="685"/>
  <c r="BB136" i="685"/>
  <c r="BA136" i="685"/>
  <c r="AZ136" i="685"/>
  <c r="AY136" i="685"/>
  <c r="AX136" i="685"/>
  <c r="AW136" i="685"/>
  <c r="AV136" i="685"/>
  <c r="AU136" i="685"/>
  <c r="AT136" i="685"/>
  <c r="AS136" i="685"/>
  <c r="AR136" i="685"/>
  <c r="AQ136" i="685"/>
  <c r="AP136" i="685"/>
  <c r="AO136" i="685"/>
  <c r="AN136" i="685"/>
  <c r="AM136" i="685"/>
  <c r="AL136" i="685"/>
  <c r="AK136" i="685"/>
  <c r="AJ136" i="685"/>
  <c r="AI136" i="685"/>
  <c r="AH136" i="685"/>
  <c r="AG136" i="685"/>
  <c r="AF136" i="685"/>
  <c r="AE136" i="685"/>
  <c r="AD136" i="685"/>
  <c r="AC136" i="685"/>
  <c r="AB136" i="685"/>
  <c r="AA136" i="685"/>
  <c r="L136" i="685"/>
  <c r="J136" i="685"/>
  <c r="BE134" i="685"/>
  <c r="BD134" i="685"/>
  <c r="BC134" i="685"/>
  <c r="BB134" i="685"/>
  <c r="BA134" i="685"/>
  <c r="AZ134" i="685"/>
  <c r="AY134" i="685"/>
  <c r="AX134" i="685"/>
  <c r="AW134" i="685"/>
  <c r="AV134" i="685"/>
  <c r="AU134" i="685"/>
  <c r="AT134" i="685"/>
  <c r="AS134" i="685"/>
  <c r="AR134" i="685"/>
  <c r="AQ134" i="685"/>
  <c r="AP134" i="685"/>
  <c r="AO134" i="685"/>
  <c r="AN134" i="685"/>
  <c r="AM134" i="685"/>
  <c r="AL134" i="685"/>
  <c r="AK134" i="685"/>
  <c r="AJ134" i="685"/>
  <c r="AI134" i="685"/>
  <c r="AH134" i="685"/>
  <c r="AG134" i="685"/>
  <c r="AF134" i="685"/>
  <c r="AE134" i="685"/>
  <c r="AD134" i="685"/>
  <c r="AC134" i="685"/>
  <c r="AB134" i="685"/>
  <c r="AA134" i="685"/>
  <c r="L134" i="685"/>
  <c r="J134" i="685"/>
  <c r="BE132" i="685"/>
  <c r="BD132" i="685"/>
  <c r="BC132" i="685"/>
  <c r="BB132" i="685"/>
  <c r="BA132" i="685"/>
  <c r="AZ132" i="685"/>
  <c r="AY132" i="685"/>
  <c r="AX132" i="685"/>
  <c r="AW132" i="685"/>
  <c r="AV132" i="685"/>
  <c r="AU132" i="685"/>
  <c r="AT132" i="685"/>
  <c r="AS132" i="685"/>
  <c r="AR132" i="685"/>
  <c r="AQ132" i="685"/>
  <c r="AP132" i="685"/>
  <c r="AO132" i="685"/>
  <c r="AN132" i="685"/>
  <c r="AM132" i="685"/>
  <c r="AL132" i="685"/>
  <c r="AK132" i="685"/>
  <c r="AJ132" i="685"/>
  <c r="AI132" i="685"/>
  <c r="AH132" i="685"/>
  <c r="AG132" i="685"/>
  <c r="AF132" i="685"/>
  <c r="AE132" i="685"/>
  <c r="AD132" i="685"/>
  <c r="AC132" i="685"/>
  <c r="AB132" i="685"/>
  <c r="AA132" i="685"/>
  <c r="L132" i="685"/>
  <c r="J132" i="685"/>
  <c r="BE130" i="685"/>
  <c r="BD130" i="685"/>
  <c r="BC130" i="685"/>
  <c r="BB130" i="685"/>
  <c r="BA130" i="685"/>
  <c r="AZ130" i="685"/>
  <c r="AY130" i="685"/>
  <c r="AX130" i="685"/>
  <c r="AW130" i="685"/>
  <c r="AV130" i="685"/>
  <c r="AU130" i="685"/>
  <c r="AT130" i="685"/>
  <c r="AS130" i="685"/>
  <c r="AR130" i="685"/>
  <c r="AQ130" i="685"/>
  <c r="AP130" i="685"/>
  <c r="AO130" i="685"/>
  <c r="AN130" i="685"/>
  <c r="AM130" i="685"/>
  <c r="AL130" i="685"/>
  <c r="AK130" i="685"/>
  <c r="AJ130" i="685"/>
  <c r="AI130" i="685"/>
  <c r="AH130" i="685"/>
  <c r="AG130" i="685"/>
  <c r="AF130" i="685"/>
  <c r="AE130" i="685"/>
  <c r="AD130" i="685"/>
  <c r="AC130" i="685"/>
  <c r="AB130" i="685"/>
  <c r="AA130" i="685"/>
  <c r="L130" i="685"/>
  <c r="J130" i="685"/>
  <c r="BE128" i="685"/>
  <c r="BD128" i="685"/>
  <c r="BC128" i="685"/>
  <c r="BB128" i="685"/>
  <c r="BA128" i="685"/>
  <c r="AZ128" i="685"/>
  <c r="AY128" i="685"/>
  <c r="AX128" i="685"/>
  <c r="AW128" i="685"/>
  <c r="AV128" i="685"/>
  <c r="AU128" i="685"/>
  <c r="AT128" i="685"/>
  <c r="AS128" i="685"/>
  <c r="AR128" i="685"/>
  <c r="AQ128" i="685"/>
  <c r="AP128" i="685"/>
  <c r="AO128" i="685"/>
  <c r="AN128" i="685"/>
  <c r="AM128" i="685"/>
  <c r="AL128" i="685"/>
  <c r="AK128" i="685"/>
  <c r="AJ128" i="685"/>
  <c r="AI128" i="685"/>
  <c r="AH128" i="685"/>
  <c r="AG128" i="685"/>
  <c r="AF128" i="685"/>
  <c r="AE128" i="685"/>
  <c r="AD128" i="685"/>
  <c r="AC128" i="685"/>
  <c r="AB128" i="685"/>
  <c r="AA128" i="685"/>
  <c r="L128" i="685"/>
  <c r="J128" i="685"/>
  <c r="BE126" i="685"/>
  <c r="BD126" i="685"/>
  <c r="BC126" i="685"/>
  <c r="BB126" i="685"/>
  <c r="BA126" i="685"/>
  <c r="AZ126" i="685"/>
  <c r="AY126" i="685"/>
  <c r="AX126" i="685"/>
  <c r="AW126" i="685"/>
  <c r="AV126" i="685"/>
  <c r="AU126" i="685"/>
  <c r="AT126" i="685"/>
  <c r="AS126" i="685"/>
  <c r="AR126" i="685"/>
  <c r="AQ126" i="685"/>
  <c r="AP126" i="685"/>
  <c r="AO126" i="685"/>
  <c r="AN126" i="685"/>
  <c r="AM126" i="685"/>
  <c r="AL126" i="685"/>
  <c r="AK126" i="685"/>
  <c r="AJ126" i="685"/>
  <c r="AI126" i="685"/>
  <c r="AH126" i="685"/>
  <c r="AG126" i="685"/>
  <c r="AF126" i="685"/>
  <c r="AE126" i="685"/>
  <c r="AD126" i="685"/>
  <c r="AC126" i="685"/>
  <c r="AB126" i="685"/>
  <c r="AA126" i="685"/>
  <c r="L126" i="685"/>
  <c r="J126" i="685"/>
  <c r="BE124" i="685"/>
  <c r="BD124" i="685"/>
  <c r="BC124" i="685"/>
  <c r="BB124" i="685"/>
  <c r="BA124" i="685"/>
  <c r="AZ124" i="685"/>
  <c r="AY124" i="685"/>
  <c r="AX124" i="685"/>
  <c r="AW124" i="685"/>
  <c r="AV124" i="685"/>
  <c r="AU124" i="685"/>
  <c r="AT124" i="685"/>
  <c r="AS124" i="685"/>
  <c r="AR124" i="685"/>
  <c r="AQ124" i="685"/>
  <c r="AP124" i="685"/>
  <c r="AO124" i="685"/>
  <c r="AN124" i="685"/>
  <c r="AM124" i="685"/>
  <c r="AL124" i="685"/>
  <c r="AK124" i="685"/>
  <c r="AJ124" i="685"/>
  <c r="AI124" i="685"/>
  <c r="AH124" i="685"/>
  <c r="AG124" i="685"/>
  <c r="AF124" i="685"/>
  <c r="AE124" i="685"/>
  <c r="AD124" i="685"/>
  <c r="AC124" i="685"/>
  <c r="AB124" i="685"/>
  <c r="AA124" i="685"/>
  <c r="L124" i="685"/>
  <c r="J124" i="685"/>
  <c r="BE122" i="685"/>
  <c r="BD122" i="685"/>
  <c r="BC122" i="685"/>
  <c r="BB122" i="685"/>
  <c r="BA122" i="685"/>
  <c r="AZ122" i="685"/>
  <c r="AY122" i="685"/>
  <c r="AX122" i="685"/>
  <c r="AW122" i="685"/>
  <c r="AV122" i="685"/>
  <c r="AU122" i="685"/>
  <c r="AT122" i="685"/>
  <c r="AS122" i="685"/>
  <c r="AR122" i="685"/>
  <c r="AQ122" i="685"/>
  <c r="AP122" i="685"/>
  <c r="AO122" i="685"/>
  <c r="AN122" i="685"/>
  <c r="AM122" i="685"/>
  <c r="AL122" i="685"/>
  <c r="AK122" i="685"/>
  <c r="AJ122" i="685"/>
  <c r="AI122" i="685"/>
  <c r="AH122" i="685"/>
  <c r="AG122" i="685"/>
  <c r="AF122" i="685"/>
  <c r="AE122" i="685"/>
  <c r="AD122" i="685"/>
  <c r="AC122" i="685"/>
  <c r="AB122" i="685"/>
  <c r="AA122" i="685"/>
  <c r="L122" i="685"/>
  <c r="J122" i="685"/>
  <c r="BE120" i="685"/>
  <c r="BD120" i="685"/>
  <c r="BC120" i="685"/>
  <c r="BB120" i="685"/>
  <c r="BA120" i="685"/>
  <c r="AZ120" i="685"/>
  <c r="AY120" i="685"/>
  <c r="AX120" i="685"/>
  <c r="AW120" i="685"/>
  <c r="AV120" i="685"/>
  <c r="AU120" i="685"/>
  <c r="AT120" i="685"/>
  <c r="AS120" i="685"/>
  <c r="AR120" i="685"/>
  <c r="AQ120" i="685"/>
  <c r="AP120" i="685"/>
  <c r="AO120" i="685"/>
  <c r="AN120" i="685"/>
  <c r="AM120" i="685"/>
  <c r="AL120" i="685"/>
  <c r="AK120" i="685"/>
  <c r="AJ120" i="685"/>
  <c r="AI120" i="685"/>
  <c r="AH120" i="685"/>
  <c r="AG120" i="685"/>
  <c r="AF120" i="685"/>
  <c r="AE120" i="685"/>
  <c r="AD120" i="685"/>
  <c r="AC120" i="685"/>
  <c r="AB120" i="685"/>
  <c r="AA120" i="685"/>
  <c r="L120" i="685"/>
  <c r="J120" i="685"/>
  <c r="BE118" i="685"/>
  <c r="BD118" i="685"/>
  <c r="BC118" i="685"/>
  <c r="BB118" i="685"/>
  <c r="BA118" i="685"/>
  <c r="AZ118" i="685"/>
  <c r="AY118" i="685"/>
  <c r="AX118" i="685"/>
  <c r="AW118" i="685"/>
  <c r="AV118" i="685"/>
  <c r="AU118" i="685"/>
  <c r="AT118" i="685"/>
  <c r="AS118" i="685"/>
  <c r="AR118" i="685"/>
  <c r="AQ118" i="685"/>
  <c r="AP118" i="685"/>
  <c r="AO118" i="685"/>
  <c r="AN118" i="685"/>
  <c r="AM118" i="685"/>
  <c r="AL118" i="685"/>
  <c r="AK118" i="685"/>
  <c r="AJ118" i="685"/>
  <c r="AI118" i="685"/>
  <c r="AH118" i="685"/>
  <c r="AG118" i="685"/>
  <c r="AF118" i="685"/>
  <c r="AE118" i="685"/>
  <c r="AD118" i="685"/>
  <c r="AC118" i="685"/>
  <c r="AB118" i="685"/>
  <c r="AA118" i="685"/>
  <c r="L118" i="685"/>
  <c r="J118" i="685"/>
  <c r="BE116" i="685"/>
  <c r="BD116" i="685"/>
  <c r="BC116" i="685"/>
  <c r="BB116" i="685"/>
  <c r="BA116" i="685"/>
  <c r="AZ116" i="685"/>
  <c r="AY116" i="685"/>
  <c r="AX116" i="685"/>
  <c r="AW116" i="685"/>
  <c r="AV116" i="685"/>
  <c r="AU116" i="685"/>
  <c r="AT116" i="685"/>
  <c r="AS116" i="685"/>
  <c r="AR116" i="685"/>
  <c r="AQ116" i="685"/>
  <c r="AP116" i="685"/>
  <c r="AO116" i="685"/>
  <c r="AN116" i="685"/>
  <c r="AM116" i="685"/>
  <c r="AL116" i="685"/>
  <c r="AK116" i="685"/>
  <c r="AJ116" i="685"/>
  <c r="AI116" i="685"/>
  <c r="AH116" i="685"/>
  <c r="AG116" i="685"/>
  <c r="AF116" i="685"/>
  <c r="AE116" i="685"/>
  <c r="AD116" i="685"/>
  <c r="AC116" i="685"/>
  <c r="AB116" i="685"/>
  <c r="AA116" i="685"/>
  <c r="L116" i="685"/>
  <c r="J116" i="685"/>
  <c r="BE114" i="685"/>
  <c r="BD114" i="685"/>
  <c r="BC114" i="685"/>
  <c r="BB114" i="685"/>
  <c r="BA114" i="685"/>
  <c r="AZ114" i="685"/>
  <c r="AY114" i="685"/>
  <c r="AX114" i="685"/>
  <c r="AW114" i="685"/>
  <c r="AV114" i="685"/>
  <c r="AU114" i="685"/>
  <c r="AT114" i="685"/>
  <c r="AS114" i="685"/>
  <c r="AR114" i="685"/>
  <c r="AQ114" i="685"/>
  <c r="AP114" i="685"/>
  <c r="AO114" i="685"/>
  <c r="AN114" i="685"/>
  <c r="AM114" i="685"/>
  <c r="AL114" i="685"/>
  <c r="AK114" i="685"/>
  <c r="AJ114" i="685"/>
  <c r="AI114" i="685"/>
  <c r="AH114" i="685"/>
  <c r="AG114" i="685"/>
  <c r="AF114" i="685"/>
  <c r="AE114" i="685"/>
  <c r="AD114" i="685"/>
  <c r="AC114" i="685"/>
  <c r="AB114" i="685"/>
  <c r="AA114" i="685"/>
  <c r="L114" i="685"/>
  <c r="J114" i="685"/>
  <c r="BE112" i="685"/>
  <c r="BD112" i="685"/>
  <c r="BC112" i="685"/>
  <c r="BB112" i="685"/>
  <c r="BA112" i="685"/>
  <c r="AZ112" i="685"/>
  <c r="AY112" i="685"/>
  <c r="AX112" i="685"/>
  <c r="AW112" i="685"/>
  <c r="AV112" i="685"/>
  <c r="AU112" i="685"/>
  <c r="AT112" i="685"/>
  <c r="AS112" i="685"/>
  <c r="AR112" i="685"/>
  <c r="AQ112" i="685"/>
  <c r="AP112" i="685"/>
  <c r="AO112" i="685"/>
  <c r="AN112" i="685"/>
  <c r="AM112" i="685"/>
  <c r="AL112" i="685"/>
  <c r="AK112" i="685"/>
  <c r="AJ112" i="685"/>
  <c r="AI112" i="685"/>
  <c r="AH112" i="685"/>
  <c r="AG112" i="685"/>
  <c r="AF112" i="685"/>
  <c r="AE112" i="685"/>
  <c r="AD112" i="685"/>
  <c r="AC112" i="685"/>
  <c r="AB112" i="685"/>
  <c r="AA112" i="685"/>
  <c r="L112" i="685"/>
  <c r="J112" i="685"/>
  <c r="BE110" i="685"/>
  <c r="BD110" i="685"/>
  <c r="BC110" i="685"/>
  <c r="BB110" i="685"/>
  <c r="BA110" i="685"/>
  <c r="AZ110" i="685"/>
  <c r="AY110" i="685"/>
  <c r="AX110" i="685"/>
  <c r="AW110" i="685"/>
  <c r="AV110" i="685"/>
  <c r="AU110" i="685"/>
  <c r="AT110" i="685"/>
  <c r="AS110" i="685"/>
  <c r="AR110" i="685"/>
  <c r="AQ110" i="685"/>
  <c r="AP110" i="685"/>
  <c r="AO110" i="685"/>
  <c r="AN110" i="685"/>
  <c r="AM110" i="685"/>
  <c r="AL110" i="685"/>
  <c r="AK110" i="685"/>
  <c r="AJ110" i="685"/>
  <c r="AI110" i="685"/>
  <c r="AH110" i="685"/>
  <c r="AG110" i="685"/>
  <c r="AF110" i="685"/>
  <c r="AE110" i="685"/>
  <c r="AD110" i="685"/>
  <c r="AC110" i="685"/>
  <c r="AB110" i="685"/>
  <c r="AA110" i="685"/>
  <c r="L110" i="685"/>
  <c r="J110" i="685"/>
  <c r="BE108" i="685"/>
  <c r="BD108" i="685"/>
  <c r="BC108" i="685"/>
  <c r="BB108" i="685"/>
  <c r="BA108" i="685"/>
  <c r="AZ108" i="685"/>
  <c r="AY108" i="685"/>
  <c r="AX108" i="685"/>
  <c r="AW108" i="685"/>
  <c r="AV108" i="685"/>
  <c r="AU108" i="685"/>
  <c r="AT108" i="685"/>
  <c r="AS108" i="685"/>
  <c r="AR108" i="685"/>
  <c r="AQ108" i="685"/>
  <c r="AP108" i="685"/>
  <c r="AO108" i="685"/>
  <c r="AN108" i="685"/>
  <c r="AM108" i="685"/>
  <c r="AL108" i="685"/>
  <c r="AK108" i="685"/>
  <c r="AJ108" i="685"/>
  <c r="AI108" i="685"/>
  <c r="AH108" i="685"/>
  <c r="AG108" i="685"/>
  <c r="AF108" i="685"/>
  <c r="AE108" i="685"/>
  <c r="AD108" i="685"/>
  <c r="AC108" i="685"/>
  <c r="AB108" i="685"/>
  <c r="AA108" i="685"/>
  <c r="L108" i="685"/>
  <c r="J108" i="685"/>
  <c r="BE106" i="685"/>
  <c r="BD106" i="685"/>
  <c r="BC106" i="685"/>
  <c r="BB106" i="685"/>
  <c r="BA106" i="685"/>
  <c r="AZ106" i="685"/>
  <c r="AY106" i="685"/>
  <c r="AX106" i="685"/>
  <c r="AW106" i="685"/>
  <c r="AV106" i="685"/>
  <c r="AU106" i="685"/>
  <c r="AT106" i="685"/>
  <c r="AS106" i="685"/>
  <c r="AR106" i="685"/>
  <c r="AQ106" i="685"/>
  <c r="AP106" i="685"/>
  <c r="AO106" i="685"/>
  <c r="AN106" i="685"/>
  <c r="AM106" i="685"/>
  <c r="AL106" i="685"/>
  <c r="AK106" i="685"/>
  <c r="AJ106" i="685"/>
  <c r="AI106" i="685"/>
  <c r="AH106" i="685"/>
  <c r="AG106" i="685"/>
  <c r="AF106" i="685"/>
  <c r="AE106" i="685"/>
  <c r="AD106" i="685"/>
  <c r="AC106" i="685"/>
  <c r="AB106" i="685"/>
  <c r="AA106" i="685"/>
  <c r="L106" i="685"/>
  <c r="J106" i="685"/>
  <c r="BE104" i="685"/>
  <c r="BD104" i="685"/>
  <c r="BC104" i="685"/>
  <c r="BB104" i="685"/>
  <c r="BA104" i="685"/>
  <c r="AZ104" i="685"/>
  <c r="AY104" i="685"/>
  <c r="AX104" i="685"/>
  <c r="AW104" i="685"/>
  <c r="AV104" i="685"/>
  <c r="AU104" i="685"/>
  <c r="AT104" i="685"/>
  <c r="AS104" i="685"/>
  <c r="AR104" i="685"/>
  <c r="AQ104" i="685"/>
  <c r="AP104" i="685"/>
  <c r="AO104" i="685"/>
  <c r="AN104" i="685"/>
  <c r="AM104" i="685"/>
  <c r="AL104" i="685"/>
  <c r="AK104" i="685"/>
  <c r="AJ104" i="685"/>
  <c r="AI104" i="685"/>
  <c r="AH104" i="685"/>
  <c r="AG104" i="685"/>
  <c r="AF104" i="685"/>
  <c r="AE104" i="685"/>
  <c r="AD104" i="685"/>
  <c r="AC104" i="685"/>
  <c r="AB104" i="685"/>
  <c r="AA104" i="685"/>
  <c r="L104" i="685"/>
  <c r="J104" i="685"/>
  <c r="BE102" i="685"/>
  <c r="BD102" i="685"/>
  <c r="BC102" i="685"/>
  <c r="BB102" i="685"/>
  <c r="BA102" i="685"/>
  <c r="AZ102" i="685"/>
  <c r="AY102" i="685"/>
  <c r="AX102" i="685"/>
  <c r="AW102" i="685"/>
  <c r="AV102" i="685"/>
  <c r="AU102" i="685"/>
  <c r="AT102" i="685"/>
  <c r="AS102" i="685"/>
  <c r="AR102" i="685"/>
  <c r="AQ102" i="685"/>
  <c r="AP102" i="685"/>
  <c r="AO102" i="685"/>
  <c r="AN102" i="685"/>
  <c r="AM102" i="685"/>
  <c r="AL102" i="685"/>
  <c r="AK102" i="685"/>
  <c r="AJ102" i="685"/>
  <c r="AI102" i="685"/>
  <c r="AH102" i="685"/>
  <c r="AG102" i="685"/>
  <c r="AF102" i="685"/>
  <c r="AE102" i="685"/>
  <c r="AD102" i="685"/>
  <c r="AC102" i="685"/>
  <c r="AB102" i="685"/>
  <c r="AA102" i="685"/>
  <c r="L102" i="685"/>
  <c r="J102" i="685"/>
  <c r="BE100" i="685"/>
  <c r="BD100" i="685"/>
  <c r="BC100" i="685"/>
  <c r="BB100" i="685"/>
  <c r="BA100" i="685"/>
  <c r="AZ100" i="685"/>
  <c r="AY100" i="685"/>
  <c r="AX100" i="685"/>
  <c r="AW100" i="685"/>
  <c r="AV100" i="685"/>
  <c r="AU100" i="685"/>
  <c r="AT100" i="685"/>
  <c r="AS100" i="685"/>
  <c r="AR100" i="685"/>
  <c r="AQ100" i="685"/>
  <c r="AP100" i="685"/>
  <c r="AO100" i="685"/>
  <c r="AN100" i="685"/>
  <c r="AM100" i="685"/>
  <c r="AL100" i="685"/>
  <c r="AK100" i="685"/>
  <c r="AJ100" i="685"/>
  <c r="AI100" i="685"/>
  <c r="AH100" i="685"/>
  <c r="AG100" i="685"/>
  <c r="AF100" i="685"/>
  <c r="AE100" i="685"/>
  <c r="AD100" i="685"/>
  <c r="AC100" i="685"/>
  <c r="AB100" i="685"/>
  <c r="AA100" i="685"/>
  <c r="L100" i="685"/>
  <c r="J100" i="685"/>
  <c r="BE98" i="685"/>
  <c r="BD98" i="685"/>
  <c r="BC98" i="685"/>
  <c r="BB98" i="685"/>
  <c r="BA98" i="685"/>
  <c r="AZ98" i="685"/>
  <c r="AY98" i="685"/>
  <c r="AX98" i="685"/>
  <c r="AW98" i="685"/>
  <c r="AV98" i="685"/>
  <c r="AU98" i="685"/>
  <c r="AT98" i="685"/>
  <c r="AS98" i="685"/>
  <c r="AR98" i="685"/>
  <c r="AQ98" i="685"/>
  <c r="AP98" i="685"/>
  <c r="AO98" i="685"/>
  <c r="AN98" i="685"/>
  <c r="AM98" i="685"/>
  <c r="AL98" i="685"/>
  <c r="AK98" i="685"/>
  <c r="AJ98" i="685"/>
  <c r="AI98" i="685"/>
  <c r="AH98" i="685"/>
  <c r="AG98" i="685"/>
  <c r="AF98" i="685"/>
  <c r="AE98" i="685"/>
  <c r="AD98" i="685"/>
  <c r="AC98" i="685"/>
  <c r="AB98" i="685"/>
  <c r="AA98" i="685"/>
  <c r="L98" i="685"/>
  <c r="J98" i="685"/>
  <c r="BE96" i="685"/>
  <c r="BD96" i="685"/>
  <c r="BC96" i="685"/>
  <c r="BB96" i="685"/>
  <c r="BA96" i="685"/>
  <c r="AZ96" i="685"/>
  <c r="AY96" i="685"/>
  <c r="AX96" i="685"/>
  <c r="AW96" i="685"/>
  <c r="AV96" i="685"/>
  <c r="AU96" i="685"/>
  <c r="AT96" i="685"/>
  <c r="AS96" i="685"/>
  <c r="AR96" i="685"/>
  <c r="AQ96" i="685"/>
  <c r="AP96" i="685"/>
  <c r="AO96" i="685"/>
  <c r="AN96" i="685"/>
  <c r="AM96" i="685"/>
  <c r="AL96" i="685"/>
  <c r="AK96" i="685"/>
  <c r="AJ96" i="685"/>
  <c r="AI96" i="685"/>
  <c r="AH96" i="685"/>
  <c r="AG96" i="685"/>
  <c r="AF96" i="685"/>
  <c r="AE96" i="685"/>
  <c r="AD96" i="685"/>
  <c r="AC96" i="685"/>
  <c r="AB96" i="685"/>
  <c r="AA96" i="685"/>
  <c r="L96" i="685"/>
  <c r="J96" i="685"/>
  <c r="BE94" i="685"/>
  <c r="BD94" i="685"/>
  <c r="BC94" i="685"/>
  <c r="BB94" i="685"/>
  <c r="BA94" i="685"/>
  <c r="AZ94" i="685"/>
  <c r="AY94" i="685"/>
  <c r="AX94" i="685"/>
  <c r="AW94" i="685"/>
  <c r="AV94" i="685"/>
  <c r="AU94" i="685"/>
  <c r="AT94" i="685"/>
  <c r="AS94" i="685"/>
  <c r="AR94" i="685"/>
  <c r="AQ94" i="685"/>
  <c r="AP94" i="685"/>
  <c r="AO94" i="685"/>
  <c r="AN94" i="685"/>
  <c r="AM94" i="685"/>
  <c r="AL94" i="685"/>
  <c r="AK94" i="685"/>
  <c r="AJ94" i="685"/>
  <c r="AI94" i="685"/>
  <c r="AH94" i="685"/>
  <c r="AG94" i="685"/>
  <c r="AF94" i="685"/>
  <c r="AE94" i="685"/>
  <c r="AD94" i="685"/>
  <c r="AC94" i="685"/>
  <c r="AB94" i="685"/>
  <c r="AA94" i="685"/>
  <c r="L94" i="685"/>
  <c r="J94" i="685"/>
  <c r="BE92" i="685"/>
  <c r="BD92" i="685"/>
  <c r="BC92" i="685"/>
  <c r="BB92" i="685"/>
  <c r="BA92" i="685"/>
  <c r="AZ92" i="685"/>
  <c r="AY92" i="685"/>
  <c r="AX92" i="685"/>
  <c r="AW92" i="685"/>
  <c r="AV92" i="685"/>
  <c r="AU92" i="685"/>
  <c r="AT92" i="685"/>
  <c r="AS92" i="685"/>
  <c r="AR92" i="685"/>
  <c r="AQ92" i="685"/>
  <c r="AP92" i="685"/>
  <c r="AO92" i="685"/>
  <c r="AN92" i="685"/>
  <c r="AM92" i="685"/>
  <c r="AL92" i="685"/>
  <c r="AK92" i="685"/>
  <c r="AJ92" i="685"/>
  <c r="AI92" i="685"/>
  <c r="AH92" i="685"/>
  <c r="AG92" i="685"/>
  <c r="AF92" i="685"/>
  <c r="AE92" i="685"/>
  <c r="AD92" i="685"/>
  <c r="AC92" i="685"/>
  <c r="AB92" i="685"/>
  <c r="AA92" i="685"/>
  <c r="L92" i="685"/>
  <c r="J92" i="685"/>
  <c r="BE90" i="685"/>
  <c r="BD90" i="685"/>
  <c r="BC90" i="685"/>
  <c r="BB90" i="685"/>
  <c r="BA90" i="685"/>
  <c r="AZ90" i="685"/>
  <c r="AY90" i="685"/>
  <c r="AX90" i="685"/>
  <c r="AW90" i="685"/>
  <c r="AV90" i="685"/>
  <c r="AU90" i="685"/>
  <c r="AT90" i="685"/>
  <c r="AS90" i="685"/>
  <c r="AR90" i="685"/>
  <c r="AQ90" i="685"/>
  <c r="AP90" i="685"/>
  <c r="AO90" i="685"/>
  <c r="AN90" i="685"/>
  <c r="AM90" i="685"/>
  <c r="AL90" i="685"/>
  <c r="AK90" i="685"/>
  <c r="AJ90" i="685"/>
  <c r="AI90" i="685"/>
  <c r="AH90" i="685"/>
  <c r="AG90" i="685"/>
  <c r="AF90" i="685"/>
  <c r="AE90" i="685"/>
  <c r="AD90" i="685"/>
  <c r="AC90" i="685"/>
  <c r="AB90" i="685"/>
  <c r="AA90" i="685"/>
  <c r="L90" i="685"/>
  <c r="J90" i="685"/>
  <c r="BE88" i="685"/>
  <c r="BD88" i="685"/>
  <c r="BC88" i="685"/>
  <c r="BB88" i="685"/>
  <c r="BA88" i="685"/>
  <c r="AZ88" i="685"/>
  <c r="AY88" i="685"/>
  <c r="AX88" i="685"/>
  <c r="AW88" i="685"/>
  <c r="AV88" i="685"/>
  <c r="AU88" i="685"/>
  <c r="AT88" i="685"/>
  <c r="AS88" i="685"/>
  <c r="AR88" i="685"/>
  <c r="AQ88" i="685"/>
  <c r="AP88" i="685"/>
  <c r="AO88" i="685"/>
  <c r="AN88" i="685"/>
  <c r="AM88" i="685"/>
  <c r="AL88" i="685"/>
  <c r="AK88" i="685"/>
  <c r="AJ88" i="685"/>
  <c r="AI88" i="685"/>
  <c r="AH88" i="685"/>
  <c r="AG88" i="685"/>
  <c r="AF88" i="685"/>
  <c r="AE88" i="685"/>
  <c r="AD88" i="685"/>
  <c r="AC88" i="685"/>
  <c r="AB88" i="685"/>
  <c r="AA88" i="685"/>
  <c r="L88" i="685"/>
  <c r="J88" i="685"/>
  <c r="BE86" i="685"/>
  <c r="BD86" i="685"/>
  <c r="BC86" i="685"/>
  <c r="BB86" i="685"/>
  <c r="BA86" i="685"/>
  <c r="AZ86" i="685"/>
  <c r="AY86" i="685"/>
  <c r="AX86" i="685"/>
  <c r="AW86" i="685"/>
  <c r="AV86" i="685"/>
  <c r="AU86" i="685"/>
  <c r="AT86" i="685"/>
  <c r="AS86" i="685"/>
  <c r="AR86" i="685"/>
  <c r="AQ86" i="685"/>
  <c r="AP86" i="685"/>
  <c r="AO86" i="685"/>
  <c r="AN86" i="685"/>
  <c r="AM86" i="685"/>
  <c r="AL86" i="685"/>
  <c r="AK86" i="685"/>
  <c r="AJ86" i="685"/>
  <c r="AI86" i="685"/>
  <c r="AH86" i="685"/>
  <c r="AG86" i="685"/>
  <c r="AF86" i="685"/>
  <c r="AE86" i="685"/>
  <c r="AD86" i="685"/>
  <c r="AC86" i="685"/>
  <c r="AB86" i="685"/>
  <c r="AA86" i="685"/>
  <c r="L86" i="685"/>
  <c r="J86" i="685"/>
  <c r="BE84" i="685"/>
  <c r="BD84" i="685"/>
  <c r="BC84" i="685"/>
  <c r="BB84" i="685"/>
  <c r="BA84" i="685"/>
  <c r="AZ84" i="685"/>
  <c r="AY84" i="685"/>
  <c r="AX84" i="685"/>
  <c r="AW84" i="685"/>
  <c r="AV84" i="685"/>
  <c r="AU84" i="685"/>
  <c r="AT84" i="685"/>
  <c r="AS84" i="685"/>
  <c r="AR84" i="685"/>
  <c r="AQ84" i="685"/>
  <c r="AP84" i="685"/>
  <c r="AO84" i="685"/>
  <c r="AN84" i="685"/>
  <c r="AM84" i="685"/>
  <c r="AL84" i="685"/>
  <c r="AK84" i="685"/>
  <c r="AJ84" i="685"/>
  <c r="AI84" i="685"/>
  <c r="AH84" i="685"/>
  <c r="AG84" i="685"/>
  <c r="AF84" i="685"/>
  <c r="AE84" i="685"/>
  <c r="AD84" i="685"/>
  <c r="AC84" i="685"/>
  <c r="AB84" i="685"/>
  <c r="AA84" i="685"/>
  <c r="L84" i="685"/>
  <c r="J84" i="685"/>
  <c r="BE82" i="685"/>
  <c r="BD82" i="685"/>
  <c r="BC82" i="685"/>
  <c r="BB82" i="685"/>
  <c r="BA82" i="685"/>
  <c r="AZ82" i="685"/>
  <c r="AY82" i="685"/>
  <c r="AX82" i="685"/>
  <c r="AW82" i="685"/>
  <c r="AV82" i="685"/>
  <c r="AU82" i="685"/>
  <c r="AT82" i="685"/>
  <c r="AS82" i="685"/>
  <c r="AR82" i="685"/>
  <c r="AQ82" i="685"/>
  <c r="AP82" i="685"/>
  <c r="AO82" i="685"/>
  <c r="AN82" i="685"/>
  <c r="AM82" i="685"/>
  <c r="AL82" i="685"/>
  <c r="AK82" i="685"/>
  <c r="AJ82" i="685"/>
  <c r="AI82" i="685"/>
  <c r="AH82" i="685"/>
  <c r="AG82" i="685"/>
  <c r="AF82" i="685"/>
  <c r="AE82" i="685"/>
  <c r="AD82" i="685"/>
  <c r="AC82" i="685"/>
  <c r="AB82" i="685"/>
  <c r="AA82" i="685"/>
  <c r="L82" i="685"/>
  <c r="J82" i="685"/>
  <c r="BE80" i="685"/>
  <c r="BD80" i="685"/>
  <c r="BC80" i="685"/>
  <c r="BB80" i="685"/>
  <c r="BA80" i="685"/>
  <c r="AZ80" i="685"/>
  <c r="AY80" i="685"/>
  <c r="AX80" i="685"/>
  <c r="AW80" i="685"/>
  <c r="AV80" i="685"/>
  <c r="AU80" i="685"/>
  <c r="AT80" i="685"/>
  <c r="AS80" i="685"/>
  <c r="AR80" i="685"/>
  <c r="AQ80" i="685"/>
  <c r="AP80" i="685"/>
  <c r="AO80" i="685"/>
  <c r="AN80" i="685"/>
  <c r="AM80" i="685"/>
  <c r="AL80" i="685"/>
  <c r="AK80" i="685"/>
  <c r="AJ80" i="685"/>
  <c r="AI80" i="685"/>
  <c r="AH80" i="685"/>
  <c r="AG80" i="685"/>
  <c r="AF80" i="685"/>
  <c r="AE80" i="685"/>
  <c r="AD80" i="685"/>
  <c r="AC80" i="685"/>
  <c r="AB80" i="685"/>
  <c r="AA80" i="685"/>
  <c r="L80" i="685"/>
  <c r="J80" i="685"/>
  <c r="BE78" i="685"/>
  <c r="BD78" i="685"/>
  <c r="BC78" i="685"/>
  <c r="BB78" i="685"/>
  <c r="BA78" i="685"/>
  <c r="AZ78" i="685"/>
  <c r="AY78" i="685"/>
  <c r="AX78" i="685"/>
  <c r="AW78" i="685"/>
  <c r="AV78" i="685"/>
  <c r="AU78" i="685"/>
  <c r="AT78" i="685"/>
  <c r="AS78" i="685"/>
  <c r="AR78" i="685"/>
  <c r="AQ78" i="685"/>
  <c r="AP78" i="685"/>
  <c r="AO78" i="685"/>
  <c r="AN78" i="685"/>
  <c r="AM78" i="685"/>
  <c r="AL78" i="685"/>
  <c r="AK78" i="685"/>
  <c r="AJ78" i="685"/>
  <c r="AI78" i="685"/>
  <c r="AH78" i="685"/>
  <c r="AG78" i="685"/>
  <c r="AF78" i="685"/>
  <c r="AE78" i="685"/>
  <c r="AD78" i="685"/>
  <c r="AC78" i="685"/>
  <c r="AB78" i="685"/>
  <c r="AA78" i="685"/>
  <c r="L78" i="685"/>
  <c r="J78" i="685"/>
  <c r="BE76" i="685"/>
  <c r="BD76" i="685"/>
  <c r="BC76" i="685"/>
  <c r="BB76" i="685"/>
  <c r="BA76" i="685"/>
  <c r="AZ76" i="685"/>
  <c r="AY76" i="685"/>
  <c r="AX76" i="685"/>
  <c r="AW76" i="685"/>
  <c r="AV76" i="685"/>
  <c r="AU76" i="685"/>
  <c r="AT76" i="685"/>
  <c r="AS76" i="685"/>
  <c r="AR76" i="685"/>
  <c r="AQ76" i="685"/>
  <c r="AP76" i="685"/>
  <c r="AO76" i="685"/>
  <c r="AN76" i="685"/>
  <c r="AM76" i="685"/>
  <c r="AL76" i="685"/>
  <c r="AK76" i="685"/>
  <c r="AJ76" i="685"/>
  <c r="AI76" i="685"/>
  <c r="AH76" i="685"/>
  <c r="AG76" i="685"/>
  <c r="AF76" i="685"/>
  <c r="AE76" i="685"/>
  <c r="AD76" i="685"/>
  <c r="AC76" i="685"/>
  <c r="AB76" i="685"/>
  <c r="AA76" i="685"/>
  <c r="L76" i="685"/>
  <c r="J76" i="685"/>
  <c r="BE74" i="685"/>
  <c r="BD74" i="685"/>
  <c r="BC74" i="685"/>
  <c r="BB74" i="685"/>
  <c r="BA74" i="685"/>
  <c r="AZ74" i="685"/>
  <c r="AY74" i="685"/>
  <c r="AX74" i="685"/>
  <c r="AW74" i="685"/>
  <c r="AV74" i="685"/>
  <c r="AU74" i="685"/>
  <c r="AT74" i="685"/>
  <c r="AS74" i="685"/>
  <c r="AR74" i="685"/>
  <c r="AQ74" i="685"/>
  <c r="AP74" i="685"/>
  <c r="AO74" i="685"/>
  <c r="AN74" i="685"/>
  <c r="AM74" i="685"/>
  <c r="AL74" i="685"/>
  <c r="AK74" i="685"/>
  <c r="AJ74" i="685"/>
  <c r="AI74" i="685"/>
  <c r="AH74" i="685"/>
  <c r="AG74" i="685"/>
  <c r="AF74" i="685"/>
  <c r="AE74" i="685"/>
  <c r="AD74" i="685"/>
  <c r="AC74" i="685"/>
  <c r="AB74" i="685"/>
  <c r="AA74" i="685"/>
  <c r="L74" i="685"/>
  <c r="J74" i="685"/>
  <c r="BE72" i="685"/>
  <c r="BD72" i="685"/>
  <c r="BC72" i="685"/>
  <c r="BB72" i="685"/>
  <c r="BA72" i="685"/>
  <c r="AZ72" i="685"/>
  <c r="AY72" i="685"/>
  <c r="AX72" i="685"/>
  <c r="AW72" i="685"/>
  <c r="AV72" i="685"/>
  <c r="AU72" i="685"/>
  <c r="AT72" i="685"/>
  <c r="AS72" i="685"/>
  <c r="AR72" i="685"/>
  <c r="AQ72" i="685"/>
  <c r="AP72" i="685"/>
  <c r="AO72" i="685"/>
  <c r="AN72" i="685"/>
  <c r="AM72" i="685"/>
  <c r="AL72" i="685"/>
  <c r="AK72" i="685"/>
  <c r="AJ72" i="685"/>
  <c r="AI72" i="685"/>
  <c r="AH72" i="685"/>
  <c r="AG72" i="685"/>
  <c r="AF72" i="685"/>
  <c r="AE72" i="685"/>
  <c r="AD72" i="685"/>
  <c r="AC72" i="685"/>
  <c r="AB72" i="685"/>
  <c r="AA72" i="685"/>
  <c r="L72" i="685"/>
  <c r="J72" i="685"/>
  <c r="BE70" i="685"/>
  <c r="BD70" i="685"/>
  <c r="BC70" i="685"/>
  <c r="BB70" i="685"/>
  <c r="BA70" i="685"/>
  <c r="AZ70" i="685"/>
  <c r="AY70" i="685"/>
  <c r="AX70" i="685"/>
  <c r="AW70" i="685"/>
  <c r="AV70" i="685"/>
  <c r="AU70" i="685"/>
  <c r="AT70" i="685"/>
  <c r="AS70" i="685"/>
  <c r="AR70" i="685"/>
  <c r="AQ70" i="685"/>
  <c r="AP70" i="685"/>
  <c r="AO70" i="685"/>
  <c r="AN70" i="685"/>
  <c r="AM70" i="685"/>
  <c r="AL70" i="685"/>
  <c r="AK70" i="685"/>
  <c r="AJ70" i="685"/>
  <c r="AI70" i="685"/>
  <c r="AH70" i="685"/>
  <c r="AG70" i="685"/>
  <c r="AF70" i="685"/>
  <c r="AE70" i="685"/>
  <c r="AD70" i="685"/>
  <c r="AC70" i="685"/>
  <c r="AB70" i="685"/>
  <c r="AA70" i="685"/>
  <c r="L70" i="685"/>
  <c r="J70" i="685"/>
  <c r="BE68" i="685"/>
  <c r="BD68" i="685"/>
  <c r="BC68" i="685"/>
  <c r="BB68" i="685"/>
  <c r="BA68" i="685"/>
  <c r="AZ68" i="685"/>
  <c r="AY68" i="685"/>
  <c r="AX68" i="685"/>
  <c r="AW68" i="685"/>
  <c r="AV68" i="685"/>
  <c r="AU68" i="685"/>
  <c r="AT68" i="685"/>
  <c r="AS68" i="685"/>
  <c r="AR68" i="685"/>
  <c r="AQ68" i="685"/>
  <c r="AP68" i="685"/>
  <c r="AO68" i="685"/>
  <c r="AN68" i="685"/>
  <c r="AM68" i="685"/>
  <c r="AL68" i="685"/>
  <c r="AK68" i="685"/>
  <c r="AJ68" i="685"/>
  <c r="AI68" i="685"/>
  <c r="AH68" i="685"/>
  <c r="AG68" i="685"/>
  <c r="AF68" i="685"/>
  <c r="AE68" i="685"/>
  <c r="AD68" i="685"/>
  <c r="AC68" i="685"/>
  <c r="AB68" i="685"/>
  <c r="AA68" i="685"/>
  <c r="L68" i="685"/>
  <c r="J68" i="685"/>
  <c r="BE66" i="685"/>
  <c r="BD66" i="685"/>
  <c r="BC66" i="685"/>
  <c r="BB66" i="685"/>
  <c r="BA66" i="685"/>
  <c r="AZ66" i="685"/>
  <c r="AY66" i="685"/>
  <c r="AX66" i="685"/>
  <c r="AW66" i="685"/>
  <c r="AV66" i="685"/>
  <c r="AU66" i="685"/>
  <c r="AT66" i="685"/>
  <c r="AS66" i="685"/>
  <c r="AR66" i="685"/>
  <c r="AQ66" i="685"/>
  <c r="AP66" i="685"/>
  <c r="AO66" i="685"/>
  <c r="AN66" i="685"/>
  <c r="AM66" i="685"/>
  <c r="AL66" i="685"/>
  <c r="AK66" i="685"/>
  <c r="AJ66" i="685"/>
  <c r="AI66" i="685"/>
  <c r="AH66" i="685"/>
  <c r="AG66" i="685"/>
  <c r="AF66" i="685"/>
  <c r="AE66" i="685"/>
  <c r="AD66" i="685"/>
  <c r="AC66" i="685"/>
  <c r="AB66" i="685"/>
  <c r="AA66" i="685"/>
  <c r="L66" i="685"/>
  <c r="J66" i="685"/>
  <c r="BE64" i="685"/>
  <c r="BD64" i="685"/>
  <c r="BC64" i="685"/>
  <c r="BB64" i="685"/>
  <c r="BA64" i="685"/>
  <c r="AZ64" i="685"/>
  <c r="AY64" i="685"/>
  <c r="AX64" i="685"/>
  <c r="AW64" i="685"/>
  <c r="AV64" i="685"/>
  <c r="AU64" i="685"/>
  <c r="AT64" i="685"/>
  <c r="AS64" i="685"/>
  <c r="AR64" i="685"/>
  <c r="AQ64" i="685"/>
  <c r="AP64" i="685"/>
  <c r="AO64" i="685"/>
  <c r="AN64" i="685"/>
  <c r="AM64" i="685"/>
  <c r="AL64" i="685"/>
  <c r="AK64" i="685"/>
  <c r="AJ64" i="685"/>
  <c r="AI64" i="685"/>
  <c r="AH64" i="685"/>
  <c r="AG64" i="685"/>
  <c r="AF64" i="685"/>
  <c r="AE64" i="685"/>
  <c r="AD64" i="685"/>
  <c r="AC64" i="685"/>
  <c r="AB64" i="685"/>
  <c r="AA64" i="685"/>
  <c r="L64" i="685"/>
  <c r="J64" i="685"/>
  <c r="BE62" i="685"/>
  <c r="BD62" i="685"/>
  <c r="BC62" i="685"/>
  <c r="BB62" i="685"/>
  <c r="BA62" i="685"/>
  <c r="AZ62" i="685"/>
  <c r="AY62" i="685"/>
  <c r="AX62" i="685"/>
  <c r="AW62" i="685"/>
  <c r="AV62" i="685"/>
  <c r="AU62" i="685"/>
  <c r="AT62" i="685"/>
  <c r="AS62" i="685"/>
  <c r="AR62" i="685"/>
  <c r="AQ62" i="685"/>
  <c r="AP62" i="685"/>
  <c r="AO62" i="685"/>
  <c r="AN62" i="685"/>
  <c r="AM62" i="685"/>
  <c r="AL62" i="685"/>
  <c r="AK62" i="685"/>
  <c r="AJ62" i="685"/>
  <c r="AI62" i="685"/>
  <c r="AH62" i="685"/>
  <c r="AG62" i="685"/>
  <c r="AF62" i="685"/>
  <c r="AE62" i="685"/>
  <c r="AD62" i="685"/>
  <c r="AC62" i="685"/>
  <c r="AB62" i="685"/>
  <c r="AA62" i="685"/>
  <c r="L62" i="685"/>
  <c r="J62" i="685"/>
  <c r="BE60" i="685"/>
  <c r="BD60" i="685"/>
  <c r="BC60" i="685"/>
  <c r="BB60" i="685"/>
  <c r="BA60" i="685"/>
  <c r="AZ60" i="685"/>
  <c r="AY60" i="685"/>
  <c r="AX60" i="685"/>
  <c r="AW60" i="685"/>
  <c r="AV60" i="685"/>
  <c r="AU60" i="685"/>
  <c r="AT60" i="685"/>
  <c r="AS60" i="685"/>
  <c r="AR60" i="685"/>
  <c r="AQ60" i="685"/>
  <c r="AP60" i="685"/>
  <c r="AO60" i="685"/>
  <c r="AN60" i="685"/>
  <c r="AM60" i="685"/>
  <c r="AL60" i="685"/>
  <c r="AK60" i="685"/>
  <c r="AJ60" i="685"/>
  <c r="AI60" i="685"/>
  <c r="AH60" i="685"/>
  <c r="AG60" i="685"/>
  <c r="AF60" i="685"/>
  <c r="AE60" i="685"/>
  <c r="AD60" i="685"/>
  <c r="AC60" i="685"/>
  <c r="AB60" i="685"/>
  <c r="AA60" i="685"/>
  <c r="L60" i="685"/>
  <c r="J60" i="685"/>
  <c r="BE58" i="685"/>
  <c r="BD58" i="685"/>
  <c r="BC58" i="685"/>
  <c r="BB58" i="685"/>
  <c r="BA58" i="685"/>
  <c r="AZ58" i="685"/>
  <c r="AY58" i="685"/>
  <c r="AX58" i="685"/>
  <c r="AW58" i="685"/>
  <c r="AV58" i="685"/>
  <c r="AU58" i="685"/>
  <c r="AT58" i="685"/>
  <c r="AS58" i="685"/>
  <c r="AR58" i="685"/>
  <c r="AQ58" i="685"/>
  <c r="AP58" i="685"/>
  <c r="AO58" i="685"/>
  <c r="AN58" i="685"/>
  <c r="AM58" i="685"/>
  <c r="AL58" i="685"/>
  <c r="AK58" i="685"/>
  <c r="AJ58" i="685"/>
  <c r="AI58" i="685"/>
  <c r="AH58" i="685"/>
  <c r="AG58" i="685"/>
  <c r="AF58" i="685"/>
  <c r="AE58" i="685"/>
  <c r="AD58" i="685"/>
  <c r="AC58" i="685"/>
  <c r="AB58" i="685"/>
  <c r="AA58" i="685"/>
  <c r="L58" i="685"/>
  <c r="J58" i="685"/>
  <c r="S223" i="685" s="1"/>
  <c r="BE56" i="685"/>
  <c r="BD56" i="685"/>
  <c r="BC56" i="685"/>
  <c r="BB56" i="685"/>
  <c r="BA56" i="685"/>
  <c r="AZ56" i="685"/>
  <c r="AY56" i="685"/>
  <c r="AX56" i="685"/>
  <c r="AW56" i="685"/>
  <c r="AV56" i="685"/>
  <c r="AU56" i="685"/>
  <c r="AT56" i="685"/>
  <c r="AS56" i="685"/>
  <c r="AR56" i="685"/>
  <c r="AQ56" i="685"/>
  <c r="AP56" i="685"/>
  <c r="AO56" i="685"/>
  <c r="AN56" i="685"/>
  <c r="AM56" i="685"/>
  <c r="AL56" i="685"/>
  <c r="AK56" i="685"/>
  <c r="AJ56" i="685"/>
  <c r="AI56" i="685"/>
  <c r="AH56" i="685"/>
  <c r="AG56" i="685"/>
  <c r="AF56" i="685"/>
  <c r="AE56" i="685"/>
  <c r="AD56" i="685"/>
  <c r="AC56" i="685"/>
  <c r="AB56" i="685"/>
  <c r="AA56" i="685"/>
  <c r="L56" i="685"/>
  <c r="J56" i="685"/>
  <c r="BE54" i="685"/>
  <c r="BD54" i="685"/>
  <c r="BC54" i="685"/>
  <c r="BB54" i="685"/>
  <c r="BA54" i="685"/>
  <c r="AZ54" i="685"/>
  <c r="AY54" i="685"/>
  <c r="AX54" i="685"/>
  <c r="AW54" i="685"/>
  <c r="AV54" i="685"/>
  <c r="AU54" i="685"/>
  <c r="AT54" i="685"/>
  <c r="AS54" i="685"/>
  <c r="AR54" i="685"/>
  <c r="AQ54" i="685"/>
  <c r="AP54" i="685"/>
  <c r="AO54" i="685"/>
  <c r="AN54" i="685"/>
  <c r="AM54" i="685"/>
  <c r="AL54" i="685"/>
  <c r="AK54" i="685"/>
  <c r="AJ54" i="685"/>
  <c r="AI54" i="685"/>
  <c r="AH54" i="685"/>
  <c r="AG54" i="685"/>
  <c r="AF54" i="685"/>
  <c r="AE54" i="685"/>
  <c r="AD54" i="685"/>
  <c r="AC54" i="685"/>
  <c r="AB54" i="685"/>
  <c r="AA54" i="685"/>
  <c r="L54" i="685"/>
  <c r="J54" i="685"/>
  <c r="BE52" i="685"/>
  <c r="BD52" i="685"/>
  <c r="BC52" i="685"/>
  <c r="BB52" i="685"/>
  <c r="BA52" i="685"/>
  <c r="AZ52" i="685"/>
  <c r="AY52" i="685"/>
  <c r="AX52" i="685"/>
  <c r="AW52" i="685"/>
  <c r="AV52" i="685"/>
  <c r="AU52" i="685"/>
  <c r="AT52" i="685"/>
  <c r="AS52" i="685"/>
  <c r="AR52" i="685"/>
  <c r="AQ52" i="685"/>
  <c r="AP52" i="685"/>
  <c r="AO52" i="685"/>
  <c r="AN52" i="685"/>
  <c r="AM52" i="685"/>
  <c r="AL52" i="685"/>
  <c r="AK52" i="685"/>
  <c r="AJ52" i="685"/>
  <c r="AI52" i="685"/>
  <c r="AH52" i="685"/>
  <c r="AG52" i="685"/>
  <c r="AF52" i="685"/>
  <c r="AE52" i="685"/>
  <c r="AD52" i="685"/>
  <c r="AC52" i="685"/>
  <c r="AB52" i="685"/>
  <c r="AA52" i="685"/>
  <c r="L52" i="685"/>
  <c r="J52" i="685"/>
  <c r="BE50" i="685"/>
  <c r="BD50" i="685"/>
  <c r="BC50" i="685"/>
  <c r="BB50" i="685"/>
  <c r="BA50" i="685"/>
  <c r="AZ50" i="685"/>
  <c r="AY50" i="685"/>
  <c r="AX50" i="685"/>
  <c r="AW50" i="685"/>
  <c r="AV50" i="685"/>
  <c r="AU50" i="685"/>
  <c r="AT50" i="685"/>
  <c r="AS50" i="685"/>
  <c r="AR50" i="685"/>
  <c r="AQ50" i="685"/>
  <c r="AP50" i="685"/>
  <c r="AO50" i="685"/>
  <c r="AN50" i="685"/>
  <c r="AM50" i="685"/>
  <c r="AL50" i="685"/>
  <c r="AK50" i="685"/>
  <c r="AJ50" i="685"/>
  <c r="AI50" i="685"/>
  <c r="AH50" i="685"/>
  <c r="AG50" i="685"/>
  <c r="AF50" i="685"/>
  <c r="AE50" i="685"/>
  <c r="AD50" i="685"/>
  <c r="AC50" i="685"/>
  <c r="AB50" i="685"/>
  <c r="AA50" i="685"/>
  <c r="L50" i="685"/>
  <c r="J50" i="685"/>
  <c r="BE48" i="685"/>
  <c r="BD48" i="685"/>
  <c r="BC48" i="685"/>
  <c r="BB48" i="685"/>
  <c r="BA48" i="685"/>
  <c r="AZ48" i="685"/>
  <c r="AY48" i="685"/>
  <c r="AX48" i="685"/>
  <c r="AW48" i="685"/>
  <c r="AV48" i="685"/>
  <c r="AU48" i="685"/>
  <c r="AT48" i="685"/>
  <c r="AS48" i="685"/>
  <c r="AR48" i="685"/>
  <c r="AQ48" i="685"/>
  <c r="AP48" i="685"/>
  <c r="AO48" i="685"/>
  <c r="AN48" i="685"/>
  <c r="AM48" i="685"/>
  <c r="AL48" i="685"/>
  <c r="AK48" i="685"/>
  <c r="AJ48" i="685"/>
  <c r="AI48" i="685"/>
  <c r="AH48" i="685"/>
  <c r="AG48" i="685"/>
  <c r="AF48" i="685"/>
  <c r="AE48" i="685"/>
  <c r="AD48" i="685"/>
  <c r="AC48" i="685"/>
  <c r="AB48" i="685"/>
  <c r="AA48" i="685"/>
  <c r="L48" i="685"/>
  <c r="J48" i="685"/>
  <c r="BE46" i="685"/>
  <c r="BD46" i="685"/>
  <c r="BC46" i="685"/>
  <c r="BB46" i="685"/>
  <c r="BA46" i="685"/>
  <c r="AZ46" i="685"/>
  <c r="AY46" i="685"/>
  <c r="AX46" i="685"/>
  <c r="AW46" i="685"/>
  <c r="AV46" i="685"/>
  <c r="AU46" i="685"/>
  <c r="AT46" i="685"/>
  <c r="AS46" i="685"/>
  <c r="AR46" i="685"/>
  <c r="AQ46" i="685"/>
  <c r="AP46" i="685"/>
  <c r="AO46" i="685"/>
  <c r="AN46" i="685"/>
  <c r="AM46" i="685"/>
  <c r="AL46" i="685"/>
  <c r="AK46" i="685"/>
  <c r="AJ46" i="685"/>
  <c r="AI46" i="685"/>
  <c r="AH46" i="685"/>
  <c r="AG46" i="685"/>
  <c r="AF46" i="685"/>
  <c r="AE46" i="685"/>
  <c r="AD46" i="685"/>
  <c r="AC46" i="685"/>
  <c r="AB46" i="685"/>
  <c r="AA46" i="685"/>
  <c r="L46" i="685"/>
  <c r="J46" i="685"/>
  <c r="BE44" i="685"/>
  <c r="BD44" i="685"/>
  <c r="BC44" i="685"/>
  <c r="BB44" i="685"/>
  <c r="BA44" i="685"/>
  <c r="AZ44" i="685"/>
  <c r="AY44" i="685"/>
  <c r="AX44" i="685"/>
  <c r="AW44" i="685"/>
  <c r="AV44" i="685"/>
  <c r="AU44" i="685"/>
  <c r="AT44" i="685"/>
  <c r="AS44" i="685"/>
  <c r="AR44" i="685"/>
  <c r="AQ44" i="685"/>
  <c r="AP44" i="685"/>
  <c r="AO44" i="685"/>
  <c r="AN44" i="685"/>
  <c r="AM44" i="685"/>
  <c r="AL44" i="685"/>
  <c r="AK44" i="685"/>
  <c r="AJ44" i="685"/>
  <c r="AI44" i="685"/>
  <c r="AH44" i="685"/>
  <c r="AG44" i="685"/>
  <c r="AF44" i="685"/>
  <c r="AE44" i="685"/>
  <c r="AD44" i="685"/>
  <c r="AC44" i="685"/>
  <c r="AB44" i="685"/>
  <c r="AA44" i="685"/>
  <c r="L44" i="685"/>
  <c r="J44" i="685"/>
  <c r="BE42" i="685"/>
  <c r="BD42" i="685"/>
  <c r="BC42" i="685"/>
  <c r="BB42" i="685"/>
  <c r="BA42" i="685"/>
  <c r="AZ42" i="685"/>
  <c r="AY42" i="685"/>
  <c r="AX42" i="685"/>
  <c r="AW42" i="685"/>
  <c r="AV42" i="685"/>
  <c r="AU42" i="685"/>
  <c r="AT42" i="685"/>
  <c r="AS42" i="685"/>
  <c r="AR42" i="685"/>
  <c r="AQ42" i="685"/>
  <c r="AP42" i="685"/>
  <c r="AO42" i="685"/>
  <c r="AN42" i="685"/>
  <c r="AM42" i="685"/>
  <c r="AL42" i="685"/>
  <c r="AK42" i="685"/>
  <c r="AJ42" i="685"/>
  <c r="AI42" i="685"/>
  <c r="AH42" i="685"/>
  <c r="AG42" i="685"/>
  <c r="AF42" i="685"/>
  <c r="AE42" i="685"/>
  <c r="AD42" i="685"/>
  <c r="AC42" i="685"/>
  <c r="AB42" i="685"/>
  <c r="AA42" i="685"/>
  <c r="L42" i="685"/>
  <c r="J42" i="685"/>
  <c r="BE40" i="685"/>
  <c r="BD40" i="685"/>
  <c r="BC40" i="685"/>
  <c r="BB40" i="685"/>
  <c r="BA40" i="685"/>
  <c r="AZ40" i="685"/>
  <c r="AY40" i="685"/>
  <c r="AX40" i="685"/>
  <c r="AW40" i="685"/>
  <c r="AV40" i="685"/>
  <c r="AU40" i="685"/>
  <c r="AT40" i="685"/>
  <c r="AS40" i="685"/>
  <c r="AR40" i="685"/>
  <c r="AQ40" i="685"/>
  <c r="AP40" i="685"/>
  <c r="AO40" i="685"/>
  <c r="AN40" i="685"/>
  <c r="AM40" i="685"/>
  <c r="AL40" i="685"/>
  <c r="AK40" i="685"/>
  <c r="AJ40" i="685"/>
  <c r="AI40" i="685"/>
  <c r="AH40" i="685"/>
  <c r="AG40" i="685"/>
  <c r="AF40" i="685"/>
  <c r="AE40" i="685"/>
  <c r="AD40" i="685"/>
  <c r="AC40" i="685"/>
  <c r="AB40" i="685"/>
  <c r="AA40" i="685"/>
  <c r="L40" i="685"/>
  <c r="J40" i="685"/>
  <c r="BE38" i="685"/>
  <c r="BD38" i="685"/>
  <c r="BC38" i="685"/>
  <c r="BB38" i="685"/>
  <c r="BA38" i="685"/>
  <c r="AZ38" i="685"/>
  <c r="AY38" i="685"/>
  <c r="AX38" i="685"/>
  <c r="AW38" i="685"/>
  <c r="AV38" i="685"/>
  <c r="AU38" i="685"/>
  <c r="AT38" i="685"/>
  <c r="AS38" i="685"/>
  <c r="AR38" i="685"/>
  <c r="AQ38" i="685"/>
  <c r="AP38" i="685"/>
  <c r="AO38" i="685"/>
  <c r="AN38" i="685"/>
  <c r="AM38" i="685"/>
  <c r="AL38" i="685"/>
  <c r="AK38" i="685"/>
  <c r="AJ38" i="685"/>
  <c r="AI38" i="685"/>
  <c r="AH38" i="685"/>
  <c r="AG38" i="685"/>
  <c r="AF38" i="685"/>
  <c r="AE38" i="685"/>
  <c r="AD38" i="685"/>
  <c r="AC38" i="685"/>
  <c r="AB38" i="685"/>
  <c r="AA38" i="685"/>
  <c r="L38" i="685"/>
  <c r="J38" i="685"/>
  <c r="BE36" i="685"/>
  <c r="BD36" i="685"/>
  <c r="BC36" i="685"/>
  <c r="BB36" i="685"/>
  <c r="BA36" i="685"/>
  <c r="AZ36" i="685"/>
  <c r="AY36" i="685"/>
  <c r="AX36" i="685"/>
  <c r="AW36" i="685"/>
  <c r="AV36" i="685"/>
  <c r="AU36" i="685"/>
  <c r="AT36" i="685"/>
  <c r="AS36" i="685"/>
  <c r="AR36" i="685"/>
  <c r="AQ36" i="685"/>
  <c r="AP36" i="685"/>
  <c r="AO36" i="685"/>
  <c r="AN36" i="685"/>
  <c r="AM36" i="685"/>
  <c r="AL36" i="685"/>
  <c r="AK36" i="685"/>
  <c r="AJ36" i="685"/>
  <c r="AI36" i="685"/>
  <c r="AH36" i="685"/>
  <c r="AG36" i="685"/>
  <c r="AF36" i="685"/>
  <c r="AE36" i="685"/>
  <c r="AD36" i="685"/>
  <c r="AC36" i="685"/>
  <c r="AB36" i="685"/>
  <c r="AA36" i="685"/>
  <c r="L36" i="685"/>
  <c r="J36" i="685"/>
  <c r="BE34" i="685"/>
  <c r="BD34" i="685"/>
  <c r="BC34" i="685"/>
  <c r="BB34" i="685"/>
  <c r="BA34" i="685"/>
  <c r="AZ34" i="685"/>
  <c r="AY34" i="685"/>
  <c r="AX34" i="685"/>
  <c r="AW34" i="685"/>
  <c r="AV34" i="685"/>
  <c r="AU34" i="685"/>
  <c r="AT34" i="685"/>
  <c r="AS34" i="685"/>
  <c r="AR34" i="685"/>
  <c r="AQ34" i="685"/>
  <c r="AP34" i="685"/>
  <c r="AO34" i="685"/>
  <c r="AN34" i="685"/>
  <c r="AM34" i="685"/>
  <c r="AL34" i="685"/>
  <c r="AK34" i="685"/>
  <c r="AJ34" i="685"/>
  <c r="AI34" i="685"/>
  <c r="AH34" i="685"/>
  <c r="AG34" i="685"/>
  <c r="AF34" i="685"/>
  <c r="AE34" i="685"/>
  <c r="AD34" i="685"/>
  <c r="AC34" i="685"/>
  <c r="AB34" i="685"/>
  <c r="AA34" i="685"/>
  <c r="L34" i="685"/>
  <c r="J34" i="685"/>
  <c r="BE32" i="685"/>
  <c r="BD32" i="685"/>
  <c r="BC32" i="685"/>
  <c r="BB32" i="685"/>
  <c r="BA32" i="685"/>
  <c r="AZ32" i="685"/>
  <c r="AY32" i="685"/>
  <c r="AX32" i="685"/>
  <c r="AW32" i="685"/>
  <c r="AV32" i="685"/>
  <c r="AU32" i="685"/>
  <c r="AT32" i="685"/>
  <c r="AS32" i="685"/>
  <c r="AR32" i="685"/>
  <c r="AQ32" i="685"/>
  <c r="AP32" i="685"/>
  <c r="AO32" i="685"/>
  <c r="AN32" i="685"/>
  <c r="AM32" i="685"/>
  <c r="AL32" i="685"/>
  <c r="AK32" i="685"/>
  <c r="AJ32" i="685"/>
  <c r="AI32" i="685"/>
  <c r="AH32" i="685"/>
  <c r="AG32" i="685"/>
  <c r="AF32" i="685"/>
  <c r="AE32" i="685"/>
  <c r="AD32" i="685"/>
  <c r="AC32" i="685"/>
  <c r="AB32" i="685"/>
  <c r="AA32" i="685"/>
  <c r="L32" i="685"/>
  <c r="J32" i="685"/>
  <c r="BE30" i="685"/>
  <c r="BD30" i="685"/>
  <c r="BC30" i="685"/>
  <c r="BB30" i="685"/>
  <c r="BA30" i="685"/>
  <c r="AZ30" i="685"/>
  <c r="AY30" i="685"/>
  <c r="AX30" i="685"/>
  <c r="AW30" i="685"/>
  <c r="AV30" i="685"/>
  <c r="AU30" i="685"/>
  <c r="AT30" i="685"/>
  <c r="AS30" i="685"/>
  <c r="AR30" i="685"/>
  <c r="AQ30" i="685"/>
  <c r="AP30" i="685"/>
  <c r="AO30" i="685"/>
  <c r="AN30" i="685"/>
  <c r="AM30" i="685"/>
  <c r="AL30" i="685"/>
  <c r="AK30" i="685"/>
  <c r="AJ30" i="685"/>
  <c r="AI30" i="685"/>
  <c r="AH30" i="685"/>
  <c r="AG30" i="685"/>
  <c r="AF30" i="685"/>
  <c r="AE30" i="685"/>
  <c r="AD30" i="685"/>
  <c r="AC30" i="685"/>
  <c r="AB30" i="685"/>
  <c r="AA30" i="685"/>
  <c r="L30" i="685"/>
  <c r="J30" i="685"/>
  <c r="BE28" i="685"/>
  <c r="BD28" i="685"/>
  <c r="BC28" i="685"/>
  <c r="BB28" i="685"/>
  <c r="BA28" i="685"/>
  <c r="AZ28" i="685"/>
  <c r="AY28" i="685"/>
  <c r="AX28" i="685"/>
  <c r="AW28" i="685"/>
  <c r="AV28" i="685"/>
  <c r="AU28" i="685"/>
  <c r="AT28" i="685"/>
  <c r="AS28" i="685"/>
  <c r="AR28" i="685"/>
  <c r="AQ28" i="685"/>
  <c r="AP28" i="685"/>
  <c r="AO28" i="685"/>
  <c r="AN28" i="685"/>
  <c r="AM28" i="685"/>
  <c r="AL28" i="685"/>
  <c r="AK28" i="685"/>
  <c r="AJ28" i="685"/>
  <c r="AI28" i="685"/>
  <c r="AH28" i="685"/>
  <c r="AG28" i="685"/>
  <c r="AF28" i="685"/>
  <c r="AE28" i="685"/>
  <c r="AD28" i="685"/>
  <c r="AC28" i="685"/>
  <c r="AB28" i="685"/>
  <c r="AA28" i="685"/>
  <c r="L28" i="685"/>
  <c r="J28" i="685"/>
  <c r="BE26" i="685"/>
  <c r="BD26" i="685"/>
  <c r="BC26" i="685"/>
  <c r="BB26" i="685"/>
  <c r="BA26" i="685"/>
  <c r="AZ26" i="685"/>
  <c r="AY26" i="685"/>
  <c r="AX26" i="685"/>
  <c r="AW26" i="685"/>
  <c r="AV26" i="685"/>
  <c r="AU26" i="685"/>
  <c r="AT26" i="685"/>
  <c r="AS26" i="685"/>
  <c r="AR26" i="685"/>
  <c r="AQ26" i="685"/>
  <c r="AP26" i="685"/>
  <c r="AO26" i="685"/>
  <c r="AN26" i="685"/>
  <c r="AM26" i="685"/>
  <c r="AL26" i="685"/>
  <c r="AK26" i="685"/>
  <c r="AJ26" i="685"/>
  <c r="AI26" i="685"/>
  <c r="AH26" i="685"/>
  <c r="AG26" i="685"/>
  <c r="AF26" i="685"/>
  <c r="AE26" i="685"/>
  <c r="AD26" i="685"/>
  <c r="AC26" i="685"/>
  <c r="AB26" i="685"/>
  <c r="AA26" i="685"/>
  <c r="L26" i="685"/>
  <c r="J26" i="685"/>
  <c r="BE24" i="685"/>
  <c r="BD24" i="685"/>
  <c r="BC24" i="685"/>
  <c r="BB24" i="685"/>
  <c r="BA24" i="685"/>
  <c r="AZ24" i="685"/>
  <c r="AY24" i="685"/>
  <c r="AX24" i="685"/>
  <c r="AW24" i="685"/>
  <c r="AV24" i="685"/>
  <c r="AU24" i="685"/>
  <c r="AT24" i="685"/>
  <c r="AS24" i="685"/>
  <c r="AR24" i="685"/>
  <c r="AQ24" i="685"/>
  <c r="AP24" i="685"/>
  <c r="AO24" i="685"/>
  <c r="AN24" i="685"/>
  <c r="AM24" i="685"/>
  <c r="AL24" i="685"/>
  <c r="AK24" i="685"/>
  <c r="AJ24" i="685"/>
  <c r="AI24" i="685"/>
  <c r="AH24" i="685"/>
  <c r="AG24" i="685"/>
  <c r="AF24" i="685"/>
  <c r="AE24" i="685"/>
  <c r="AD24" i="685"/>
  <c r="AC24" i="685"/>
  <c r="AB24" i="685"/>
  <c r="AA24" i="685"/>
  <c r="L24" i="685"/>
  <c r="J24" i="685"/>
  <c r="BE22" i="685"/>
  <c r="BD22" i="685"/>
  <c r="BC22" i="685"/>
  <c r="BB22" i="685"/>
  <c r="BA22" i="685"/>
  <c r="AZ22" i="685"/>
  <c r="AY22" i="685"/>
  <c r="AX22" i="685"/>
  <c r="AW22" i="685"/>
  <c r="AV22" i="685"/>
  <c r="AU22" i="685"/>
  <c r="AT22" i="685"/>
  <c r="AS22" i="685"/>
  <c r="AR22" i="685"/>
  <c r="AQ22" i="685"/>
  <c r="AP22" i="685"/>
  <c r="AO22" i="685"/>
  <c r="AN22" i="685"/>
  <c r="AM22" i="685"/>
  <c r="AL22" i="685"/>
  <c r="AK22" i="685"/>
  <c r="AJ22" i="685"/>
  <c r="AI22" i="685"/>
  <c r="AH22" i="685"/>
  <c r="AG22" i="685"/>
  <c r="AF22" i="685"/>
  <c r="AE22" i="685"/>
  <c r="AD22" i="685"/>
  <c r="AC22" i="685"/>
  <c r="AB22" i="685"/>
  <c r="AA22" i="685"/>
  <c r="L22" i="685"/>
  <c r="J22" i="685"/>
  <c r="BE20" i="685"/>
  <c r="BD20" i="685"/>
  <c r="BC20" i="685"/>
  <c r="BB20" i="685"/>
  <c r="BA20" i="685"/>
  <c r="AZ20" i="685"/>
  <c r="AY20" i="685"/>
  <c r="AX20" i="685"/>
  <c r="AW20" i="685"/>
  <c r="AV20" i="685"/>
  <c r="AU20" i="685"/>
  <c r="AT20" i="685"/>
  <c r="AS20" i="685"/>
  <c r="AR20" i="685"/>
  <c r="AQ20" i="685"/>
  <c r="AP20" i="685"/>
  <c r="AO20" i="685"/>
  <c r="AN20" i="685"/>
  <c r="AM20" i="685"/>
  <c r="AL20" i="685"/>
  <c r="AK20" i="685"/>
  <c r="AJ20" i="685"/>
  <c r="AI20" i="685"/>
  <c r="AH20" i="685"/>
  <c r="AG20" i="685"/>
  <c r="AF20" i="685"/>
  <c r="AE20" i="685"/>
  <c r="AD20" i="685"/>
  <c r="AC20" i="685"/>
  <c r="AB20" i="685"/>
  <c r="AA20" i="685"/>
  <c r="L20" i="685"/>
  <c r="J20" i="685"/>
  <c r="BE18" i="685"/>
  <c r="BD18" i="685"/>
  <c r="BC18" i="685"/>
  <c r="BB18" i="685"/>
  <c r="BA18" i="685"/>
  <c r="AZ18" i="685"/>
  <c r="AY18" i="685"/>
  <c r="AX18" i="685"/>
  <c r="AW18" i="685"/>
  <c r="AV18" i="685"/>
  <c r="AU18" i="685"/>
  <c r="AT18" i="685"/>
  <c r="AS18" i="685"/>
  <c r="AR18" i="685"/>
  <c r="AQ18" i="685"/>
  <c r="AP18" i="685"/>
  <c r="AO18" i="685"/>
  <c r="AN18" i="685"/>
  <c r="AM18" i="685"/>
  <c r="AL18" i="685"/>
  <c r="AK18" i="685"/>
  <c r="AJ18" i="685"/>
  <c r="AI18" i="685"/>
  <c r="AH18" i="685"/>
  <c r="AG18" i="685"/>
  <c r="AF18" i="685"/>
  <c r="AE18" i="685"/>
  <c r="AD18" i="685"/>
  <c r="AC18" i="685"/>
  <c r="AB18" i="685"/>
  <c r="AA18" i="685"/>
  <c r="L18" i="685"/>
  <c r="J18" i="685"/>
  <c r="B17" i="685"/>
  <c r="B19" i="685" s="1"/>
  <c r="B21" i="685" s="1"/>
  <c r="B23" i="685" s="1"/>
  <c r="B25" i="685" s="1"/>
  <c r="B27" i="685" s="1"/>
  <c r="B29" i="685" s="1"/>
  <c r="B31" i="685" s="1"/>
  <c r="B33" i="685" s="1"/>
  <c r="B35" i="685" s="1"/>
  <c r="B37" i="685" s="1"/>
  <c r="B39" i="685" s="1"/>
  <c r="B41" i="685" s="1"/>
  <c r="B43" i="685" s="1"/>
  <c r="B45" i="685" s="1"/>
  <c r="B47" i="685" s="1"/>
  <c r="B49" i="685" s="1"/>
  <c r="B51" i="685" s="1"/>
  <c r="B53" i="685" s="1"/>
  <c r="B55" i="685" s="1"/>
  <c r="B57" i="685" s="1"/>
  <c r="B59" i="685" s="1"/>
  <c r="B61" i="685" s="1"/>
  <c r="B63" i="685" s="1"/>
  <c r="B65" i="685" s="1"/>
  <c r="B67" i="685" s="1"/>
  <c r="B69" i="685" s="1"/>
  <c r="B71" i="685" s="1"/>
  <c r="B73" i="685" s="1"/>
  <c r="B75" i="685" s="1"/>
  <c r="B77" i="685" s="1"/>
  <c r="B79" i="685" s="1"/>
  <c r="B81" i="685" s="1"/>
  <c r="B83" i="685" s="1"/>
  <c r="B85" i="685" s="1"/>
  <c r="B87" i="685" s="1"/>
  <c r="B89" i="685" s="1"/>
  <c r="B91" i="685" s="1"/>
  <c r="B93" i="685" s="1"/>
  <c r="B95" i="685" s="1"/>
  <c r="B97" i="685" s="1"/>
  <c r="B99" i="685" s="1"/>
  <c r="B101" i="685" s="1"/>
  <c r="B103" i="685" s="1"/>
  <c r="B105" i="685" s="1"/>
  <c r="B107" i="685" s="1"/>
  <c r="B109" i="685" s="1"/>
  <c r="B111" i="685" s="1"/>
  <c r="B113" i="685" s="1"/>
  <c r="B115" i="685" s="1"/>
  <c r="B117" i="685" s="1"/>
  <c r="B119" i="685" s="1"/>
  <c r="B121" i="685" s="1"/>
  <c r="B123" i="685" s="1"/>
  <c r="B125" i="685" s="1"/>
  <c r="B127" i="685" s="1"/>
  <c r="B129" i="685" s="1"/>
  <c r="B131" i="685" s="1"/>
  <c r="B133" i="685" s="1"/>
  <c r="B135" i="685" s="1"/>
  <c r="B137" i="685" s="1"/>
  <c r="B139" i="685" s="1"/>
  <c r="B141" i="685" s="1"/>
  <c r="B143" i="685" s="1"/>
  <c r="B145" i="685" s="1"/>
  <c r="B147" i="685" s="1"/>
  <c r="B149" i="685" s="1"/>
  <c r="B151" i="685" s="1"/>
  <c r="B153" i="685" s="1"/>
  <c r="B155" i="685" s="1"/>
  <c r="B157" i="685" s="1"/>
  <c r="B159" i="685" s="1"/>
  <c r="B161" i="685" s="1"/>
  <c r="B163" i="685" s="1"/>
  <c r="B165" i="685" s="1"/>
  <c r="B167" i="685" s="1"/>
  <c r="B169" i="685" s="1"/>
  <c r="B171" i="685" s="1"/>
  <c r="B173" i="685" s="1"/>
  <c r="B175" i="685" s="1"/>
  <c r="B177" i="685" s="1"/>
  <c r="B179" i="685" s="1"/>
  <c r="B181" i="685" s="1"/>
  <c r="B183" i="685" s="1"/>
  <c r="B185" i="685" s="1"/>
  <c r="B187" i="685" s="1"/>
  <c r="B189" i="685" s="1"/>
  <c r="B191" i="685" s="1"/>
  <c r="B193" i="685" s="1"/>
  <c r="B195" i="685" s="1"/>
  <c r="B197" i="685" s="1"/>
  <c r="B199" i="685" s="1"/>
  <c r="B201" i="685" s="1"/>
  <c r="B203" i="685" s="1"/>
  <c r="B205" i="685" s="1"/>
  <c r="B207" i="685" s="1"/>
  <c r="B209" i="685" s="1"/>
  <c r="B211" i="685" s="1"/>
  <c r="B213" i="685" s="1"/>
  <c r="B215" i="685" s="1"/>
  <c r="BD15" i="685"/>
  <c r="BD16" i="685" s="1"/>
  <c r="BC15" i="685"/>
  <c r="BC16" i="685" s="1"/>
  <c r="BE14" i="685"/>
  <c r="BE15" i="685" s="1"/>
  <c r="BE16" i="685" s="1"/>
  <c r="BD14" i="685"/>
  <c r="BC14" i="685"/>
  <c r="BF12" i="685"/>
  <c r="AJ2" i="685"/>
  <c r="AW15" i="685" s="1"/>
  <c r="AW16" i="685" s="1"/>
  <c r="K236" i="684"/>
  <c r="P231" i="684"/>
  <c r="P230" i="684"/>
  <c r="K230" i="684"/>
  <c r="AH228" i="684"/>
  <c r="AM226" i="684"/>
  <c r="AA236" i="684" s="1"/>
  <c r="AJ226" i="684"/>
  <c r="AH226" i="684"/>
  <c r="W226" i="684"/>
  <c r="T226" i="684"/>
  <c r="K231" i="684" s="1"/>
  <c r="U231" i="684" s="1"/>
  <c r="P236" i="684" s="1"/>
  <c r="R226" i="684"/>
  <c r="BA216" i="684"/>
  <c r="AZ216" i="684"/>
  <c r="AY216" i="684"/>
  <c r="AX216" i="684"/>
  <c r="AW216" i="684"/>
  <c r="AV216" i="684"/>
  <c r="AU216" i="684"/>
  <c r="AT216" i="684"/>
  <c r="AS216" i="684"/>
  <c r="AR216" i="684"/>
  <c r="AQ216" i="684"/>
  <c r="AP216" i="684"/>
  <c r="AO216" i="684"/>
  <c r="AN216" i="684"/>
  <c r="AM216" i="684"/>
  <c r="AL216" i="684"/>
  <c r="AK216" i="684"/>
  <c r="AJ216" i="684"/>
  <c r="AI216" i="684"/>
  <c r="AH216" i="684"/>
  <c r="AG216" i="684"/>
  <c r="AF216" i="684"/>
  <c r="AE216" i="684"/>
  <c r="AD216" i="684"/>
  <c r="AC216" i="684"/>
  <c r="AB216" i="684"/>
  <c r="AA216" i="684"/>
  <c r="Z216" i="684"/>
  <c r="Y216" i="684"/>
  <c r="X216" i="684"/>
  <c r="W216" i="684"/>
  <c r="H216" i="684"/>
  <c r="F216" i="684"/>
  <c r="BA214" i="684"/>
  <c r="AZ214" i="684"/>
  <c r="AY214" i="684"/>
  <c r="AX214" i="684"/>
  <c r="AW214" i="684"/>
  <c r="AV214" i="684"/>
  <c r="AU214" i="684"/>
  <c r="AT214" i="684"/>
  <c r="AS214" i="684"/>
  <c r="AR214" i="684"/>
  <c r="AQ214" i="684"/>
  <c r="AP214" i="684"/>
  <c r="AO214" i="684"/>
  <c r="AN214" i="684"/>
  <c r="AM214" i="684"/>
  <c r="AL214" i="684"/>
  <c r="AK214" i="684"/>
  <c r="AJ214" i="684"/>
  <c r="AI214" i="684"/>
  <c r="AH214" i="684"/>
  <c r="AG214" i="684"/>
  <c r="AF214" i="684"/>
  <c r="AE214" i="684"/>
  <c r="AD214" i="684"/>
  <c r="AC214" i="684"/>
  <c r="AB214" i="684"/>
  <c r="AA214" i="684"/>
  <c r="Z214" i="684"/>
  <c r="Y214" i="684"/>
  <c r="X214" i="684"/>
  <c r="W214" i="684"/>
  <c r="H214" i="684"/>
  <c r="F214" i="684"/>
  <c r="BA212" i="684"/>
  <c r="AZ212" i="684"/>
  <c r="AY212" i="684"/>
  <c r="AX212" i="684"/>
  <c r="AW212" i="684"/>
  <c r="AV212" i="684"/>
  <c r="AU212" i="684"/>
  <c r="AT212" i="684"/>
  <c r="AS212" i="684"/>
  <c r="AR212" i="684"/>
  <c r="AQ212" i="684"/>
  <c r="AP212" i="684"/>
  <c r="AO212" i="684"/>
  <c r="AN212" i="684"/>
  <c r="AM212" i="684"/>
  <c r="AL212" i="684"/>
  <c r="AK212" i="684"/>
  <c r="AJ212" i="684"/>
  <c r="AI212" i="684"/>
  <c r="AH212" i="684"/>
  <c r="AG212" i="684"/>
  <c r="AF212" i="684"/>
  <c r="AE212" i="684"/>
  <c r="AD212" i="684"/>
  <c r="AC212" i="684"/>
  <c r="AB212" i="684"/>
  <c r="AA212" i="684"/>
  <c r="Z212" i="684"/>
  <c r="Y212" i="684"/>
  <c r="X212" i="684"/>
  <c r="W212" i="684"/>
  <c r="H212" i="684"/>
  <c r="F212" i="684"/>
  <c r="BA210" i="684"/>
  <c r="AZ210" i="684"/>
  <c r="AY210" i="684"/>
  <c r="AX210" i="684"/>
  <c r="AW210" i="684"/>
  <c r="AV210" i="684"/>
  <c r="AU210" i="684"/>
  <c r="AT210" i="684"/>
  <c r="AS210" i="684"/>
  <c r="AR210" i="684"/>
  <c r="AQ210" i="684"/>
  <c r="AP210" i="684"/>
  <c r="AO210" i="684"/>
  <c r="AN210" i="684"/>
  <c r="AM210" i="684"/>
  <c r="AL210" i="684"/>
  <c r="AK210" i="684"/>
  <c r="AJ210" i="684"/>
  <c r="AI210" i="684"/>
  <c r="AH210" i="684"/>
  <c r="AG210" i="684"/>
  <c r="AF210" i="684"/>
  <c r="AE210" i="684"/>
  <c r="AD210" i="684"/>
  <c r="AC210" i="684"/>
  <c r="AB210" i="684"/>
  <c r="AA210" i="684"/>
  <c r="Z210" i="684"/>
  <c r="Y210" i="684"/>
  <c r="X210" i="684"/>
  <c r="W210" i="684"/>
  <c r="H210" i="684"/>
  <c r="F210" i="684"/>
  <c r="BA208" i="684"/>
  <c r="AZ208" i="684"/>
  <c r="AY208" i="684"/>
  <c r="AX208" i="684"/>
  <c r="AW208" i="684"/>
  <c r="AV208" i="684"/>
  <c r="AU208" i="684"/>
  <c r="AT208" i="684"/>
  <c r="AS208" i="684"/>
  <c r="AR208" i="684"/>
  <c r="AQ208" i="684"/>
  <c r="AP208" i="684"/>
  <c r="AO208" i="684"/>
  <c r="AN208" i="684"/>
  <c r="AM208" i="684"/>
  <c r="AL208" i="684"/>
  <c r="AK208" i="684"/>
  <c r="AJ208" i="684"/>
  <c r="AI208" i="684"/>
  <c r="AH208" i="684"/>
  <c r="AG208" i="684"/>
  <c r="AF208" i="684"/>
  <c r="AE208" i="684"/>
  <c r="AD208" i="684"/>
  <c r="AC208" i="684"/>
  <c r="AB208" i="684"/>
  <c r="AA208" i="684"/>
  <c r="Z208" i="684"/>
  <c r="Y208" i="684"/>
  <c r="X208" i="684"/>
  <c r="W208" i="684"/>
  <c r="H208" i="684"/>
  <c r="F208" i="684"/>
  <c r="BA206" i="684"/>
  <c r="AZ206" i="684"/>
  <c r="AY206" i="684"/>
  <c r="AX206" i="684"/>
  <c r="AW206" i="684"/>
  <c r="AV206" i="684"/>
  <c r="AU206" i="684"/>
  <c r="AT206" i="684"/>
  <c r="AS206" i="684"/>
  <c r="AR206" i="684"/>
  <c r="AQ206" i="684"/>
  <c r="AP206" i="684"/>
  <c r="AO206" i="684"/>
  <c r="AN206" i="684"/>
  <c r="AM206" i="684"/>
  <c r="AL206" i="684"/>
  <c r="AK206" i="684"/>
  <c r="AJ206" i="684"/>
  <c r="AI206" i="684"/>
  <c r="AH206" i="684"/>
  <c r="AG206" i="684"/>
  <c r="AF206" i="684"/>
  <c r="AE206" i="684"/>
  <c r="AD206" i="684"/>
  <c r="AC206" i="684"/>
  <c r="AB206" i="684"/>
  <c r="AA206" i="684"/>
  <c r="Z206" i="684"/>
  <c r="Y206" i="684"/>
  <c r="X206" i="684"/>
  <c r="W206" i="684"/>
  <c r="H206" i="684"/>
  <c r="F206" i="684"/>
  <c r="BA204" i="684"/>
  <c r="AZ204" i="684"/>
  <c r="AY204" i="684"/>
  <c r="AX204" i="684"/>
  <c r="AW204" i="684"/>
  <c r="AV204" i="684"/>
  <c r="AU204" i="684"/>
  <c r="AT204" i="684"/>
  <c r="AS204" i="684"/>
  <c r="AR204" i="684"/>
  <c r="AQ204" i="684"/>
  <c r="AP204" i="684"/>
  <c r="AO204" i="684"/>
  <c r="AN204" i="684"/>
  <c r="AM204" i="684"/>
  <c r="AL204" i="684"/>
  <c r="AK204" i="684"/>
  <c r="AJ204" i="684"/>
  <c r="AI204" i="684"/>
  <c r="AH204" i="684"/>
  <c r="AG204" i="684"/>
  <c r="AF204" i="684"/>
  <c r="AE204" i="684"/>
  <c r="AD204" i="684"/>
  <c r="AC204" i="684"/>
  <c r="AB204" i="684"/>
  <c r="AA204" i="684"/>
  <c r="Z204" i="684"/>
  <c r="Y204" i="684"/>
  <c r="X204" i="684"/>
  <c r="W204" i="684"/>
  <c r="H204" i="684"/>
  <c r="F204" i="684"/>
  <c r="BA202" i="684"/>
  <c r="AZ202" i="684"/>
  <c r="AY202" i="684"/>
  <c r="AX202" i="684"/>
  <c r="AW202" i="684"/>
  <c r="AV202" i="684"/>
  <c r="AU202" i="684"/>
  <c r="AT202" i="684"/>
  <c r="AS202" i="684"/>
  <c r="AR202" i="684"/>
  <c r="AQ202" i="684"/>
  <c r="AP202" i="684"/>
  <c r="AO202" i="684"/>
  <c r="AN202" i="684"/>
  <c r="AM202" i="684"/>
  <c r="AL202" i="684"/>
  <c r="AK202" i="684"/>
  <c r="AJ202" i="684"/>
  <c r="AI202" i="684"/>
  <c r="AH202" i="684"/>
  <c r="AG202" i="684"/>
  <c r="AF202" i="684"/>
  <c r="AE202" i="684"/>
  <c r="AD202" i="684"/>
  <c r="AC202" i="684"/>
  <c r="AB202" i="684"/>
  <c r="AA202" i="684"/>
  <c r="Z202" i="684"/>
  <c r="Y202" i="684"/>
  <c r="X202" i="684"/>
  <c r="W202" i="684"/>
  <c r="H202" i="684"/>
  <c r="F202" i="684"/>
  <c r="BA200" i="684"/>
  <c r="AZ200" i="684"/>
  <c r="AY200" i="684"/>
  <c r="AX200" i="684"/>
  <c r="AW200" i="684"/>
  <c r="AV200" i="684"/>
  <c r="AU200" i="684"/>
  <c r="AT200" i="684"/>
  <c r="AS200" i="684"/>
  <c r="AR200" i="684"/>
  <c r="AQ200" i="684"/>
  <c r="AP200" i="684"/>
  <c r="AO200" i="684"/>
  <c r="AN200" i="684"/>
  <c r="AM200" i="684"/>
  <c r="AL200" i="684"/>
  <c r="AK200" i="684"/>
  <c r="AJ200" i="684"/>
  <c r="AI200" i="684"/>
  <c r="AH200" i="684"/>
  <c r="AG200" i="684"/>
  <c r="AF200" i="684"/>
  <c r="AE200" i="684"/>
  <c r="AD200" i="684"/>
  <c r="AC200" i="684"/>
  <c r="AB200" i="684"/>
  <c r="AA200" i="684"/>
  <c r="Z200" i="684"/>
  <c r="Y200" i="684"/>
  <c r="X200" i="684"/>
  <c r="W200" i="684"/>
  <c r="H200" i="684"/>
  <c r="F200" i="684"/>
  <c r="BA198" i="684"/>
  <c r="AZ198" i="684"/>
  <c r="AY198" i="684"/>
  <c r="AX198" i="684"/>
  <c r="AW198" i="684"/>
  <c r="AV198" i="684"/>
  <c r="AU198" i="684"/>
  <c r="AT198" i="684"/>
  <c r="AS198" i="684"/>
  <c r="AR198" i="684"/>
  <c r="AQ198" i="684"/>
  <c r="AP198" i="684"/>
  <c r="AO198" i="684"/>
  <c r="AN198" i="684"/>
  <c r="AM198" i="684"/>
  <c r="AL198" i="684"/>
  <c r="AK198" i="684"/>
  <c r="AJ198" i="684"/>
  <c r="AI198" i="684"/>
  <c r="AH198" i="684"/>
  <c r="AG198" i="684"/>
  <c r="AF198" i="684"/>
  <c r="AE198" i="684"/>
  <c r="AD198" i="684"/>
  <c r="AC198" i="684"/>
  <c r="AB198" i="684"/>
  <c r="AA198" i="684"/>
  <c r="Z198" i="684"/>
  <c r="Y198" i="684"/>
  <c r="X198" i="684"/>
  <c r="W198" i="684"/>
  <c r="H198" i="684"/>
  <c r="F198" i="684"/>
  <c r="BA196" i="684"/>
  <c r="AZ196" i="684"/>
  <c r="AY196" i="684"/>
  <c r="AX196" i="684"/>
  <c r="AW196" i="684"/>
  <c r="AV196" i="684"/>
  <c r="AU196" i="684"/>
  <c r="AT196" i="684"/>
  <c r="AS196" i="684"/>
  <c r="AR196" i="684"/>
  <c r="AQ196" i="684"/>
  <c r="AP196" i="684"/>
  <c r="AO196" i="684"/>
  <c r="AN196" i="684"/>
  <c r="AM196" i="684"/>
  <c r="AL196" i="684"/>
  <c r="AK196" i="684"/>
  <c r="AJ196" i="684"/>
  <c r="AI196" i="684"/>
  <c r="AH196" i="684"/>
  <c r="AG196" i="684"/>
  <c r="AF196" i="684"/>
  <c r="AE196" i="684"/>
  <c r="AD196" i="684"/>
  <c r="AC196" i="684"/>
  <c r="AB196" i="684"/>
  <c r="AA196" i="684"/>
  <c r="Z196" i="684"/>
  <c r="Y196" i="684"/>
  <c r="X196" i="684"/>
  <c r="W196" i="684"/>
  <c r="H196" i="684"/>
  <c r="F196" i="684"/>
  <c r="BA194" i="684"/>
  <c r="AZ194" i="684"/>
  <c r="AY194" i="684"/>
  <c r="AX194" i="684"/>
  <c r="AW194" i="684"/>
  <c r="AV194" i="684"/>
  <c r="AU194" i="684"/>
  <c r="AT194" i="684"/>
  <c r="AS194" i="684"/>
  <c r="AR194" i="684"/>
  <c r="AQ194" i="684"/>
  <c r="AP194" i="684"/>
  <c r="AO194" i="684"/>
  <c r="AN194" i="684"/>
  <c r="AM194" i="684"/>
  <c r="AL194" i="684"/>
  <c r="AK194" i="684"/>
  <c r="AJ194" i="684"/>
  <c r="AI194" i="684"/>
  <c r="AH194" i="684"/>
  <c r="AG194" i="684"/>
  <c r="AF194" i="684"/>
  <c r="AE194" i="684"/>
  <c r="AD194" i="684"/>
  <c r="AC194" i="684"/>
  <c r="AB194" i="684"/>
  <c r="AA194" i="684"/>
  <c r="Z194" i="684"/>
  <c r="Y194" i="684"/>
  <c r="X194" i="684"/>
  <c r="W194" i="684"/>
  <c r="H194" i="684"/>
  <c r="F194" i="684"/>
  <c r="BA192" i="684"/>
  <c r="AZ192" i="684"/>
  <c r="AY192" i="684"/>
  <c r="AX192" i="684"/>
  <c r="AW192" i="684"/>
  <c r="AV192" i="684"/>
  <c r="AU192" i="684"/>
  <c r="AT192" i="684"/>
  <c r="AS192" i="684"/>
  <c r="AR192" i="684"/>
  <c r="AQ192" i="684"/>
  <c r="AP192" i="684"/>
  <c r="AO192" i="684"/>
  <c r="AN192" i="684"/>
  <c r="AM192" i="684"/>
  <c r="AL192" i="684"/>
  <c r="AK192" i="684"/>
  <c r="AJ192" i="684"/>
  <c r="AI192" i="684"/>
  <c r="AH192" i="684"/>
  <c r="AG192" i="684"/>
  <c r="AF192" i="684"/>
  <c r="AE192" i="684"/>
  <c r="AD192" i="684"/>
  <c r="AC192" i="684"/>
  <c r="AB192" i="684"/>
  <c r="AA192" i="684"/>
  <c r="Z192" i="684"/>
  <c r="Y192" i="684"/>
  <c r="X192" i="684"/>
  <c r="W192" i="684"/>
  <c r="H192" i="684"/>
  <c r="F192" i="684"/>
  <c r="BA190" i="684"/>
  <c r="AZ190" i="684"/>
  <c r="AY190" i="684"/>
  <c r="AX190" i="684"/>
  <c r="AW190" i="684"/>
  <c r="AV190" i="684"/>
  <c r="AU190" i="684"/>
  <c r="AT190" i="684"/>
  <c r="AS190" i="684"/>
  <c r="AR190" i="684"/>
  <c r="AQ190" i="684"/>
  <c r="AP190" i="684"/>
  <c r="AO190" i="684"/>
  <c r="AN190" i="684"/>
  <c r="AM190" i="684"/>
  <c r="AL190" i="684"/>
  <c r="AK190" i="684"/>
  <c r="AJ190" i="684"/>
  <c r="AI190" i="684"/>
  <c r="AH190" i="684"/>
  <c r="AG190" i="684"/>
  <c r="AF190" i="684"/>
  <c r="AE190" i="684"/>
  <c r="AD190" i="684"/>
  <c r="AC190" i="684"/>
  <c r="AB190" i="684"/>
  <c r="AA190" i="684"/>
  <c r="Z190" i="684"/>
  <c r="Y190" i="684"/>
  <c r="X190" i="684"/>
  <c r="W190" i="684"/>
  <c r="H190" i="684"/>
  <c r="F190" i="684"/>
  <c r="BA188" i="684"/>
  <c r="AZ188" i="684"/>
  <c r="AY188" i="684"/>
  <c r="AX188" i="684"/>
  <c r="AW188" i="684"/>
  <c r="AV188" i="684"/>
  <c r="AU188" i="684"/>
  <c r="AT188" i="684"/>
  <c r="AS188" i="684"/>
  <c r="AR188" i="684"/>
  <c r="AQ188" i="684"/>
  <c r="AP188" i="684"/>
  <c r="AO188" i="684"/>
  <c r="AN188" i="684"/>
  <c r="AM188" i="684"/>
  <c r="AL188" i="684"/>
  <c r="AK188" i="684"/>
  <c r="AJ188" i="684"/>
  <c r="AI188" i="684"/>
  <c r="AH188" i="684"/>
  <c r="AG188" i="684"/>
  <c r="AF188" i="684"/>
  <c r="AE188" i="684"/>
  <c r="AD188" i="684"/>
  <c r="AC188" i="684"/>
  <c r="AB188" i="684"/>
  <c r="AA188" i="684"/>
  <c r="Z188" i="684"/>
  <c r="Y188" i="684"/>
  <c r="X188" i="684"/>
  <c r="W188" i="684"/>
  <c r="H188" i="684"/>
  <c r="F188" i="684"/>
  <c r="BA186" i="684"/>
  <c r="AZ186" i="684"/>
  <c r="AY186" i="684"/>
  <c r="AX186" i="684"/>
  <c r="AW186" i="684"/>
  <c r="AV186" i="684"/>
  <c r="AU186" i="684"/>
  <c r="AT186" i="684"/>
  <c r="AS186" i="684"/>
  <c r="AR186" i="684"/>
  <c r="AQ186" i="684"/>
  <c r="AP186" i="684"/>
  <c r="AO186" i="684"/>
  <c r="AN186" i="684"/>
  <c r="AM186" i="684"/>
  <c r="AL186" i="684"/>
  <c r="AK186" i="684"/>
  <c r="AJ186" i="684"/>
  <c r="AI186" i="684"/>
  <c r="AH186" i="684"/>
  <c r="AG186" i="684"/>
  <c r="AF186" i="684"/>
  <c r="AE186" i="684"/>
  <c r="AD186" i="684"/>
  <c r="AC186" i="684"/>
  <c r="AB186" i="684"/>
  <c r="AA186" i="684"/>
  <c r="Z186" i="684"/>
  <c r="Y186" i="684"/>
  <c r="X186" i="684"/>
  <c r="W186" i="684"/>
  <c r="H186" i="684"/>
  <c r="F186" i="684"/>
  <c r="BA184" i="684"/>
  <c r="AZ184" i="684"/>
  <c r="AY184" i="684"/>
  <c r="AX184" i="684"/>
  <c r="AW184" i="684"/>
  <c r="AV184" i="684"/>
  <c r="AU184" i="684"/>
  <c r="AT184" i="684"/>
  <c r="AS184" i="684"/>
  <c r="AR184" i="684"/>
  <c r="AQ184" i="684"/>
  <c r="AP184" i="684"/>
  <c r="AO184" i="684"/>
  <c r="AN184" i="684"/>
  <c r="AM184" i="684"/>
  <c r="AL184" i="684"/>
  <c r="AK184" i="684"/>
  <c r="AJ184" i="684"/>
  <c r="AI184" i="684"/>
  <c r="AH184" i="684"/>
  <c r="AG184" i="684"/>
  <c r="AF184" i="684"/>
  <c r="AE184" i="684"/>
  <c r="AD184" i="684"/>
  <c r="AC184" i="684"/>
  <c r="AB184" i="684"/>
  <c r="AA184" i="684"/>
  <c r="Z184" i="684"/>
  <c r="Y184" i="684"/>
  <c r="X184" i="684"/>
  <c r="W184" i="684"/>
  <c r="H184" i="684"/>
  <c r="F184" i="684"/>
  <c r="BA182" i="684"/>
  <c r="AZ182" i="684"/>
  <c r="AY182" i="684"/>
  <c r="AX182" i="684"/>
  <c r="AW182" i="684"/>
  <c r="AV182" i="684"/>
  <c r="AU182" i="684"/>
  <c r="AT182" i="684"/>
  <c r="AS182" i="684"/>
  <c r="AR182" i="684"/>
  <c r="AQ182" i="684"/>
  <c r="AP182" i="684"/>
  <c r="AO182" i="684"/>
  <c r="AN182" i="684"/>
  <c r="AM182" i="684"/>
  <c r="AL182" i="684"/>
  <c r="AK182" i="684"/>
  <c r="AJ182" i="684"/>
  <c r="AI182" i="684"/>
  <c r="AH182" i="684"/>
  <c r="AG182" i="684"/>
  <c r="AF182" i="684"/>
  <c r="AE182" i="684"/>
  <c r="AD182" i="684"/>
  <c r="AC182" i="684"/>
  <c r="AB182" i="684"/>
  <c r="AA182" i="684"/>
  <c r="Z182" i="684"/>
  <c r="Y182" i="684"/>
  <c r="X182" i="684"/>
  <c r="W182" i="684"/>
  <c r="H182" i="684"/>
  <c r="F182" i="684"/>
  <c r="BA180" i="684"/>
  <c r="AZ180" i="684"/>
  <c r="AY180" i="684"/>
  <c r="AX180" i="684"/>
  <c r="AW180" i="684"/>
  <c r="AV180" i="684"/>
  <c r="AU180" i="684"/>
  <c r="AT180" i="684"/>
  <c r="AS180" i="684"/>
  <c r="AR180" i="684"/>
  <c r="AQ180" i="684"/>
  <c r="AP180" i="684"/>
  <c r="AO180" i="684"/>
  <c r="AN180" i="684"/>
  <c r="AM180" i="684"/>
  <c r="AL180" i="684"/>
  <c r="AK180" i="684"/>
  <c r="AJ180" i="684"/>
  <c r="AI180" i="684"/>
  <c r="AH180" i="684"/>
  <c r="AG180" i="684"/>
  <c r="AF180" i="684"/>
  <c r="AE180" i="684"/>
  <c r="AD180" i="684"/>
  <c r="AC180" i="684"/>
  <c r="AB180" i="684"/>
  <c r="AA180" i="684"/>
  <c r="Z180" i="684"/>
  <c r="Y180" i="684"/>
  <c r="X180" i="684"/>
  <c r="W180" i="684"/>
  <c r="H180" i="684"/>
  <c r="F180" i="684"/>
  <c r="BA178" i="684"/>
  <c r="AZ178" i="684"/>
  <c r="AY178" i="684"/>
  <c r="AX178" i="684"/>
  <c r="AW178" i="684"/>
  <c r="AV178" i="684"/>
  <c r="AU178" i="684"/>
  <c r="AT178" i="684"/>
  <c r="AS178" i="684"/>
  <c r="AR178" i="684"/>
  <c r="AQ178" i="684"/>
  <c r="AP178" i="684"/>
  <c r="AO178" i="684"/>
  <c r="AN178" i="684"/>
  <c r="AM178" i="684"/>
  <c r="AL178" i="684"/>
  <c r="AK178" i="684"/>
  <c r="AJ178" i="684"/>
  <c r="AI178" i="684"/>
  <c r="AH178" i="684"/>
  <c r="AG178" i="684"/>
  <c r="AF178" i="684"/>
  <c r="AE178" i="684"/>
  <c r="AD178" i="684"/>
  <c r="AC178" i="684"/>
  <c r="AB178" i="684"/>
  <c r="AA178" i="684"/>
  <c r="Z178" i="684"/>
  <c r="Y178" i="684"/>
  <c r="X178" i="684"/>
  <c r="W178" i="684"/>
  <c r="H178" i="684"/>
  <c r="F178" i="684"/>
  <c r="BA176" i="684"/>
  <c r="AZ176" i="684"/>
  <c r="AY176" i="684"/>
  <c r="AX176" i="684"/>
  <c r="AW176" i="684"/>
  <c r="AV176" i="684"/>
  <c r="AU176" i="684"/>
  <c r="AT176" i="684"/>
  <c r="AS176" i="684"/>
  <c r="AR176" i="684"/>
  <c r="AQ176" i="684"/>
  <c r="AP176" i="684"/>
  <c r="AO176" i="684"/>
  <c r="AN176" i="684"/>
  <c r="AM176" i="684"/>
  <c r="AL176" i="684"/>
  <c r="AK176" i="684"/>
  <c r="AJ176" i="684"/>
  <c r="AI176" i="684"/>
  <c r="AH176" i="684"/>
  <c r="AG176" i="684"/>
  <c r="AF176" i="684"/>
  <c r="AE176" i="684"/>
  <c r="AD176" i="684"/>
  <c r="AC176" i="684"/>
  <c r="AB176" i="684"/>
  <c r="AA176" i="684"/>
  <c r="Z176" i="684"/>
  <c r="Y176" i="684"/>
  <c r="X176" i="684"/>
  <c r="W176" i="684"/>
  <c r="H176" i="684"/>
  <c r="F176" i="684"/>
  <c r="BA174" i="684"/>
  <c r="AZ174" i="684"/>
  <c r="AY174" i="684"/>
  <c r="AX174" i="684"/>
  <c r="AW174" i="684"/>
  <c r="AV174" i="684"/>
  <c r="AU174" i="684"/>
  <c r="AT174" i="684"/>
  <c r="AS174" i="684"/>
  <c r="AR174" i="684"/>
  <c r="AQ174" i="684"/>
  <c r="AP174" i="684"/>
  <c r="AO174" i="684"/>
  <c r="AN174" i="684"/>
  <c r="AM174" i="684"/>
  <c r="AL174" i="684"/>
  <c r="AK174" i="684"/>
  <c r="AJ174" i="684"/>
  <c r="AI174" i="684"/>
  <c r="AH174" i="684"/>
  <c r="AG174" i="684"/>
  <c r="AF174" i="684"/>
  <c r="AE174" i="684"/>
  <c r="AD174" i="684"/>
  <c r="AC174" i="684"/>
  <c r="AB174" i="684"/>
  <c r="AA174" i="684"/>
  <c r="Z174" i="684"/>
  <c r="Y174" i="684"/>
  <c r="X174" i="684"/>
  <c r="W174" i="684"/>
  <c r="H174" i="684"/>
  <c r="F174" i="684"/>
  <c r="BA172" i="684"/>
  <c r="AZ172" i="684"/>
  <c r="AY172" i="684"/>
  <c r="AX172" i="684"/>
  <c r="AW172" i="684"/>
  <c r="AV172" i="684"/>
  <c r="AU172" i="684"/>
  <c r="AT172" i="684"/>
  <c r="AS172" i="684"/>
  <c r="AR172" i="684"/>
  <c r="AQ172" i="684"/>
  <c r="AP172" i="684"/>
  <c r="AO172" i="684"/>
  <c r="AN172" i="684"/>
  <c r="AM172" i="684"/>
  <c r="AL172" i="684"/>
  <c r="AK172" i="684"/>
  <c r="AJ172" i="684"/>
  <c r="AI172" i="684"/>
  <c r="AH172" i="684"/>
  <c r="AG172" i="684"/>
  <c r="AF172" i="684"/>
  <c r="AE172" i="684"/>
  <c r="AD172" i="684"/>
  <c r="AC172" i="684"/>
  <c r="AB172" i="684"/>
  <c r="AA172" i="684"/>
  <c r="Z172" i="684"/>
  <c r="Y172" i="684"/>
  <c r="X172" i="684"/>
  <c r="W172" i="684"/>
  <c r="H172" i="684"/>
  <c r="F172" i="684"/>
  <c r="BA170" i="684"/>
  <c r="AZ170" i="684"/>
  <c r="AY170" i="684"/>
  <c r="AX170" i="684"/>
  <c r="AW170" i="684"/>
  <c r="AV170" i="684"/>
  <c r="AU170" i="684"/>
  <c r="AT170" i="684"/>
  <c r="AS170" i="684"/>
  <c r="AR170" i="684"/>
  <c r="AQ170" i="684"/>
  <c r="AP170" i="684"/>
  <c r="AO170" i="684"/>
  <c r="AN170" i="684"/>
  <c r="AM170" i="684"/>
  <c r="AL170" i="684"/>
  <c r="AK170" i="684"/>
  <c r="AJ170" i="684"/>
  <c r="AI170" i="684"/>
  <c r="AH170" i="684"/>
  <c r="AG170" i="684"/>
  <c r="AF170" i="684"/>
  <c r="AE170" i="684"/>
  <c r="AD170" i="684"/>
  <c r="AC170" i="684"/>
  <c r="AB170" i="684"/>
  <c r="AA170" i="684"/>
  <c r="Z170" i="684"/>
  <c r="Y170" i="684"/>
  <c r="X170" i="684"/>
  <c r="W170" i="684"/>
  <c r="H170" i="684"/>
  <c r="F170" i="684"/>
  <c r="BA168" i="684"/>
  <c r="AZ168" i="684"/>
  <c r="AY168" i="684"/>
  <c r="AX168" i="684"/>
  <c r="AW168" i="684"/>
  <c r="AV168" i="684"/>
  <c r="AU168" i="684"/>
  <c r="AT168" i="684"/>
  <c r="AS168" i="684"/>
  <c r="AR168" i="684"/>
  <c r="AQ168" i="684"/>
  <c r="AP168" i="684"/>
  <c r="AO168" i="684"/>
  <c r="AN168" i="684"/>
  <c r="AM168" i="684"/>
  <c r="AL168" i="684"/>
  <c r="AK168" i="684"/>
  <c r="AJ168" i="684"/>
  <c r="AI168" i="684"/>
  <c r="AH168" i="684"/>
  <c r="AG168" i="684"/>
  <c r="AF168" i="684"/>
  <c r="AE168" i="684"/>
  <c r="AD168" i="684"/>
  <c r="AC168" i="684"/>
  <c r="AB168" i="684"/>
  <c r="AA168" i="684"/>
  <c r="Z168" i="684"/>
  <c r="Y168" i="684"/>
  <c r="X168" i="684"/>
  <c r="W168" i="684"/>
  <c r="H168" i="684"/>
  <c r="F168" i="684"/>
  <c r="BA166" i="684"/>
  <c r="AZ166" i="684"/>
  <c r="AY166" i="684"/>
  <c r="AX166" i="684"/>
  <c r="AW166" i="684"/>
  <c r="AV166" i="684"/>
  <c r="AU166" i="684"/>
  <c r="AT166" i="684"/>
  <c r="AS166" i="684"/>
  <c r="AR166" i="684"/>
  <c r="AQ166" i="684"/>
  <c r="AP166" i="684"/>
  <c r="AO166" i="684"/>
  <c r="AN166" i="684"/>
  <c r="AM166" i="684"/>
  <c r="AL166" i="684"/>
  <c r="AK166" i="684"/>
  <c r="AJ166" i="684"/>
  <c r="AI166" i="684"/>
  <c r="AH166" i="684"/>
  <c r="AG166" i="684"/>
  <c r="AF166" i="684"/>
  <c r="AE166" i="684"/>
  <c r="AD166" i="684"/>
  <c r="AC166" i="684"/>
  <c r="AB166" i="684"/>
  <c r="AA166" i="684"/>
  <c r="Z166" i="684"/>
  <c r="Y166" i="684"/>
  <c r="X166" i="684"/>
  <c r="W166" i="684"/>
  <c r="H166" i="684"/>
  <c r="F166" i="684"/>
  <c r="BA164" i="684"/>
  <c r="AZ164" i="684"/>
  <c r="AY164" i="684"/>
  <c r="AX164" i="684"/>
  <c r="AW164" i="684"/>
  <c r="AV164" i="684"/>
  <c r="AU164" i="684"/>
  <c r="AT164" i="684"/>
  <c r="AS164" i="684"/>
  <c r="AR164" i="684"/>
  <c r="AQ164" i="684"/>
  <c r="AP164" i="684"/>
  <c r="AO164" i="684"/>
  <c r="AN164" i="684"/>
  <c r="AM164" i="684"/>
  <c r="AL164" i="684"/>
  <c r="AK164" i="684"/>
  <c r="AJ164" i="684"/>
  <c r="AI164" i="684"/>
  <c r="AH164" i="684"/>
  <c r="AG164" i="684"/>
  <c r="AF164" i="684"/>
  <c r="AE164" i="684"/>
  <c r="AD164" i="684"/>
  <c r="AC164" i="684"/>
  <c r="AB164" i="684"/>
  <c r="AA164" i="684"/>
  <c r="Z164" i="684"/>
  <c r="Y164" i="684"/>
  <c r="X164" i="684"/>
  <c r="W164" i="684"/>
  <c r="H164" i="684"/>
  <c r="F164" i="684"/>
  <c r="BA162" i="684"/>
  <c r="AZ162" i="684"/>
  <c r="AY162" i="684"/>
  <c r="AX162" i="684"/>
  <c r="AW162" i="684"/>
  <c r="AV162" i="684"/>
  <c r="AU162" i="684"/>
  <c r="AT162" i="684"/>
  <c r="AS162" i="684"/>
  <c r="AR162" i="684"/>
  <c r="AQ162" i="684"/>
  <c r="AP162" i="684"/>
  <c r="AO162" i="684"/>
  <c r="AN162" i="684"/>
  <c r="AM162" i="684"/>
  <c r="AL162" i="684"/>
  <c r="AK162" i="684"/>
  <c r="AJ162" i="684"/>
  <c r="AI162" i="684"/>
  <c r="AH162" i="684"/>
  <c r="AG162" i="684"/>
  <c r="AF162" i="684"/>
  <c r="AE162" i="684"/>
  <c r="AD162" i="684"/>
  <c r="AC162" i="684"/>
  <c r="AB162" i="684"/>
  <c r="AA162" i="684"/>
  <c r="Z162" i="684"/>
  <c r="Y162" i="684"/>
  <c r="X162" i="684"/>
  <c r="W162" i="684"/>
  <c r="H162" i="684"/>
  <c r="F162" i="684"/>
  <c r="BA160" i="684"/>
  <c r="AZ160" i="684"/>
  <c r="AY160" i="684"/>
  <c r="AX160" i="684"/>
  <c r="AW160" i="684"/>
  <c r="AV160" i="684"/>
  <c r="AU160" i="684"/>
  <c r="AT160" i="684"/>
  <c r="AS160" i="684"/>
  <c r="AR160" i="684"/>
  <c r="AQ160" i="684"/>
  <c r="AP160" i="684"/>
  <c r="AO160" i="684"/>
  <c r="AN160" i="684"/>
  <c r="AM160" i="684"/>
  <c r="AL160" i="684"/>
  <c r="AK160" i="684"/>
  <c r="AJ160" i="684"/>
  <c r="AI160" i="684"/>
  <c r="AH160" i="684"/>
  <c r="AG160" i="684"/>
  <c r="AF160" i="684"/>
  <c r="AE160" i="684"/>
  <c r="AD160" i="684"/>
  <c r="AC160" i="684"/>
  <c r="AB160" i="684"/>
  <c r="AA160" i="684"/>
  <c r="Z160" i="684"/>
  <c r="Y160" i="684"/>
  <c r="X160" i="684"/>
  <c r="W160" i="684"/>
  <c r="H160" i="684"/>
  <c r="F160" i="684"/>
  <c r="BA158" i="684"/>
  <c r="AZ158" i="684"/>
  <c r="AY158" i="684"/>
  <c r="AX158" i="684"/>
  <c r="AW158" i="684"/>
  <c r="AV158" i="684"/>
  <c r="AU158" i="684"/>
  <c r="AT158" i="684"/>
  <c r="AS158" i="684"/>
  <c r="AR158" i="684"/>
  <c r="AQ158" i="684"/>
  <c r="AP158" i="684"/>
  <c r="AO158" i="684"/>
  <c r="AN158" i="684"/>
  <c r="AM158" i="684"/>
  <c r="AL158" i="684"/>
  <c r="AK158" i="684"/>
  <c r="AJ158" i="684"/>
  <c r="AI158" i="684"/>
  <c r="AH158" i="684"/>
  <c r="AG158" i="684"/>
  <c r="AF158" i="684"/>
  <c r="AE158" i="684"/>
  <c r="AD158" i="684"/>
  <c r="AC158" i="684"/>
  <c r="AB158" i="684"/>
  <c r="AA158" i="684"/>
  <c r="Z158" i="684"/>
  <c r="Y158" i="684"/>
  <c r="X158" i="684"/>
  <c r="W158" i="684"/>
  <c r="H158" i="684"/>
  <c r="F158" i="684"/>
  <c r="BA156" i="684"/>
  <c r="AZ156" i="684"/>
  <c r="AY156" i="684"/>
  <c r="AX156" i="684"/>
  <c r="AW156" i="684"/>
  <c r="AV156" i="684"/>
  <c r="AU156" i="684"/>
  <c r="AT156" i="684"/>
  <c r="AS156" i="684"/>
  <c r="AR156" i="684"/>
  <c r="AQ156" i="684"/>
  <c r="AP156" i="684"/>
  <c r="AO156" i="684"/>
  <c r="AN156" i="684"/>
  <c r="AM156" i="684"/>
  <c r="AL156" i="684"/>
  <c r="AK156" i="684"/>
  <c r="AJ156" i="684"/>
  <c r="AI156" i="684"/>
  <c r="AH156" i="684"/>
  <c r="AG156" i="684"/>
  <c r="AF156" i="684"/>
  <c r="AE156" i="684"/>
  <c r="AD156" i="684"/>
  <c r="AC156" i="684"/>
  <c r="AB156" i="684"/>
  <c r="AA156" i="684"/>
  <c r="Z156" i="684"/>
  <c r="Y156" i="684"/>
  <c r="X156" i="684"/>
  <c r="W156" i="684"/>
  <c r="H156" i="684"/>
  <c r="F156" i="684"/>
  <c r="BA154" i="684"/>
  <c r="AZ154" i="684"/>
  <c r="AY154" i="684"/>
  <c r="AX154" i="684"/>
  <c r="AW154" i="684"/>
  <c r="AV154" i="684"/>
  <c r="AU154" i="684"/>
  <c r="AT154" i="684"/>
  <c r="AS154" i="684"/>
  <c r="AR154" i="684"/>
  <c r="AQ154" i="684"/>
  <c r="AP154" i="684"/>
  <c r="AO154" i="684"/>
  <c r="AN154" i="684"/>
  <c r="AM154" i="684"/>
  <c r="AL154" i="684"/>
  <c r="AK154" i="684"/>
  <c r="AJ154" i="684"/>
  <c r="AI154" i="684"/>
  <c r="AH154" i="684"/>
  <c r="AG154" i="684"/>
  <c r="AF154" i="684"/>
  <c r="AE154" i="684"/>
  <c r="AD154" i="684"/>
  <c r="AC154" i="684"/>
  <c r="AB154" i="684"/>
  <c r="AA154" i="684"/>
  <c r="Z154" i="684"/>
  <c r="Y154" i="684"/>
  <c r="X154" i="684"/>
  <c r="W154" i="684"/>
  <c r="H154" i="684"/>
  <c r="F154" i="684"/>
  <c r="BA152" i="684"/>
  <c r="AZ152" i="684"/>
  <c r="AY152" i="684"/>
  <c r="AX152" i="684"/>
  <c r="AW152" i="684"/>
  <c r="AV152" i="684"/>
  <c r="AU152" i="684"/>
  <c r="AT152" i="684"/>
  <c r="AS152" i="684"/>
  <c r="AR152" i="684"/>
  <c r="AQ152" i="684"/>
  <c r="AP152" i="684"/>
  <c r="AO152" i="684"/>
  <c r="AN152" i="684"/>
  <c r="AM152" i="684"/>
  <c r="AL152" i="684"/>
  <c r="AK152" i="684"/>
  <c r="AJ152" i="684"/>
  <c r="AI152" i="684"/>
  <c r="AH152" i="684"/>
  <c r="AG152" i="684"/>
  <c r="AF152" i="684"/>
  <c r="AE152" i="684"/>
  <c r="AD152" i="684"/>
  <c r="AC152" i="684"/>
  <c r="AB152" i="684"/>
  <c r="AA152" i="684"/>
  <c r="Z152" i="684"/>
  <c r="Y152" i="684"/>
  <c r="X152" i="684"/>
  <c r="W152" i="684"/>
  <c r="H152" i="684"/>
  <c r="F152" i="684"/>
  <c r="BA150" i="684"/>
  <c r="AZ150" i="684"/>
  <c r="AY150" i="684"/>
  <c r="AX150" i="684"/>
  <c r="AW150" i="684"/>
  <c r="AV150" i="684"/>
  <c r="AU150" i="684"/>
  <c r="AT150" i="684"/>
  <c r="AS150" i="684"/>
  <c r="AR150" i="684"/>
  <c r="AQ150" i="684"/>
  <c r="AP150" i="684"/>
  <c r="AO150" i="684"/>
  <c r="AN150" i="684"/>
  <c r="AM150" i="684"/>
  <c r="AL150" i="684"/>
  <c r="AK150" i="684"/>
  <c r="AJ150" i="684"/>
  <c r="AI150" i="684"/>
  <c r="AH150" i="684"/>
  <c r="AG150" i="684"/>
  <c r="AF150" i="684"/>
  <c r="AE150" i="684"/>
  <c r="AD150" i="684"/>
  <c r="AC150" i="684"/>
  <c r="AB150" i="684"/>
  <c r="AA150" i="684"/>
  <c r="Z150" i="684"/>
  <c r="Y150" i="684"/>
  <c r="X150" i="684"/>
  <c r="W150" i="684"/>
  <c r="H150" i="684"/>
  <c r="F150" i="684"/>
  <c r="BA148" i="684"/>
  <c r="AZ148" i="684"/>
  <c r="AY148" i="684"/>
  <c r="AX148" i="684"/>
  <c r="AW148" i="684"/>
  <c r="AV148" i="684"/>
  <c r="AU148" i="684"/>
  <c r="AT148" i="684"/>
  <c r="AS148" i="684"/>
  <c r="AR148" i="684"/>
  <c r="AQ148" i="684"/>
  <c r="AP148" i="684"/>
  <c r="AO148" i="684"/>
  <c r="AN148" i="684"/>
  <c r="AM148" i="684"/>
  <c r="AL148" i="684"/>
  <c r="AK148" i="684"/>
  <c r="AJ148" i="684"/>
  <c r="AI148" i="684"/>
  <c r="AH148" i="684"/>
  <c r="AG148" i="684"/>
  <c r="AF148" i="684"/>
  <c r="AE148" i="684"/>
  <c r="AD148" i="684"/>
  <c r="AC148" i="684"/>
  <c r="AB148" i="684"/>
  <c r="AA148" i="684"/>
  <c r="Z148" i="684"/>
  <c r="Y148" i="684"/>
  <c r="X148" i="684"/>
  <c r="W148" i="684"/>
  <c r="H148" i="684"/>
  <c r="F148" i="684"/>
  <c r="BA146" i="684"/>
  <c r="AZ146" i="684"/>
  <c r="AY146" i="684"/>
  <c r="AX146" i="684"/>
  <c r="AW146" i="684"/>
  <c r="AV146" i="684"/>
  <c r="AU146" i="684"/>
  <c r="AT146" i="684"/>
  <c r="AS146" i="684"/>
  <c r="AR146" i="684"/>
  <c r="AQ146" i="684"/>
  <c r="AP146" i="684"/>
  <c r="AO146" i="684"/>
  <c r="AN146" i="684"/>
  <c r="AM146" i="684"/>
  <c r="AL146" i="684"/>
  <c r="AK146" i="684"/>
  <c r="AJ146" i="684"/>
  <c r="AI146" i="684"/>
  <c r="AH146" i="684"/>
  <c r="AG146" i="684"/>
  <c r="AF146" i="684"/>
  <c r="AE146" i="684"/>
  <c r="AD146" i="684"/>
  <c r="AC146" i="684"/>
  <c r="AB146" i="684"/>
  <c r="AA146" i="684"/>
  <c r="Z146" i="684"/>
  <c r="Y146" i="684"/>
  <c r="X146" i="684"/>
  <c r="W146" i="684"/>
  <c r="H146" i="684"/>
  <c r="F146" i="684"/>
  <c r="BA144" i="684"/>
  <c r="AZ144" i="684"/>
  <c r="AY144" i="684"/>
  <c r="AX144" i="684"/>
  <c r="AW144" i="684"/>
  <c r="AV144" i="684"/>
  <c r="AU144" i="684"/>
  <c r="AT144" i="684"/>
  <c r="AS144" i="684"/>
  <c r="AR144" i="684"/>
  <c r="AQ144" i="684"/>
  <c r="AP144" i="684"/>
  <c r="AO144" i="684"/>
  <c r="AN144" i="684"/>
  <c r="AM144" i="684"/>
  <c r="AL144" i="684"/>
  <c r="AK144" i="684"/>
  <c r="AJ144" i="684"/>
  <c r="AI144" i="684"/>
  <c r="AH144" i="684"/>
  <c r="AG144" i="684"/>
  <c r="AF144" i="684"/>
  <c r="AE144" i="684"/>
  <c r="AD144" i="684"/>
  <c r="AC144" i="684"/>
  <c r="AB144" i="684"/>
  <c r="AA144" i="684"/>
  <c r="Z144" i="684"/>
  <c r="Y144" i="684"/>
  <c r="X144" i="684"/>
  <c r="W144" i="684"/>
  <c r="H144" i="684"/>
  <c r="F144" i="684"/>
  <c r="BA142" i="684"/>
  <c r="AZ142" i="684"/>
  <c r="AY142" i="684"/>
  <c r="AX142" i="684"/>
  <c r="AW142" i="684"/>
  <c r="AV142" i="684"/>
  <c r="AU142" i="684"/>
  <c r="AT142" i="684"/>
  <c r="AS142" i="684"/>
  <c r="AR142" i="684"/>
  <c r="AQ142" i="684"/>
  <c r="AP142" i="684"/>
  <c r="AO142" i="684"/>
  <c r="AN142" i="684"/>
  <c r="AM142" i="684"/>
  <c r="AL142" i="684"/>
  <c r="AK142" i="684"/>
  <c r="AJ142" i="684"/>
  <c r="AI142" i="684"/>
  <c r="AH142" i="684"/>
  <c r="AG142" i="684"/>
  <c r="AF142" i="684"/>
  <c r="AE142" i="684"/>
  <c r="AD142" i="684"/>
  <c r="AC142" i="684"/>
  <c r="AB142" i="684"/>
  <c r="AA142" i="684"/>
  <c r="Z142" i="684"/>
  <c r="Y142" i="684"/>
  <c r="X142" i="684"/>
  <c r="W142" i="684"/>
  <c r="H142" i="684"/>
  <c r="F142" i="684"/>
  <c r="BA140" i="684"/>
  <c r="AZ140" i="684"/>
  <c r="AY140" i="684"/>
  <c r="AX140" i="684"/>
  <c r="AW140" i="684"/>
  <c r="AV140" i="684"/>
  <c r="AU140" i="684"/>
  <c r="AT140" i="684"/>
  <c r="AS140" i="684"/>
  <c r="AR140" i="684"/>
  <c r="AQ140" i="684"/>
  <c r="AP140" i="684"/>
  <c r="AO140" i="684"/>
  <c r="AN140" i="684"/>
  <c r="AM140" i="684"/>
  <c r="AL140" i="684"/>
  <c r="AK140" i="684"/>
  <c r="AJ140" i="684"/>
  <c r="AI140" i="684"/>
  <c r="AH140" i="684"/>
  <c r="AG140" i="684"/>
  <c r="AF140" i="684"/>
  <c r="AE140" i="684"/>
  <c r="AD140" i="684"/>
  <c r="AC140" i="684"/>
  <c r="AB140" i="684"/>
  <c r="AA140" i="684"/>
  <c r="Z140" i="684"/>
  <c r="Y140" i="684"/>
  <c r="X140" i="684"/>
  <c r="W140" i="684"/>
  <c r="H140" i="684"/>
  <c r="F140" i="684"/>
  <c r="BA138" i="684"/>
  <c r="AZ138" i="684"/>
  <c r="AY138" i="684"/>
  <c r="AX138" i="684"/>
  <c r="AW138" i="684"/>
  <c r="AV138" i="684"/>
  <c r="AU138" i="684"/>
  <c r="AT138" i="684"/>
  <c r="AS138" i="684"/>
  <c r="AR138" i="684"/>
  <c r="AQ138" i="684"/>
  <c r="AP138" i="684"/>
  <c r="AO138" i="684"/>
  <c r="AN138" i="684"/>
  <c r="AM138" i="684"/>
  <c r="AL138" i="684"/>
  <c r="AK138" i="684"/>
  <c r="AJ138" i="684"/>
  <c r="AI138" i="684"/>
  <c r="AH138" i="684"/>
  <c r="AG138" i="684"/>
  <c r="AF138" i="684"/>
  <c r="AE138" i="684"/>
  <c r="AD138" i="684"/>
  <c r="AC138" i="684"/>
  <c r="AB138" i="684"/>
  <c r="AA138" i="684"/>
  <c r="Z138" i="684"/>
  <c r="Y138" i="684"/>
  <c r="X138" i="684"/>
  <c r="W138" i="684"/>
  <c r="H138" i="684"/>
  <c r="F138" i="684"/>
  <c r="BA136" i="684"/>
  <c r="AZ136" i="684"/>
  <c r="AY136" i="684"/>
  <c r="AX136" i="684"/>
  <c r="AW136" i="684"/>
  <c r="AV136" i="684"/>
  <c r="AU136" i="684"/>
  <c r="AT136" i="684"/>
  <c r="AS136" i="684"/>
  <c r="AR136" i="684"/>
  <c r="AQ136" i="684"/>
  <c r="AP136" i="684"/>
  <c r="AO136" i="684"/>
  <c r="AN136" i="684"/>
  <c r="AM136" i="684"/>
  <c r="AL136" i="684"/>
  <c r="AK136" i="684"/>
  <c r="AJ136" i="684"/>
  <c r="AI136" i="684"/>
  <c r="AH136" i="684"/>
  <c r="AG136" i="684"/>
  <c r="AF136" i="684"/>
  <c r="AE136" i="684"/>
  <c r="AD136" i="684"/>
  <c r="AC136" i="684"/>
  <c r="AB136" i="684"/>
  <c r="AA136" i="684"/>
  <c r="Z136" i="684"/>
  <c r="Y136" i="684"/>
  <c r="X136" i="684"/>
  <c r="W136" i="684"/>
  <c r="H136" i="684"/>
  <c r="F136" i="684"/>
  <c r="BA134" i="684"/>
  <c r="AZ134" i="684"/>
  <c r="AY134" i="684"/>
  <c r="AX134" i="684"/>
  <c r="AW134" i="684"/>
  <c r="AV134" i="684"/>
  <c r="AU134" i="684"/>
  <c r="AT134" i="684"/>
  <c r="AS134" i="684"/>
  <c r="AR134" i="684"/>
  <c r="AQ134" i="684"/>
  <c r="AP134" i="684"/>
  <c r="AO134" i="684"/>
  <c r="AN134" i="684"/>
  <c r="AM134" i="684"/>
  <c r="AL134" i="684"/>
  <c r="AK134" i="684"/>
  <c r="AJ134" i="684"/>
  <c r="AI134" i="684"/>
  <c r="AH134" i="684"/>
  <c r="AG134" i="684"/>
  <c r="AF134" i="684"/>
  <c r="AE134" i="684"/>
  <c r="AD134" i="684"/>
  <c r="AC134" i="684"/>
  <c r="AB134" i="684"/>
  <c r="AA134" i="684"/>
  <c r="Z134" i="684"/>
  <c r="Y134" i="684"/>
  <c r="X134" i="684"/>
  <c r="W134" i="684"/>
  <c r="H134" i="684"/>
  <c r="F134" i="684"/>
  <c r="BA132" i="684"/>
  <c r="AZ132" i="684"/>
  <c r="AY132" i="684"/>
  <c r="AX132" i="684"/>
  <c r="AW132" i="684"/>
  <c r="AV132" i="684"/>
  <c r="AU132" i="684"/>
  <c r="AT132" i="684"/>
  <c r="AS132" i="684"/>
  <c r="AR132" i="684"/>
  <c r="AQ132" i="684"/>
  <c r="AP132" i="684"/>
  <c r="AO132" i="684"/>
  <c r="AN132" i="684"/>
  <c r="AM132" i="684"/>
  <c r="AL132" i="684"/>
  <c r="AK132" i="684"/>
  <c r="AJ132" i="684"/>
  <c r="AI132" i="684"/>
  <c r="AH132" i="684"/>
  <c r="AG132" i="684"/>
  <c r="AF132" i="684"/>
  <c r="AE132" i="684"/>
  <c r="AD132" i="684"/>
  <c r="AC132" i="684"/>
  <c r="AB132" i="684"/>
  <c r="AA132" i="684"/>
  <c r="Z132" i="684"/>
  <c r="Y132" i="684"/>
  <c r="X132" i="684"/>
  <c r="W132" i="684"/>
  <c r="H132" i="684"/>
  <c r="F132" i="684"/>
  <c r="BA130" i="684"/>
  <c r="AZ130" i="684"/>
  <c r="AY130" i="684"/>
  <c r="AX130" i="684"/>
  <c r="AW130" i="684"/>
  <c r="AV130" i="684"/>
  <c r="AU130" i="684"/>
  <c r="AT130" i="684"/>
  <c r="AS130" i="684"/>
  <c r="AR130" i="684"/>
  <c r="AQ130" i="684"/>
  <c r="AP130" i="684"/>
  <c r="AO130" i="684"/>
  <c r="AN130" i="684"/>
  <c r="AM130" i="684"/>
  <c r="AL130" i="684"/>
  <c r="AK130" i="684"/>
  <c r="AJ130" i="684"/>
  <c r="AI130" i="684"/>
  <c r="AH130" i="684"/>
  <c r="AG130" i="684"/>
  <c r="AF130" i="684"/>
  <c r="AE130" i="684"/>
  <c r="AD130" i="684"/>
  <c r="AC130" i="684"/>
  <c r="AB130" i="684"/>
  <c r="AA130" i="684"/>
  <c r="Z130" i="684"/>
  <c r="Y130" i="684"/>
  <c r="X130" i="684"/>
  <c r="W130" i="684"/>
  <c r="H130" i="684"/>
  <c r="F130" i="684"/>
  <c r="BA128" i="684"/>
  <c r="AZ128" i="684"/>
  <c r="AY128" i="684"/>
  <c r="AX128" i="684"/>
  <c r="AW128" i="684"/>
  <c r="AV128" i="684"/>
  <c r="AU128" i="684"/>
  <c r="AT128" i="684"/>
  <c r="AS128" i="684"/>
  <c r="AR128" i="684"/>
  <c r="AQ128" i="684"/>
  <c r="AP128" i="684"/>
  <c r="AO128" i="684"/>
  <c r="AN128" i="684"/>
  <c r="AM128" i="684"/>
  <c r="AL128" i="684"/>
  <c r="AK128" i="684"/>
  <c r="AJ128" i="684"/>
  <c r="AI128" i="684"/>
  <c r="AH128" i="684"/>
  <c r="AG128" i="684"/>
  <c r="AF128" i="684"/>
  <c r="AE128" i="684"/>
  <c r="AD128" i="684"/>
  <c r="AC128" i="684"/>
  <c r="AB128" i="684"/>
  <c r="AA128" i="684"/>
  <c r="Z128" i="684"/>
  <c r="Y128" i="684"/>
  <c r="X128" i="684"/>
  <c r="W128" i="684"/>
  <c r="H128" i="684"/>
  <c r="F128" i="684"/>
  <c r="BA126" i="684"/>
  <c r="AZ126" i="684"/>
  <c r="AY126" i="684"/>
  <c r="AX126" i="684"/>
  <c r="AW126" i="684"/>
  <c r="AV126" i="684"/>
  <c r="AU126" i="684"/>
  <c r="AT126" i="684"/>
  <c r="AS126" i="684"/>
  <c r="AR126" i="684"/>
  <c r="AQ126" i="684"/>
  <c r="AP126" i="684"/>
  <c r="AO126" i="684"/>
  <c r="AN126" i="684"/>
  <c r="AM126" i="684"/>
  <c r="AL126" i="684"/>
  <c r="AK126" i="684"/>
  <c r="AJ126" i="684"/>
  <c r="AI126" i="684"/>
  <c r="AH126" i="684"/>
  <c r="AG126" i="684"/>
  <c r="AF126" i="684"/>
  <c r="AE126" i="684"/>
  <c r="AD126" i="684"/>
  <c r="AC126" i="684"/>
  <c r="AB126" i="684"/>
  <c r="AA126" i="684"/>
  <c r="Z126" i="684"/>
  <c r="Y126" i="684"/>
  <c r="X126" i="684"/>
  <c r="W126" i="684"/>
  <c r="H126" i="684"/>
  <c r="F126" i="684"/>
  <c r="BA124" i="684"/>
  <c r="AZ124" i="684"/>
  <c r="AY124" i="684"/>
  <c r="AX124" i="684"/>
  <c r="AW124" i="684"/>
  <c r="AV124" i="684"/>
  <c r="AU124" i="684"/>
  <c r="AT124" i="684"/>
  <c r="AS124" i="684"/>
  <c r="AR124" i="684"/>
  <c r="AQ124" i="684"/>
  <c r="AP124" i="684"/>
  <c r="AO124" i="684"/>
  <c r="AN124" i="684"/>
  <c r="AM124" i="684"/>
  <c r="AL124" i="684"/>
  <c r="AK124" i="684"/>
  <c r="AJ124" i="684"/>
  <c r="AI124" i="684"/>
  <c r="AH124" i="684"/>
  <c r="AG124" i="684"/>
  <c r="AF124" i="684"/>
  <c r="AE124" i="684"/>
  <c r="AD124" i="684"/>
  <c r="AC124" i="684"/>
  <c r="AB124" i="684"/>
  <c r="AA124" i="684"/>
  <c r="Z124" i="684"/>
  <c r="Y124" i="684"/>
  <c r="X124" i="684"/>
  <c r="W124" i="684"/>
  <c r="H124" i="684"/>
  <c r="F124" i="684"/>
  <c r="BA122" i="684"/>
  <c r="AZ122" i="684"/>
  <c r="AY122" i="684"/>
  <c r="AX122" i="684"/>
  <c r="AW122" i="684"/>
  <c r="AV122" i="684"/>
  <c r="AU122" i="684"/>
  <c r="AT122" i="684"/>
  <c r="AS122" i="684"/>
  <c r="AR122" i="684"/>
  <c r="AQ122" i="684"/>
  <c r="AP122" i="684"/>
  <c r="AO122" i="684"/>
  <c r="AN122" i="684"/>
  <c r="AM122" i="684"/>
  <c r="AL122" i="684"/>
  <c r="AK122" i="684"/>
  <c r="AJ122" i="684"/>
  <c r="AI122" i="684"/>
  <c r="AH122" i="684"/>
  <c r="AG122" i="684"/>
  <c r="AF122" i="684"/>
  <c r="AE122" i="684"/>
  <c r="AD122" i="684"/>
  <c r="AC122" i="684"/>
  <c r="AB122" i="684"/>
  <c r="AA122" i="684"/>
  <c r="Z122" i="684"/>
  <c r="Y122" i="684"/>
  <c r="X122" i="684"/>
  <c r="W122" i="684"/>
  <c r="H122" i="684"/>
  <c r="F122" i="684"/>
  <c r="BA120" i="684"/>
  <c r="AZ120" i="684"/>
  <c r="AY120" i="684"/>
  <c r="AX120" i="684"/>
  <c r="AW120" i="684"/>
  <c r="AV120" i="684"/>
  <c r="AU120" i="684"/>
  <c r="AT120" i="684"/>
  <c r="AS120" i="684"/>
  <c r="AR120" i="684"/>
  <c r="AQ120" i="684"/>
  <c r="AP120" i="684"/>
  <c r="AO120" i="684"/>
  <c r="AN120" i="684"/>
  <c r="AM120" i="684"/>
  <c r="AL120" i="684"/>
  <c r="AK120" i="684"/>
  <c r="AJ120" i="684"/>
  <c r="AI120" i="684"/>
  <c r="AH120" i="684"/>
  <c r="AG120" i="684"/>
  <c r="AF120" i="684"/>
  <c r="AE120" i="684"/>
  <c r="AD120" i="684"/>
  <c r="AC120" i="684"/>
  <c r="AB120" i="684"/>
  <c r="AA120" i="684"/>
  <c r="Z120" i="684"/>
  <c r="Y120" i="684"/>
  <c r="X120" i="684"/>
  <c r="W120" i="684"/>
  <c r="H120" i="684"/>
  <c r="F120" i="684"/>
  <c r="BA118" i="684"/>
  <c r="AZ118" i="684"/>
  <c r="AY118" i="684"/>
  <c r="AX118" i="684"/>
  <c r="AW118" i="684"/>
  <c r="AV118" i="684"/>
  <c r="AU118" i="684"/>
  <c r="AT118" i="684"/>
  <c r="AS118" i="684"/>
  <c r="AR118" i="684"/>
  <c r="AQ118" i="684"/>
  <c r="AP118" i="684"/>
  <c r="AO118" i="684"/>
  <c r="AN118" i="684"/>
  <c r="AM118" i="684"/>
  <c r="AL118" i="684"/>
  <c r="AK118" i="684"/>
  <c r="AJ118" i="684"/>
  <c r="AI118" i="684"/>
  <c r="AH118" i="684"/>
  <c r="AG118" i="684"/>
  <c r="AF118" i="684"/>
  <c r="AE118" i="684"/>
  <c r="AD118" i="684"/>
  <c r="AC118" i="684"/>
  <c r="AB118" i="684"/>
  <c r="AA118" i="684"/>
  <c r="Z118" i="684"/>
  <c r="Y118" i="684"/>
  <c r="X118" i="684"/>
  <c r="W118" i="684"/>
  <c r="H118" i="684"/>
  <c r="F118" i="684"/>
  <c r="BA116" i="684"/>
  <c r="AZ116" i="684"/>
  <c r="AY116" i="684"/>
  <c r="AX116" i="684"/>
  <c r="AW116" i="684"/>
  <c r="AV116" i="684"/>
  <c r="AU116" i="684"/>
  <c r="AT116" i="684"/>
  <c r="AS116" i="684"/>
  <c r="AR116" i="684"/>
  <c r="AQ116" i="684"/>
  <c r="AP116" i="684"/>
  <c r="AO116" i="684"/>
  <c r="AN116" i="684"/>
  <c r="AM116" i="684"/>
  <c r="AL116" i="684"/>
  <c r="AK116" i="684"/>
  <c r="AJ116" i="684"/>
  <c r="AI116" i="684"/>
  <c r="AH116" i="684"/>
  <c r="AG116" i="684"/>
  <c r="AF116" i="684"/>
  <c r="AE116" i="684"/>
  <c r="AD116" i="684"/>
  <c r="AC116" i="684"/>
  <c r="AB116" i="684"/>
  <c r="AA116" i="684"/>
  <c r="Z116" i="684"/>
  <c r="Y116" i="684"/>
  <c r="X116" i="684"/>
  <c r="W116" i="684"/>
  <c r="H116" i="684"/>
  <c r="F116" i="684"/>
  <c r="BA114" i="684"/>
  <c r="AZ114" i="684"/>
  <c r="AY114" i="684"/>
  <c r="AX114" i="684"/>
  <c r="AW114" i="684"/>
  <c r="AV114" i="684"/>
  <c r="AU114" i="684"/>
  <c r="AT114" i="684"/>
  <c r="AS114" i="684"/>
  <c r="AR114" i="684"/>
  <c r="AQ114" i="684"/>
  <c r="AP114" i="684"/>
  <c r="AO114" i="684"/>
  <c r="AN114" i="684"/>
  <c r="AM114" i="684"/>
  <c r="AL114" i="684"/>
  <c r="AK114" i="684"/>
  <c r="AJ114" i="684"/>
  <c r="AI114" i="684"/>
  <c r="AH114" i="684"/>
  <c r="AG114" i="684"/>
  <c r="AF114" i="684"/>
  <c r="AE114" i="684"/>
  <c r="AD114" i="684"/>
  <c r="AC114" i="684"/>
  <c r="AB114" i="684"/>
  <c r="AA114" i="684"/>
  <c r="Z114" i="684"/>
  <c r="Y114" i="684"/>
  <c r="X114" i="684"/>
  <c r="W114" i="684"/>
  <c r="H114" i="684"/>
  <c r="F114" i="684"/>
  <c r="BA112" i="684"/>
  <c r="AZ112" i="684"/>
  <c r="AY112" i="684"/>
  <c r="AX112" i="684"/>
  <c r="AW112" i="684"/>
  <c r="AV112" i="684"/>
  <c r="AU112" i="684"/>
  <c r="AT112" i="684"/>
  <c r="AS112" i="684"/>
  <c r="AR112" i="684"/>
  <c r="AQ112" i="684"/>
  <c r="AP112" i="684"/>
  <c r="AO112" i="684"/>
  <c r="AN112" i="684"/>
  <c r="AM112" i="684"/>
  <c r="AL112" i="684"/>
  <c r="AK112" i="684"/>
  <c r="AJ112" i="684"/>
  <c r="AI112" i="684"/>
  <c r="AH112" i="684"/>
  <c r="AG112" i="684"/>
  <c r="AF112" i="684"/>
  <c r="AE112" i="684"/>
  <c r="AD112" i="684"/>
  <c r="AC112" i="684"/>
  <c r="AB112" i="684"/>
  <c r="AA112" i="684"/>
  <c r="Z112" i="684"/>
  <c r="Y112" i="684"/>
  <c r="X112" i="684"/>
  <c r="W112" i="684"/>
  <c r="H112" i="684"/>
  <c r="F112" i="684"/>
  <c r="BA110" i="684"/>
  <c r="AZ110" i="684"/>
  <c r="AY110" i="684"/>
  <c r="AX110" i="684"/>
  <c r="AW110" i="684"/>
  <c r="AV110" i="684"/>
  <c r="AU110" i="684"/>
  <c r="AT110" i="684"/>
  <c r="AS110" i="684"/>
  <c r="AR110" i="684"/>
  <c r="AQ110" i="684"/>
  <c r="AP110" i="684"/>
  <c r="AO110" i="684"/>
  <c r="AN110" i="684"/>
  <c r="AM110" i="684"/>
  <c r="AL110" i="684"/>
  <c r="AK110" i="684"/>
  <c r="AJ110" i="684"/>
  <c r="AI110" i="684"/>
  <c r="AH110" i="684"/>
  <c r="AG110" i="684"/>
  <c r="AF110" i="684"/>
  <c r="AE110" i="684"/>
  <c r="AD110" i="684"/>
  <c r="AC110" i="684"/>
  <c r="AB110" i="684"/>
  <c r="AA110" i="684"/>
  <c r="Z110" i="684"/>
  <c r="Y110" i="684"/>
  <c r="X110" i="684"/>
  <c r="W110" i="684"/>
  <c r="H110" i="684"/>
  <c r="F110" i="684"/>
  <c r="BA108" i="684"/>
  <c r="AZ108" i="684"/>
  <c r="AY108" i="684"/>
  <c r="AX108" i="684"/>
  <c r="AW108" i="684"/>
  <c r="AV108" i="684"/>
  <c r="AU108" i="684"/>
  <c r="AT108" i="684"/>
  <c r="AS108" i="684"/>
  <c r="AR108" i="684"/>
  <c r="AQ108" i="684"/>
  <c r="AP108" i="684"/>
  <c r="AO108" i="684"/>
  <c r="AN108" i="684"/>
  <c r="AM108" i="684"/>
  <c r="AL108" i="684"/>
  <c r="AK108" i="684"/>
  <c r="AJ108" i="684"/>
  <c r="AI108" i="684"/>
  <c r="AH108" i="684"/>
  <c r="AG108" i="684"/>
  <c r="AF108" i="684"/>
  <c r="AE108" i="684"/>
  <c r="AD108" i="684"/>
  <c r="AC108" i="684"/>
  <c r="AB108" i="684"/>
  <c r="AA108" i="684"/>
  <c r="Z108" i="684"/>
  <c r="Y108" i="684"/>
  <c r="X108" i="684"/>
  <c r="W108" i="684"/>
  <c r="H108" i="684"/>
  <c r="F108" i="684"/>
  <c r="BA106" i="684"/>
  <c r="AZ106" i="684"/>
  <c r="AY106" i="684"/>
  <c r="AX106" i="684"/>
  <c r="AW106" i="684"/>
  <c r="AV106" i="684"/>
  <c r="AU106" i="684"/>
  <c r="AT106" i="684"/>
  <c r="AS106" i="684"/>
  <c r="AR106" i="684"/>
  <c r="AQ106" i="684"/>
  <c r="AP106" i="684"/>
  <c r="AO106" i="684"/>
  <c r="AN106" i="684"/>
  <c r="AM106" i="684"/>
  <c r="AL106" i="684"/>
  <c r="AK106" i="684"/>
  <c r="AJ106" i="684"/>
  <c r="AI106" i="684"/>
  <c r="AH106" i="684"/>
  <c r="AG106" i="684"/>
  <c r="AF106" i="684"/>
  <c r="AE106" i="684"/>
  <c r="AD106" i="684"/>
  <c r="AC106" i="684"/>
  <c r="AB106" i="684"/>
  <c r="AA106" i="684"/>
  <c r="Z106" i="684"/>
  <c r="Y106" i="684"/>
  <c r="X106" i="684"/>
  <c r="W106" i="684"/>
  <c r="H106" i="684"/>
  <c r="F106" i="684"/>
  <c r="BA104" i="684"/>
  <c r="AZ104" i="684"/>
  <c r="AY104" i="684"/>
  <c r="AX104" i="684"/>
  <c r="AW104" i="684"/>
  <c r="AV104" i="684"/>
  <c r="AU104" i="684"/>
  <c r="AT104" i="684"/>
  <c r="AS104" i="684"/>
  <c r="AR104" i="684"/>
  <c r="AQ104" i="684"/>
  <c r="AP104" i="684"/>
  <c r="AO104" i="684"/>
  <c r="AN104" i="684"/>
  <c r="AM104" i="684"/>
  <c r="AL104" i="684"/>
  <c r="AK104" i="684"/>
  <c r="AJ104" i="684"/>
  <c r="AI104" i="684"/>
  <c r="AH104" i="684"/>
  <c r="AG104" i="684"/>
  <c r="AF104" i="684"/>
  <c r="AE104" i="684"/>
  <c r="AD104" i="684"/>
  <c r="AC104" i="684"/>
  <c r="AB104" i="684"/>
  <c r="AA104" i="684"/>
  <c r="Z104" i="684"/>
  <c r="Y104" i="684"/>
  <c r="X104" i="684"/>
  <c r="W104" i="684"/>
  <c r="H104" i="684"/>
  <c r="F104" i="684"/>
  <c r="BA102" i="684"/>
  <c r="AZ102" i="684"/>
  <c r="AY102" i="684"/>
  <c r="AX102" i="684"/>
  <c r="AW102" i="684"/>
  <c r="AV102" i="684"/>
  <c r="AU102" i="684"/>
  <c r="AT102" i="684"/>
  <c r="AS102" i="684"/>
  <c r="AR102" i="684"/>
  <c r="AQ102" i="684"/>
  <c r="AP102" i="684"/>
  <c r="AO102" i="684"/>
  <c r="AN102" i="684"/>
  <c r="AM102" i="684"/>
  <c r="AL102" i="684"/>
  <c r="AK102" i="684"/>
  <c r="AJ102" i="684"/>
  <c r="AI102" i="684"/>
  <c r="AH102" i="684"/>
  <c r="AG102" i="684"/>
  <c r="AF102" i="684"/>
  <c r="AE102" i="684"/>
  <c r="AD102" i="684"/>
  <c r="AC102" i="684"/>
  <c r="AB102" i="684"/>
  <c r="AA102" i="684"/>
  <c r="Z102" i="684"/>
  <c r="Y102" i="684"/>
  <c r="X102" i="684"/>
  <c r="W102" i="684"/>
  <c r="H102" i="684"/>
  <c r="F102" i="684"/>
  <c r="BA100" i="684"/>
  <c r="AZ100" i="684"/>
  <c r="AY100" i="684"/>
  <c r="AX100" i="684"/>
  <c r="AW100" i="684"/>
  <c r="AV100" i="684"/>
  <c r="AU100" i="684"/>
  <c r="AT100" i="684"/>
  <c r="AS100" i="684"/>
  <c r="AR100" i="684"/>
  <c r="AQ100" i="684"/>
  <c r="AP100" i="684"/>
  <c r="AO100" i="684"/>
  <c r="AN100" i="684"/>
  <c r="AM100" i="684"/>
  <c r="AL100" i="684"/>
  <c r="AK100" i="684"/>
  <c r="AJ100" i="684"/>
  <c r="AI100" i="684"/>
  <c r="AH100" i="684"/>
  <c r="AG100" i="684"/>
  <c r="AF100" i="684"/>
  <c r="AE100" i="684"/>
  <c r="AD100" i="684"/>
  <c r="AC100" i="684"/>
  <c r="AB100" i="684"/>
  <c r="AA100" i="684"/>
  <c r="Z100" i="684"/>
  <c r="Y100" i="684"/>
  <c r="X100" i="684"/>
  <c r="W100" i="684"/>
  <c r="H100" i="684"/>
  <c r="F100" i="684"/>
  <c r="BA98" i="684"/>
  <c r="AZ98" i="684"/>
  <c r="AY98" i="684"/>
  <c r="AX98" i="684"/>
  <c r="AW98" i="684"/>
  <c r="AV98" i="684"/>
  <c r="AU98" i="684"/>
  <c r="AT98" i="684"/>
  <c r="AS98" i="684"/>
  <c r="AR98" i="684"/>
  <c r="AQ98" i="684"/>
  <c r="AP98" i="684"/>
  <c r="AO98" i="684"/>
  <c r="AN98" i="684"/>
  <c r="AM98" i="684"/>
  <c r="AL98" i="684"/>
  <c r="AK98" i="684"/>
  <c r="AJ98" i="684"/>
  <c r="AI98" i="684"/>
  <c r="AH98" i="684"/>
  <c r="AG98" i="684"/>
  <c r="AF98" i="684"/>
  <c r="AE98" i="684"/>
  <c r="AD98" i="684"/>
  <c r="AC98" i="684"/>
  <c r="AB98" i="684"/>
  <c r="AA98" i="684"/>
  <c r="Z98" i="684"/>
  <c r="Y98" i="684"/>
  <c r="X98" i="684"/>
  <c r="W98" i="684"/>
  <c r="H98" i="684"/>
  <c r="F98" i="684"/>
  <c r="BA96" i="684"/>
  <c r="AZ96" i="684"/>
  <c r="AY96" i="684"/>
  <c r="AX96" i="684"/>
  <c r="AW96" i="684"/>
  <c r="AV96" i="684"/>
  <c r="AU96" i="684"/>
  <c r="AT96" i="684"/>
  <c r="AS96" i="684"/>
  <c r="AR96" i="684"/>
  <c r="AQ96" i="684"/>
  <c r="AP96" i="684"/>
  <c r="AO96" i="684"/>
  <c r="AN96" i="684"/>
  <c r="AM96" i="684"/>
  <c r="AL96" i="684"/>
  <c r="AK96" i="684"/>
  <c r="AJ96" i="684"/>
  <c r="AI96" i="684"/>
  <c r="AH96" i="684"/>
  <c r="AG96" i="684"/>
  <c r="AF96" i="684"/>
  <c r="AE96" i="684"/>
  <c r="AD96" i="684"/>
  <c r="AC96" i="684"/>
  <c r="AB96" i="684"/>
  <c r="AA96" i="684"/>
  <c r="Z96" i="684"/>
  <c r="Y96" i="684"/>
  <c r="X96" i="684"/>
  <c r="W96" i="684"/>
  <c r="H96" i="684"/>
  <c r="F96" i="684"/>
  <c r="BA94" i="684"/>
  <c r="AZ94" i="684"/>
  <c r="AY94" i="684"/>
  <c r="AX94" i="684"/>
  <c r="AW94" i="684"/>
  <c r="AV94" i="684"/>
  <c r="AU94" i="684"/>
  <c r="AT94" i="684"/>
  <c r="AS94" i="684"/>
  <c r="AR94" i="684"/>
  <c r="AQ94" i="684"/>
  <c r="AP94" i="684"/>
  <c r="AO94" i="684"/>
  <c r="AN94" i="684"/>
  <c r="AM94" i="684"/>
  <c r="AL94" i="684"/>
  <c r="AK94" i="684"/>
  <c r="AJ94" i="684"/>
  <c r="AI94" i="684"/>
  <c r="AH94" i="684"/>
  <c r="AG94" i="684"/>
  <c r="AF94" i="684"/>
  <c r="AE94" i="684"/>
  <c r="AD94" i="684"/>
  <c r="AC94" i="684"/>
  <c r="AB94" i="684"/>
  <c r="AA94" i="684"/>
  <c r="Z94" i="684"/>
  <c r="Y94" i="684"/>
  <c r="X94" i="684"/>
  <c r="W94" i="684"/>
  <c r="H94" i="684"/>
  <c r="F94" i="684"/>
  <c r="BA92" i="684"/>
  <c r="AZ92" i="684"/>
  <c r="AY92" i="684"/>
  <c r="AX92" i="684"/>
  <c r="AW92" i="684"/>
  <c r="AV92" i="684"/>
  <c r="AU92" i="684"/>
  <c r="AT92" i="684"/>
  <c r="AS92" i="684"/>
  <c r="AR92" i="684"/>
  <c r="AQ92" i="684"/>
  <c r="AP92" i="684"/>
  <c r="AO92" i="684"/>
  <c r="AN92" i="684"/>
  <c r="AM92" i="684"/>
  <c r="AL92" i="684"/>
  <c r="AK92" i="684"/>
  <c r="AJ92" i="684"/>
  <c r="AI92" i="684"/>
  <c r="AH92" i="684"/>
  <c r="AG92" i="684"/>
  <c r="AF92" i="684"/>
  <c r="AE92" i="684"/>
  <c r="AD92" i="684"/>
  <c r="AC92" i="684"/>
  <c r="AB92" i="684"/>
  <c r="AA92" i="684"/>
  <c r="Z92" i="684"/>
  <c r="Y92" i="684"/>
  <c r="X92" i="684"/>
  <c r="W92" i="684"/>
  <c r="H92" i="684"/>
  <c r="F92" i="684"/>
  <c r="BA90" i="684"/>
  <c r="AZ90" i="684"/>
  <c r="AY90" i="684"/>
  <c r="AX90" i="684"/>
  <c r="AW90" i="684"/>
  <c r="AV90" i="684"/>
  <c r="AU90" i="684"/>
  <c r="AT90" i="684"/>
  <c r="AS90" i="684"/>
  <c r="AR90" i="684"/>
  <c r="AQ90" i="684"/>
  <c r="AP90" i="684"/>
  <c r="AO90" i="684"/>
  <c r="AN90" i="684"/>
  <c r="AM90" i="684"/>
  <c r="AL90" i="684"/>
  <c r="AK90" i="684"/>
  <c r="AJ90" i="684"/>
  <c r="AI90" i="684"/>
  <c r="AH90" i="684"/>
  <c r="AG90" i="684"/>
  <c r="AF90" i="684"/>
  <c r="AE90" i="684"/>
  <c r="AD90" i="684"/>
  <c r="AC90" i="684"/>
  <c r="AB90" i="684"/>
  <c r="AA90" i="684"/>
  <c r="Z90" i="684"/>
  <c r="Y90" i="684"/>
  <c r="X90" i="684"/>
  <c r="W90" i="684"/>
  <c r="H90" i="684"/>
  <c r="F90" i="684"/>
  <c r="BA88" i="684"/>
  <c r="AZ88" i="684"/>
  <c r="AY88" i="684"/>
  <c r="AX88" i="684"/>
  <c r="AW88" i="684"/>
  <c r="AV88" i="684"/>
  <c r="AU88" i="684"/>
  <c r="AT88" i="684"/>
  <c r="AS88" i="684"/>
  <c r="AR88" i="684"/>
  <c r="AQ88" i="684"/>
  <c r="AP88" i="684"/>
  <c r="AO88" i="684"/>
  <c r="AN88" i="684"/>
  <c r="AM88" i="684"/>
  <c r="AL88" i="684"/>
  <c r="AK88" i="684"/>
  <c r="AJ88" i="684"/>
  <c r="AI88" i="684"/>
  <c r="AH88" i="684"/>
  <c r="AG88" i="684"/>
  <c r="AF88" i="684"/>
  <c r="AE88" i="684"/>
  <c r="AD88" i="684"/>
  <c r="AC88" i="684"/>
  <c r="AB88" i="684"/>
  <c r="AA88" i="684"/>
  <c r="Z88" i="684"/>
  <c r="Y88" i="684"/>
  <c r="X88" i="684"/>
  <c r="W88" i="684"/>
  <c r="H88" i="684"/>
  <c r="F88" i="684"/>
  <c r="BA86" i="684"/>
  <c r="AZ86" i="684"/>
  <c r="AY86" i="684"/>
  <c r="AX86" i="684"/>
  <c r="AW86" i="684"/>
  <c r="AV86" i="684"/>
  <c r="AU86" i="684"/>
  <c r="AT86" i="684"/>
  <c r="AS86" i="684"/>
  <c r="AR86" i="684"/>
  <c r="AQ86" i="684"/>
  <c r="AP86" i="684"/>
  <c r="AO86" i="684"/>
  <c r="AN86" i="684"/>
  <c r="AM86" i="684"/>
  <c r="AL86" i="684"/>
  <c r="AK86" i="684"/>
  <c r="AJ86" i="684"/>
  <c r="AI86" i="684"/>
  <c r="AH86" i="684"/>
  <c r="AG86" i="684"/>
  <c r="AF86" i="684"/>
  <c r="AE86" i="684"/>
  <c r="AD86" i="684"/>
  <c r="AC86" i="684"/>
  <c r="AB86" i="684"/>
  <c r="AA86" i="684"/>
  <c r="Z86" i="684"/>
  <c r="Y86" i="684"/>
  <c r="X86" i="684"/>
  <c r="W86" i="684"/>
  <c r="H86" i="684"/>
  <c r="F86" i="684"/>
  <c r="BA84" i="684"/>
  <c r="AZ84" i="684"/>
  <c r="AY84" i="684"/>
  <c r="AX84" i="684"/>
  <c r="AW84" i="684"/>
  <c r="AV84" i="684"/>
  <c r="AU84" i="684"/>
  <c r="AT84" i="684"/>
  <c r="AS84" i="684"/>
  <c r="AR84" i="684"/>
  <c r="AQ84" i="684"/>
  <c r="AP84" i="684"/>
  <c r="AO84" i="684"/>
  <c r="AN84" i="684"/>
  <c r="AM84" i="684"/>
  <c r="AL84" i="684"/>
  <c r="AK84" i="684"/>
  <c r="AJ84" i="684"/>
  <c r="AI84" i="684"/>
  <c r="AH84" i="684"/>
  <c r="AG84" i="684"/>
  <c r="AF84" i="684"/>
  <c r="AE84" i="684"/>
  <c r="AD84" i="684"/>
  <c r="AC84" i="684"/>
  <c r="AB84" i="684"/>
  <c r="AA84" i="684"/>
  <c r="Z84" i="684"/>
  <c r="Y84" i="684"/>
  <c r="X84" i="684"/>
  <c r="W84" i="684"/>
  <c r="H84" i="684"/>
  <c r="F84" i="684"/>
  <c r="BA82" i="684"/>
  <c r="AZ82" i="684"/>
  <c r="AY82" i="684"/>
  <c r="AX82" i="684"/>
  <c r="AW82" i="684"/>
  <c r="AV82" i="684"/>
  <c r="AU82" i="684"/>
  <c r="AT82" i="684"/>
  <c r="AS82" i="684"/>
  <c r="AR82" i="684"/>
  <c r="AQ82" i="684"/>
  <c r="AP82" i="684"/>
  <c r="AO82" i="684"/>
  <c r="AN82" i="684"/>
  <c r="AM82" i="684"/>
  <c r="AL82" i="684"/>
  <c r="AK82" i="684"/>
  <c r="AJ82" i="684"/>
  <c r="AI82" i="684"/>
  <c r="AH82" i="684"/>
  <c r="AG82" i="684"/>
  <c r="AF82" i="684"/>
  <c r="AE82" i="684"/>
  <c r="AD82" i="684"/>
  <c r="AC82" i="684"/>
  <c r="AB82" i="684"/>
  <c r="AA82" i="684"/>
  <c r="Z82" i="684"/>
  <c r="Y82" i="684"/>
  <c r="X82" i="684"/>
  <c r="W82" i="684"/>
  <c r="H82" i="684"/>
  <c r="F82" i="684"/>
  <c r="BA80" i="684"/>
  <c r="AZ80" i="684"/>
  <c r="AY80" i="684"/>
  <c r="AX80" i="684"/>
  <c r="AW80" i="684"/>
  <c r="AV80" i="684"/>
  <c r="AU80" i="684"/>
  <c r="AT80" i="684"/>
  <c r="AS80" i="684"/>
  <c r="AR80" i="684"/>
  <c r="AQ80" i="684"/>
  <c r="AP80" i="684"/>
  <c r="AO80" i="684"/>
  <c r="AN80" i="684"/>
  <c r="AM80" i="684"/>
  <c r="AL80" i="684"/>
  <c r="AK80" i="684"/>
  <c r="AJ80" i="684"/>
  <c r="AI80" i="684"/>
  <c r="AH80" i="684"/>
  <c r="AG80" i="684"/>
  <c r="AF80" i="684"/>
  <c r="AE80" i="684"/>
  <c r="AD80" i="684"/>
  <c r="AC80" i="684"/>
  <c r="AB80" i="684"/>
  <c r="AA80" i="684"/>
  <c r="Z80" i="684"/>
  <c r="Y80" i="684"/>
  <c r="X80" i="684"/>
  <c r="W80" i="684"/>
  <c r="H80" i="684"/>
  <c r="F80" i="684"/>
  <c r="BA78" i="684"/>
  <c r="AZ78" i="684"/>
  <c r="AY78" i="684"/>
  <c r="AX78" i="684"/>
  <c r="AW78" i="684"/>
  <c r="AV78" i="684"/>
  <c r="AU78" i="684"/>
  <c r="AT78" i="684"/>
  <c r="AS78" i="684"/>
  <c r="AR78" i="684"/>
  <c r="AQ78" i="684"/>
  <c r="AP78" i="684"/>
  <c r="AO78" i="684"/>
  <c r="AN78" i="684"/>
  <c r="AM78" i="684"/>
  <c r="AL78" i="684"/>
  <c r="AK78" i="684"/>
  <c r="AJ78" i="684"/>
  <c r="AI78" i="684"/>
  <c r="AH78" i="684"/>
  <c r="AG78" i="684"/>
  <c r="AF78" i="684"/>
  <c r="AE78" i="684"/>
  <c r="AD78" i="684"/>
  <c r="AC78" i="684"/>
  <c r="AB78" i="684"/>
  <c r="AA78" i="684"/>
  <c r="Z78" i="684"/>
  <c r="Y78" i="684"/>
  <c r="X78" i="684"/>
  <c r="W78" i="684"/>
  <c r="H78" i="684"/>
  <c r="F78" i="684"/>
  <c r="BA76" i="684"/>
  <c r="AZ76" i="684"/>
  <c r="AY76" i="684"/>
  <c r="AX76" i="684"/>
  <c r="AW76" i="684"/>
  <c r="AV76" i="684"/>
  <c r="AU76" i="684"/>
  <c r="AT76" i="684"/>
  <c r="AS76" i="684"/>
  <c r="AR76" i="684"/>
  <c r="AQ76" i="684"/>
  <c r="AP76" i="684"/>
  <c r="AO76" i="684"/>
  <c r="AN76" i="684"/>
  <c r="AM76" i="684"/>
  <c r="AL76" i="684"/>
  <c r="AK76" i="684"/>
  <c r="AJ76" i="684"/>
  <c r="AI76" i="684"/>
  <c r="AH76" i="684"/>
  <c r="AG76" i="684"/>
  <c r="AF76" i="684"/>
  <c r="AE76" i="684"/>
  <c r="AD76" i="684"/>
  <c r="AC76" i="684"/>
  <c r="AB76" i="684"/>
  <c r="AA76" i="684"/>
  <c r="Z76" i="684"/>
  <c r="Y76" i="684"/>
  <c r="X76" i="684"/>
  <c r="W76" i="684"/>
  <c r="H76" i="684"/>
  <c r="F76" i="684"/>
  <c r="BA74" i="684"/>
  <c r="AZ74" i="684"/>
  <c r="AY74" i="684"/>
  <c r="AX74" i="684"/>
  <c r="AW74" i="684"/>
  <c r="AV74" i="684"/>
  <c r="AU74" i="684"/>
  <c r="AT74" i="684"/>
  <c r="AS74" i="684"/>
  <c r="AR74" i="684"/>
  <c r="AQ74" i="684"/>
  <c r="AP74" i="684"/>
  <c r="AO74" i="684"/>
  <c r="AN74" i="684"/>
  <c r="AM74" i="684"/>
  <c r="AL74" i="684"/>
  <c r="AK74" i="684"/>
  <c r="AJ74" i="684"/>
  <c r="AI74" i="684"/>
  <c r="AH74" i="684"/>
  <c r="AG74" i="684"/>
  <c r="AF74" i="684"/>
  <c r="AE74" i="684"/>
  <c r="AD74" i="684"/>
  <c r="AC74" i="684"/>
  <c r="AB74" i="684"/>
  <c r="AA74" i="684"/>
  <c r="Z74" i="684"/>
  <c r="Y74" i="684"/>
  <c r="X74" i="684"/>
  <c r="W74" i="684"/>
  <c r="H74" i="684"/>
  <c r="F74" i="684"/>
  <c r="BA72" i="684"/>
  <c r="AZ72" i="684"/>
  <c r="AY72" i="684"/>
  <c r="AX72" i="684"/>
  <c r="AW72" i="684"/>
  <c r="AV72" i="684"/>
  <c r="AU72" i="684"/>
  <c r="AT72" i="684"/>
  <c r="AS72" i="684"/>
  <c r="AR72" i="684"/>
  <c r="AQ72" i="684"/>
  <c r="AP72" i="684"/>
  <c r="AO72" i="684"/>
  <c r="AN72" i="684"/>
  <c r="AM72" i="684"/>
  <c r="AL72" i="684"/>
  <c r="AK72" i="684"/>
  <c r="AJ72" i="684"/>
  <c r="AI72" i="684"/>
  <c r="AH72" i="684"/>
  <c r="AG72" i="684"/>
  <c r="AF72" i="684"/>
  <c r="AE72" i="684"/>
  <c r="AD72" i="684"/>
  <c r="AC72" i="684"/>
  <c r="AB72" i="684"/>
  <c r="AA72" i="684"/>
  <c r="Z72" i="684"/>
  <c r="Y72" i="684"/>
  <c r="X72" i="684"/>
  <c r="W72" i="684"/>
  <c r="H72" i="684"/>
  <c r="F72" i="684"/>
  <c r="BA70" i="684"/>
  <c r="AZ70" i="684"/>
  <c r="AY70" i="684"/>
  <c r="AX70" i="684"/>
  <c r="AW70" i="684"/>
  <c r="AV70" i="684"/>
  <c r="AU70" i="684"/>
  <c r="AT70" i="684"/>
  <c r="AS70" i="684"/>
  <c r="AR70" i="684"/>
  <c r="AQ70" i="684"/>
  <c r="AP70" i="684"/>
  <c r="AO70" i="684"/>
  <c r="AN70" i="684"/>
  <c r="AM70" i="684"/>
  <c r="AL70" i="684"/>
  <c r="AK70" i="684"/>
  <c r="AJ70" i="684"/>
  <c r="AI70" i="684"/>
  <c r="AH70" i="684"/>
  <c r="AG70" i="684"/>
  <c r="AF70" i="684"/>
  <c r="AE70" i="684"/>
  <c r="AD70" i="684"/>
  <c r="AC70" i="684"/>
  <c r="AB70" i="684"/>
  <c r="AA70" i="684"/>
  <c r="Z70" i="684"/>
  <c r="Y70" i="684"/>
  <c r="X70" i="684"/>
  <c r="W70" i="684"/>
  <c r="H70" i="684"/>
  <c r="F70" i="684"/>
  <c r="BA68" i="684"/>
  <c r="AZ68" i="684"/>
  <c r="AY68" i="684"/>
  <c r="AX68" i="684"/>
  <c r="AW68" i="684"/>
  <c r="AV68" i="684"/>
  <c r="AU68" i="684"/>
  <c r="AT68" i="684"/>
  <c r="AS68" i="684"/>
  <c r="AR68" i="684"/>
  <c r="AQ68" i="684"/>
  <c r="AP68" i="684"/>
  <c r="AO68" i="684"/>
  <c r="AN68" i="684"/>
  <c r="AM68" i="684"/>
  <c r="AL68" i="684"/>
  <c r="AK68" i="684"/>
  <c r="AJ68" i="684"/>
  <c r="AI68" i="684"/>
  <c r="AH68" i="684"/>
  <c r="AG68" i="684"/>
  <c r="AF68" i="684"/>
  <c r="AE68" i="684"/>
  <c r="AD68" i="684"/>
  <c r="AC68" i="684"/>
  <c r="AB68" i="684"/>
  <c r="AA68" i="684"/>
  <c r="Z68" i="684"/>
  <c r="Y68" i="684"/>
  <c r="X68" i="684"/>
  <c r="W68" i="684"/>
  <c r="H68" i="684"/>
  <c r="F68" i="684"/>
  <c r="BA66" i="684"/>
  <c r="AZ66" i="684"/>
  <c r="AY66" i="684"/>
  <c r="AX66" i="684"/>
  <c r="AW66" i="684"/>
  <c r="AV66" i="684"/>
  <c r="AU66" i="684"/>
  <c r="AT66" i="684"/>
  <c r="AS66" i="684"/>
  <c r="AR66" i="684"/>
  <c r="AQ66" i="684"/>
  <c r="AP66" i="684"/>
  <c r="AO66" i="684"/>
  <c r="AN66" i="684"/>
  <c r="AM66" i="684"/>
  <c r="AL66" i="684"/>
  <c r="AK66" i="684"/>
  <c r="AJ66" i="684"/>
  <c r="AI66" i="684"/>
  <c r="AH66" i="684"/>
  <c r="AG66" i="684"/>
  <c r="AF66" i="684"/>
  <c r="AE66" i="684"/>
  <c r="AD66" i="684"/>
  <c r="AC66" i="684"/>
  <c r="AB66" i="684"/>
  <c r="AA66" i="684"/>
  <c r="Z66" i="684"/>
  <c r="Y66" i="684"/>
  <c r="X66" i="684"/>
  <c r="W66" i="684"/>
  <c r="H66" i="684"/>
  <c r="F66" i="684"/>
  <c r="BA64" i="684"/>
  <c r="AZ64" i="684"/>
  <c r="AY64" i="684"/>
  <c r="AX64" i="684"/>
  <c r="AW64" i="684"/>
  <c r="AV64" i="684"/>
  <c r="AU64" i="684"/>
  <c r="AT64" i="684"/>
  <c r="AS64" i="684"/>
  <c r="AR64" i="684"/>
  <c r="AQ64" i="684"/>
  <c r="AP64" i="684"/>
  <c r="AO64" i="684"/>
  <c r="AN64" i="684"/>
  <c r="AM64" i="684"/>
  <c r="AL64" i="684"/>
  <c r="AK64" i="684"/>
  <c r="AJ64" i="684"/>
  <c r="AI64" i="684"/>
  <c r="AH64" i="684"/>
  <c r="AG64" i="684"/>
  <c r="AF64" i="684"/>
  <c r="AE64" i="684"/>
  <c r="AD64" i="684"/>
  <c r="AC64" i="684"/>
  <c r="AB64" i="684"/>
  <c r="AA64" i="684"/>
  <c r="Z64" i="684"/>
  <c r="Y64" i="684"/>
  <c r="X64" i="684"/>
  <c r="W64" i="684"/>
  <c r="H64" i="684"/>
  <c r="F64" i="684"/>
  <c r="BA62" i="684"/>
  <c r="AZ62" i="684"/>
  <c r="AY62" i="684"/>
  <c r="AX62" i="684"/>
  <c r="AW62" i="684"/>
  <c r="AV62" i="684"/>
  <c r="AU62" i="684"/>
  <c r="AT62" i="684"/>
  <c r="AS62" i="684"/>
  <c r="AR62" i="684"/>
  <c r="AQ62" i="684"/>
  <c r="AP62" i="684"/>
  <c r="AO62" i="684"/>
  <c r="AN62" i="684"/>
  <c r="AM62" i="684"/>
  <c r="AL62" i="684"/>
  <c r="AK62" i="684"/>
  <c r="AJ62" i="684"/>
  <c r="AI62" i="684"/>
  <c r="AH62" i="684"/>
  <c r="AG62" i="684"/>
  <c r="AF62" i="684"/>
  <c r="AE62" i="684"/>
  <c r="AD62" i="684"/>
  <c r="AC62" i="684"/>
  <c r="AB62" i="684"/>
  <c r="AA62" i="684"/>
  <c r="Z62" i="684"/>
  <c r="Y62" i="684"/>
  <c r="X62" i="684"/>
  <c r="W62" i="684"/>
  <c r="H62" i="684"/>
  <c r="F62" i="684"/>
  <c r="BA60" i="684"/>
  <c r="AZ60" i="684"/>
  <c r="AY60" i="684"/>
  <c r="AX60" i="684"/>
  <c r="AW60" i="684"/>
  <c r="AV60" i="684"/>
  <c r="AU60" i="684"/>
  <c r="AT60" i="684"/>
  <c r="AS60" i="684"/>
  <c r="AR60" i="684"/>
  <c r="AQ60" i="684"/>
  <c r="AP60" i="684"/>
  <c r="AO60" i="684"/>
  <c r="AN60" i="684"/>
  <c r="AM60" i="684"/>
  <c r="AL60" i="684"/>
  <c r="AK60" i="684"/>
  <c r="AJ60" i="684"/>
  <c r="AI60" i="684"/>
  <c r="AH60" i="684"/>
  <c r="AG60" i="684"/>
  <c r="AF60" i="684"/>
  <c r="AE60" i="684"/>
  <c r="AD60" i="684"/>
  <c r="AC60" i="684"/>
  <c r="AB60" i="684"/>
  <c r="AA60" i="684"/>
  <c r="Z60" i="684"/>
  <c r="Y60" i="684"/>
  <c r="X60" i="684"/>
  <c r="W60" i="684"/>
  <c r="H60" i="684"/>
  <c r="F60" i="684"/>
  <c r="BA58" i="684"/>
  <c r="AZ58" i="684"/>
  <c r="AY58" i="684"/>
  <c r="AX58" i="684"/>
  <c r="AW58" i="684"/>
  <c r="AV58" i="684"/>
  <c r="AU58" i="684"/>
  <c r="AT58" i="684"/>
  <c r="AS58" i="684"/>
  <c r="AR58" i="684"/>
  <c r="AQ58" i="684"/>
  <c r="AP58" i="684"/>
  <c r="AO58" i="684"/>
  <c r="AN58" i="684"/>
  <c r="AM58" i="684"/>
  <c r="AL58" i="684"/>
  <c r="AK58" i="684"/>
  <c r="AJ58" i="684"/>
  <c r="AI58" i="684"/>
  <c r="AH58" i="684"/>
  <c r="AG58" i="684"/>
  <c r="AF58" i="684"/>
  <c r="AE58" i="684"/>
  <c r="AD58" i="684"/>
  <c r="AC58" i="684"/>
  <c r="AB58" i="684"/>
  <c r="AA58" i="684"/>
  <c r="Z58" i="684"/>
  <c r="Y58" i="684"/>
  <c r="X58" i="684"/>
  <c r="W58" i="684"/>
  <c r="H58" i="684"/>
  <c r="F58" i="684"/>
  <c r="BA56" i="684"/>
  <c r="AZ56" i="684"/>
  <c r="AY56" i="684"/>
  <c r="AX56" i="684"/>
  <c r="AW56" i="684"/>
  <c r="AV56" i="684"/>
  <c r="AU56" i="684"/>
  <c r="AT56" i="684"/>
  <c r="AS56" i="684"/>
  <c r="AR56" i="684"/>
  <c r="AQ56" i="684"/>
  <c r="AP56" i="684"/>
  <c r="AO56" i="684"/>
  <c r="AN56" i="684"/>
  <c r="AM56" i="684"/>
  <c r="AL56" i="684"/>
  <c r="AK56" i="684"/>
  <c r="AJ56" i="684"/>
  <c r="AI56" i="684"/>
  <c r="AH56" i="684"/>
  <c r="AG56" i="684"/>
  <c r="AF56" i="684"/>
  <c r="AE56" i="684"/>
  <c r="AD56" i="684"/>
  <c r="AC56" i="684"/>
  <c r="AB56" i="684"/>
  <c r="AA56" i="684"/>
  <c r="Z56" i="684"/>
  <c r="Y56" i="684"/>
  <c r="X56" i="684"/>
  <c r="W56" i="684"/>
  <c r="H56" i="684"/>
  <c r="F56" i="684"/>
  <c r="BA54" i="684"/>
  <c r="AZ54" i="684"/>
  <c r="AY54" i="684"/>
  <c r="AX54" i="684"/>
  <c r="AW54" i="684"/>
  <c r="AV54" i="684"/>
  <c r="AU54" i="684"/>
  <c r="AT54" i="684"/>
  <c r="AS54" i="684"/>
  <c r="AR54" i="684"/>
  <c r="AQ54" i="684"/>
  <c r="AP54" i="684"/>
  <c r="AO54" i="684"/>
  <c r="AN54" i="684"/>
  <c r="AM54" i="684"/>
  <c r="AL54" i="684"/>
  <c r="AK54" i="684"/>
  <c r="AJ54" i="684"/>
  <c r="AI54" i="684"/>
  <c r="AH54" i="684"/>
  <c r="AG54" i="684"/>
  <c r="AF54" i="684"/>
  <c r="AE54" i="684"/>
  <c r="AD54" i="684"/>
  <c r="AC54" i="684"/>
  <c r="AB54" i="684"/>
  <c r="AA54" i="684"/>
  <c r="Z54" i="684"/>
  <c r="Y54" i="684"/>
  <c r="X54" i="684"/>
  <c r="W54" i="684"/>
  <c r="H54" i="684"/>
  <c r="F54" i="684"/>
  <c r="BA52" i="684"/>
  <c r="AZ52" i="684"/>
  <c r="AY52" i="684"/>
  <c r="AX52" i="684"/>
  <c r="AW52" i="684"/>
  <c r="AV52" i="684"/>
  <c r="AU52" i="684"/>
  <c r="AT52" i="684"/>
  <c r="AS52" i="684"/>
  <c r="AR52" i="684"/>
  <c r="AQ52" i="684"/>
  <c r="AP52" i="684"/>
  <c r="AO52" i="684"/>
  <c r="AN52" i="684"/>
  <c r="AM52" i="684"/>
  <c r="AL52" i="684"/>
  <c r="AK52" i="684"/>
  <c r="AJ52" i="684"/>
  <c r="AI52" i="684"/>
  <c r="AH52" i="684"/>
  <c r="AG52" i="684"/>
  <c r="AF52" i="684"/>
  <c r="AE52" i="684"/>
  <c r="AD52" i="684"/>
  <c r="AC52" i="684"/>
  <c r="AB52" i="684"/>
  <c r="AA52" i="684"/>
  <c r="Z52" i="684"/>
  <c r="Y52" i="684"/>
  <c r="X52" i="684"/>
  <c r="W52" i="684"/>
  <c r="H52" i="684"/>
  <c r="F52" i="684"/>
  <c r="BA50" i="684"/>
  <c r="AZ50" i="684"/>
  <c r="AY50" i="684"/>
  <c r="AX50" i="684"/>
  <c r="AW50" i="684"/>
  <c r="AV50" i="684"/>
  <c r="AU50" i="684"/>
  <c r="AT50" i="684"/>
  <c r="AS50" i="684"/>
  <c r="AR50" i="684"/>
  <c r="AQ50" i="684"/>
  <c r="AP50" i="684"/>
  <c r="AO50" i="684"/>
  <c r="AN50" i="684"/>
  <c r="AM50" i="684"/>
  <c r="AL50" i="684"/>
  <c r="AK50" i="684"/>
  <c r="AJ50" i="684"/>
  <c r="AI50" i="684"/>
  <c r="AH50" i="684"/>
  <c r="AG50" i="684"/>
  <c r="AF50" i="684"/>
  <c r="AE50" i="684"/>
  <c r="AD50" i="684"/>
  <c r="AC50" i="684"/>
  <c r="AB50" i="684"/>
  <c r="AA50" i="684"/>
  <c r="Z50" i="684"/>
  <c r="Y50" i="684"/>
  <c r="X50" i="684"/>
  <c r="W50" i="684"/>
  <c r="H50" i="684"/>
  <c r="F50" i="684"/>
  <c r="BA48" i="684"/>
  <c r="AZ48" i="684"/>
  <c r="AY48" i="684"/>
  <c r="AX48" i="684"/>
  <c r="AW48" i="684"/>
  <c r="AV48" i="684"/>
  <c r="AU48" i="684"/>
  <c r="AT48" i="684"/>
  <c r="AS48" i="684"/>
  <c r="AR48" i="684"/>
  <c r="AQ48" i="684"/>
  <c r="AP48" i="684"/>
  <c r="AO48" i="684"/>
  <c r="AN48" i="684"/>
  <c r="AM48" i="684"/>
  <c r="AL48" i="684"/>
  <c r="AK48" i="684"/>
  <c r="AJ48" i="684"/>
  <c r="AI48" i="684"/>
  <c r="AH48" i="684"/>
  <c r="AG48" i="684"/>
  <c r="AF48" i="684"/>
  <c r="AE48" i="684"/>
  <c r="AD48" i="684"/>
  <c r="AC48" i="684"/>
  <c r="AB48" i="684"/>
  <c r="AA48" i="684"/>
  <c r="Z48" i="684"/>
  <c r="Y48" i="684"/>
  <c r="X48" i="684"/>
  <c r="W48" i="684"/>
  <c r="H48" i="684"/>
  <c r="F48" i="684"/>
  <c r="BA46" i="684"/>
  <c r="AZ46" i="684"/>
  <c r="AY46" i="684"/>
  <c r="AX46" i="684"/>
  <c r="AW46" i="684"/>
  <c r="AV46" i="684"/>
  <c r="AU46" i="684"/>
  <c r="AT46" i="684"/>
  <c r="AS46" i="684"/>
  <c r="AR46" i="684"/>
  <c r="AQ46" i="684"/>
  <c r="AP46" i="684"/>
  <c r="AO46" i="684"/>
  <c r="AN46" i="684"/>
  <c r="AM46" i="684"/>
  <c r="AL46" i="684"/>
  <c r="AK46" i="684"/>
  <c r="AJ46" i="684"/>
  <c r="AI46" i="684"/>
  <c r="AH46" i="684"/>
  <c r="AG46" i="684"/>
  <c r="AF46" i="684"/>
  <c r="AE46" i="684"/>
  <c r="AD46" i="684"/>
  <c r="AC46" i="684"/>
  <c r="AB46" i="684"/>
  <c r="AA46" i="684"/>
  <c r="Z46" i="684"/>
  <c r="Y46" i="684"/>
  <c r="X46" i="684"/>
  <c r="W46" i="684"/>
  <c r="H46" i="684"/>
  <c r="F46" i="684"/>
  <c r="BA44" i="684"/>
  <c r="AZ44" i="684"/>
  <c r="AY44" i="684"/>
  <c r="AX44" i="684"/>
  <c r="AW44" i="684"/>
  <c r="AV44" i="684"/>
  <c r="AU44" i="684"/>
  <c r="AT44" i="684"/>
  <c r="AS44" i="684"/>
  <c r="AR44" i="684"/>
  <c r="AQ44" i="684"/>
  <c r="AP44" i="684"/>
  <c r="AO44" i="684"/>
  <c r="AN44" i="684"/>
  <c r="AM44" i="684"/>
  <c r="AL44" i="684"/>
  <c r="AK44" i="684"/>
  <c r="AJ44" i="684"/>
  <c r="AI44" i="684"/>
  <c r="AH44" i="684"/>
  <c r="AG44" i="684"/>
  <c r="AF44" i="684"/>
  <c r="AE44" i="684"/>
  <c r="AD44" i="684"/>
  <c r="AC44" i="684"/>
  <c r="AB44" i="684"/>
  <c r="AA44" i="684"/>
  <c r="Z44" i="684"/>
  <c r="Y44" i="684"/>
  <c r="X44" i="684"/>
  <c r="W44" i="684"/>
  <c r="H44" i="684"/>
  <c r="F44" i="684"/>
  <c r="BA42" i="684"/>
  <c r="AZ42" i="684"/>
  <c r="AY42" i="684"/>
  <c r="AX42" i="684"/>
  <c r="AW42" i="684"/>
  <c r="AV42" i="684"/>
  <c r="AU42" i="684"/>
  <c r="AT42" i="684"/>
  <c r="AS42" i="684"/>
  <c r="AR42" i="684"/>
  <c r="AQ42" i="684"/>
  <c r="AP42" i="684"/>
  <c r="AO42" i="684"/>
  <c r="AN42" i="684"/>
  <c r="AM42" i="684"/>
  <c r="AL42" i="684"/>
  <c r="AK42" i="684"/>
  <c r="AJ42" i="684"/>
  <c r="AI42" i="684"/>
  <c r="AH42" i="684"/>
  <c r="AG42" i="684"/>
  <c r="AF42" i="684"/>
  <c r="AE42" i="684"/>
  <c r="AD42" i="684"/>
  <c r="AC42" i="684"/>
  <c r="AB42" i="684"/>
  <c r="AA42" i="684"/>
  <c r="Z42" i="684"/>
  <c r="Y42" i="684"/>
  <c r="X42" i="684"/>
  <c r="W42" i="684"/>
  <c r="H42" i="684"/>
  <c r="F42" i="684"/>
  <c r="BA40" i="684"/>
  <c r="AZ40" i="684"/>
  <c r="AY40" i="684"/>
  <c r="AX40" i="684"/>
  <c r="AW40" i="684"/>
  <c r="AV40" i="684"/>
  <c r="AU40" i="684"/>
  <c r="AT40" i="684"/>
  <c r="AS40" i="684"/>
  <c r="AR40" i="684"/>
  <c r="AQ40" i="684"/>
  <c r="AP40" i="684"/>
  <c r="AO40" i="684"/>
  <c r="AN40" i="684"/>
  <c r="AM40" i="684"/>
  <c r="AL40" i="684"/>
  <c r="AK40" i="684"/>
  <c r="AJ40" i="684"/>
  <c r="AI40" i="684"/>
  <c r="AH40" i="684"/>
  <c r="AG40" i="684"/>
  <c r="AF40" i="684"/>
  <c r="AE40" i="684"/>
  <c r="AD40" i="684"/>
  <c r="AC40" i="684"/>
  <c r="AB40" i="684"/>
  <c r="AA40" i="684"/>
  <c r="Z40" i="684"/>
  <c r="Y40" i="684"/>
  <c r="X40" i="684"/>
  <c r="W40" i="684"/>
  <c r="H40" i="684"/>
  <c r="F40" i="684"/>
  <c r="BA38" i="684"/>
  <c r="AZ38" i="684"/>
  <c r="AY38" i="684"/>
  <c r="AX38" i="684"/>
  <c r="AW38" i="684"/>
  <c r="AV38" i="684"/>
  <c r="AU38" i="684"/>
  <c r="AT38" i="684"/>
  <c r="AS38" i="684"/>
  <c r="AR38" i="684"/>
  <c r="AQ38" i="684"/>
  <c r="AP38" i="684"/>
  <c r="AO38" i="684"/>
  <c r="AN38" i="684"/>
  <c r="AM38" i="684"/>
  <c r="AL38" i="684"/>
  <c r="AK38" i="684"/>
  <c r="AJ38" i="684"/>
  <c r="AI38" i="684"/>
  <c r="AH38" i="684"/>
  <c r="AG38" i="684"/>
  <c r="AF38" i="684"/>
  <c r="AE38" i="684"/>
  <c r="AD38" i="684"/>
  <c r="AC38" i="684"/>
  <c r="AB38" i="684"/>
  <c r="AA38" i="684"/>
  <c r="Z38" i="684"/>
  <c r="Y38" i="684"/>
  <c r="X38" i="684"/>
  <c r="W38" i="684"/>
  <c r="H38" i="684"/>
  <c r="F38" i="684"/>
  <c r="BA36" i="684"/>
  <c r="AZ36" i="684"/>
  <c r="AY36" i="684"/>
  <c r="AX36" i="684"/>
  <c r="AW36" i="684"/>
  <c r="AV36" i="684"/>
  <c r="AU36" i="684"/>
  <c r="AT36" i="684"/>
  <c r="AS36" i="684"/>
  <c r="AR36" i="684"/>
  <c r="AQ36" i="684"/>
  <c r="AP36" i="684"/>
  <c r="AO36" i="684"/>
  <c r="AN36" i="684"/>
  <c r="AM36" i="684"/>
  <c r="AL36" i="684"/>
  <c r="AK36" i="684"/>
  <c r="AJ36" i="684"/>
  <c r="AI36" i="684"/>
  <c r="AH36" i="684"/>
  <c r="AG36" i="684"/>
  <c r="AF36" i="684"/>
  <c r="AE36" i="684"/>
  <c r="AD36" i="684"/>
  <c r="AC36" i="684"/>
  <c r="AB36" i="684"/>
  <c r="AA36" i="684"/>
  <c r="Z36" i="684"/>
  <c r="Y36" i="684"/>
  <c r="X36" i="684"/>
  <c r="W36" i="684"/>
  <c r="H36" i="684"/>
  <c r="F36" i="684"/>
  <c r="BA34" i="684"/>
  <c r="AZ34" i="684"/>
  <c r="AY34" i="684"/>
  <c r="AX34" i="684"/>
  <c r="AW34" i="684"/>
  <c r="AV34" i="684"/>
  <c r="AU34" i="684"/>
  <c r="AT34" i="684"/>
  <c r="AS34" i="684"/>
  <c r="AR34" i="684"/>
  <c r="AQ34" i="684"/>
  <c r="AP34" i="684"/>
  <c r="AO34" i="684"/>
  <c r="AN34" i="684"/>
  <c r="AM34" i="684"/>
  <c r="AL34" i="684"/>
  <c r="AK34" i="684"/>
  <c r="AJ34" i="684"/>
  <c r="AI34" i="684"/>
  <c r="AH34" i="684"/>
  <c r="AG34" i="684"/>
  <c r="AF34" i="684"/>
  <c r="AE34" i="684"/>
  <c r="AD34" i="684"/>
  <c r="AC34" i="684"/>
  <c r="AB34" i="684"/>
  <c r="AA34" i="684"/>
  <c r="Z34" i="684"/>
  <c r="Y34" i="684"/>
  <c r="X34" i="684"/>
  <c r="W34" i="684"/>
  <c r="H34" i="684"/>
  <c r="F34" i="684"/>
  <c r="BA32" i="684"/>
  <c r="AZ32" i="684"/>
  <c r="AY32" i="684"/>
  <c r="AX32" i="684"/>
  <c r="AW32" i="684"/>
  <c r="AV32" i="684"/>
  <c r="AU32" i="684"/>
  <c r="AT32" i="684"/>
  <c r="AS32" i="684"/>
  <c r="AR32" i="684"/>
  <c r="AQ32" i="684"/>
  <c r="AP32" i="684"/>
  <c r="AO32" i="684"/>
  <c r="AN32" i="684"/>
  <c r="AM32" i="684"/>
  <c r="AL32" i="684"/>
  <c r="AK32" i="684"/>
  <c r="AJ32" i="684"/>
  <c r="AI32" i="684"/>
  <c r="AH32" i="684"/>
  <c r="AG32" i="684"/>
  <c r="AF32" i="684"/>
  <c r="AE32" i="684"/>
  <c r="AD32" i="684"/>
  <c r="AC32" i="684"/>
  <c r="AB32" i="684"/>
  <c r="AA32" i="684"/>
  <c r="Z32" i="684"/>
  <c r="Y32" i="684"/>
  <c r="X32" i="684"/>
  <c r="W32" i="684"/>
  <c r="H32" i="684"/>
  <c r="F32" i="684"/>
  <c r="BA30" i="684"/>
  <c r="AZ30" i="684"/>
  <c r="AY30" i="684"/>
  <c r="AX30" i="684"/>
  <c r="AW30" i="684"/>
  <c r="AV30" i="684"/>
  <c r="AU30" i="684"/>
  <c r="AT30" i="684"/>
  <c r="AS30" i="684"/>
  <c r="AR30" i="684"/>
  <c r="AQ30" i="684"/>
  <c r="AP30" i="684"/>
  <c r="AO30" i="684"/>
  <c r="AN30" i="684"/>
  <c r="AM30" i="684"/>
  <c r="AL30" i="684"/>
  <c r="AK30" i="684"/>
  <c r="AJ30" i="684"/>
  <c r="AI30" i="684"/>
  <c r="AH30" i="684"/>
  <c r="AG30" i="684"/>
  <c r="AF30" i="684"/>
  <c r="AE30" i="684"/>
  <c r="AD30" i="684"/>
  <c r="AC30" i="684"/>
  <c r="AB30" i="684"/>
  <c r="AA30" i="684"/>
  <c r="Z30" i="684"/>
  <c r="Y30" i="684"/>
  <c r="X30" i="684"/>
  <c r="W30" i="684"/>
  <c r="H30" i="684"/>
  <c r="F30" i="684"/>
  <c r="BA28" i="684"/>
  <c r="AZ28" i="684"/>
  <c r="AY28" i="684"/>
  <c r="AX28" i="684"/>
  <c r="AW28" i="684"/>
  <c r="AV28" i="684"/>
  <c r="AU28" i="684"/>
  <c r="AT28" i="684"/>
  <c r="AS28" i="684"/>
  <c r="AR28" i="684"/>
  <c r="AQ28" i="684"/>
  <c r="AP28" i="684"/>
  <c r="AO28" i="684"/>
  <c r="AN28" i="684"/>
  <c r="AM28" i="684"/>
  <c r="AL28" i="684"/>
  <c r="AK28" i="684"/>
  <c r="AJ28" i="684"/>
  <c r="AI28" i="684"/>
  <c r="AH28" i="684"/>
  <c r="AG28" i="684"/>
  <c r="AF28" i="684"/>
  <c r="AE28" i="684"/>
  <c r="AD28" i="684"/>
  <c r="AC28" i="684"/>
  <c r="AB28" i="684"/>
  <c r="AA28" i="684"/>
  <c r="Z28" i="684"/>
  <c r="Y28" i="684"/>
  <c r="X28" i="684"/>
  <c r="W28" i="684"/>
  <c r="H28" i="684"/>
  <c r="F28" i="684"/>
  <c r="BA26" i="684"/>
  <c r="AZ26" i="684"/>
  <c r="AY26" i="684"/>
  <c r="AX26" i="684"/>
  <c r="AW26" i="684"/>
  <c r="AV26" i="684"/>
  <c r="AU26" i="684"/>
  <c r="AT26" i="684"/>
  <c r="AS26" i="684"/>
  <c r="AR26" i="684"/>
  <c r="AQ26" i="684"/>
  <c r="AP26" i="684"/>
  <c r="AO26" i="684"/>
  <c r="AN26" i="684"/>
  <c r="AM26" i="684"/>
  <c r="AL26" i="684"/>
  <c r="AK26" i="684"/>
  <c r="AJ26" i="684"/>
  <c r="AI26" i="684"/>
  <c r="AH26" i="684"/>
  <c r="AG26" i="684"/>
  <c r="AF26" i="684"/>
  <c r="AE26" i="684"/>
  <c r="AD26" i="684"/>
  <c r="AC26" i="684"/>
  <c r="AB26" i="684"/>
  <c r="AA26" i="684"/>
  <c r="Z26" i="684"/>
  <c r="Y26" i="684"/>
  <c r="X26" i="684"/>
  <c r="W26" i="684"/>
  <c r="H26" i="684"/>
  <c r="F26" i="684"/>
  <c r="BA24" i="684"/>
  <c r="AZ24" i="684"/>
  <c r="AY24" i="684"/>
  <c r="AX24" i="684"/>
  <c r="AW24" i="684"/>
  <c r="AV24" i="684"/>
  <c r="AU24" i="684"/>
  <c r="AT24" i="684"/>
  <c r="AS24" i="684"/>
  <c r="AR24" i="684"/>
  <c r="AQ24" i="684"/>
  <c r="AP24" i="684"/>
  <c r="AO24" i="684"/>
  <c r="AN24" i="684"/>
  <c r="AM24" i="684"/>
  <c r="AL24" i="684"/>
  <c r="AK24" i="684"/>
  <c r="AJ24" i="684"/>
  <c r="AI24" i="684"/>
  <c r="AH24" i="684"/>
  <c r="AG24" i="684"/>
  <c r="AF24" i="684"/>
  <c r="AE24" i="684"/>
  <c r="AD24" i="684"/>
  <c r="AC24" i="684"/>
  <c r="AB24" i="684"/>
  <c r="AA24" i="684"/>
  <c r="Z24" i="684"/>
  <c r="Y24" i="684"/>
  <c r="X24" i="684"/>
  <c r="W24" i="684"/>
  <c r="H24" i="684"/>
  <c r="F24" i="684"/>
  <c r="BA22" i="684"/>
  <c r="AZ22" i="684"/>
  <c r="AY22" i="684"/>
  <c r="AX22" i="684"/>
  <c r="AW22" i="684"/>
  <c r="AV22" i="684"/>
  <c r="AU22" i="684"/>
  <c r="AT22" i="684"/>
  <c r="AS22" i="684"/>
  <c r="AR22" i="684"/>
  <c r="AQ22" i="684"/>
  <c r="AP22" i="684"/>
  <c r="AO22" i="684"/>
  <c r="AN22" i="684"/>
  <c r="AM22" i="684"/>
  <c r="AL22" i="684"/>
  <c r="AK22" i="684"/>
  <c r="AJ22" i="684"/>
  <c r="AI22" i="684"/>
  <c r="AH22" i="684"/>
  <c r="AG22" i="684"/>
  <c r="AF22" i="684"/>
  <c r="AE22" i="684"/>
  <c r="AD22" i="684"/>
  <c r="AC22" i="684"/>
  <c r="AB22" i="684"/>
  <c r="AA22" i="684"/>
  <c r="Z22" i="684"/>
  <c r="Y22" i="684"/>
  <c r="X22" i="684"/>
  <c r="W22" i="684"/>
  <c r="H22" i="684"/>
  <c r="F22" i="684"/>
  <c r="BA20" i="684"/>
  <c r="AZ20" i="684"/>
  <c r="AY20" i="684"/>
  <c r="AX20" i="684"/>
  <c r="AW20" i="684"/>
  <c r="AV20" i="684"/>
  <c r="AU20" i="684"/>
  <c r="AT20" i="684"/>
  <c r="AS20" i="684"/>
  <c r="AR20" i="684"/>
  <c r="AQ20" i="684"/>
  <c r="AP20" i="684"/>
  <c r="AO20" i="684"/>
  <c r="AN20" i="684"/>
  <c r="AM20" i="684"/>
  <c r="AL20" i="684"/>
  <c r="AK20" i="684"/>
  <c r="AJ20" i="684"/>
  <c r="AI20" i="684"/>
  <c r="AH20" i="684"/>
  <c r="AG20" i="684"/>
  <c r="AF20" i="684"/>
  <c r="AE20" i="684"/>
  <c r="AD20" i="684"/>
  <c r="AC20" i="684"/>
  <c r="AB20" i="684"/>
  <c r="AA20" i="684"/>
  <c r="Z20" i="684"/>
  <c r="Y20" i="684"/>
  <c r="X20" i="684"/>
  <c r="W20" i="684"/>
  <c r="H20" i="684"/>
  <c r="F20" i="684"/>
  <c r="BA18" i="684"/>
  <c r="AZ18" i="684"/>
  <c r="AY18" i="684"/>
  <c r="AX18" i="684"/>
  <c r="AW18" i="684"/>
  <c r="AV18" i="684"/>
  <c r="AU18" i="684"/>
  <c r="AT18" i="684"/>
  <c r="AS18" i="684"/>
  <c r="AR18" i="684"/>
  <c r="AQ18" i="684"/>
  <c r="AP18" i="684"/>
  <c r="AO18" i="684"/>
  <c r="AN18" i="684"/>
  <c r="AM18" i="684"/>
  <c r="AL18" i="684"/>
  <c r="AK18" i="684"/>
  <c r="AJ18" i="684"/>
  <c r="AI18" i="684"/>
  <c r="AH18" i="684"/>
  <c r="AG18" i="684"/>
  <c r="AF18" i="684"/>
  <c r="AE18" i="684"/>
  <c r="AD18" i="684"/>
  <c r="AC18" i="684"/>
  <c r="AB18" i="684"/>
  <c r="AA18" i="684"/>
  <c r="Z18" i="684"/>
  <c r="Y18" i="684"/>
  <c r="X18" i="684"/>
  <c r="W18" i="684"/>
  <c r="H18" i="684"/>
  <c r="F18" i="684"/>
  <c r="M222" i="684" s="1"/>
  <c r="B17" i="684"/>
  <c r="B19" i="684" s="1"/>
  <c r="B21" i="684" s="1"/>
  <c r="B23" i="684" s="1"/>
  <c r="B25" i="684" s="1"/>
  <c r="B27" i="684" s="1"/>
  <c r="B29" i="684" s="1"/>
  <c r="B31" i="684" s="1"/>
  <c r="B33" i="684" s="1"/>
  <c r="B35" i="684" s="1"/>
  <c r="B37" i="684" s="1"/>
  <c r="B39" i="684" s="1"/>
  <c r="B41" i="684" s="1"/>
  <c r="B43" i="684" s="1"/>
  <c r="B45" i="684" s="1"/>
  <c r="B47" i="684" s="1"/>
  <c r="B49" i="684" s="1"/>
  <c r="B51" i="684" s="1"/>
  <c r="B53" i="684" s="1"/>
  <c r="B55" i="684" s="1"/>
  <c r="B57" i="684" s="1"/>
  <c r="B59" i="684" s="1"/>
  <c r="B61" i="684" s="1"/>
  <c r="B63" i="684" s="1"/>
  <c r="B65" i="684" s="1"/>
  <c r="B67" i="684" s="1"/>
  <c r="B69" i="684" s="1"/>
  <c r="B71" i="684" s="1"/>
  <c r="B73" i="684" s="1"/>
  <c r="B75" i="684" s="1"/>
  <c r="B77" i="684" s="1"/>
  <c r="B79" i="684" s="1"/>
  <c r="B81" i="684" s="1"/>
  <c r="B83" i="684" s="1"/>
  <c r="B85" i="684" s="1"/>
  <c r="B87" i="684" s="1"/>
  <c r="B89" i="684" s="1"/>
  <c r="B91" i="684" s="1"/>
  <c r="B93" i="684" s="1"/>
  <c r="B95" i="684" s="1"/>
  <c r="B97" i="684" s="1"/>
  <c r="B99" i="684" s="1"/>
  <c r="B101" i="684" s="1"/>
  <c r="B103" i="684" s="1"/>
  <c r="B105" i="684" s="1"/>
  <c r="B107" i="684" s="1"/>
  <c r="B109" i="684" s="1"/>
  <c r="B111" i="684" s="1"/>
  <c r="B113" i="684" s="1"/>
  <c r="B115" i="684" s="1"/>
  <c r="B117" i="684" s="1"/>
  <c r="B119" i="684" s="1"/>
  <c r="B121" i="684" s="1"/>
  <c r="B123" i="684" s="1"/>
  <c r="B125" i="684" s="1"/>
  <c r="B127" i="684" s="1"/>
  <c r="B129" i="684" s="1"/>
  <c r="B131" i="684" s="1"/>
  <c r="B133" i="684" s="1"/>
  <c r="B135" i="684" s="1"/>
  <c r="B137" i="684" s="1"/>
  <c r="B139" i="684" s="1"/>
  <c r="B141" i="684" s="1"/>
  <c r="B143" i="684" s="1"/>
  <c r="B145" i="684" s="1"/>
  <c r="B147" i="684" s="1"/>
  <c r="B149" i="684" s="1"/>
  <c r="B151" i="684" s="1"/>
  <c r="B153" i="684" s="1"/>
  <c r="B155" i="684" s="1"/>
  <c r="B157" i="684" s="1"/>
  <c r="B159" i="684" s="1"/>
  <c r="B161" i="684" s="1"/>
  <c r="B163" i="684" s="1"/>
  <c r="B165" i="684" s="1"/>
  <c r="B167" i="684" s="1"/>
  <c r="B169" i="684" s="1"/>
  <c r="B171" i="684" s="1"/>
  <c r="B173" i="684" s="1"/>
  <c r="B175" i="684" s="1"/>
  <c r="B177" i="684" s="1"/>
  <c r="B179" i="684" s="1"/>
  <c r="B181" i="684" s="1"/>
  <c r="B183" i="684" s="1"/>
  <c r="B185" i="684" s="1"/>
  <c r="B187" i="684" s="1"/>
  <c r="B189" i="684" s="1"/>
  <c r="B191" i="684" s="1"/>
  <c r="B193" i="684" s="1"/>
  <c r="B195" i="684" s="1"/>
  <c r="B197" i="684" s="1"/>
  <c r="B199" i="684" s="1"/>
  <c r="B201" i="684" s="1"/>
  <c r="B203" i="684" s="1"/>
  <c r="B205" i="684" s="1"/>
  <c r="B207" i="684" s="1"/>
  <c r="B209" i="684" s="1"/>
  <c r="B211" i="684" s="1"/>
  <c r="B213" i="684" s="1"/>
  <c r="B215" i="684" s="1"/>
  <c r="AZ16" i="684"/>
  <c r="AZ15" i="684"/>
  <c r="AN15" i="684"/>
  <c r="AN16" i="684" s="1"/>
  <c r="BA14" i="684"/>
  <c r="BA15" i="684" s="1"/>
  <c r="BA16" i="684" s="1"/>
  <c r="AZ14" i="684"/>
  <c r="AY14" i="684"/>
  <c r="AY15" i="684" s="1"/>
  <c r="AY16" i="684" s="1"/>
  <c r="BB12" i="684"/>
  <c r="AF2" i="684"/>
  <c r="AR15" i="684" s="1"/>
  <c r="AR16" i="684" s="1"/>
  <c r="D47" i="683"/>
  <c r="L46" i="683"/>
  <c r="L45" i="683"/>
  <c r="D44" i="683"/>
  <c r="L43" i="683"/>
  <c r="L42" i="683"/>
  <c r="D41" i="683"/>
  <c r="L40" i="683"/>
  <c r="L39" i="683"/>
  <c r="L41" i="683" s="1"/>
  <c r="D38" i="683"/>
  <c r="D37" i="683"/>
  <c r="D36" i="683"/>
  <c r="D35" i="683"/>
  <c r="D34" i="683"/>
  <c r="D33" i="683"/>
  <c r="D32" i="683"/>
  <c r="D31" i="683"/>
  <c r="D30" i="683"/>
  <c r="D29" i="683"/>
  <c r="D28" i="683"/>
  <c r="D27" i="683"/>
  <c r="D26" i="683"/>
  <c r="D25" i="683"/>
  <c r="D24" i="683"/>
  <c r="D23" i="683"/>
  <c r="L22" i="683"/>
  <c r="D22" i="683"/>
  <c r="L21" i="683"/>
  <c r="D21" i="683"/>
  <c r="L20" i="683"/>
  <c r="D20" i="683"/>
  <c r="L19" i="683"/>
  <c r="D19" i="683"/>
  <c r="L18" i="683"/>
  <c r="D18" i="683"/>
  <c r="L17" i="683"/>
  <c r="D17" i="683"/>
  <c r="L16" i="683"/>
  <c r="D16" i="683"/>
  <c r="L15" i="683"/>
  <c r="D15" i="683"/>
  <c r="L14" i="683"/>
  <c r="AO68" i="682" s="1"/>
  <c r="D14" i="683"/>
  <c r="L13" i="683"/>
  <c r="AK60" i="682" s="1"/>
  <c r="D13" i="683"/>
  <c r="L12" i="683"/>
  <c r="D12" i="683"/>
  <c r="L11" i="683"/>
  <c r="BA24" i="682" s="1"/>
  <c r="D11" i="683"/>
  <c r="L10" i="683"/>
  <c r="AV26" i="682" s="1"/>
  <c r="D10" i="683"/>
  <c r="L9" i="683"/>
  <c r="AS74" i="682" s="1"/>
  <c r="D9" i="683"/>
  <c r="L8" i="683"/>
  <c r="D8" i="683"/>
  <c r="L7" i="683"/>
  <c r="BB32" i="682" s="1"/>
  <c r="D7" i="683"/>
  <c r="L6" i="683"/>
  <c r="AM74" i="682" s="1"/>
  <c r="D6" i="683"/>
  <c r="T91" i="682"/>
  <c r="AJ90" i="682"/>
  <c r="AE90" i="682"/>
  <c r="T90" i="682"/>
  <c r="O90" i="682"/>
  <c r="AL88" i="682"/>
  <c r="AJ91" i="682" s="1"/>
  <c r="AQ86" i="682"/>
  <c r="AE96" i="682" s="1"/>
  <c r="AN86" i="682"/>
  <c r="AE91" i="682" s="1"/>
  <c r="AO91" i="682" s="1"/>
  <c r="AJ96" i="682" s="1"/>
  <c r="AL86" i="682"/>
  <c r="AA86" i="682"/>
  <c r="O96" i="682" s="1"/>
  <c r="X86" i="682"/>
  <c r="O91" i="682" s="1"/>
  <c r="Y91" i="682" s="1"/>
  <c r="T96" i="682" s="1"/>
  <c r="V86" i="682"/>
  <c r="BE76" i="682"/>
  <c r="BD76" i="682"/>
  <c r="BC76" i="682"/>
  <c r="BB76" i="682"/>
  <c r="BA76" i="682"/>
  <c r="AZ76" i="682"/>
  <c r="AY76" i="682"/>
  <c r="AX76" i="682"/>
  <c r="AW76" i="682"/>
  <c r="AV76" i="682"/>
  <c r="AU76" i="682"/>
  <c r="AT76" i="682"/>
  <c r="AS76" i="682"/>
  <c r="AR76" i="682"/>
  <c r="AQ76" i="682"/>
  <c r="AP76" i="682"/>
  <c r="AO76" i="682"/>
  <c r="AN76" i="682"/>
  <c r="AM76" i="682"/>
  <c r="AL76" i="682"/>
  <c r="AK76" i="682"/>
  <c r="AJ76" i="682"/>
  <c r="AI76" i="682"/>
  <c r="AH76" i="682"/>
  <c r="AG76" i="682"/>
  <c r="AF76" i="682"/>
  <c r="AE76" i="682"/>
  <c r="AD76" i="682"/>
  <c r="AC76" i="682"/>
  <c r="AB76" i="682"/>
  <c r="AA76" i="682"/>
  <c r="L76" i="682"/>
  <c r="J76" i="682"/>
  <c r="BE74" i="682"/>
  <c r="BD74" i="682"/>
  <c r="BC74" i="682"/>
  <c r="BB74" i="682"/>
  <c r="AZ74" i="682"/>
  <c r="AX74" i="682"/>
  <c r="AT74" i="682"/>
  <c r="AR74" i="682"/>
  <c r="AP74" i="682"/>
  <c r="AN74" i="682"/>
  <c r="AK74" i="682"/>
  <c r="AJ74" i="682"/>
  <c r="AH74" i="682"/>
  <c r="AE74" i="682"/>
  <c r="AC74" i="682"/>
  <c r="AB74" i="682"/>
  <c r="L74" i="682"/>
  <c r="J74" i="682"/>
  <c r="BE72" i="682"/>
  <c r="BD72" i="682"/>
  <c r="BC72" i="682"/>
  <c r="BA72" i="682"/>
  <c r="AW72" i="682"/>
  <c r="AS72" i="682"/>
  <c r="AP72" i="682"/>
  <c r="AO72" i="682"/>
  <c r="AN72" i="682"/>
  <c r="AK72" i="682"/>
  <c r="AJ72" i="682"/>
  <c r="AG72" i="682"/>
  <c r="AB72" i="682"/>
  <c r="L72" i="682"/>
  <c r="J72" i="682"/>
  <c r="BE70" i="682"/>
  <c r="BD70" i="682"/>
  <c r="BC70" i="682"/>
  <c r="BB70" i="682"/>
  <c r="AY70" i="682"/>
  <c r="AV70" i="682"/>
  <c r="AU70" i="682"/>
  <c r="AR70" i="682"/>
  <c r="AM70" i="682"/>
  <c r="AJ70" i="682"/>
  <c r="AG70" i="682"/>
  <c r="AF70" i="682"/>
  <c r="AD70" i="682"/>
  <c r="AC70" i="682"/>
  <c r="AB70" i="682"/>
  <c r="L70" i="682"/>
  <c r="J70" i="682"/>
  <c r="BE68" i="682"/>
  <c r="BD68" i="682"/>
  <c r="BC68" i="682"/>
  <c r="BB68" i="682"/>
  <c r="BA68" i="682"/>
  <c r="AZ68" i="682"/>
  <c r="AY68" i="682"/>
  <c r="AW68" i="682"/>
  <c r="AU68" i="682"/>
  <c r="AM68" i="682"/>
  <c r="AL68" i="682"/>
  <c r="AK68" i="682"/>
  <c r="AJ68" i="682"/>
  <c r="AI68" i="682"/>
  <c r="AE68" i="682"/>
  <c r="AA68" i="682"/>
  <c r="L68" i="682"/>
  <c r="J68" i="682"/>
  <c r="BE66" i="682"/>
  <c r="BD66" i="682"/>
  <c r="BC66" i="682"/>
  <c r="BB66" i="682"/>
  <c r="AZ66" i="682"/>
  <c r="AY66" i="682"/>
  <c r="AW66" i="682"/>
  <c r="AT66" i="682"/>
  <c r="AS66" i="682"/>
  <c r="AR66" i="682"/>
  <c r="AQ66" i="682"/>
  <c r="AM66" i="682"/>
  <c r="AL66" i="682"/>
  <c r="AI66" i="682"/>
  <c r="AG66" i="682"/>
  <c r="AF66" i="682"/>
  <c r="AE66" i="682"/>
  <c r="AD66" i="682"/>
  <c r="AC66" i="682"/>
  <c r="AB66" i="682"/>
  <c r="L66" i="682"/>
  <c r="J66" i="682"/>
  <c r="BE64" i="682"/>
  <c r="BD64" i="682"/>
  <c r="BC64" i="682"/>
  <c r="BB64" i="682"/>
  <c r="AY64" i="682"/>
  <c r="AV64" i="682"/>
  <c r="AT64" i="682"/>
  <c r="AP64" i="682"/>
  <c r="AO64" i="682"/>
  <c r="AM64" i="682"/>
  <c r="AL64" i="682"/>
  <c r="AJ64" i="682"/>
  <c r="AI64" i="682"/>
  <c r="AH64" i="682"/>
  <c r="AG64" i="682"/>
  <c r="AE64" i="682"/>
  <c r="AD64" i="682"/>
  <c r="AA64" i="682"/>
  <c r="L64" i="682"/>
  <c r="J64" i="682"/>
  <c r="BE62" i="682"/>
  <c r="BD62" i="682"/>
  <c r="BC62" i="682"/>
  <c r="BB62" i="682"/>
  <c r="BA62" i="682"/>
  <c r="AZ62" i="682"/>
  <c r="AX62" i="682"/>
  <c r="AW62" i="682"/>
  <c r="AU62" i="682"/>
  <c r="AS62" i="682"/>
  <c r="AP62" i="682"/>
  <c r="AN62" i="682"/>
  <c r="AK62" i="682"/>
  <c r="AJ62" i="682"/>
  <c r="AI62" i="682"/>
  <c r="AG62" i="682"/>
  <c r="AF62" i="682"/>
  <c r="AD62" i="682"/>
  <c r="AC62" i="682"/>
  <c r="L62" i="682"/>
  <c r="J62" i="682"/>
  <c r="BE60" i="682"/>
  <c r="BD60" i="682"/>
  <c r="BC60" i="682"/>
  <c r="BA60" i="682"/>
  <c r="AZ60" i="682"/>
  <c r="AY60" i="682"/>
  <c r="AW60" i="682"/>
  <c r="AV60" i="682"/>
  <c r="AR60" i="682"/>
  <c r="AQ60" i="682"/>
  <c r="AN60" i="682"/>
  <c r="AJ60" i="682"/>
  <c r="AI60" i="682"/>
  <c r="AG60" i="682"/>
  <c r="AF60" i="682"/>
  <c r="AC60" i="682"/>
  <c r="AB60" i="682"/>
  <c r="AA60" i="682"/>
  <c r="L60" i="682"/>
  <c r="J60" i="682"/>
  <c r="BE58" i="682"/>
  <c r="BD58" i="682"/>
  <c r="BC58" i="682"/>
  <c r="AY58" i="682"/>
  <c r="AW58" i="682"/>
  <c r="AV58" i="682"/>
  <c r="AU58" i="682"/>
  <c r="AQ58" i="682"/>
  <c r="AP58" i="682"/>
  <c r="AN58" i="682"/>
  <c r="AI58" i="682"/>
  <c r="AF58" i="682"/>
  <c r="AB58" i="682"/>
  <c r="AA58" i="682"/>
  <c r="L58" i="682"/>
  <c r="J58" i="682"/>
  <c r="BE56" i="682"/>
  <c r="BD56" i="682"/>
  <c r="BC56" i="682"/>
  <c r="AX56" i="682"/>
  <c r="AW56" i="682"/>
  <c r="AU56" i="682"/>
  <c r="AS56" i="682"/>
  <c r="AR56" i="682"/>
  <c r="AP56" i="682"/>
  <c r="AM56" i="682"/>
  <c r="AK56" i="682"/>
  <c r="AJ56" i="682"/>
  <c r="AH56" i="682"/>
  <c r="AG56" i="682"/>
  <c r="AE56" i="682"/>
  <c r="L56" i="682"/>
  <c r="J56" i="682"/>
  <c r="BE54" i="682"/>
  <c r="BD54" i="682"/>
  <c r="BC54" i="682"/>
  <c r="BB54" i="682"/>
  <c r="AZ54" i="682"/>
  <c r="AX54" i="682"/>
  <c r="AT54" i="682"/>
  <c r="AR54" i="682"/>
  <c r="AP54" i="682"/>
  <c r="AN54" i="682"/>
  <c r="AM54" i="682"/>
  <c r="AK54" i="682"/>
  <c r="AJ54" i="682"/>
  <c r="AI54" i="682"/>
  <c r="AH54" i="682"/>
  <c r="AE54" i="682"/>
  <c r="AC54" i="682"/>
  <c r="AB54" i="682"/>
  <c r="L54" i="682"/>
  <c r="J54" i="682"/>
  <c r="BE52" i="682"/>
  <c r="BD52" i="682"/>
  <c r="BC52" i="682"/>
  <c r="BB52" i="682"/>
  <c r="BA52" i="682"/>
  <c r="AW52" i="682"/>
  <c r="AS52" i="682"/>
  <c r="AO52" i="682"/>
  <c r="AN52" i="682"/>
  <c r="AK52" i="682"/>
  <c r="AJ52" i="682"/>
  <c r="AG52" i="682"/>
  <c r="AF52" i="682"/>
  <c r="AC52" i="682"/>
  <c r="AB52" i="682"/>
  <c r="L52" i="682"/>
  <c r="J52" i="682"/>
  <c r="BE50" i="682"/>
  <c r="BD50" i="682"/>
  <c r="BC50" i="682"/>
  <c r="BB50" i="682"/>
  <c r="BA50" i="682"/>
  <c r="AZ50" i="682"/>
  <c r="AV50" i="682"/>
  <c r="AU50" i="682"/>
  <c r="AR50" i="682"/>
  <c r="AN50" i="682"/>
  <c r="AM50" i="682"/>
  <c r="AK50" i="682"/>
  <c r="AG50" i="682"/>
  <c r="AF50" i="682"/>
  <c r="AE50" i="682"/>
  <c r="AD50" i="682"/>
  <c r="AB50" i="682"/>
  <c r="L50" i="682"/>
  <c r="J50" i="682"/>
  <c r="BE48" i="682"/>
  <c r="BD48" i="682"/>
  <c r="BC48" i="682"/>
  <c r="BB48" i="682"/>
  <c r="BA48" i="682"/>
  <c r="AZ48" i="682"/>
  <c r="AU48" i="682"/>
  <c r="AO48" i="682"/>
  <c r="AM48" i="682"/>
  <c r="AL48" i="682"/>
  <c r="AJ48" i="682"/>
  <c r="AI48" i="682"/>
  <c r="AG48" i="682"/>
  <c r="AE48" i="682"/>
  <c r="AA48" i="682"/>
  <c r="L48" i="682"/>
  <c r="J48" i="682"/>
  <c r="BE46" i="682"/>
  <c r="BD46" i="682"/>
  <c r="BC46" i="682"/>
  <c r="BA46" i="682"/>
  <c r="AZ46" i="682"/>
  <c r="AY46" i="682"/>
  <c r="AX46" i="682"/>
  <c r="AT46" i="682"/>
  <c r="AS46" i="682"/>
  <c r="AQ46" i="682"/>
  <c r="AM46" i="682"/>
  <c r="AL46" i="682"/>
  <c r="AI46" i="682"/>
  <c r="AG46" i="682"/>
  <c r="AF46" i="682"/>
  <c r="AD46" i="682"/>
  <c r="AC46" i="682"/>
  <c r="L46" i="682"/>
  <c r="J46" i="682"/>
  <c r="BE44" i="682"/>
  <c r="BD44" i="682"/>
  <c r="BC44" i="682"/>
  <c r="BB44" i="682"/>
  <c r="BA44" i="682"/>
  <c r="AY44" i="682"/>
  <c r="AV44" i="682"/>
  <c r="AT44" i="682"/>
  <c r="AP44" i="682"/>
  <c r="AO44" i="682"/>
  <c r="AN44" i="682"/>
  <c r="AM44" i="682"/>
  <c r="AL44" i="682"/>
  <c r="AK44" i="682"/>
  <c r="AI44" i="682"/>
  <c r="AH44" i="682"/>
  <c r="AG44" i="682"/>
  <c r="AF44" i="682"/>
  <c r="AD44" i="682"/>
  <c r="AA44" i="682"/>
  <c r="L44" i="682"/>
  <c r="J44" i="682"/>
  <c r="BE42" i="682"/>
  <c r="BD42" i="682"/>
  <c r="BC42" i="682"/>
  <c r="BA42" i="682"/>
  <c r="AX42" i="682"/>
  <c r="AS42" i="682"/>
  <c r="AP42" i="682"/>
  <c r="AO42" i="682"/>
  <c r="AN42" i="682"/>
  <c r="AK42" i="682"/>
  <c r="AJ42" i="682"/>
  <c r="AI42" i="682"/>
  <c r="AF42" i="682"/>
  <c r="AC42" i="682"/>
  <c r="L42" i="682"/>
  <c r="J42" i="682"/>
  <c r="BE40" i="682"/>
  <c r="BD40" i="682"/>
  <c r="BC40" i="682"/>
  <c r="AZ40" i="682"/>
  <c r="AY40" i="682"/>
  <c r="AW40" i="682"/>
  <c r="AR40" i="682"/>
  <c r="AQ40" i="682"/>
  <c r="AN40" i="682"/>
  <c r="AM40" i="682"/>
  <c r="AL40" i="682"/>
  <c r="AK40" i="682"/>
  <c r="AJ40" i="682"/>
  <c r="AG40" i="682"/>
  <c r="AE40" i="682"/>
  <c r="AB40" i="682"/>
  <c r="L40" i="682"/>
  <c r="J40" i="682"/>
  <c r="BE38" i="682"/>
  <c r="BD38" i="682"/>
  <c r="BC38" i="682"/>
  <c r="BB38" i="682"/>
  <c r="AZ38" i="682"/>
  <c r="AY38" i="682"/>
  <c r="AW38" i="682"/>
  <c r="AV38" i="682"/>
  <c r="AU38" i="682"/>
  <c r="AQ38" i="682"/>
  <c r="AO38" i="682"/>
  <c r="AN38" i="682"/>
  <c r="AM38" i="682"/>
  <c r="AJ38" i="682"/>
  <c r="AI38" i="682"/>
  <c r="AG38" i="682"/>
  <c r="AF38" i="682"/>
  <c r="AA38" i="682"/>
  <c r="L38" i="682"/>
  <c r="J38" i="682"/>
  <c r="BE36" i="682"/>
  <c r="BD36" i="682"/>
  <c r="BC36" i="682"/>
  <c r="BB36" i="682"/>
  <c r="AX36" i="682"/>
  <c r="AW36" i="682"/>
  <c r="AU36" i="682"/>
  <c r="AR36" i="682"/>
  <c r="AQ36" i="682"/>
  <c r="AP36" i="682"/>
  <c r="AN36" i="682"/>
  <c r="AM36" i="682"/>
  <c r="AL36" i="682"/>
  <c r="AH36" i="682"/>
  <c r="AG36" i="682"/>
  <c r="AE36" i="682"/>
  <c r="AC36" i="682"/>
  <c r="L36" i="682"/>
  <c r="J36" i="682"/>
  <c r="BE34" i="682"/>
  <c r="BD34" i="682"/>
  <c r="BC34" i="682"/>
  <c r="AZ34" i="682"/>
  <c r="AY34" i="682"/>
  <c r="AS34" i="682"/>
  <c r="AR34" i="682"/>
  <c r="AQ34" i="682"/>
  <c r="AP34" i="682"/>
  <c r="AO34" i="682"/>
  <c r="AL34" i="682"/>
  <c r="AK34" i="682"/>
  <c r="AE34" i="682"/>
  <c r="AD34" i="682"/>
  <c r="AC34" i="682"/>
  <c r="AB34" i="682"/>
  <c r="L34" i="682"/>
  <c r="J34" i="682"/>
  <c r="BE32" i="682"/>
  <c r="BD32" i="682"/>
  <c r="BC32" i="682"/>
  <c r="AW32" i="682"/>
  <c r="AV32" i="682"/>
  <c r="AS32" i="682"/>
  <c r="AQ32" i="682"/>
  <c r="AP32" i="682"/>
  <c r="AO32" i="682"/>
  <c r="AN32" i="682"/>
  <c r="AM32" i="682"/>
  <c r="AI32" i="682"/>
  <c r="AH32" i="682"/>
  <c r="AD32" i="682"/>
  <c r="AB32" i="682"/>
  <c r="AA32" i="682"/>
  <c r="L32" i="682"/>
  <c r="J32" i="682"/>
  <c r="BE30" i="682"/>
  <c r="BD30" i="682"/>
  <c r="BC30" i="682"/>
  <c r="BB30" i="682"/>
  <c r="BA30" i="682"/>
  <c r="AZ30" i="682"/>
  <c r="AY30" i="682"/>
  <c r="AX30" i="682"/>
  <c r="AW30" i="682"/>
  <c r="AV30" i="682"/>
  <c r="AU30" i="682"/>
  <c r="AS30" i="682"/>
  <c r="AR30" i="682"/>
  <c r="AQ30" i="682"/>
  <c r="AP30" i="682"/>
  <c r="AO30" i="682"/>
  <c r="AN30" i="682"/>
  <c r="AM30" i="682"/>
  <c r="AL30" i="682"/>
  <c r="AK30" i="682"/>
  <c r="AJ30" i="682"/>
  <c r="AI30" i="682"/>
  <c r="AG30" i="682"/>
  <c r="AF30" i="682"/>
  <c r="AE30" i="682"/>
  <c r="AD30" i="682"/>
  <c r="AC30" i="682"/>
  <c r="AB30" i="682"/>
  <c r="AA30" i="682"/>
  <c r="L30" i="682"/>
  <c r="J30" i="682"/>
  <c r="BE28" i="682"/>
  <c r="BD28" i="682"/>
  <c r="BC28" i="682"/>
  <c r="BB28" i="682"/>
  <c r="BA28" i="682"/>
  <c r="AY28" i="682"/>
  <c r="AX28" i="682"/>
  <c r="AW28" i="682"/>
  <c r="AV28" i="682"/>
  <c r="AU28" i="682"/>
  <c r="AP28" i="682"/>
  <c r="AN28" i="682"/>
  <c r="AM28" i="682"/>
  <c r="AL28" i="682"/>
  <c r="AK28" i="682"/>
  <c r="AI28" i="682"/>
  <c r="AH28" i="682"/>
  <c r="AG28" i="682"/>
  <c r="AE28" i="682"/>
  <c r="L28" i="682"/>
  <c r="J28" i="682"/>
  <c r="BE26" i="682"/>
  <c r="BD26" i="682"/>
  <c r="BC26" i="682"/>
  <c r="BB26" i="682"/>
  <c r="BA26" i="682"/>
  <c r="AZ26" i="682"/>
  <c r="AY26" i="682"/>
  <c r="AX26" i="682"/>
  <c r="AW26" i="682"/>
  <c r="AU26" i="682"/>
  <c r="AS26" i="682"/>
  <c r="AR26" i="682"/>
  <c r="AQ26" i="682"/>
  <c r="AP26" i="682"/>
  <c r="AO26" i="682"/>
  <c r="AN26" i="682"/>
  <c r="AM26" i="682"/>
  <c r="AL26" i="682"/>
  <c r="AK26" i="682"/>
  <c r="AJ26" i="682"/>
  <c r="AG26" i="682"/>
  <c r="AF26" i="682"/>
  <c r="AE26" i="682"/>
  <c r="AD26" i="682"/>
  <c r="AC26" i="682"/>
  <c r="AB26" i="682"/>
  <c r="AA26" i="682"/>
  <c r="L26" i="682"/>
  <c r="J26" i="682"/>
  <c r="BE24" i="682"/>
  <c r="BD24" i="682"/>
  <c r="BC24" i="682"/>
  <c r="AZ24" i="682"/>
  <c r="AY24" i="682"/>
  <c r="AW24" i="682"/>
  <c r="AS24" i="682"/>
  <c r="AR24" i="682"/>
  <c r="AL24" i="682"/>
  <c r="AK24" i="682"/>
  <c r="AE24" i="682"/>
  <c r="AD24" i="682"/>
  <c r="L24" i="682"/>
  <c r="J24" i="682"/>
  <c r="BE22" i="682"/>
  <c r="BD22" i="682"/>
  <c r="BC22" i="682"/>
  <c r="BB22" i="682"/>
  <c r="AZ22" i="682"/>
  <c r="AY22" i="682"/>
  <c r="AS22" i="682"/>
  <c r="AR22" i="682"/>
  <c r="AQ22" i="682"/>
  <c r="AP22" i="682"/>
  <c r="AN22" i="682"/>
  <c r="AM22" i="682"/>
  <c r="AL22" i="682"/>
  <c r="AK22" i="682"/>
  <c r="AE22" i="682"/>
  <c r="AD22" i="682"/>
  <c r="AB22" i="682"/>
  <c r="AA22" i="682"/>
  <c r="L22" i="682"/>
  <c r="J22" i="682"/>
  <c r="BE20" i="682"/>
  <c r="BD20" i="682"/>
  <c r="BC20" i="682"/>
  <c r="BB20" i="682"/>
  <c r="BA20" i="682"/>
  <c r="AZ20" i="682"/>
  <c r="AY20" i="682"/>
  <c r="AX20" i="682"/>
  <c r="AW20" i="682"/>
  <c r="AV20" i="682"/>
  <c r="AU20" i="682"/>
  <c r="AT20" i="682"/>
  <c r="AS20" i="682"/>
  <c r="AR20" i="682"/>
  <c r="AQ20" i="682"/>
  <c r="AP20" i="682"/>
  <c r="AO20" i="682"/>
  <c r="AN20" i="682"/>
  <c r="AL20" i="682"/>
  <c r="AK20" i="682"/>
  <c r="AJ20" i="682"/>
  <c r="AI20" i="682"/>
  <c r="AH20" i="682"/>
  <c r="AG20" i="682"/>
  <c r="AF20" i="682"/>
  <c r="AE20" i="682"/>
  <c r="AD20" i="682"/>
  <c r="AC20" i="682"/>
  <c r="AB20" i="682"/>
  <c r="L20" i="682"/>
  <c r="J20" i="682"/>
  <c r="BE18" i="682"/>
  <c r="BD18" i="682"/>
  <c r="BC18" i="682"/>
  <c r="BB18" i="682"/>
  <c r="AZ18" i="682"/>
  <c r="AY18" i="682"/>
  <c r="AS18" i="682"/>
  <c r="AR18" i="682"/>
  <c r="AQ18" i="682"/>
  <c r="AP18" i="682"/>
  <c r="AN18" i="682"/>
  <c r="AM18" i="682"/>
  <c r="AL18" i="682"/>
  <c r="AK18" i="682"/>
  <c r="AE18" i="682"/>
  <c r="AD18" i="682"/>
  <c r="AB18" i="682"/>
  <c r="AA18" i="682"/>
  <c r="L18" i="682"/>
  <c r="J18" i="682"/>
  <c r="B17" i="682"/>
  <c r="B19" i="682" s="1"/>
  <c r="B21" i="682" s="1"/>
  <c r="B23" i="682" s="1"/>
  <c r="B25" i="682" s="1"/>
  <c r="B27" i="682" s="1"/>
  <c r="B29" i="682" s="1"/>
  <c r="B31" i="682" s="1"/>
  <c r="B33" i="682" s="1"/>
  <c r="B35" i="682" s="1"/>
  <c r="B37" i="682" s="1"/>
  <c r="B39" i="682" s="1"/>
  <c r="B41" i="682" s="1"/>
  <c r="B43" i="682" s="1"/>
  <c r="B45" i="682" s="1"/>
  <c r="B47" i="682" s="1"/>
  <c r="B49" i="682" s="1"/>
  <c r="B51" i="682" s="1"/>
  <c r="B53" i="682" s="1"/>
  <c r="B55" i="682" s="1"/>
  <c r="B57" i="682" s="1"/>
  <c r="B59" i="682" s="1"/>
  <c r="B61" i="682" s="1"/>
  <c r="B63" i="682" s="1"/>
  <c r="B65" i="682" s="1"/>
  <c r="B67" i="682" s="1"/>
  <c r="B69" i="682" s="1"/>
  <c r="B71" i="682" s="1"/>
  <c r="B73" i="682" s="1"/>
  <c r="B75" i="682" s="1"/>
  <c r="BE15" i="682"/>
  <c r="BE16" i="682" s="1"/>
  <c r="BD15" i="682"/>
  <c r="BD16" i="682" s="1"/>
  <c r="BE14" i="682"/>
  <c r="BD14" i="682"/>
  <c r="BC14" i="682"/>
  <c r="BC15" i="682" s="1"/>
  <c r="BC16" i="682" s="1"/>
  <c r="BF12" i="682"/>
  <c r="AJ2" i="682"/>
  <c r="AT15" i="682" s="1"/>
  <c r="AT16" i="682" s="1"/>
  <c r="BF30" i="685" l="1"/>
  <c r="BH30" i="685" s="1"/>
  <c r="BF38" i="685"/>
  <c r="BH38" i="685" s="1"/>
  <c r="BF84" i="685"/>
  <c r="BH84" i="685" s="1"/>
  <c r="BF140" i="685"/>
  <c r="BH140" i="685" s="1"/>
  <c r="BF148" i="685"/>
  <c r="BH148" i="685" s="1"/>
  <c r="BB60" i="684"/>
  <c r="BD60" i="684" s="1"/>
  <c r="BB68" i="684"/>
  <c r="BD68" i="684" s="1"/>
  <c r="BB92" i="684"/>
  <c r="BD92" i="684" s="1"/>
  <c r="BB108" i="684"/>
  <c r="BD108" i="684" s="1"/>
  <c r="BB124" i="684"/>
  <c r="BD124" i="684" s="1"/>
  <c r="BB132" i="684"/>
  <c r="BD132" i="684" s="1"/>
  <c r="AK70" i="682"/>
  <c r="BB100" i="684"/>
  <c r="BD100" i="684" s="1"/>
  <c r="BB116" i="684"/>
  <c r="BD116" i="684" s="1"/>
  <c r="AN15" i="685"/>
  <c r="AN16" i="685" s="1"/>
  <c r="BF124" i="685"/>
  <c r="BH124" i="685" s="1"/>
  <c r="AM15" i="682"/>
  <c r="AM16" i="682" s="1"/>
  <c r="AD36" i="682"/>
  <c r="BF76" i="682"/>
  <c r="BH76" i="682" s="1"/>
  <c r="AN15" i="682"/>
  <c r="AN16" i="682" s="1"/>
  <c r="AT18" i="682"/>
  <c r="AA20" i="682"/>
  <c r="AM20" i="682"/>
  <c r="AT22" i="682"/>
  <c r="AI26" i="682"/>
  <c r="AB28" i="682"/>
  <c r="AQ28" i="682"/>
  <c r="AE32" i="682"/>
  <c r="AU34" i="682"/>
  <c r="AS36" i="682"/>
  <c r="AB44" i="682"/>
  <c r="AP46" i="682"/>
  <c r="AQ50" i="682"/>
  <c r="AQ52" i="682"/>
  <c r="AU54" i="682"/>
  <c r="AC56" i="682"/>
  <c r="AE58" i="682"/>
  <c r="AZ58" i="682"/>
  <c r="AM62" i="682"/>
  <c r="AO66" i="682"/>
  <c r="AN68" i="682"/>
  <c r="AU72" i="682"/>
  <c r="AW74" i="682"/>
  <c r="AP15" i="684"/>
  <c r="AP16" i="684" s="1"/>
  <c r="BB22" i="684"/>
  <c r="BD22" i="684" s="1"/>
  <c r="BB30" i="684"/>
  <c r="BD30" i="684" s="1"/>
  <c r="BB38" i="684"/>
  <c r="BD38" i="684" s="1"/>
  <c r="BB46" i="684"/>
  <c r="BD46" i="684" s="1"/>
  <c r="BB54" i="684"/>
  <c r="BD54" i="684" s="1"/>
  <c r="AQ15" i="685"/>
  <c r="AQ16" i="685" s="1"/>
  <c r="Y231" i="685"/>
  <c r="T236" i="685" s="1"/>
  <c r="BB84" i="684"/>
  <c r="BD84" i="684" s="1"/>
  <c r="AO15" i="684"/>
  <c r="AO16" i="684" s="1"/>
  <c r="BB202" i="684"/>
  <c r="BD202" i="684" s="1"/>
  <c r="BB210" i="684"/>
  <c r="BD210" i="684" s="1"/>
  <c r="AP15" i="685"/>
  <c r="AP16" i="685" s="1"/>
  <c r="BF24" i="685"/>
  <c r="BH24" i="685" s="1"/>
  <c r="BF48" i="685"/>
  <c r="BH48" i="685" s="1"/>
  <c r="AP15" i="682"/>
  <c r="AP16" i="682" s="1"/>
  <c r="AF18" i="682"/>
  <c r="AU18" i="682"/>
  <c r="AF22" i="682"/>
  <c r="AU22" i="682"/>
  <c r="AC28" i="682"/>
  <c r="AS28" i="682"/>
  <c r="AG32" i="682"/>
  <c r="AW34" i="682"/>
  <c r="AF36" i="682"/>
  <c r="AB38" i="682"/>
  <c r="AA42" i="682"/>
  <c r="AV42" i="682"/>
  <c r="AQ44" i="682"/>
  <c r="AQ48" i="682"/>
  <c r="AR52" i="682"/>
  <c r="AV54" i="682"/>
  <c r="AD56" i="682"/>
  <c r="AP66" i="682"/>
  <c r="AP68" i="682"/>
  <c r="AN70" i="682"/>
  <c r="AV72" i="682"/>
  <c r="AT15" i="684"/>
  <c r="AT16" i="684" s="1"/>
  <c r="BB58" i="684"/>
  <c r="BD58" i="684" s="1"/>
  <c r="BB66" i="684"/>
  <c r="BD66" i="684" s="1"/>
  <c r="BB74" i="684"/>
  <c r="BD74" i="684" s="1"/>
  <c r="BB82" i="684"/>
  <c r="BD82" i="684" s="1"/>
  <c r="BB90" i="684"/>
  <c r="BD90" i="684" s="1"/>
  <c r="BB98" i="684"/>
  <c r="BD98" i="684" s="1"/>
  <c r="BB106" i="684"/>
  <c r="BD106" i="684" s="1"/>
  <c r="BB114" i="684"/>
  <c r="BD114" i="684" s="1"/>
  <c r="BB122" i="684"/>
  <c r="BD122" i="684" s="1"/>
  <c r="BB130" i="684"/>
  <c r="BD130" i="684" s="1"/>
  <c r="AU15" i="685"/>
  <c r="AU16" i="685" s="1"/>
  <c r="BF36" i="685"/>
  <c r="BH36" i="685" s="1"/>
  <c r="BF76" i="685"/>
  <c r="BH76" i="685" s="1"/>
  <c r="BB24" i="682"/>
  <c r="BB146" i="684"/>
  <c r="BD146" i="684" s="1"/>
  <c r="BB162" i="684"/>
  <c r="BD162" i="684" s="1"/>
  <c r="AQ15" i="682"/>
  <c r="AQ16" i="682" s="1"/>
  <c r="AH18" i="682"/>
  <c r="AW18" i="682"/>
  <c r="AH22" i="682"/>
  <c r="AW22" i="682"/>
  <c r="AD28" i="682"/>
  <c r="AY32" i="682"/>
  <c r="AF34" i="682"/>
  <c r="AD38" i="682"/>
  <c r="AC40" i="682"/>
  <c r="AU40" i="682"/>
  <c r="AB42" i="682"/>
  <c r="AW42" i="682"/>
  <c r="AE44" i="682"/>
  <c r="AR44" i="682"/>
  <c r="AB46" i="682"/>
  <c r="AR46" i="682"/>
  <c r="AS48" i="682"/>
  <c r="AA50" i="682"/>
  <c r="AS50" i="682"/>
  <c r="AW54" i="682"/>
  <c r="AY56" i="682"/>
  <c r="AO60" i="682"/>
  <c r="AO62" i="682"/>
  <c r="AR68" i="682"/>
  <c r="AO70" i="682"/>
  <c r="AG74" i="682"/>
  <c r="AY74" i="682"/>
  <c r="L44" i="683"/>
  <c r="W15" i="684"/>
  <c r="W16" i="684" s="1"/>
  <c r="AV15" i="684"/>
  <c r="AV16" i="684" s="1"/>
  <c r="BB144" i="684"/>
  <c r="BD144" i="684" s="1"/>
  <c r="BB192" i="684"/>
  <c r="BD192" i="684" s="1"/>
  <c r="BB216" i="684"/>
  <c r="BD216" i="684" s="1"/>
  <c r="AX15" i="685"/>
  <c r="AX16" i="685" s="1"/>
  <c r="BF22" i="685"/>
  <c r="BH22" i="685" s="1"/>
  <c r="BF46" i="685"/>
  <c r="BH46" i="685" s="1"/>
  <c r="BF134" i="685"/>
  <c r="BH134" i="685" s="1"/>
  <c r="BB76" i="684"/>
  <c r="BD76" i="684" s="1"/>
  <c r="AO40" i="682"/>
  <c r="AA15" i="682"/>
  <c r="AA16" i="682" s="1"/>
  <c r="AR15" i="682"/>
  <c r="AR16" i="682" s="1"/>
  <c r="AI22" i="682"/>
  <c r="AG34" i="682"/>
  <c r="AE38" i="682"/>
  <c r="AV40" i="682"/>
  <c r="BA56" i="682"/>
  <c r="AM58" i="682"/>
  <c r="AS68" i="682"/>
  <c r="AQ70" i="682"/>
  <c r="AE72" i="682"/>
  <c r="AZ72" i="682"/>
  <c r="Y15" i="684"/>
  <c r="Y16" i="684" s="1"/>
  <c r="AX15" i="684"/>
  <c r="AX16" i="684" s="1"/>
  <c r="BB20" i="684"/>
  <c r="BD20" i="684" s="1"/>
  <c r="BB28" i="684"/>
  <c r="BD28" i="684" s="1"/>
  <c r="BB36" i="684"/>
  <c r="BD36" i="684" s="1"/>
  <c r="BB44" i="684"/>
  <c r="BD44" i="684" s="1"/>
  <c r="BB52" i="684"/>
  <c r="BD52" i="684" s="1"/>
  <c r="AA15" i="685"/>
  <c r="AA16" i="685" s="1"/>
  <c r="AY15" i="685"/>
  <c r="AY16" i="685" s="1"/>
  <c r="BF74" i="685"/>
  <c r="BH74" i="685" s="1"/>
  <c r="BF90" i="685"/>
  <c r="BH90" i="685" s="1"/>
  <c r="BF114" i="685"/>
  <c r="BH114" i="685" s="1"/>
  <c r="BF122" i="685"/>
  <c r="BH122" i="685" s="1"/>
  <c r="BF130" i="685"/>
  <c r="BH130" i="685" s="1"/>
  <c r="BF146" i="685"/>
  <c r="BH146" i="685" s="1"/>
  <c r="AX18" i="682"/>
  <c r="AX22" i="682"/>
  <c r="AJ32" i="682"/>
  <c r="AJ34" i="682"/>
  <c r="AI36" i="682"/>
  <c r="AX38" i="682"/>
  <c r="AF40" i="682"/>
  <c r="AB48" i="682"/>
  <c r="AV48" i="682"/>
  <c r="AC50" i="682"/>
  <c r="AD52" i="682"/>
  <c r="AZ52" i="682"/>
  <c r="BB56" i="682"/>
  <c r="AA62" i="682"/>
  <c r="AQ64" i="682"/>
  <c r="AB68" i="682"/>
  <c r="AA70" i="682"/>
  <c r="AF72" i="682"/>
  <c r="BA74" i="682"/>
  <c r="Z15" i="684"/>
  <c r="Z16" i="684" s="1"/>
  <c r="BB56" i="684"/>
  <c r="BD56" i="684" s="1"/>
  <c r="BB64" i="684"/>
  <c r="BD64" i="684" s="1"/>
  <c r="BB72" i="684"/>
  <c r="BD72" i="684" s="1"/>
  <c r="BB80" i="684"/>
  <c r="BD80" i="684" s="1"/>
  <c r="BB88" i="684"/>
  <c r="BD88" i="684" s="1"/>
  <c r="BB96" i="684"/>
  <c r="BD96" i="684" s="1"/>
  <c r="BB104" i="684"/>
  <c r="BD104" i="684" s="1"/>
  <c r="BB112" i="684"/>
  <c r="BD112" i="684" s="1"/>
  <c r="BB120" i="684"/>
  <c r="BD120" i="684" s="1"/>
  <c r="BB128" i="684"/>
  <c r="BD128" i="684" s="1"/>
  <c r="BB136" i="684"/>
  <c r="BD136" i="684" s="1"/>
  <c r="AB15" i="685"/>
  <c r="AB16" i="685" s="1"/>
  <c r="AZ15" i="685"/>
  <c r="AZ16" i="685" s="1"/>
  <c r="BF26" i="685"/>
  <c r="BH26" i="685" s="1"/>
  <c r="BF50" i="685"/>
  <c r="BH50" i="685" s="1"/>
  <c r="BF56" i="685"/>
  <c r="BH56" i="685" s="1"/>
  <c r="BF64" i="685"/>
  <c r="BH64" i="685" s="1"/>
  <c r="BF72" i="685"/>
  <c r="BH72" i="685" s="1"/>
  <c r="BF104" i="685"/>
  <c r="BH104" i="685" s="1"/>
  <c r="BF120" i="685"/>
  <c r="BH120" i="685" s="1"/>
  <c r="BF136" i="685"/>
  <c r="BH136" i="685" s="1"/>
  <c r="BF144" i="685"/>
  <c r="BH144" i="685" s="1"/>
  <c r="BF152" i="685"/>
  <c r="BH152" i="685" s="1"/>
  <c r="BF160" i="685"/>
  <c r="BH160" i="685" s="1"/>
  <c r="BF168" i="685"/>
  <c r="BH168" i="685" s="1"/>
  <c r="BF176" i="685"/>
  <c r="BH176" i="685" s="1"/>
  <c r="BF184" i="685"/>
  <c r="BH184" i="685" s="1"/>
  <c r="BF192" i="685"/>
  <c r="BH192" i="685" s="1"/>
  <c r="BF200" i="685"/>
  <c r="BH200" i="685" s="1"/>
  <c r="BF208" i="685"/>
  <c r="BH208" i="685" s="1"/>
  <c r="BF216" i="685"/>
  <c r="BH216" i="685" s="1"/>
  <c r="AP38" i="682"/>
  <c r="AO46" i="682"/>
  <c r="AU74" i="682"/>
  <c r="AI18" i="682"/>
  <c r="AZ32" i="682"/>
  <c r="AB15" i="682"/>
  <c r="AB16" i="682" s="1"/>
  <c r="AU15" i="682"/>
  <c r="AU16" i="682" s="1"/>
  <c r="AP24" i="682"/>
  <c r="BA32" i="682"/>
  <c r="BB34" i="682"/>
  <c r="AY36" i="682"/>
  <c r="AD15" i="682"/>
  <c r="AD16" i="682" s="1"/>
  <c r="AV15" i="682"/>
  <c r="AV16" i="682" s="1"/>
  <c r="AQ24" i="682"/>
  <c r="AL32" i="682"/>
  <c r="AK36" i="682"/>
  <c r="BA36" i="682"/>
  <c r="AX40" i="682"/>
  <c r="AG42" i="682"/>
  <c r="BB42" i="682"/>
  <c r="AW44" i="682"/>
  <c r="AE46" i="682"/>
  <c r="AW46" i="682"/>
  <c r="AD48" i="682"/>
  <c r="AX48" i="682"/>
  <c r="AY50" i="682"/>
  <c r="AE52" i="682"/>
  <c r="BA54" i="682"/>
  <c r="AO58" i="682"/>
  <c r="AU60" i="682"/>
  <c r="AC64" i="682"/>
  <c r="AR64" i="682"/>
  <c r="AC68" i="682"/>
  <c r="AV68" i="682"/>
  <c r="BB72" i="682"/>
  <c r="L47" i="683"/>
  <c r="AB15" i="684"/>
  <c r="AB16" i="684" s="1"/>
  <c r="BB190" i="684"/>
  <c r="BD190" i="684" s="1"/>
  <c r="BB198" i="684"/>
  <c r="BD198" i="684" s="1"/>
  <c r="BB214" i="684"/>
  <c r="BD214" i="684" s="1"/>
  <c r="AD15" i="685"/>
  <c r="AD16" i="685" s="1"/>
  <c r="BB15" i="685"/>
  <c r="BB16" i="685" s="1"/>
  <c r="BF20" i="685"/>
  <c r="BH20" i="685" s="1"/>
  <c r="BF28" i="685"/>
  <c r="BH28" i="685" s="1"/>
  <c r="BF44" i="685"/>
  <c r="BH44" i="685" s="1"/>
  <c r="BF52" i="685"/>
  <c r="BH52" i="685" s="1"/>
  <c r="BF60" i="685"/>
  <c r="BH60" i="685" s="1"/>
  <c r="BF100" i="685"/>
  <c r="BH100" i="685" s="1"/>
  <c r="BF108" i="685"/>
  <c r="BH108" i="685" s="1"/>
  <c r="AE15" i="682"/>
  <c r="AE16" i="682" s="1"/>
  <c r="AW15" i="682"/>
  <c r="AW16" i="682" s="1"/>
  <c r="AF15" i="684"/>
  <c r="AF16" i="684" s="1"/>
  <c r="BB18" i="684"/>
  <c r="BD18" i="684" s="1"/>
  <c r="BB26" i="684"/>
  <c r="BD26" i="684" s="1"/>
  <c r="BB34" i="684"/>
  <c r="BD34" i="684" s="1"/>
  <c r="BB42" i="684"/>
  <c r="BD42" i="684" s="1"/>
  <c r="BB50" i="684"/>
  <c r="BD50" i="684" s="1"/>
  <c r="AE15" i="685"/>
  <c r="AE16" i="685" s="1"/>
  <c r="AF15" i="682"/>
  <c r="AF16" i="682" s="1"/>
  <c r="AY15" i="682"/>
  <c r="AY16" i="682" s="1"/>
  <c r="AH15" i="684"/>
  <c r="AH16" i="684" s="1"/>
  <c r="BB62" i="684"/>
  <c r="BD62" i="684" s="1"/>
  <c r="BB70" i="684"/>
  <c r="BD70" i="684" s="1"/>
  <c r="BB78" i="684"/>
  <c r="BD78" i="684" s="1"/>
  <c r="BB86" i="684"/>
  <c r="BD86" i="684" s="1"/>
  <c r="BB94" i="684"/>
  <c r="BD94" i="684" s="1"/>
  <c r="BB102" i="684"/>
  <c r="BD102" i="684" s="1"/>
  <c r="BB110" i="684"/>
  <c r="BD110" i="684" s="1"/>
  <c r="BB118" i="684"/>
  <c r="BD118" i="684" s="1"/>
  <c r="BB126" i="684"/>
  <c r="BD126" i="684" s="1"/>
  <c r="BB134" i="684"/>
  <c r="BD134" i="684" s="1"/>
  <c r="AI15" i="685"/>
  <c r="AI16" i="685" s="1"/>
  <c r="BF32" i="685"/>
  <c r="BH32" i="685" s="1"/>
  <c r="BF40" i="685"/>
  <c r="BH40" i="685" s="1"/>
  <c r="BF54" i="685"/>
  <c r="BH54" i="685" s="1"/>
  <c r="BF62" i="685"/>
  <c r="BH62" i="685" s="1"/>
  <c r="BF70" i="685"/>
  <c r="BH70" i="685" s="1"/>
  <c r="BF86" i="685"/>
  <c r="BH86" i="685" s="1"/>
  <c r="BF102" i="685"/>
  <c r="BH102" i="685" s="1"/>
  <c r="BF110" i="685"/>
  <c r="BH110" i="685" s="1"/>
  <c r="BF118" i="685"/>
  <c r="BH118" i="685" s="1"/>
  <c r="AZ15" i="682"/>
  <c r="AZ16" i="682" s="1"/>
  <c r="Y96" i="682"/>
  <c r="AU82" i="682" s="1"/>
  <c r="BE82" i="682" s="1"/>
  <c r="AJ15" i="684"/>
  <c r="AJ16" i="684" s="1"/>
  <c r="BB204" i="684"/>
  <c r="BD204" i="684" s="1"/>
  <c r="AL15" i="685"/>
  <c r="AL16" i="685" s="1"/>
  <c r="BF18" i="685"/>
  <c r="BH18" i="685" s="1"/>
  <c r="BF34" i="685"/>
  <c r="BH34" i="685" s="1"/>
  <c r="BF42" i="685"/>
  <c r="BH42" i="685" s="1"/>
  <c r="BF98" i="685"/>
  <c r="BH98" i="685" s="1"/>
  <c r="AK15" i="682"/>
  <c r="AK16" i="682" s="1"/>
  <c r="AI15" i="682"/>
  <c r="AI16" i="682" s="1"/>
  <c r="AJ15" i="682"/>
  <c r="AJ16" i="682" s="1"/>
  <c r="BB15" i="682"/>
  <c r="BB16" i="682" s="1"/>
  <c r="BE8" i="684"/>
  <c r="AK15" i="684"/>
  <c r="AK16" i="684" s="1"/>
  <c r="BB24" i="684"/>
  <c r="BD24" i="684" s="1"/>
  <c r="BB32" i="684"/>
  <c r="BD32" i="684" s="1"/>
  <c r="BB40" i="684"/>
  <c r="BD40" i="684" s="1"/>
  <c r="BB48" i="684"/>
  <c r="BD48" i="684" s="1"/>
  <c r="AM15" i="685"/>
  <c r="AM16" i="685" s="1"/>
  <c r="AO96" i="682"/>
  <c r="AZ82" i="682" s="1"/>
  <c r="AI83" i="682"/>
  <c r="AI85" i="682"/>
  <c r="AG85" i="682"/>
  <c r="Q85" i="682"/>
  <c r="S85" i="682"/>
  <c r="S84" i="682"/>
  <c r="Q84" i="682"/>
  <c r="AG83" i="682"/>
  <c r="BB174" i="684"/>
  <c r="BD174" i="684" s="1"/>
  <c r="BB186" i="684"/>
  <c r="BD186" i="684" s="1"/>
  <c r="AW48" i="682"/>
  <c r="BF92" i="685"/>
  <c r="BH92" i="685" s="1"/>
  <c r="AZ56" i="682"/>
  <c r="AL15" i="682"/>
  <c r="AL16" i="682" s="1"/>
  <c r="AX15" i="682"/>
  <c r="AX16" i="682" s="1"/>
  <c r="AG18" i="682"/>
  <c r="AG22" i="682"/>
  <c r="AG24" i="682"/>
  <c r="AJ28" i="682"/>
  <c r="AC32" i="682"/>
  <c r="AK38" i="682"/>
  <c r="AA40" i="682"/>
  <c r="BA40" i="682"/>
  <c r="AD42" i="682"/>
  <c r="AQ42" i="682"/>
  <c r="AS44" i="682"/>
  <c r="AU46" i="682"/>
  <c r="AK48" i="682"/>
  <c r="AO50" i="682"/>
  <c r="AU52" i="682"/>
  <c r="AA56" i="682"/>
  <c r="AN56" i="682"/>
  <c r="AD58" i="682"/>
  <c r="AR58" i="682"/>
  <c r="AB62" i="682"/>
  <c r="AF64" i="682"/>
  <c r="AU66" i="682"/>
  <c r="AI72" i="682"/>
  <c r="AA74" i="682"/>
  <c r="AT68" i="682"/>
  <c r="AH66" i="682"/>
  <c r="AH60" i="682"/>
  <c r="AT56" i="682"/>
  <c r="AT48" i="682"/>
  <c r="AH46" i="682"/>
  <c r="AH40" i="682"/>
  <c r="AT36" i="682"/>
  <c r="AT28" i="682"/>
  <c r="AL70" i="682"/>
  <c r="AX68" i="682"/>
  <c r="AX66" i="682"/>
  <c r="AX58" i="682"/>
  <c r="AL56" i="682"/>
  <c r="AL50" i="682"/>
  <c r="AC15" i="684"/>
  <c r="AC16" i="684" s="1"/>
  <c r="M225" i="684"/>
  <c r="AE222" i="684"/>
  <c r="AE224" i="684"/>
  <c r="AC222" i="684"/>
  <c r="AC224" i="684"/>
  <c r="O222" i="684"/>
  <c r="M224" i="684"/>
  <c r="AE223" i="684"/>
  <c r="AC223" i="684"/>
  <c r="O223" i="684"/>
  <c r="M223" i="684"/>
  <c r="AE225" i="684"/>
  <c r="BB142" i="684"/>
  <c r="BD142" i="684" s="1"/>
  <c r="BB160" i="684"/>
  <c r="BD160" i="684" s="1"/>
  <c r="BB172" i="684"/>
  <c r="BD172" i="684" s="1"/>
  <c r="BB184" i="684"/>
  <c r="BD184" i="684" s="1"/>
  <c r="BB196" i="684"/>
  <c r="BD196" i="684" s="1"/>
  <c r="BB208" i="684"/>
  <c r="BD208" i="684" s="1"/>
  <c r="AF231" i="684"/>
  <c r="AA231" i="684"/>
  <c r="AF230" i="684"/>
  <c r="AA230" i="684"/>
  <c r="BF112" i="685"/>
  <c r="BH112" i="685" s="1"/>
  <c r="BF128" i="685"/>
  <c r="BH128" i="685" s="1"/>
  <c r="BF138" i="685"/>
  <c r="BH138" i="685" s="1"/>
  <c r="AF24" i="682"/>
  <c r="AC58" i="682"/>
  <c r="AP70" i="682"/>
  <c r="AH24" i="682"/>
  <c r="AT24" i="682"/>
  <c r="AV36" i="682"/>
  <c r="AL38" i="682"/>
  <c r="BB40" i="682"/>
  <c r="AE42" i="682"/>
  <c r="AR42" i="682"/>
  <c r="AJ46" i="682"/>
  <c r="AV46" i="682"/>
  <c r="AY48" i="682"/>
  <c r="AP50" i="682"/>
  <c r="AV52" i="682"/>
  <c r="AY54" i="682"/>
  <c r="AB56" i="682"/>
  <c r="AO56" i="682"/>
  <c r="AS58" i="682"/>
  <c r="AQ62" i="682"/>
  <c r="AS64" i="682"/>
  <c r="AJ66" i="682"/>
  <c r="AV66" i="682"/>
  <c r="AY72" i="682"/>
  <c r="AO74" i="682"/>
  <c r="AM15" i="684"/>
  <c r="AM16" i="684" s="1"/>
  <c r="AA15" i="684"/>
  <c r="AA16" i="684" s="1"/>
  <c r="AQ15" i="684"/>
  <c r="AQ16" i="684" s="1"/>
  <c r="AE15" i="684"/>
  <c r="AE16" i="684" s="1"/>
  <c r="AD15" i="684"/>
  <c r="AD16" i="684" s="1"/>
  <c r="AS15" i="684"/>
  <c r="AS16" i="684" s="1"/>
  <c r="BB140" i="684"/>
  <c r="BD140" i="684" s="1"/>
  <c r="AI24" i="682"/>
  <c r="AJ36" i="682"/>
  <c r="AU44" i="682"/>
  <c r="AA54" i="682"/>
  <c r="AT34" i="682"/>
  <c r="AH34" i="682"/>
  <c r="AT32" i="682"/>
  <c r="AH72" i="682"/>
  <c r="AT62" i="682"/>
  <c r="AH52" i="682"/>
  <c r="AT42" i="682"/>
  <c r="AX72" i="682"/>
  <c r="AL62" i="682"/>
  <c r="AX52" i="682"/>
  <c r="BB138" i="684"/>
  <c r="BD138" i="684" s="1"/>
  <c r="BB158" i="684"/>
  <c r="BD158" i="684" s="1"/>
  <c r="BB170" i="684"/>
  <c r="BD170" i="684" s="1"/>
  <c r="BB182" i="684"/>
  <c r="BD182" i="684" s="1"/>
  <c r="BB194" i="684"/>
  <c r="BD194" i="684" s="1"/>
  <c r="BB206" i="684"/>
  <c r="BD206" i="684" s="1"/>
  <c r="O224" i="684"/>
  <c r="AU24" i="682"/>
  <c r="AP40" i="682"/>
  <c r="AK46" i="682"/>
  <c r="AI52" i="682"/>
  <c r="AM60" i="682"/>
  <c r="AR62" i="682"/>
  <c r="AK66" i="682"/>
  <c r="AE70" i="682"/>
  <c r="AS70" i="682"/>
  <c r="AC15" i="682"/>
  <c r="AC16" i="682" s="1"/>
  <c r="AO15" i="682"/>
  <c r="AO16" i="682" s="1"/>
  <c r="BA15" i="682"/>
  <c r="BA16" i="682" s="1"/>
  <c r="AJ18" i="682"/>
  <c r="AV18" i="682"/>
  <c r="AJ22" i="682"/>
  <c r="AV22" i="682"/>
  <c r="AJ24" i="682"/>
  <c r="AV24" i="682"/>
  <c r="AA28" i="682"/>
  <c r="AZ28" i="682"/>
  <c r="AF32" i="682"/>
  <c r="AR32" i="682"/>
  <c r="AI34" i="682"/>
  <c r="AV34" i="682"/>
  <c r="BA38" i="682"/>
  <c r="AD40" i="682"/>
  <c r="AU42" i="682"/>
  <c r="AJ44" i="682"/>
  <c r="AN48" i="682"/>
  <c r="AY52" i="682"/>
  <c r="AO54" i="682"/>
  <c r="AQ56" i="682"/>
  <c r="AG58" i="682"/>
  <c r="BB60" i="682"/>
  <c r="AE62" i="682"/>
  <c r="AU64" i="682"/>
  <c r="AM72" i="682"/>
  <c r="AD74" i="682"/>
  <c r="AQ74" i="682"/>
  <c r="AG15" i="684"/>
  <c r="AG16" i="684" s="1"/>
  <c r="AU15" i="684"/>
  <c r="AU16" i="684" s="1"/>
  <c r="O225" i="684"/>
  <c r="BF80" i="685"/>
  <c r="BH80" i="685" s="1"/>
  <c r="BF82" i="685"/>
  <c r="BH82" i="685" s="1"/>
  <c r="AH70" i="682"/>
  <c r="AT60" i="682"/>
  <c r="AH50" i="682"/>
  <c r="AT40" i="682"/>
  <c r="AX70" i="682"/>
  <c r="AL60" i="682"/>
  <c r="AX50" i="682"/>
  <c r="BB156" i="684"/>
  <c r="BD156" i="684" s="1"/>
  <c r="BB168" i="684"/>
  <c r="BD168" i="684" s="1"/>
  <c r="BB180" i="684"/>
  <c r="BD180" i="684" s="1"/>
  <c r="AC225" i="684"/>
  <c r="AX24" i="682"/>
  <c r="AO28" i="682"/>
  <c r="AU32" i="682"/>
  <c r="AX34" i="682"/>
  <c r="AA36" i="682"/>
  <c r="AZ36" i="682"/>
  <c r="AC38" i="682"/>
  <c r="AS40" i="682"/>
  <c r="AX44" i="682"/>
  <c r="AA46" i="682"/>
  <c r="AN46" i="682"/>
  <c r="AC48" i="682"/>
  <c r="AP48" i="682"/>
  <c r="AM52" i="682"/>
  <c r="AD54" i="682"/>
  <c r="AQ54" i="682"/>
  <c r="AF56" i="682"/>
  <c r="AJ58" i="682"/>
  <c r="AP60" i="682"/>
  <c r="AV62" i="682"/>
  <c r="AK64" i="682"/>
  <c r="AW64" i="682"/>
  <c r="AA66" i="682"/>
  <c r="AN66" i="682"/>
  <c r="BA66" i="682"/>
  <c r="AD68" i="682"/>
  <c r="AQ68" i="682"/>
  <c r="AI70" i="682"/>
  <c r="AW70" i="682"/>
  <c r="AA72" i="682"/>
  <c r="AF74" i="682"/>
  <c r="AI15" i="684"/>
  <c r="AI16" i="684" s="1"/>
  <c r="AW15" i="684"/>
  <c r="AW16" i="684" s="1"/>
  <c r="U236" i="684"/>
  <c r="AQ222" i="684" s="1"/>
  <c r="BF68" i="685"/>
  <c r="BH68" i="685" s="1"/>
  <c r="BF96" i="685"/>
  <c r="BH96" i="685" s="1"/>
  <c r="BF126" i="685"/>
  <c r="BH126" i="685" s="1"/>
  <c r="AK58" i="682"/>
  <c r="AT72" i="682"/>
  <c r="AT70" i="682"/>
  <c r="AH68" i="682"/>
  <c r="AH62" i="682"/>
  <c r="AT58" i="682"/>
  <c r="AH58" i="682"/>
  <c r="AT52" i="682"/>
  <c r="AT50" i="682"/>
  <c r="AH48" i="682"/>
  <c r="AH42" i="682"/>
  <c r="AT38" i="682"/>
  <c r="AH38" i="682"/>
  <c r="AL74" i="682"/>
  <c r="AL72" i="682"/>
  <c r="AX64" i="682"/>
  <c r="AX60" i="682"/>
  <c r="AL58" i="682"/>
  <c r="AL54" i="682"/>
  <c r="AL52" i="682"/>
  <c r="BB154" i="684"/>
  <c r="BD154" i="684" s="1"/>
  <c r="BB166" i="684"/>
  <c r="BD166" i="684" s="1"/>
  <c r="BB178" i="684"/>
  <c r="BD178" i="684" s="1"/>
  <c r="BF78" i="685"/>
  <c r="BH78" i="685" s="1"/>
  <c r="BF88" i="685"/>
  <c r="BH88" i="685" s="1"/>
  <c r="BF132" i="685"/>
  <c r="BH132" i="685" s="1"/>
  <c r="BF142" i="685"/>
  <c r="BH142" i="685" s="1"/>
  <c r="AA24" i="682"/>
  <c r="AS15" i="682"/>
  <c r="AS16" i="682" s="1"/>
  <c r="AN24" i="682"/>
  <c r="AM34" i="682"/>
  <c r="AR38" i="682"/>
  <c r="AY42" i="682"/>
  <c r="AZ44" i="682"/>
  <c r="BB46" i="682"/>
  <c r="AI50" i="682"/>
  <c r="AW50" i="682"/>
  <c r="AS54" i="682"/>
  <c r="AD60" i="682"/>
  <c r="AZ64" i="682"/>
  <c r="BB152" i="684"/>
  <c r="BD152" i="684" s="1"/>
  <c r="BF150" i="685"/>
  <c r="BH150" i="685" s="1"/>
  <c r="AM24" i="682"/>
  <c r="AB36" i="682"/>
  <c r="AG15" i="682"/>
  <c r="AG16" i="682" s="1"/>
  <c r="AB24" i="682"/>
  <c r="AO36" i="682"/>
  <c r="AI40" i="682"/>
  <c r="AL42" i="682"/>
  <c r="AR48" i="682"/>
  <c r="AA52" i="682"/>
  <c r="AF54" i="682"/>
  <c r="AV56" i="682"/>
  <c r="BA58" i="682"/>
  <c r="AF68" i="682"/>
  <c r="AZ70" i="682"/>
  <c r="AC72" i="682"/>
  <c r="AQ72" i="682"/>
  <c r="BI8" i="682"/>
  <c r="AH15" i="682"/>
  <c r="AH16" i="682" s="1"/>
  <c r="AC18" i="682"/>
  <c r="AO18" i="682"/>
  <c r="BA18" i="682"/>
  <c r="AC22" i="682"/>
  <c r="AO22" i="682"/>
  <c r="BA22" i="682"/>
  <c r="AC24" i="682"/>
  <c r="AO24" i="682"/>
  <c r="AF28" i="682"/>
  <c r="AR28" i="682"/>
  <c r="AK32" i="682"/>
  <c r="AX32" i="682"/>
  <c r="AA34" i="682"/>
  <c r="AN34" i="682"/>
  <c r="BA34" i="682"/>
  <c r="AS38" i="682"/>
  <c r="AM42" i="682"/>
  <c r="AZ42" i="682"/>
  <c r="AC44" i="682"/>
  <c r="AF48" i="682"/>
  <c r="AJ50" i="682"/>
  <c r="AP52" i="682"/>
  <c r="AG54" i="682"/>
  <c r="AI56" i="682"/>
  <c r="BB58" i="682"/>
  <c r="AE60" i="682"/>
  <c r="AS60" i="682"/>
  <c r="AY62" i="682"/>
  <c r="AB64" i="682"/>
  <c r="AN64" i="682"/>
  <c r="BA64" i="682"/>
  <c r="AG68" i="682"/>
  <c r="BA70" i="682"/>
  <c r="AD72" i="682"/>
  <c r="AR72" i="682"/>
  <c r="AI74" i="682"/>
  <c r="AV74" i="682"/>
  <c r="AT30" i="682"/>
  <c r="AH30" i="682"/>
  <c r="AT26" i="682"/>
  <c r="AH26" i="682"/>
  <c r="X15" i="684"/>
  <c r="X16" i="684" s="1"/>
  <c r="AL15" i="684"/>
  <c r="AL16" i="684" s="1"/>
  <c r="BB150" i="684"/>
  <c r="BD150" i="684" s="1"/>
  <c r="BB164" i="684"/>
  <c r="BD164" i="684" s="1"/>
  <c r="BB176" i="684"/>
  <c r="BD176" i="684" s="1"/>
  <c r="BB188" i="684"/>
  <c r="BD188" i="684" s="1"/>
  <c r="BB200" i="684"/>
  <c r="BD200" i="684" s="1"/>
  <c r="BB212" i="684"/>
  <c r="BD212" i="684" s="1"/>
  <c r="BF58" i="685"/>
  <c r="BH58" i="685" s="1"/>
  <c r="BF94" i="685"/>
  <c r="BH94" i="685" s="1"/>
  <c r="BF106" i="685"/>
  <c r="BH106" i="685" s="1"/>
  <c r="BF116" i="685"/>
  <c r="BH116" i="685" s="1"/>
  <c r="BB148" i="684"/>
  <c r="BD148" i="684" s="1"/>
  <c r="BF66" i="685"/>
  <c r="BH66" i="685" s="1"/>
  <c r="AC15" i="685"/>
  <c r="AC16" i="685" s="1"/>
  <c r="AO15" i="685"/>
  <c r="AO16" i="685" s="1"/>
  <c r="BA15" i="685"/>
  <c r="BA16" i="685" s="1"/>
  <c r="Q224" i="685"/>
  <c r="AI223" i="685"/>
  <c r="AG223" i="685"/>
  <c r="Q223" i="685"/>
  <c r="AI225" i="685"/>
  <c r="S225" i="685"/>
  <c r="Q225" i="685"/>
  <c r="AI222" i="685"/>
  <c r="AI224" i="685"/>
  <c r="AG222" i="685"/>
  <c r="AG224" i="685"/>
  <c r="S222" i="685"/>
  <c r="S224" i="685"/>
  <c r="Q222" i="685"/>
  <c r="BF158" i="685"/>
  <c r="BH158" i="685" s="1"/>
  <c r="BF166" i="685"/>
  <c r="BH166" i="685" s="1"/>
  <c r="BF174" i="685"/>
  <c r="BH174" i="685" s="1"/>
  <c r="BF182" i="685"/>
  <c r="BH182" i="685" s="1"/>
  <c r="BF190" i="685"/>
  <c r="BH190" i="685" s="1"/>
  <c r="BF198" i="685"/>
  <c r="BH198" i="685" s="1"/>
  <c r="BF206" i="685"/>
  <c r="BH206" i="685" s="1"/>
  <c r="BF214" i="685"/>
  <c r="BH214" i="685" s="1"/>
  <c r="AF15" i="685"/>
  <c r="AF16" i="685" s="1"/>
  <c r="AR15" i="685"/>
  <c r="AR16" i="685" s="1"/>
  <c r="AJ230" i="685"/>
  <c r="AJ231" i="685"/>
  <c r="AE231" i="685"/>
  <c r="AO231" i="685" s="1"/>
  <c r="AJ236" i="685" s="1"/>
  <c r="AO236" i="685" s="1"/>
  <c r="AZ222" i="685" s="1"/>
  <c r="AG15" i="685"/>
  <c r="AG16" i="685" s="1"/>
  <c r="AS15" i="685"/>
  <c r="AS16" i="685" s="1"/>
  <c r="BF156" i="685"/>
  <c r="BH156" i="685" s="1"/>
  <c r="BF164" i="685"/>
  <c r="BH164" i="685" s="1"/>
  <c r="BF172" i="685"/>
  <c r="BH172" i="685" s="1"/>
  <c r="BF180" i="685"/>
  <c r="BH180" i="685" s="1"/>
  <c r="BF188" i="685"/>
  <c r="BH188" i="685" s="1"/>
  <c r="BF196" i="685"/>
  <c r="BH196" i="685" s="1"/>
  <c r="BF204" i="685"/>
  <c r="BH204" i="685" s="1"/>
  <c r="BF212" i="685"/>
  <c r="BH212" i="685" s="1"/>
  <c r="BI8" i="685"/>
  <c r="AH15" i="685"/>
  <c r="AH16" i="685" s="1"/>
  <c r="AT15" i="685"/>
  <c r="AT16" i="685" s="1"/>
  <c r="AJ15" i="685"/>
  <c r="AJ16" i="685" s="1"/>
  <c r="AV15" i="685"/>
  <c r="AV16" i="685" s="1"/>
  <c r="BF154" i="685"/>
  <c r="BH154" i="685" s="1"/>
  <c r="BF162" i="685"/>
  <c r="BH162" i="685" s="1"/>
  <c r="BF170" i="685"/>
  <c r="BH170" i="685" s="1"/>
  <c r="BF178" i="685"/>
  <c r="BH178" i="685" s="1"/>
  <c r="BF186" i="685"/>
  <c r="BH186" i="685" s="1"/>
  <c r="BF194" i="685"/>
  <c r="BH194" i="685" s="1"/>
  <c r="BF202" i="685"/>
  <c r="BH202" i="685" s="1"/>
  <c r="BF210" i="685"/>
  <c r="BH210" i="685" s="1"/>
  <c r="AG225" i="685"/>
  <c r="AK15" i="685"/>
  <c r="AK16" i="685" s="1"/>
  <c r="Y236" i="685"/>
  <c r="AU222" i="685" s="1"/>
  <c r="AG226" i="685" l="1"/>
  <c r="BF38" i="682"/>
  <c r="BH38" i="682" s="1"/>
  <c r="BF44" i="682"/>
  <c r="BH44" i="682" s="1"/>
  <c r="BF20" i="682"/>
  <c r="BH20" i="682" s="1"/>
  <c r="BF68" i="682"/>
  <c r="BH68" i="682" s="1"/>
  <c r="BF26" i="682"/>
  <c r="BH26" i="682" s="1"/>
  <c r="BE222" i="685"/>
  <c r="BF22" i="682"/>
  <c r="BH22" i="682" s="1"/>
  <c r="O226" i="684"/>
  <c r="BF30" i="682"/>
  <c r="BH30" i="682" s="1"/>
  <c r="S83" i="682" s="1"/>
  <c r="BF60" i="682"/>
  <c r="BH60" i="682" s="1"/>
  <c r="BF50" i="682"/>
  <c r="BH50" i="682" s="1"/>
  <c r="BF64" i="682"/>
  <c r="BH64" i="682" s="1"/>
  <c r="BF42" i="682"/>
  <c r="BH42" i="682" s="1"/>
  <c r="AC226" i="684"/>
  <c r="BF62" i="682"/>
  <c r="BH62" i="682" s="1"/>
  <c r="BF18" i="682"/>
  <c r="BH18" i="682" s="1"/>
  <c r="BF58" i="682"/>
  <c r="BH58" i="682" s="1"/>
  <c r="BF70" i="682"/>
  <c r="BH70" i="682" s="1"/>
  <c r="BF48" i="682"/>
  <c r="BH48" i="682" s="1"/>
  <c r="M226" i="684"/>
  <c r="BF32" i="682"/>
  <c r="BH32" i="682" s="1"/>
  <c r="S82" i="682" s="1"/>
  <c r="Q83" i="682"/>
  <c r="BF46" i="682"/>
  <c r="BH46" i="682" s="1"/>
  <c r="BF28" i="682"/>
  <c r="BH28" i="682" s="1"/>
  <c r="S226" i="685"/>
  <c r="AK231" i="684"/>
  <c r="AF236" i="684" s="1"/>
  <c r="AK236" i="684" s="1"/>
  <c r="AV222" i="684" s="1"/>
  <c r="BA222" i="684" s="1"/>
  <c r="BF74" i="682"/>
  <c r="BH74" i="682" s="1"/>
  <c r="AI226" i="685"/>
  <c r="Q226" i="685"/>
  <c r="BF36" i="682"/>
  <c r="BF66" i="682"/>
  <c r="BH66" i="682" s="1"/>
  <c r="AE226" i="684"/>
  <c r="BF40" i="682"/>
  <c r="BH40" i="682" s="1"/>
  <c r="BF56" i="682"/>
  <c r="BH56" i="682" s="1"/>
  <c r="BF54" i="682"/>
  <c r="BH54" i="682" s="1"/>
  <c r="BF52" i="682"/>
  <c r="BH52" i="682" s="1"/>
  <c r="BF24" i="682"/>
  <c r="BH24" i="682" s="1"/>
  <c r="BF34" i="682"/>
  <c r="BH34" i="682" s="1"/>
  <c r="BF72" i="682"/>
  <c r="BH72" i="682" s="1"/>
  <c r="Q82" i="682" l="1"/>
  <c r="Q86" i="682" s="1"/>
  <c r="AG84" i="682"/>
  <c r="BH36" i="682"/>
  <c r="AI82" i="682" s="1"/>
  <c r="AG82" i="682"/>
  <c r="AG86" i="682" s="1"/>
  <c r="AI84" i="682"/>
  <c r="S86" i="682"/>
  <c r="AI86" i="682" l="1"/>
  <c r="M40" i="608" l="1"/>
  <c r="R31" i="608"/>
  <c r="R30" i="608"/>
  <c r="L26" i="608"/>
  <c r="L25" i="608"/>
  <c r="R19" i="608"/>
  <c r="R18" i="608"/>
  <c r="L14" i="608"/>
  <c r="L13" i="608"/>
  <c r="W56" i="607"/>
  <c r="W55" i="607"/>
  <c r="W54" i="607"/>
  <c r="W53" i="607"/>
  <c r="W52" i="607"/>
  <c r="W51" i="607"/>
  <c r="W50" i="607"/>
  <c r="W37" i="607"/>
  <c r="W36" i="607"/>
  <c r="W35" i="607"/>
  <c r="W34" i="607"/>
  <c r="W33" i="607"/>
  <c r="W32" i="607"/>
  <c r="W31" i="607"/>
  <c r="W38" i="607" l="1"/>
  <c r="C41" i="607" s="1"/>
  <c r="Q41" i="607" s="1"/>
  <c r="W57" i="607"/>
  <c r="C60" i="607" s="1"/>
  <c r="Q60" i="607" s="1"/>
  <c r="U21" i="573" l="1"/>
  <c r="T21" i="573"/>
  <c r="U24" i="528"/>
  <c r="T24" i="528"/>
  <c r="E51" i="519"/>
  <c r="P50" i="519"/>
  <c r="M50" i="519"/>
  <c r="E50" i="519"/>
  <c r="E49" i="519"/>
  <c r="P48" i="519"/>
  <c r="M48" i="519"/>
  <c r="E48" i="519"/>
  <c r="E47" i="519"/>
  <c r="P46" i="519"/>
  <c r="M46" i="519"/>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M16" i="519"/>
  <c r="E16" i="519"/>
  <c r="P15" i="519"/>
  <c r="M15" i="519"/>
  <c r="J55" i="519" s="1"/>
  <c r="M53" i="519" l="1"/>
  <c r="M54" i="519" s="1"/>
  <c r="P55" i="519" s="1"/>
  <c r="P53" i="519"/>
  <c r="P54" i="519" s="1"/>
  <c r="M39" i="519"/>
  <c r="M40" i="519" s="1"/>
  <c r="P41" i="519" s="1"/>
  <c r="P39" i="519"/>
  <c r="P40" i="519" s="1"/>
  <c r="J41" i="519"/>
</calcChain>
</file>

<file path=xl/sharedStrings.xml><?xml version="1.0" encoding="utf-8"?>
<sst xmlns="http://schemas.openxmlformats.org/spreadsheetml/2006/main" count="16486" uniqueCount="2717">
  <si>
    <t>事 業 所 番 号</t>
  </si>
  <si>
    <t>施設等の区分</t>
  </si>
  <si>
    <t>人員配置区分</t>
  </si>
  <si>
    <t>そ　 　　の　 　　他　　 　該　　 　当　　 　す 　　　る 　　　体 　　　制 　　　等</t>
    <phoneticPr fontId="10"/>
  </si>
  <si>
    <t>LIFEへの登録</t>
    <rPh sb="6" eb="8">
      <t>トウロク</t>
    </rPh>
    <phoneticPr fontId="10"/>
  </si>
  <si>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</si>
  <si>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</si>
  <si>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</si>
  <si>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</si>
  <si>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</si>
  <si>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</si>
  <si>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</si>
  <si>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</si>
  <si>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</si>
  <si>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</si>
  <si>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</si>
  <si>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</si>
  <si>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</si>
  <si>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</si>
  <si>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0"/>
  </si>
  <si>
    <t>１ 減算型</t>
    <phoneticPr fontId="10"/>
  </si>
  <si>
    <t>２ 基準型</t>
    <phoneticPr fontId="10"/>
  </si>
  <si>
    <t>１ なし</t>
    <phoneticPr fontId="10"/>
  </si>
  <si>
    <t>２ 加算Ⅰ</t>
    <phoneticPr fontId="10"/>
  </si>
  <si>
    <t>３ 加算Ⅱ</t>
    <phoneticPr fontId="10"/>
  </si>
  <si>
    <t>４ 加算Ⅲ</t>
    <phoneticPr fontId="10"/>
  </si>
  <si>
    <t>２ あり</t>
    <phoneticPr fontId="10"/>
  </si>
  <si>
    <t>１　非該当</t>
    <phoneticPr fontId="10"/>
  </si>
  <si>
    <t>２　該当</t>
  </si>
  <si>
    <t>訪問介護</t>
  </si>
  <si>
    <t>特別地域加算</t>
    <phoneticPr fontId="1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</si>
  <si>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1"/>
  </si>
  <si>
    <t>口腔連携強化加算</t>
    <rPh sb="0" eb="2">
      <t>コウクウ</t>
    </rPh>
    <rPh sb="2" eb="4">
      <t>レンケイ</t>
    </rPh>
    <rPh sb="4" eb="6">
      <t>キョウカ</t>
    </rPh>
    <rPh sb="6" eb="8">
      <t>カサン</t>
    </rPh>
    <phoneticPr fontId="10"/>
  </si>
  <si>
    <t>認知症専門ケア加算</t>
    <rPh sb="0" eb="3">
      <t>ニンチショウ</t>
    </rPh>
    <rPh sb="3" eb="5">
      <t>センモン</t>
    </rPh>
    <rPh sb="7" eb="9">
      <t>カサン</t>
    </rPh>
    <phoneticPr fontId="10"/>
  </si>
  <si>
    <t>介護職員処遇改善加算</t>
    <rPh sb="0" eb="2">
      <t>カイゴ</t>
    </rPh>
    <rPh sb="2" eb="4">
      <t>ショクイン</t>
    </rPh>
    <rPh sb="4" eb="6">
      <t>ショグウ</t>
    </rPh>
    <rPh sb="6" eb="8">
      <t>カイゼン</t>
    </rPh>
    <rPh sb="8" eb="10">
      <t>カサン</t>
    </rPh>
    <phoneticPr fontId="10"/>
  </si>
  <si>
    <t>６ 加算Ⅰ</t>
    <phoneticPr fontId="10"/>
  </si>
  <si>
    <t>５ 加算Ⅱ</t>
    <phoneticPr fontId="10"/>
  </si>
  <si>
    <t>２ 加算Ⅲ</t>
    <phoneticPr fontId="10"/>
  </si>
  <si>
    <t>介護職員等特定処遇改善加算</t>
    <phoneticPr fontId="10"/>
  </si>
  <si>
    <t>１ なし</t>
  </si>
  <si>
    <t>２ 加算Ⅰ</t>
  </si>
  <si>
    <t>３ 加算Ⅱ</t>
  </si>
  <si>
    <t>介護職員等ベースアップ等支援加算</t>
    <phoneticPr fontId="10"/>
  </si>
  <si>
    <t>４ 加算Ⅰ</t>
    <phoneticPr fontId="10"/>
  </si>
  <si>
    <t>５ 加算Ⅲ</t>
    <phoneticPr fontId="10"/>
  </si>
  <si>
    <t>１　訪問看護ステーション</t>
  </si>
  <si>
    <t>２　病院又は診療所</t>
  </si>
  <si>
    <t>１ 対応不可</t>
    <rPh sb="2" eb="4">
      <t>タイオウ</t>
    </rPh>
    <rPh sb="4" eb="6">
      <t>フカ</t>
    </rPh>
    <phoneticPr fontId="10"/>
  </si>
  <si>
    <t>２ 対応可</t>
    <phoneticPr fontId="10"/>
  </si>
  <si>
    <t>３ 加算Ⅰ</t>
    <phoneticPr fontId="10"/>
  </si>
  <si>
    <t>２ 加算Ⅱ</t>
    <phoneticPr fontId="10"/>
  </si>
  <si>
    <t>特別地域加算</t>
    <rPh sb="0" eb="2">
      <t>トクベツ</t>
    </rPh>
    <rPh sb="2" eb="4">
      <t>チイキ</t>
    </rPh>
    <rPh sb="4" eb="6">
      <t>カサン</t>
    </rPh>
    <phoneticPr fontId="10"/>
  </si>
  <si>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0"/>
  </si>
  <si>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0"/>
  </si>
  <si>
    <t>２　介護老人保健施設</t>
  </si>
  <si>
    <t>３　介護医療院</t>
  </si>
  <si>
    <t>４ 加算Ⅱ</t>
    <phoneticPr fontId="10"/>
  </si>
  <si>
    <t>職員の欠員による減算の状況</t>
  </si>
  <si>
    <t>２ 看護職員</t>
    <rPh sb="2" eb="4">
      <t>カンゴ</t>
    </rPh>
    <rPh sb="4" eb="6">
      <t>ショクイン</t>
    </rPh>
    <phoneticPr fontId="10"/>
  </si>
  <si>
    <t>３ 介護職員</t>
    <rPh sb="2" eb="4">
      <t>カイゴ</t>
    </rPh>
    <rPh sb="4" eb="6">
      <t>ショクイン</t>
    </rPh>
    <phoneticPr fontId="10"/>
  </si>
  <si>
    <t>業務継続計画策定の有無</t>
    <phoneticPr fontId="10"/>
  </si>
  <si>
    <t>感染症又は災害の発生を理由とする利用者数の減少が一定以上生じている場合の対応</t>
    <phoneticPr fontId="10"/>
  </si>
  <si>
    <t>時間延長サービス体制</t>
  </si>
  <si>
    <t>共生型サービスの提供
（生活介護事業所）</t>
    <rPh sb="0" eb="3">
      <t>キョウセイガタ</t>
    </rPh>
    <rPh sb="8" eb="10">
      <t>テイキョウ</t>
    </rPh>
    <rPh sb="16" eb="18">
      <t>ジギョウ</t>
    </rPh>
    <rPh sb="18" eb="19">
      <t>ショ</t>
    </rPh>
    <phoneticPr fontId="10"/>
  </si>
  <si>
    <t>共生型サービスの提供
（自立訓練事業所）</t>
    <rPh sb="0" eb="3">
      <t>キョウセイガタ</t>
    </rPh>
    <rPh sb="8" eb="10">
      <t>テイキョウ</t>
    </rPh>
    <rPh sb="16" eb="19">
      <t>ジギョウショ</t>
    </rPh>
    <phoneticPr fontId="10"/>
  </si>
  <si>
    <t>共生型サービスの提供
（児童発達支援事業所）</t>
    <rPh sb="0" eb="3">
      <t>キョウセイガタ</t>
    </rPh>
    <rPh sb="8" eb="10">
      <t>テイキョウ</t>
    </rPh>
    <rPh sb="18" eb="20">
      <t>ジギョウ</t>
    </rPh>
    <rPh sb="20" eb="21">
      <t>ショ</t>
    </rPh>
    <phoneticPr fontId="10"/>
  </si>
  <si>
    <t>共生型サービスの提供
（放課後等デイサービス事業所）</t>
    <rPh sb="0" eb="3">
      <t>キョウセイガタ</t>
    </rPh>
    <rPh sb="8" eb="10">
      <t>テイキョウ</t>
    </rPh>
    <rPh sb="22" eb="25">
      <t>ジギョウショ</t>
    </rPh>
    <phoneticPr fontId="10"/>
  </si>
  <si>
    <t>通所介護</t>
  </si>
  <si>
    <t>生活相談員配置等加算</t>
    <rPh sb="7" eb="8">
      <t>トウ</t>
    </rPh>
    <phoneticPr fontId="10"/>
  </si>
  <si>
    <t>入浴介助加算</t>
    <phoneticPr fontId="10"/>
  </si>
  <si>
    <t>生活機能向上連携加算</t>
    <rPh sb="0" eb="2">
      <t>セイカツ</t>
    </rPh>
    <rPh sb="2" eb="4">
      <t>キノウ</t>
    </rPh>
    <rPh sb="4" eb="6">
      <t>コウジョウ</t>
    </rPh>
    <rPh sb="6" eb="8">
      <t>レンケイ</t>
    </rPh>
    <rPh sb="8" eb="10">
      <t>カサン</t>
    </rPh>
    <phoneticPr fontId="10"/>
  </si>
  <si>
    <t>２ 加算Ⅰイ</t>
    <phoneticPr fontId="10"/>
  </si>
  <si>
    <t>３ 加算Ⅰロ</t>
    <phoneticPr fontId="10"/>
  </si>
  <si>
    <t>認知症加算</t>
    <rPh sb="0" eb="3">
      <t>ニンチショウ</t>
    </rPh>
    <rPh sb="3" eb="5">
      <t>カサン</t>
    </rPh>
    <phoneticPr fontId="10"/>
  </si>
  <si>
    <t>若年性認知症利用者受入加算</t>
    <rPh sb="6" eb="9">
      <t>リヨウシャ</t>
    </rPh>
    <rPh sb="9" eb="11">
      <t>ウケイレ</t>
    </rPh>
    <rPh sb="11" eb="13">
      <t>カサン</t>
    </rPh>
    <phoneticPr fontId="10"/>
  </si>
  <si>
    <t>栄養アセスメント・栄養改善体制</t>
    <phoneticPr fontId="10"/>
  </si>
  <si>
    <t>口腔機能向上加算</t>
    <rPh sb="6" eb="8">
      <t>カサン</t>
    </rPh>
    <phoneticPr fontId="10"/>
  </si>
  <si>
    <t>科学的介護推進体制加算</t>
    <rPh sb="0" eb="3">
      <t>カガクテキ</t>
    </rPh>
    <rPh sb="3" eb="5">
      <t>カイゴ</t>
    </rPh>
    <rPh sb="5" eb="7">
      <t>スイシン</t>
    </rPh>
    <rPh sb="7" eb="9">
      <t>タイセイ</t>
    </rPh>
    <rPh sb="9" eb="11">
      <t>カサン</t>
    </rPh>
    <phoneticPr fontId="10"/>
  </si>
  <si>
    <t>サービス提供体制強化加算</t>
    <rPh sb="4" eb="6">
      <t>テイキョウ</t>
    </rPh>
    <rPh sb="6" eb="8">
      <t>タイセイ</t>
    </rPh>
    <rPh sb="8" eb="10">
      <t>キョウカ</t>
    </rPh>
    <rPh sb="10" eb="12">
      <t>カサン</t>
    </rPh>
    <phoneticPr fontId="10"/>
  </si>
  <si>
    <t>７ 加算Ⅲ</t>
    <phoneticPr fontId="10"/>
  </si>
  <si>
    <t>職員の欠員による減算の状況</t>
    <phoneticPr fontId="10"/>
  </si>
  <si>
    <t>２ 医師</t>
    <rPh sb="2" eb="4">
      <t>イシ</t>
    </rPh>
    <phoneticPr fontId="10"/>
  </si>
  <si>
    <t>３ 看護職員</t>
    <rPh sb="2" eb="4">
      <t>カンゴ</t>
    </rPh>
    <rPh sb="4" eb="6">
      <t>ショクイン</t>
    </rPh>
    <phoneticPr fontId="10"/>
  </si>
  <si>
    <t>４ 介護職員</t>
    <rPh sb="2" eb="4">
      <t>カイゴ</t>
    </rPh>
    <rPh sb="4" eb="6">
      <t>ショクイン</t>
    </rPh>
    <phoneticPr fontId="10"/>
  </si>
  <si>
    <t>５ 理学療法士</t>
    <rPh sb="2" eb="4">
      <t>リガク</t>
    </rPh>
    <rPh sb="4" eb="7">
      <t>リョウホウシ</t>
    </rPh>
    <phoneticPr fontId="10"/>
  </si>
  <si>
    <t>６ 作業療法士</t>
    <rPh sb="2" eb="4">
      <t>サギョウ</t>
    </rPh>
    <rPh sb="4" eb="7">
      <t>リョウホウシ</t>
    </rPh>
    <phoneticPr fontId="10"/>
  </si>
  <si>
    <t>７ 言語聴覚士</t>
    <rPh sb="2" eb="4">
      <t>ゲンゴ</t>
    </rPh>
    <rPh sb="4" eb="7">
      <t>チョウカクシ</t>
    </rPh>
    <phoneticPr fontId="10"/>
  </si>
  <si>
    <t>中重度者ケア体制加算</t>
    <phoneticPr fontId="10"/>
  </si>
  <si>
    <t>５ 加算Ⅰ</t>
    <phoneticPr fontId="10"/>
  </si>
  <si>
    <t>６ 加算Ⅲ</t>
    <phoneticPr fontId="10"/>
  </si>
  <si>
    <t>夜間勤務条件基準</t>
    <phoneticPr fontId="10"/>
  </si>
  <si>
    <t>１ 基準型</t>
    <rPh sb="2" eb="4">
      <t>キジュン</t>
    </rPh>
    <rPh sb="4" eb="5">
      <t>ガタ</t>
    </rPh>
    <phoneticPr fontId="10"/>
  </si>
  <si>
    <t>６ 減算型</t>
    <rPh sb="2" eb="4">
      <t>ゲンサン</t>
    </rPh>
    <rPh sb="4" eb="5">
      <t>ガタ</t>
    </rPh>
    <phoneticPr fontId="10"/>
  </si>
  <si>
    <t>ユニットケア体制</t>
    <rPh sb="6" eb="8">
      <t>タイセイ</t>
    </rPh>
    <phoneticPr fontId="10"/>
  </si>
  <si>
    <t>共生型サービスの提供
（短期入所事業所）</t>
    <rPh sb="0" eb="3">
      <t>キョウセイガタ</t>
    </rPh>
    <rPh sb="8" eb="10">
      <t>テイキョウ</t>
    </rPh>
    <rPh sb="12" eb="14">
      <t>タンキ</t>
    </rPh>
    <rPh sb="14" eb="16">
      <t>ニュウショ</t>
    </rPh>
    <rPh sb="16" eb="19">
      <t>ジギョウショ</t>
    </rPh>
    <phoneticPr fontId="10"/>
  </si>
  <si>
    <t>生活相談員配置等加算</t>
    <rPh sb="0" eb="2">
      <t>セイカツ</t>
    </rPh>
    <rPh sb="2" eb="5">
      <t>ソウダンイン</t>
    </rPh>
    <rPh sb="5" eb="7">
      <t>ハイチ</t>
    </rPh>
    <rPh sb="7" eb="8">
      <t>トウ</t>
    </rPh>
    <rPh sb="8" eb="10">
      <t>カサン</t>
    </rPh>
    <phoneticPr fontId="10"/>
  </si>
  <si>
    <t>生活機能向上連携加算</t>
    <phoneticPr fontId="10"/>
  </si>
  <si>
    <t>機能訓練指導体制</t>
  </si>
  <si>
    <t>個別機能訓練体制</t>
    <rPh sb="0" eb="2">
      <t>コベツ</t>
    </rPh>
    <rPh sb="2" eb="4">
      <t>キノウ</t>
    </rPh>
    <rPh sb="4" eb="6">
      <t>クンレン</t>
    </rPh>
    <rPh sb="6" eb="8">
      <t>タイセイ</t>
    </rPh>
    <phoneticPr fontId="10"/>
  </si>
  <si>
    <t>１　単独型</t>
  </si>
  <si>
    <t>夜勤職員配置加算</t>
    <rPh sb="0" eb="2">
      <t>ヤキン</t>
    </rPh>
    <rPh sb="2" eb="4">
      <t>ショクイン</t>
    </rPh>
    <rPh sb="4" eb="6">
      <t>ハイチ</t>
    </rPh>
    <rPh sb="6" eb="8">
      <t>カサン</t>
    </rPh>
    <phoneticPr fontId="10"/>
  </si>
  <si>
    <t>２ 加算Ⅰ・加算Ⅱ</t>
    <rPh sb="6" eb="8">
      <t>カサン</t>
    </rPh>
    <phoneticPr fontId="10"/>
  </si>
  <si>
    <t>２　併設型・空床型</t>
  </si>
  <si>
    <t>テクノロジーの導入
（夜勤職員配置加算関係）</t>
    <rPh sb="7" eb="9">
      <t>ドウニュウ</t>
    </rPh>
    <rPh sb="11" eb="13">
      <t>ヤキン</t>
    </rPh>
    <rPh sb="13" eb="15">
      <t>ショクイン</t>
    </rPh>
    <rPh sb="15" eb="17">
      <t>ハイチ</t>
    </rPh>
    <rPh sb="17" eb="19">
      <t>カサン</t>
    </rPh>
    <rPh sb="19" eb="21">
      <t>カンケイ</t>
    </rPh>
    <phoneticPr fontId="10"/>
  </si>
  <si>
    <t>３　単独型ユニット型</t>
  </si>
  <si>
    <t>４　併設型・空床型ユニット型</t>
  </si>
  <si>
    <t>送迎体制</t>
  </si>
  <si>
    <t>療養食加算</t>
    <rPh sb="0" eb="2">
      <t>リョウヨウ</t>
    </rPh>
    <rPh sb="2" eb="3">
      <t>ショク</t>
    </rPh>
    <rPh sb="3" eb="5">
      <t>カサン</t>
    </rPh>
    <phoneticPr fontId="10"/>
  </si>
  <si>
    <t>生産性向上推進体制加算</t>
    <phoneticPr fontId="10"/>
  </si>
  <si>
    <t>サービス提供体制強化加算
（単独型）</t>
    <rPh sb="4" eb="6">
      <t>テイキョウ</t>
    </rPh>
    <rPh sb="6" eb="8">
      <t>タイセイ</t>
    </rPh>
    <rPh sb="8" eb="10">
      <t>キョウカ</t>
    </rPh>
    <rPh sb="10" eb="12">
      <t>カサン</t>
    </rPh>
    <rPh sb="14" eb="17">
      <t>タンドクガタ</t>
    </rPh>
    <phoneticPr fontId="10"/>
  </si>
  <si>
    <t>６ 加算Ⅰ</t>
    <rPh sb="2" eb="4">
      <t>カサン</t>
    </rPh>
    <phoneticPr fontId="10"/>
  </si>
  <si>
    <t>５ 加算Ⅱ</t>
    <rPh sb="2" eb="4">
      <t>カサン</t>
    </rPh>
    <phoneticPr fontId="10"/>
  </si>
  <si>
    <t>７ 加算Ⅲ</t>
    <rPh sb="2" eb="4">
      <t>カサン</t>
    </rPh>
    <phoneticPr fontId="10"/>
  </si>
  <si>
    <t>併設本体施設における介護職員等特定処遇改善加算Ⅰの届出状況</t>
    <phoneticPr fontId="10"/>
  </si>
  <si>
    <t>夜間勤務条件基準</t>
  </si>
  <si>
    <t>在宅復帰・在宅療養支援機能加算</t>
    <phoneticPr fontId="10"/>
  </si>
  <si>
    <t>１　介護老人保健施設（Ⅰ）</t>
  </si>
  <si>
    <t>１　基本型</t>
  </si>
  <si>
    <t>２　ユニット型介護老人保健施設（Ⅰ）</t>
  </si>
  <si>
    <t>２　在宅強化型</t>
  </si>
  <si>
    <t>認知症専門ケア加算</t>
    <phoneticPr fontId="10"/>
  </si>
  <si>
    <t>ﾘﾊﾋﾞﾘﾃｰｼｮﾝ提供体制</t>
    <rPh sb="10" eb="12">
      <t>テイキョウ</t>
    </rPh>
    <rPh sb="12" eb="14">
      <t>タイセイ</t>
    </rPh>
    <phoneticPr fontId="10"/>
  </si>
  <si>
    <t>１ 言語聴覚療法</t>
    <rPh sb="2" eb="4">
      <t>ゲンゴ</t>
    </rPh>
    <rPh sb="4" eb="6">
      <t>チョウカク</t>
    </rPh>
    <rPh sb="6" eb="8">
      <t>リョウホウ</t>
    </rPh>
    <phoneticPr fontId="10"/>
  </si>
  <si>
    <t>２ 精神科作業療法</t>
    <rPh sb="2" eb="5">
      <t>セイシンカ</t>
    </rPh>
    <rPh sb="5" eb="7">
      <t>サギョウ</t>
    </rPh>
    <rPh sb="7" eb="9">
      <t>リョウホウ</t>
    </rPh>
    <phoneticPr fontId="10"/>
  </si>
  <si>
    <t>３ その他</t>
    <rPh sb="4" eb="5">
      <t>タ</t>
    </rPh>
    <phoneticPr fontId="10"/>
  </si>
  <si>
    <t>特別療養費加算項目</t>
    <rPh sb="0" eb="2">
      <t>トクベツ</t>
    </rPh>
    <rPh sb="2" eb="4">
      <t>リョウヨウ</t>
    </rPh>
    <rPh sb="4" eb="5">
      <t>ヒ</t>
    </rPh>
    <rPh sb="5" eb="7">
      <t>カサン</t>
    </rPh>
    <rPh sb="7" eb="9">
      <t>コウモク</t>
    </rPh>
    <phoneticPr fontId="10"/>
  </si>
  <si>
    <t>１ 重症皮膚潰瘍管理指導</t>
    <phoneticPr fontId="10"/>
  </si>
  <si>
    <t>２ 薬剤管理指導</t>
    <phoneticPr fontId="10"/>
  </si>
  <si>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</si>
  <si>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</si>
  <si>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</si>
  <si>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</si>
  <si>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</si>
  <si>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</si>
  <si>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0"/>
  </si>
  <si>
    <t>３ 加算型Ⅱ</t>
    <rPh sb="2" eb="4">
      <t>カサン</t>
    </rPh>
    <rPh sb="4" eb="5">
      <t>ガタ</t>
    </rPh>
    <phoneticPr fontId="10"/>
  </si>
  <si>
    <t>７ 加算型Ⅲ</t>
    <rPh sb="2" eb="4">
      <t>カサン</t>
    </rPh>
    <rPh sb="4" eb="5">
      <t>ガタ</t>
    </rPh>
    <phoneticPr fontId="10"/>
  </si>
  <si>
    <t>５ 加算型Ⅳ</t>
    <rPh sb="2" eb="4">
      <t>カサン</t>
    </rPh>
    <rPh sb="4" eb="5">
      <t>ガタ</t>
    </rPh>
    <phoneticPr fontId="10"/>
  </si>
  <si>
    <t>２ 減算型</t>
    <rPh sb="2" eb="4">
      <t>ゲンサン</t>
    </rPh>
    <rPh sb="4" eb="5">
      <t>ガタ</t>
    </rPh>
    <phoneticPr fontId="10"/>
  </si>
  <si>
    <t>２　Ⅰ型（療養機能</t>
  </si>
  <si>
    <t>医師の配置基準</t>
  </si>
  <si>
    <t>１ 基準</t>
    <rPh sb="2" eb="4">
      <t>キジュン</t>
    </rPh>
    <phoneticPr fontId="10"/>
  </si>
  <si>
    <t>２ 医療法施行規則第49条適用</t>
    <rPh sb="2" eb="4">
      <t>イリョウ</t>
    </rPh>
    <rPh sb="4" eb="5">
      <t>ホウ</t>
    </rPh>
    <rPh sb="5" eb="7">
      <t>シコウ</t>
    </rPh>
    <rPh sb="7" eb="9">
      <t>キソク</t>
    </rPh>
    <rPh sb="9" eb="10">
      <t>ダイ</t>
    </rPh>
    <rPh sb="12" eb="13">
      <t>ジョウ</t>
    </rPh>
    <rPh sb="13" eb="15">
      <t>テキヨウ</t>
    </rPh>
    <phoneticPr fontId="10"/>
  </si>
  <si>
    <t>　　強化型以外）</t>
  </si>
  <si>
    <t>５　Ⅰ型（療養機能</t>
  </si>
  <si>
    <t>　　強化型Ａ）</t>
  </si>
  <si>
    <t>６　Ⅰ型（療養機能</t>
  </si>
  <si>
    <t>　　強化型Ｂ）</t>
  </si>
  <si>
    <t>３　Ⅱ型（療養機能</t>
  </si>
  <si>
    <t>特定診療費項目</t>
  </si>
  <si>
    <t>７　Ⅱ型（療養機能</t>
  </si>
  <si>
    <t>３ 集団コミュニケーション療法</t>
    <phoneticPr fontId="10"/>
  </si>
  <si>
    <t>　　強化型）</t>
  </si>
  <si>
    <t>２ 理学療法Ⅰ</t>
    <rPh sb="2" eb="4">
      <t>リガク</t>
    </rPh>
    <rPh sb="4" eb="6">
      <t>リョウホウ</t>
    </rPh>
    <phoneticPr fontId="10"/>
  </si>
  <si>
    <t>３ 作業療法</t>
    <rPh sb="2" eb="4">
      <t>サギョウ</t>
    </rPh>
    <rPh sb="4" eb="6">
      <t>リョウホウ</t>
    </rPh>
    <phoneticPr fontId="10"/>
  </si>
  <si>
    <t>４ 言語聴覚療法</t>
    <rPh sb="2" eb="4">
      <t>ゲンゴ</t>
    </rPh>
    <rPh sb="4" eb="6">
      <t>チョウカク</t>
    </rPh>
    <rPh sb="6" eb="8">
      <t>リョウホウ</t>
    </rPh>
    <phoneticPr fontId="10"/>
  </si>
  <si>
    <t>４　Ⅲ型</t>
  </si>
  <si>
    <t>５ 精神科作業療法</t>
    <rPh sb="2" eb="5">
      <t>セイシンカ</t>
    </rPh>
    <rPh sb="5" eb="7">
      <t>サギョウ</t>
    </rPh>
    <rPh sb="7" eb="9">
      <t>リョウホウ</t>
    </rPh>
    <phoneticPr fontId="10"/>
  </si>
  <si>
    <t>６ その他</t>
    <rPh sb="4" eb="5">
      <t>タ</t>
    </rPh>
    <phoneticPr fontId="10"/>
  </si>
  <si>
    <t>１　療養機能</t>
  </si>
  <si>
    <t>　　強化型以外</t>
  </si>
  <si>
    <t>２　療養機能</t>
  </si>
  <si>
    <t>　　強化型Ａ</t>
  </si>
  <si>
    <t>３　療養機能</t>
  </si>
  <si>
    <t>　　強化型Ｂ</t>
  </si>
  <si>
    <t>ﾘﾊﾋﾞﾘﾃｰｼｮﾝ提供体制</t>
  </si>
  <si>
    <t>Ａ　病院経過型</t>
  </si>
  <si>
    <t>２　Ⅰ型</t>
  </si>
  <si>
    <t>Ｃ　ユニット型病院経過型</t>
  </si>
  <si>
    <t>３　Ⅱ型</t>
  </si>
  <si>
    <t>設備基準</t>
    <rPh sb="0" eb="2">
      <t>セツビ</t>
    </rPh>
    <rPh sb="2" eb="4">
      <t>キジュン</t>
    </rPh>
    <phoneticPr fontId="10"/>
  </si>
  <si>
    <t>食堂の有無</t>
    <rPh sb="0" eb="2">
      <t>ショクドウ</t>
    </rPh>
    <rPh sb="3" eb="5">
      <t>ウム</t>
    </rPh>
    <phoneticPr fontId="10"/>
  </si>
  <si>
    <t>１　Ⅰ型（療養機能</t>
  </si>
  <si>
    <t>３　Ⅰ型（療養機能</t>
  </si>
  <si>
    <t>４　Ⅰ型（療養機能</t>
  </si>
  <si>
    <t>２　Ⅱ型</t>
  </si>
  <si>
    <t>７　ユニット型診療所型</t>
  </si>
  <si>
    <t>介護職員処遇改善加算</t>
    <rPh sb="0" eb="2">
      <t>カイゴ</t>
    </rPh>
    <rPh sb="2" eb="4">
      <t>ショクイン</t>
    </rPh>
    <rPh sb="4" eb="6">
      <t>ショグウ</t>
    </rPh>
    <rPh sb="6" eb="8">
      <t>カイゼン</t>
    </rPh>
    <rPh sb="8" eb="10">
      <t>カサン</t>
    </rPh>
    <phoneticPr fontId="11"/>
  </si>
  <si>
    <t>３ 薬剤師</t>
    <rPh sb="2" eb="5">
      <t>ヤクザイシ</t>
    </rPh>
    <phoneticPr fontId="10"/>
  </si>
  <si>
    <t>４ 看護職員</t>
    <rPh sb="2" eb="4">
      <t>カンゴ</t>
    </rPh>
    <rPh sb="4" eb="6">
      <t>ショクイン</t>
    </rPh>
    <phoneticPr fontId="10"/>
  </si>
  <si>
    <t>５ 介護職員</t>
    <rPh sb="2" eb="4">
      <t>カイゴ</t>
    </rPh>
    <rPh sb="4" eb="6">
      <t>ショクイン</t>
    </rPh>
    <phoneticPr fontId="10"/>
  </si>
  <si>
    <t>療養環境基準（廊下）</t>
    <rPh sb="7" eb="9">
      <t>ロウカ</t>
    </rPh>
    <phoneticPr fontId="10"/>
  </si>
  <si>
    <t>療養環境基準（療養室）</t>
    <rPh sb="7" eb="10">
      <t>リョウヨウシツ</t>
    </rPh>
    <phoneticPr fontId="10"/>
  </si>
  <si>
    <t>１　Ⅰ型（Ⅰ）</t>
  </si>
  <si>
    <t>２　Ⅰ型（Ⅱ）</t>
  </si>
  <si>
    <t xml:space="preserve">３　Ⅰ型（Ⅲ） </t>
  </si>
  <si>
    <t>特別診療費項目</t>
    <rPh sb="0" eb="1">
      <t>トク</t>
    </rPh>
    <rPh sb="1" eb="2">
      <t>ベツ</t>
    </rPh>
    <phoneticPr fontId="10"/>
  </si>
  <si>
    <t>２　Ⅱ型（Ⅱ）</t>
  </si>
  <si>
    <t>３　Ⅱ型（Ⅲ）</t>
  </si>
  <si>
    <t>１　Ⅰ型</t>
  </si>
  <si>
    <t>６　ユニット型特別介護医療院</t>
  </si>
  <si>
    <t>身体拘束廃止取組の有無</t>
    <phoneticPr fontId="10"/>
  </si>
  <si>
    <t>２ 基準型</t>
    <rPh sb="2" eb="4">
      <t>キジュン</t>
    </rPh>
    <rPh sb="4" eb="5">
      <t>ガタ</t>
    </rPh>
    <phoneticPr fontId="10"/>
  </si>
  <si>
    <t>個別機能訓練加算</t>
    <rPh sb="0" eb="2">
      <t>コベツ</t>
    </rPh>
    <rPh sb="6" eb="8">
      <t>カサン</t>
    </rPh>
    <phoneticPr fontId="10"/>
  </si>
  <si>
    <t>１　一般型</t>
  </si>
  <si>
    <t>２　外部サービス</t>
  </si>
  <si>
    <t>３ 加算Ⅰ</t>
    <rPh sb="2" eb="4">
      <t>カサン</t>
    </rPh>
    <phoneticPr fontId="10"/>
  </si>
  <si>
    <t>　　利用型</t>
  </si>
  <si>
    <t>若年性認知症入居者受入加算</t>
    <phoneticPr fontId="10"/>
  </si>
  <si>
    <t>看取り介護加算</t>
    <rPh sb="0" eb="2">
      <t>ミト</t>
    </rPh>
    <rPh sb="3" eb="5">
      <t>カイゴ</t>
    </rPh>
    <rPh sb="5" eb="7">
      <t>カサン</t>
    </rPh>
    <phoneticPr fontId="10"/>
  </si>
  <si>
    <t>サービス提供体制強化加算</t>
    <phoneticPr fontId="10"/>
  </si>
  <si>
    <t>特別地域加算</t>
  </si>
  <si>
    <t>２　該当</t>
    <phoneticPr fontId="10"/>
  </si>
  <si>
    <t>安全管理体制</t>
    <rPh sb="0" eb="2">
      <t>アンゼン</t>
    </rPh>
    <rPh sb="2" eb="4">
      <t>カンリ</t>
    </rPh>
    <rPh sb="4" eb="6">
      <t>タイセイ</t>
    </rPh>
    <phoneticPr fontId="10"/>
  </si>
  <si>
    <t>栄養ケア・マネジメントの
実施の有無</t>
    <rPh sb="0" eb="2">
      <t>エイヨウ</t>
    </rPh>
    <rPh sb="13" eb="15">
      <t>ジッシ</t>
    </rPh>
    <rPh sb="16" eb="18">
      <t>ウム</t>
    </rPh>
    <phoneticPr fontId="10"/>
  </si>
  <si>
    <t>日常生活継続支援加算</t>
    <rPh sb="0" eb="2">
      <t>ニチジョウ</t>
    </rPh>
    <rPh sb="2" eb="4">
      <t>セイカツ</t>
    </rPh>
    <rPh sb="4" eb="6">
      <t>ケイゾク</t>
    </rPh>
    <rPh sb="6" eb="8">
      <t>シエン</t>
    </rPh>
    <rPh sb="8" eb="10">
      <t>カサン</t>
    </rPh>
    <phoneticPr fontId="10"/>
  </si>
  <si>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0"/>
  </si>
  <si>
    <t>看護体制加算Ⅰ</t>
    <rPh sb="0" eb="2">
      <t>カンゴ</t>
    </rPh>
    <rPh sb="2" eb="4">
      <t>タイセイ</t>
    </rPh>
    <rPh sb="4" eb="6">
      <t>カサン</t>
    </rPh>
    <phoneticPr fontId="10"/>
  </si>
  <si>
    <t>看護体制加算Ⅱ</t>
    <rPh sb="0" eb="2">
      <t>カンゴ</t>
    </rPh>
    <rPh sb="2" eb="4">
      <t>タイセイ</t>
    </rPh>
    <rPh sb="4" eb="6">
      <t>カサン</t>
    </rPh>
    <phoneticPr fontId="10"/>
  </si>
  <si>
    <t>３ 加算Ⅲ・加算Ⅳ</t>
    <rPh sb="6" eb="8">
      <t>カサン</t>
    </rPh>
    <phoneticPr fontId="10"/>
  </si>
  <si>
    <t>準ユニットケア体制</t>
    <rPh sb="0" eb="1">
      <t>ジュン</t>
    </rPh>
    <rPh sb="7" eb="9">
      <t>タイセイ</t>
    </rPh>
    <phoneticPr fontId="10"/>
  </si>
  <si>
    <t>５ 加算Ⅲ</t>
    <rPh sb="2" eb="4">
      <t>カサン</t>
    </rPh>
    <phoneticPr fontId="10"/>
  </si>
  <si>
    <t>常勤専従医師配置</t>
  </si>
  <si>
    <t>精神科医師定期的療養指導</t>
  </si>
  <si>
    <t>栄養マネジメント強化体制</t>
    <rPh sb="0" eb="2">
      <t>エイヨウ</t>
    </rPh>
    <rPh sb="8" eb="10">
      <t>キョウカ</t>
    </rPh>
    <rPh sb="10" eb="12">
      <t>タイセイ</t>
    </rPh>
    <phoneticPr fontId="10"/>
  </si>
  <si>
    <t>配置医師緊急時対応加算</t>
    <rPh sb="6" eb="7">
      <t>ジ</t>
    </rPh>
    <phoneticPr fontId="10"/>
  </si>
  <si>
    <t>看取り介護体制</t>
    <rPh sb="0" eb="2">
      <t>ミト</t>
    </rPh>
    <rPh sb="3" eb="5">
      <t>カイゴ</t>
    </rPh>
    <rPh sb="5" eb="7">
      <t>タイセイ</t>
    </rPh>
    <phoneticPr fontId="10"/>
  </si>
  <si>
    <t>在宅・入所相互利用体制</t>
    <rPh sb="0" eb="2">
      <t>ザイタク</t>
    </rPh>
    <rPh sb="3" eb="5">
      <t>ニュウショ</t>
    </rPh>
    <rPh sb="5" eb="7">
      <t>ソウゴ</t>
    </rPh>
    <rPh sb="7" eb="9">
      <t>リヨウ</t>
    </rPh>
    <rPh sb="9" eb="11">
      <t>タイセイ</t>
    </rPh>
    <phoneticPr fontId="10"/>
  </si>
  <si>
    <t>認知症チームケア推進加算</t>
    <phoneticPr fontId="10"/>
  </si>
  <si>
    <t>褥瘡マネジメント加算</t>
    <phoneticPr fontId="10"/>
  </si>
  <si>
    <t>排せつ支援加算</t>
    <rPh sb="0" eb="1">
      <t>ハイ</t>
    </rPh>
    <rPh sb="3" eb="5">
      <t>シエン</t>
    </rPh>
    <rPh sb="5" eb="7">
      <t>カサン</t>
    </rPh>
    <phoneticPr fontId="10"/>
  </si>
  <si>
    <t>自立支援促進加算</t>
    <rPh sb="0" eb="2">
      <t>ジリツ</t>
    </rPh>
    <rPh sb="2" eb="4">
      <t>シエン</t>
    </rPh>
    <rPh sb="4" eb="6">
      <t>ソクシン</t>
    </rPh>
    <rPh sb="6" eb="8">
      <t>カサン</t>
    </rPh>
    <phoneticPr fontId="10"/>
  </si>
  <si>
    <t>安全対策体制</t>
    <rPh sb="0" eb="2">
      <t>アンゼン</t>
    </rPh>
    <rPh sb="2" eb="4">
      <t>タイサク</t>
    </rPh>
    <rPh sb="4" eb="6">
      <t>タイセイ</t>
    </rPh>
    <phoneticPr fontId="10"/>
  </si>
  <si>
    <t>ターミナルケア体制</t>
    <rPh sb="7" eb="9">
      <t>タイセイ</t>
    </rPh>
    <phoneticPr fontId="10"/>
  </si>
  <si>
    <t>特別療養費加算項目</t>
    <rPh sb="0" eb="2">
      <t>トクベツ</t>
    </rPh>
    <rPh sb="2" eb="5">
      <t>リョウヨウヒ</t>
    </rPh>
    <rPh sb="5" eb="7">
      <t>カサン</t>
    </rPh>
    <rPh sb="7" eb="9">
      <t>コウモク</t>
    </rPh>
    <phoneticPr fontId="10"/>
  </si>
  <si>
    <t>療養体制維持特別加算Ⅱ</t>
    <rPh sb="0" eb="10">
      <t>リョウヨウタイセイイジトクベツカサン</t>
    </rPh>
    <phoneticPr fontId="10"/>
  </si>
  <si>
    <t>療養環境基準</t>
  </si>
  <si>
    <t>□</t>
    <phoneticPr fontId="10"/>
  </si>
  <si>
    <t>若年性認知症入所者受入加算</t>
    <rPh sb="0" eb="3">
      <t>ジャクネンセイ</t>
    </rPh>
    <rPh sb="3" eb="6">
      <t>ニンチショウ</t>
    </rPh>
    <rPh sb="6" eb="9">
      <t>ニュウショシャ</t>
    </rPh>
    <rPh sb="9" eb="11">
      <t>ウケイレ</t>
    </rPh>
    <rPh sb="11" eb="13">
      <t>カサン</t>
    </rPh>
    <phoneticPr fontId="10"/>
  </si>
  <si>
    <r>
      <t>介 護 給 付 費 算 定 に 係 る 体 制 等 状 況 一 覧 表</t>
    </r>
    <r>
      <rPr>
        <sz val="14"/>
        <rFont val="HGSｺﾞｼｯｸM"/>
        <family val="3"/>
        <charset val="128"/>
      </rPr>
      <t>（主たる事業所の所在地以外の場所で一部実施する場合の出張所等の状況）</t>
    </r>
    <phoneticPr fontId="10"/>
  </si>
  <si>
    <t>提供サービス</t>
  </si>
  <si>
    <t>１　病院又は診療所</t>
  </si>
  <si>
    <t>個別機能訓練加算</t>
    <phoneticPr fontId="10"/>
  </si>
  <si>
    <t>ADL維持等加算〔申出〕の有無</t>
    <phoneticPr fontId="10"/>
  </si>
  <si>
    <t>備考　１　この表は、事業所所在地以外の場所で一部事業を実施する出張所等がある場合について記載することとし、複数出張所等を有する場合は出張所ごとに提出してください。</t>
    <phoneticPr fontId="10"/>
  </si>
  <si>
    <t>　　　２ 「施設等の区分」及び「その他該当する体制等」欄で施設・設備等に係る加算（減算）の届出については、「平面図」（別紙６）を添付してください。</t>
  </si>
  <si>
    <t>　　　　　　（例）－「機能訓練指導体制」…機能訓練指導員、「リハビリテーションの加算状況」…リハビリテーション従事者、</t>
    <phoneticPr fontId="10"/>
  </si>
  <si>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</si>
  <si>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0"/>
  </si>
  <si>
    <t>　　　　　　　　　　ただし、事業所・施設が以下の地域に所在する場合は、「その他該当する体制等」欄のみ選択する。（人員配置区分欄の変更は行わない。）</t>
  </si>
  <si>
    <t>　　　　　　　　　　＜厚生労働大臣が定める地域＞</t>
    <rPh sb="13" eb="15">
      <t>ロウドウ</t>
    </rPh>
    <phoneticPr fontId="10"/>
  </si>
  <si>
    <t>　　　　　　　　　　　厚生労働大臣が定める地域は、人口５万人未満の市町村であって次に掲げる地域をその区域内に有する市町村の区域とする。</t>
    <rPh sb="13" eb="15">
      <t>ロウドウ</t>
    </rPh>
    <phoneticPr fontId="10"/>
  </si>
  <si>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</si>
  <si>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</si>
  <si>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</si>
  <si>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0"/>
  </si>
  <si>
    <t>備考　１　この表は、事業所所在地以外の場所で一部事業を実施する出張所等がある場合について記載することとし、複数出張所等を有する場合は出張所ごとに提出してください。</t>
  </si>
  <si>
    <t>（別紙１－２）</t>
    <phoneticPr fontId="10"/>
  </si>
  <si>
    <t>介 護 給 付 費 算 定 に 係 る 体 制 等 状 況 一 覧 表 （介護予防サービス）</t>
    <rPh sb="37" eb="38">
      <t>スケ</t>
    </rPh>
    <rPh sb="38" eb="39">
      <t>ユズル</t>
    </rPh>
    <rPh sb="39" eb="40">
      <t>ヨ</t>
    </rPh>
    <rPh sb="40" eb="41">
      <t>ボウ</t>
    </rPh>
    <phoneticPr fontId="10"/>
  </si>
  <si>
    <t>そ　 　　の　 　　他　　 　該　　 　当　　 　す 　　　る 　　　体 　　　制 　　　等</t>
  </si>
  <si>
    <t>介護予防訪問入浴介護</t>
    <rPh sb="0" eb="2">
      <t>カイゴ</t>
    </rPh>
    <rPh sb="2" eb="4">
      <t>ヨボウ</t>
    </rPh>
    <phoneticPr fontId="10"/>
  </si>
  <si>
    <t>介護予防訪問看護</t>
    <rPh sb="0" eb="2">
      <t>カイゴ</t>
    </rPh>
    <rPh sb="2" eb="4">
      <t>ヨボウ</t>
    </rPh>
    <phoneticPr fontId="10"/>
  </si>
  <si>
    <t>緊急時介護予防訪問看護加算</t>
    <rPh sb="3" eb="5">
      <t>カイゴ</t>
    </rPh>
    <rPh sb="5" eb="7">
      <t>ヨボウ</t>
    </rPh>
    <phoneticPr fontId="10"/>
  </si>
  <si>
    <t>特別管理体制</t>
    <phoneticPr fontId="10"/>
  </si>
  <si>
    <t>看護体制強化加算</t>
    <rPh sb="0" eb="2">
      <t>カンゴ</t>
    </rPh>
    <rPh sb="2" eb="4">
      <t>タイセイ</t>
    </rPh>
    <rPh sb="4" eb="6">
      <t>キョウカ</t>
    </rPh>
    <rPh sb="6" eb="8">
      <t>カサン</t>
    </rPh>
    <phoneticPr fontId="10"/>
  </si>
  <si>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0"/>
  </si>
  <si>
    <t>介護予防訪問</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</si>
  <si>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0"/>
  </si>
  <si>
    <t>リハビリテーション</t>
  </si>
  <si>
    <t>介護予防</t>
    <phoneticPr fontId="10"/>
  </si>
  <si>
    <t>居宅療養管理指導</t>
    <phoneticPr fontId="10"/>
  </si>
  <si>
    <t>生活行為向上ﾘﾊﾋﾞﾘﾃｰｼｮﾝ実施加算</t>
    <rPh sb="0" eb="2">
      <t>セイカツ</t>
    </rPh>
    <rPh sb="2" eb="4">
      <t>コウイ</t>
    </rPh>
    <rPh sb="4" eb="6">
      <t>コウジョウ</t>
    </rPh>
    <rPh sb="16" eb="18">
      <t>ジッシ</t>
    </rPh>
    <rPh sb="18" eb="20">
      <t>カサン</t>
    </rPh>
    <phoneticPr fontId="10"/>
  </si>
  <si>
    <t>若年性認知症利用者受入加算</t>
    <rPh sb="0" eb="3">
      <t>ジャクネンセイ</t>
    </rPh>
    <rPh sb="3" eb="6">
      <t>ニンチショウ</t>
    </rPh>
    <rPh sb="6" eb="9">
      <t>リヨウシャ</t>
    </rPh>
    <rPh sb="9" eb="11">
      <t>ウケイレ</t>
    </rPh>
    <rPh sb="11" eb="13">
      <t>カサン</t>
    </rPh>
    <phoneticPr fontId="10"/>
  </si>
  <si>
    <t>運動器機能向上体制</t>
    <rPh sb="7" eb="9">
      <t>タイセイ</t>
    </rPh>
    <phoneticPr fontId="10"/>
  </si>
  <si>
    <t>介護予防通所</t>
  </si>
  <si>
    <t>選択的サービス複数実施加算</t>
    <rPh sb="0" eb="3">
      <t>センタクテキ</t>
    </rPh>
    <rPh sb="7" eb="9">
      <t>フクスウ</t>
    </rPh>
    <rPh sb="9" eb="11">
      <t>ジッシ</t>
    </rPh>
    <rPh sb="11" eb="13">
      <t>カサン</t>
    </rPh>
    <phoneticPr fontId="10"/>
  </si>
  <si>
    <t>介護予防短期入所生活介護</t>
    <rPh sb="0" eb="2">
      <t>カイゴ</t>
    </rPh>
    <rPh sb="2" eb="4">
      <t>ヨボウ</t>
    </rPh>
    <phoneticPr fontId="10"/>
  </si>
  <si>
    <t>サービス提供体制強化加算
（併設型、空床型）</t>
    <rPh sb="4" eb="6">
      <t>テイキョウ</t>
    </rPh>
    <rPh sb="6" eb="8">
      <t>タイセイ</t>
    </rPh>
    <rPh sb="8" eb="10">
      <t>キョウカ</t>
    </rPh>
    <rPh sb="10" eb="12">
      <t>カサン</t>
    </rPh>
    <rPh sb="18" eb="20">
      <t>クウショウ</t>
    </rPh>
    <rPh sb="20" eb="21">
      <t>ガタ</t>
    </rPh>
    <phoneticPr fontId="10"/>
  </si>
  <si>
    <t>介護予防短期入所療養介護</t>
    <rPh sb="0" eb="2">
      <t>カイゴ</t>
    </rPh>
    <rPh sb="2" eb="4">
      <t>ヨボウ</t>
    </rPh>
    <phoneticPr fontId="10"/>
  </si>
  <si>
    <t>療養体制維持特別加算Ⅰ</t>
    <rPh sb="0" eb="10">
      <t>リョウヨウタイセイイジトクベツカサン</t>
    </rPh>
    <phoneticPr fontId="10"/>
  </si>
  <si>
    <t>介護予防短期入所療養介護</t>
    <phoneticPr fontId="10"/>
  </si>
  <si>
    <t>１　病院療養型</t>
    <phoneticPr fontId="10"/>
  </si>
  <si>
    <t>６　ユニット型病院療養型</t>
    <phoneticPr fontId="10"/>
  </si>
  <si>
    <t>介護予防短期入所療養介護</t>
  </si>
  <si>
    <t>２　診療所型</t>
    <phoneticPr fontId="10"/>
  </si>
  <si>
    <t xml:space="preserve">１　Ⅰ型（Ⅰ） </t>
  </si>
  <si>
    <t>2B</t>
    <phoneticPr fontId="10"/>
  </si>
  <si>
    <t>１　Ⅰ型介護医療院</t>
    <phoneticPr fontId="10"/>
  </si>
  <si>
    <t xml:space="preserve">１　Ⅱ型（Ⅰ） </t>
  </si>
  <si>
    <t>２　Ⅱ型介護医療院</t>
    <phoneticPr fontId="10"/>
  </si>
  <si>
    <t>３　特別介護医療院</t>
    <rPh sb="2" eb="4">
      <t>トクベツ</t>
    </rPh>
    <rPh sb="4" eb="6">
      <t>カイゴ</t>
    </rPh>
    <rPh sb="6" eb="8">
      <t>イリョウ</t>
    </rPh>
    <rPh sb="8" eb="9">
      <t>イン</t>
    </rPh>
    <phoneticPr fontId="10"/>
  </si>
  <si>
    <t>４　ユニット型Ⅰ型介護医療院</t>
    <phoneticPr fontId="10"/>
  </si>
  <si>
    <t>５　ユニット型Ⅱ型介護医療院</t>
    <phoneticPr fontId="10"/>
  </si>
  <si>
    <t>介護予防特定施設入居者</t>
  </si>
  <si>
    <t>１　有料老人ホーム</t>
  </si>
  <si>
    <t>生活介護</t>
  </si>
  <si>
    <t>２　軽費老人ホーム</t>
  </si>
  <si>
    <t>３　養護老人ホーム</t>
  </si>
  <si>
    <t>１　なし</t>
    <phoneticPr fontId="10"/>
  </si>
  <si>
    <t>介護予防福祉用具貸与</t>
  </si>
  <si>
    <t>介護予防支援</t>
    <rPh sb="0" eb="2">
      <t>カイゴ</t>
    </rPh>
    <rPh sb="2" eb="4">
      <t>ヨボウ</t>
    </rPh>
    <rPh sb="4" eb="6">
      <t>シエン</t>
    </rPh>
    <phoneticPr fontId="10"/>
  </si>
  <si>
    <t>１　地域包括支援センター</t>
    <phoneticPr fontId="10"/>
  </si>
  <si>
    <t>特別地域加算</t>
    <phoneticPr fontId="10"/>
  </si>
  <si>
    <t>２　居宅介護支援事業者</t>
    <phoneticPr fontId="10"/>
  </si>
  <si>
    <t>介護予防訪問看護</t>
  </si>
  <si>
    <t>備考　（別紙１－２）介護予防サービス</t>
    <rPh sb="0" eb="2">
      <t>ビコウ</t>
    </rPh>
    <rPh sb="10" eb="12">
      <t>カイゴ</t>
    </rPh>
    <rPh sb="12" eb="14">
      <t>ヨボウ</t>
    </rPh>
    <phoneticPr fontId="10"/>
  </si>
  <si>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0"/>
  </si>
  <si>
    <t>　　　６　人員配置に係る届出については、勤務体制がわかる書類（「従業者の勤務の体制及び勤務形態一覧表」（別紙７）又はこれに準じた勤務割表等）を添付してください。</t>
    <phoneticPr fontId="10"/>
  </si>
  <si>
    <t>　　　７ 「割引｣を｢あり｣と記載する場合は「指定居宅サービス事業所等による介護給付費の割引に係る割引率の設定について」（別紙５）を添付してください。</t>
    <rPh sb="33" eb="34">
      <t>ショ</t>
    </rPh>
    <phoneticPr fontId="10"/>
  </si>
  <si>
    <t>　　　11　「その他該当する体制等」欄で人員配置に係る加算（減算）の届出については、それぞれ加算（減算）の要件となる職員の配置状況や勤務体制がわかる書類を添付してください。</t>
    <phoneticPr fontId="10"/>
  </si>
  <si>
    <t>　　　　　　「医師の配置」…医師、「夜間勤務条件基準」…夜勤を行う看護師（准看護師）と介護職員の配置状況　等</t>
  </si>
  <si>
    <t>　　　12 「送迎体制」については、実際に利用者の送迎が可能な場合に記載してください。</t>
    <phoneticPr fontId="10"/>
  </si>
  <si>
    <t>　　　15 「特定診療費項目」「リハビリテーション提供体制」については、これらに相当する診療報酬の算定のために届け出た届出書の写しを添付してください。</t>
    <phoneticPr fontId="10"/>
  </si>
  <si>
    <t>　　　16 「職員の欠員による減算の状況」については、以下の要領で記載してください。</t>
    <phoneticPr fontId="10"/>
  </si>
  <si>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0"/>
  </si>
  <si>
    <t>　　　　　　　　選択する。（（１）が優先する。）</t>
    <phoneticPr fontId="10"/>
  </si>
  <si>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0"/>
  </si>
  <si>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0"/>
  </si>
  <si>
    <t>備考　（別紙１－２）介護予防サービス　サテライト事業所</t>
    <rPh sb="0" eb="2">
      <t>ビコウ</t>
    </rPh>
    <rPh sb="10" eb="12">
      <t>カイゴ</t>
    </rPh>
    <rPh sb="12" eb="14">
      <t>ヨボウ</t>
    </rPh>
    <rPh sb="24" eb="27">
      <t>ジギョウショ</t>
    </rPh>
    <phoneticPr fontId="10"/>
  </si>
  <si>
    <t>（別紙１－３）</t>
    <phoneticPr fontId="10"/>
  </si>
  <si>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0"/>
  </si>
  <si>
    <t>事 業 所 番 号</t>
    <phoneticPr fontId="10"/>
  </si>
  <si>
    <t>緊急時訪問看護加算</t>
    <rPh sb="0" eb="3">
      <t>キンキュウジ</t>
    </rPh>
    <rPh sb="3" eb="5">
      <t>ホウモン</t>
    </rPh>
    <rPh sb="5" eb="7">
      <t>カンゴ</t>
    </rPh>
    <rPh sb="7" eb="9">
      <t>カサン</t>
    </rPh>
    <phoneticPr fontId="10"/>
  </si>
  <si>
    <t>定期巡回・随時対応型</t>
    <phoneticPr fontId="10"/>
  </si>
  <si>
    <t>１　一体型</t>
  </si>
  <si>
    <t>特別管理体制</t>
  </si>
  <si>
    <t>訪問介護看護</t>
  </si>
  <si>
    <t>２　連携型</t>
  </si>
  <si>
    <t>総合マネジメント体制強化加算</t>
    <rPh sb="0" eb="2">
      <t>ソウゴウ</t>
    </rPh>
    <rPh sb="8" eb="10">
      <t>タイセイ</t>
    </rPh>
    <rPh sb="10" eb="12">
      <t>キョウカ</t>
    </rPh>
    <rPh sb="12" eb="14">
      <t>カサン</t>
    </rPh>
    <phoneticPr fontId="10"/>
  </si>
  <si>
    <t>24時間通報対応加算</t>
    <rPh sb="2" eb="4">
      <t>ジカン</t>
    </rPh>
    <rPh sb="4" eb="6">
      <t>ツウホウ</t>
    </rPh>
    <rPh sb="6" eb="8">
      <t>タイオウ</t>
    </rPh>
    <rPh sb="8" eb="10">
      <t>カサン</t>
    </rPh>
    <phoneticPr fontId="10"/>
  </si>
  <si>
    <t>夜間対応型訪問介護</t>
  </si>
  <si>
    <t>６ 加算Ⅰ（イの場合）</t>
    <rPh sb="8" eb="10">
      <t>バアイ</t>
    </rPh>
    <phoneticPr fontId="10"/>
  </si>
  <si>
    <t>４ 加算Ⅱ（イ場合）</t>
    <rPh sb="7" eb="9">
      <t>バアイ</t>
    </rPh>
    <phoneticPr fontId="10"/>
  </si>
  <si>
    <t>７ 加算Ⅲ（イの場合）</t>
    <phoneticPr fontId="10"/>
  </si>
  <si>
    <t>８ 加算Ⅰ（ロの場合）</t>
    <phoneticPr fontId="10"/>
  </si>
  <si>
    <t>５ 加算Ⅱ（ロの場合）</t>
    <phoneticPr fontId="10"/>
  </si>
  <si>
    <t>９ 加算Ⅲ（ロの場合）</t>
    <phoneticPr fontId="10"/>
  </si>
  <si>
    <t>時間延長サービス体制</t>
    <phoneticPr fontId="10"/>
  </si>
  <si>
    <t>重度者ケア体制加算</t>
    <rPh sb="0" eb="2">
      <t>ジュウド</t>
    </rPh>
    <rPh sb="2" eb="3">
      <t>シャ</t>
    </rPh>
    <rPh sb="5" eb="7">
      <t>タイセイ</t>
    </rPh>
    <rPh sb="7" eb="9">
      <t>カサン</t>
    </rPh>
    <phoneticPr fontId="10"/>
  </si>
  <si>
    <t>地域密着型通所介護</t>
    <rPh sb="0" eb="2">
      <t>チイキ</t>
    </rPh>
    <rPh sb="2" eb="5">
      <t>ミッチャクガタ</t>
    </rPh>
    <rPh sb="5" eb="7">
      <t>ツウショ</t>
    </rPh>
    <rPh sb="7" eb="9">
      <t>カイゴ</t>
    </rPh>
    <phoneticPr fontId="10"/>
  </si>
  <si>
    <t>１　地域密着型通所介護事業所</t>
  </si>
  <si>
    <t>２　療養通所介護事業所</t>
  </si>
  <si>
    <t>３　療養通所介護事業所（短期利用型）</t>
    <phoneticPr fontId="10"/>
  </si>
  <si>
    <t>５ 加算Ⅱ（イの場合）</t>
    <rPh sb="8" eb="10">
      <t>バアイ</t>
    </rPh>
    <phoneticPr fontId="10"/>
  </si>
  <si>
    <t>８ 加算Ⅲイ（ロの場合）</t>
    <phoneticPr fontId="10"/>
  </si>
  <si>
    <t>９ 加算Ⅲイ（ハの場合）</t>
    <phoneticPr fontId="10"/>
  </si>
  <si>
    <t>４ 加算Ⅲロ（ロの場合）</t>
    <phoneticPr fontId="10"/>
  </si>
  <si>
    <t>Ａ 加算Ⅲロ（ハの場合）</t>
    <phoneticPr fontId="10"/>
  </si>
  <si>
    <t>認知症対応型通所介護</t>
    <phoneticPr fontId="10"/>
  </si>
  <si>
    <t>２　併設型</t>
  </si>
  <si>
    <t>３　共用型</t>
  </si>
  <si>
    <t>ADL維持等加算〔申出〕の有無</t>
    <rPh sb="3" eb="5">
      <t>イジ</t>
    </rPh>
    <rPh sb="5" eb="6">
      <t>トウ</t>
    </rPh>
    <rPh sb="6" eb="8">
      <t>カサン</t>
    </rPh>
    <rPh sb="9" eb="11">
      <t>モウシデ</t>
    </rPh>
    <rPh sb="13" eb="15">
      <t>ウム</t>
    </rPh>
    <phoneticPr fontId="10"/>
  </si>
  <si>
    <t>職員の欠員による減算の状況</t>
    <rPh sb="0" eb="2">
      <t>ショクイン</t>
    </rPh>
    <rPh sb="3" eb="5">
      <t>ケツイン</t>
    </rPh>
    <rPh sb="8" eb="10">
      <t>ゲンサン</t>
    </rPh>
    <rPh sb="11" eb="13">
      <t>ジョウキョウ</t>
    </rPh>
    <phoneticPr fontId="10"/>
  </si>
  <si>
    <t>若年性認知症利用者受入加算</t>
    <phoneticPr fontId="10"/>
  </si>
  <si>
    <t>看護職員配置加算</t>
    <rPh sb="0" eb="2">
      <t>カンゴ</t>
    </rPh>
    <rPh sb="2" eb="4">
      <t>ショクイン</t>
    </rPh>
    <rPh sb="4" eb="6">
      <t>ハイチ</t>
    </rPh>
    <rPh sb="6" eb="8">
      <t>カサン</t>
    </rPh>
    <phoneticPr fontId="10"/>
  </si>
  <si>
    <t>小規模多機能型居宅介護</t>
    <rPh sb="0" eb="3">
      <t>ショウキボ</t>
    </rPh>
    <rPh sb="3" eb="6">
      <t>タキノウ</t>
    </rPh>
    <rPh sb="6" eb="7">
      <t>ガタ</t>
    </rPh>
    <rPh sb="7" eb="9">
      <t>キョタク</t>
    </rPh>
    <rPh sb="9" eb="11">
      <t>カイゴ</t>
    </rPh>
    <phoneticPr fontId="10"/>
  </si>
  <si>
    <t>１　小規模多機能型居宅介護事業所</t>
  </si>
  <si>
    <t>看取り連携体制加算</t>
    <rPh sb="0" eb="2">
      <t>ミト</t>
    </rPh>
    <rPh sb="7" eb="9">
      <t>カサン</t>
    </rPh>
    <phoneticPr fontId="10"/>
  </si>
  <si>
    <t>２　サテライト型小規模多機能型</t>
  </si>
  <si>
    <t>訪問体制強化加算</t>
    <rPh sb="0" eb="2">
      <t>ホウモン</t>
    </rPh>
    <rPh sb="2" eb="4">
      <t>タイセイ</t>
    </rPh>
    <rPh sb="4" eb="6">
      <t>キョウカ</t>
    </rPh>
    <rPh sb="6" eb="8">
      <t>カサン</t>
    </rPh>
    <phoneticPr fontId="10"/>
  </si>
  <si>
    <t>　　居宅介護事業所</t>
  </si>
  <si>
    <t>小規模多機能型居宅介護</t>
  </si>
  <si>
    <t>（短期利用型）</t>
    <phoneticPr fontId="10"/>
  </si>
  <si>
    <t>２ 介護従業者</t>
    <rPh sb="2" eb="4">
      <t>カイゴ</t>
    </rPh>
    <rPh sb="4" eb="7">
      <t>ジュウギョウシャ</t>
    </rPh>
    <phoneticPr fontId="10"/>
  </si>
  <si>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10"/>
  </si>
  <si>
    <t>夜間支援体制加算</t>
    <rPh sb="0" eb="2">
      <t>ヤカン</t>
    </rPh>
    <rPh sb="2" eb="4">
      <t>シエン</t>
    </rPh>
    <rPh sb="4" eb="6">
      <t>タイセイ</t>
    </rPh>
    <rPh sb="6" eb="8">
      <t>カサン</t>
    </rPh>
    <phoneticPr fontId="10"/>
  </si>
  <si>
    <t>利用者の入院期間中の体制</t>
    <rPh sb="0" eb="3">
      <t>リヨウシャ</t>
    </rPh>
    <rPh sb="4" eb="6">
      <t>ニュウイン</t>
    </rPh>
    <rPh sb="6" eb="8">
      <t>キカン</t>
    </rPh>
    <rPh sb="8" eb="9">
      <t>チュウ</t>
    </rPh>
    <rPh sb="10" eb="12">
      <t>タイセイ</t>
    </rPh>
    <phoneticPr fontId="10"/>
  </si>
  <si>
    <t>認知症対応型</t>
    <phoneticPr fontId="10"/>
  </si>
  <si>
    <t>共同生活介護</t>
    <phoneticPr fontId="10"/>
  </si>
  <si>
    <t>医療連携体制加算Ⅱ</t>
    <rPh sb="6" eb="8">
      <t>カサン</t>
    </rPh>
    <phoneticPr fontId="10"/>
  </si>
  <si>
    <t>３　 サテライト型Ⅰ型</t>
  </si>
  <si>
    <t>４ 　サテライト型Ⅱ型</t>
  </si>
  <si>
    <t>（短期利用型）</t>
  </si>
  <si>
    <t>入居継続支援加算</t>
    <phoneticPr fontId="10"/>
  </si>
  <si>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10"/>
  </si>
  <si>
    <t>地域密着型特定施設</t>
  </si>
  <si>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</si>
  <si>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</si>
  <si>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</si>
  <si>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</si>
  <si>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</si>
  <si>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10"/>
  </si>
  <si>
    <t>１　地域密着型介護老人福祉施設</t>
  </si>
  <si>
    <t>地域密着型</t>
  </si>
  <si>
    <t>２　サテライト型地域密着型</t>
  </si>
  <si>
    <t>１　経過的施設以外</t>
  </si>
  <si>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</si>
  <si>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</si>
  <si>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</si>
  <si>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</si>
  <si>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</si>
  <si>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</si>
  <si>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</si>
  <si>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障害者生活支援体制</t>
    <phoneticPr fontId="10"/>
  </si>
  <si>
    <t>小規模拠点集合体制</t>
    <rPh sb="0" eb="3">
      <t>ショウキボ</t>
    </rPh>
    <rPh sb="3" eb="5">
      <t>キョテン</t>
    </rPh>
    <rPh sb="5" eb="7">
      <t>シュウゴウ</t>
    </rPh>
    <rPh sb="7" eb="9">
      <t>タイセイ</t>
    </rPh>
    <phoneticPr fontId="10"/>
  </si>
  <si>
    <t>訪問看護体制減算</t>
    <rPh sb="0" eb="2">
      <t>ホウモン</t>
    </rPh>
    <rPh sb="2" eb="4">
      <t>カンゴ</t>
    </rPh>
    <rPh sb="4" eb="6">
      <t>タイセイ</t>
    </rPh>
    <rPh sb="6" eb="8">
      <t>ゲンザン</t>
    </rPh>
    <phoneticPr fontId="10"/>
  </si>
  <si>
    <t>サテライト体制</t>
    <rPh sb="5" eb="7">
      <t>タイセイ</t>
    </rPh>
    <phoneticPr fontId="10"/>
  </si>
  <si>
    <t>複合型サービス</t>
  </si>
  <si>
    <t>１　看護小規模多機能型居宅介護事業所</t>
  </si>
  <si>
    <t>専門管理加算</t>
    <rPh sb="0" eb="2">
      <t>センモン</t>
    </rPh>
    <rPh sb="2" eb="4">
      <t>カンリ</t>
    </rPh>
    <rPh sb="4" eb="6">
      <t>カサン</t>
    </rPh>
    <phoneticPr fontId="11"/>
  </si>
  <si>
    <t>（看護小規模多機能型</t>
  </si>
  <si>
    <t>２　サテライト型看護小規模多機能型</t>
  </si>
  <si>
    <t>居宅介護）</t>
  </si>
  <si>
    <t>遠隔死亡診断補助加算</t>
    <rPh sb="0" eb="2">
      <t>エンカク</t>
    </rPh>
    <rPh sb="2" eb="4">
      <t>シボウ</t>
    </rPh>
    <rPh sb="4" eb="6">
      <t>シンダン</t>
    </rPh>
    <rPh sb="6" eb="8">
      <t>ホジョ</t>
    </rPh>
    <rPh sb="8" eb="10">
      <t>カサン</t>
    </rPh>
    <phoneticPr fontId="11"/>
  </si>
  <si>
    <t>居宅介護・短期利用型）</t>
  </si>
  <si>
    <t>介護予防認知症対応型</t>
  </si>
  <si>
    <t>介護予防小規模多機能型</t>
    <phoneticPr fontId="10"/>
  </si>
  <si>
    <t>１　介護予防小規模多機能型居宅介護事業所</t>
  </si>
  <si>
    <t>居宅介護</t>
  </si>
  <si>
    <t>２　サテライト型介護予防小規模多機能型</t>
  </si>
  <si>
    <t>介護予防小規模多機能型</t>
  </si>
  <si>
    <t>利用者の入院期間中の体制</t>
    <rPh sb="0" eb="3">
      <t>リヨウシャ</t>
    </rPh>
    <rPh sb="4" eb="6">
      <t>ニュウイン</t>
    </rPh>
    <rPh sb="6" eb="9">
      <t>キカンチュウ</t>
    </rPh>
    <rPh sb="10" eb="12">
      <t>タイセイ</t>
    </rPh>
    <phoneticPr fontId="10"/>
  </si>
  <si>
    <t>共同生活介護</t>
  </si>
  <si>
    <t>定期巡回・随時対応型</t>
  </si>
  <si>
    <t>地域密着型通所介護</t>
    <phoneticPr fontId="10"/>
  </si>
  <si>
    <t>１　地域密着型通所介護事業所</t>
    <phoneticPr fontId="10"/>
  </si>
  <si>
    <t>１　小規模多機能型居宅介護事業所　</t>
  </si>
  <si>
    <t>看取り連携体制加算</t>
    <rPh sb="0" eb="2">
      <t>ミト</t>
    </rPh>
    <rPh sb="3" eb="5">
      <t>レンケイ</t>
    </rPh>
    <rPh sb="5" eb="7">
      <t>タイセイ</t>
    </rPh>
    <rPh sb="7" eb="9">
      <t>カサン</t>
    </rPh>
    <phoneticPr fontId="10"/>
  </si>
  <si>
    <t>　　居宅介護事業所</t>
    <phoneticPr fontId="10"/>
  </si>
  <si>
    <t>　　</t>
    <phoneticPr fontId="10"/>
  </si>
  <si>
    <t>褥瘡マネジメント加算</t>
    <rPh sb="0" eb="2">
      <t>ジョクソウ</t>
    </rPh>
    <rPh sb="8" eb="10">
      <t>カサン</t>
    </rPh>
    <phoneticPr fontId="10"/>
  </si>
  <si>
    <t>複合型サービス</t>
    <phoneticPr fontId="10"/>
  </si>
  <si>
    <t>（看護小規模多機能型</t>
    <phoneticPr fontId="10"/>
  </si>
  <si>
    <t>居宅介護・短期利用型）</t>
    <phoneticPr fontId="10"/>
  </si>
  <si>
    <t>１　介護予防小規模多機能型居宅介護事業所　</t>
  </si>
  <si>
    <t>居宅介護</t>
    <phoneticPr fontId="10"/>
  </si>
  <si>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0"/>
  </si>
  <si>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0"/>
  </si>
  <si>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</si>
  <si>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0"/>
  </si>
  <si>
    <t>　　　10　「その他該当する体制等」欄で人員配置に係る加算（減算）の届出については、それぞれ加算（減算）の要件となる職員の配置状況や勤務体制がわかる書類を添付してください。</t>
    <phoneticPr fontId="10"/>
  </si>
  <si>
    <t>　　　　　　（例）－「機能訓練指導体制」…機能訓練指導員、「夜間勤務条件基準」…夜勤を行う看護師（准看護師）と介護職員の配置状況　等</t>
    <phoneticPr fontId="10"/>
  </si>
  <si>
    <t>　　　11 「時間延長サービス体制」については、実際に利用者に対して延長サービスを行うことが可能な場合に記載してください。</t>
    <phoneticPr fontId="10"/>
  </si>
  <si>
    <t>　　　24 「職員の欠員による減算の状況」については、以下の要領で記載してください。</t>
    <phoneticPr fontId="10"/>
  </si>
  <si>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0"/>
  </si>
  <si>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0"/>
  </si>
  <si>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0"/>
  </si>
  <si>
    <t>令和</t>
    <rPh sb="0" eb="2">
      <t>レイワ</t>
    </rPh>
    <phoneticPr fontId="10"/>
  </si>
  <si>
    <t>年</t>
    <rPh sb="0" eb="1">
      <t>ネン</t>
    </rPh>
    <phoneticPr fontId="10"/>
  </si>
  <si>
    <t>月</t>
    <rPh sb="0" eb="1">
      <t>ゲツ</t>
    </rPh>
    <phoneticPr fontId="10"/>
  </si>
  <si>
    <t>日</t>
    <rPh sb="0" eb="1">
      <t>ヒ</t>
    </rPh>
    <phoneticPr fontId="10"/>
  </si>
  <si>
    <t>殿</t>
    <rPh sb="0" eb="1">
      <t>ドノ</t>
    </rPh>
    <phoneticPr fontId="10"/>
  </si>
  <si>
    <t>）</t>
    <phoneticPr fontId="10"/>
  </si>
  <si>
    <t>電話番号</t>
  </si>
  <si>
    <t>FAX番号</t>
  </si>
  <si>
    <t>職名</t>
  </si>
  <si>
    <t>氏名</t>
  </si>
  <si>
    <t>代表者の住所</t>
  </si>
  <si>
    <t>管理者の氏名</t>
  </si>
  <si>
    <t>管理者の住所</t>
  </si>
  <si>
    <t>訪問入浴介護</t>
  </si>
  <si>
    <t>短期入所生活介護</t>
  </si>
  <si>
    <t>介護保険事業所番号</t>
  </si>
  <si>
    <t>別添のとおり</t>
  </si>
  <si>
    <t>代表者の職・氏名</t>
  </si>
  <si>
    <t>％</t>
    <phoneticPr fontId="10"/>
  </si>
  <si>
    <t>夜間対応型訪問介護</t>
    <rPh sb="0" eb="2">
      <t>ヤカン</t>
    </rPh>
    <rPh sb="2" eb="5">
      <t>タイオウガタ</t>
    </rPh>
    <phoneticPr fontId="10"/>
  </si>
  <si>
    <t>地域密着型通所介護</t>
    <rPh sb="0" eb="2">
      <t>チイキ</t>
    </rPh>
    <rPh sb="2" eb="4">
      <t>ミッチャク</t>
    </rPh>
    <rPh sb="4" eb="5">
      <t>ガタ</t>
    </rPh>
    <rPh sb="5" eb="7">
      <t>ツウショ</t>
    </rPh>
    <rPh sb="7" eb="9">
      <t>カイゴ</t>
    </rPh>
    <phoneticPr fontId="10"/>
  </si>
  <si>
    <t>認知症対応型通所介護</t>
    <rPh sb="0" eb="3">
      <t>ニンチショウ</t>
    </rPh>
    <rPh sb="3" eb="6">
      <t>タイオウガタ</t>
    </rPh>
    <rPh sb="6" eb="8">
      <t>ツウショ</t>
    </rPh>
    <rPh sb="8" eb="10">
      <t>カイゴ</t>
    </rPh>
    <phoneticPr fontId="10"/>
  </si>
  <si>
    <t>認知症対応型共同生活介護</t>
    <rPh sb="0" eb="3">
      <t>ニンチショウ</t>
    </rPh>
    <rPh sb="3" eb="6">
      <t>タイオウガタ</t>
    </rPh>
    <rPh sb="6" eb="8">
      <t>キョウドウ</t>
    </rPh>
    <rPh sb="8" eb="10">
      <t>セイカツ</t>
    </rPh>
    <rPh sb="10" eb="12">
      <t>カイゴ</t>
    </rPh>
    <phoneticPr fontId="10"/>
  </si>
  <si>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0"/>
  </si>
  <si>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0"/>
  </si>
  <si>
    <t>複合型サービス</t>
    <rPh sb="0" eb="3">
      <t>フクゴウガタ</t>
    </rPh>
    <phoneticPr fontId="10"/>
  </si>
  <si>
    <t>（別紙４）</t>
    <phoneticPr fontId="10"/>
  </si>
  <si>
    <t>市町村名</t>
    <rPh sb="0" eb="3">
      <t>シチョウソン</t>
    </rPh>
    <rPh sb="3" eb="4">
      <t>メイ</t>
    </rPh>
    <phoneticPr fontId="10"/>
  </si>
  <si>
    <t>基準該当サービスに係る特例居宅介護サービス費、特例介護予防サービス費、特例居宅介護
サービス計画費及び特例介護予防サービス計画費の支給に係る上限の率の設定について　</t>
    <rPh sb="23" eb="25">
      <t>トクレイ</t>
    </rPh>
    <rPh sb="25" eb="27">
      <t>カイゴ</t>
    </rPh>
    <rPh sb="27" eb="29">
      <t>ヨボウ</t>
    </rPh>
    <rPh sb="33" eb="34">
      <t>ヒ</t>
    </rPh>
    <phoneticPr fontId="10"/>
  </si>
  <si>
    <t>このことについて、上限の率を下記のとおり設定しましたのでお知らせします。</t>
    <phoneticPr fontId="10"/>
  </si>
  <si>
    <t>記</t>
  </si>
  <si>
    <t>　1　全国共通の介護報酬額に対して定める率</t>
    <phoneticPr fontId="10"/>
  </si>
  <si>
    <t>項　　　目</t>
    <phoneticPr fontId="10"/>
  </si>
  <si>
    <t>サービスの種類</t>
  </si>
  <si>
    <t>全国共通の介護報酬額に対して定める率</t>
    <phoneticPr fontId="10"/>
  </si>
  <si>
    <t xml:space="preserve"> 特例居宅介護サービス費</t>
    <phoneticPr fontId="10"/>
  </si>
  <si>
    <t xml:space="preserve"> 訪問介護</t>
    <phoneticPr fontId="10"/>
  </si>
  <si>
    <t>％</t>
  </si>
  <si>
    <t xml:space="preserve"> 訪問入浴介護</t>
    <phoneticPr fontId="10"/>
  </si>
  <si>
    <t xml:space="preserve"> 通所介護</t>
    <phoneticPr fontId="10"/>
  </si>
  <si>
    <t xml:space="preserve"> 短期入所生活介護</t>
    <phoneticPr fontId="10"/>
  </si>
  <si>
    <t xml:space="preserve"> 福祉用具貸与</t>
    <phoneticPr fontId="10"/>
  </si>
  <si>
    <t xml:space="preserve"> 特例介護予防サービス費</t>
    <phoneticPr fontId="10"/>
  </si>
  <si>
    <t xml:space="preserve"> 介護予防訪問入浴介護</t>
    <rPh sb="1" eb="3">
      <t>カイゴ</t>
    </rPh>
    <rPh sb="3" eb="5">
      <t>ヨボウ</t>
    </rPh>
    <phoneticPr fontId="10"/>
  </si>
  <si>
    <t xml:space="preserve"> 介護予防短期入所生活介護</t>
    <rPh sb="1" eb="3">
      <t>カイゴ</t>
    </rPh>
    <rPh sb="3" eb="5">
      <t>ヨボウ</t>
    </rPh>
    <phoneticPr fontId="10"/>
  </si>
  <si>
    <t xml:space="preserve"> 介護予防福祉用具貸与</t>
    <rPh sb="1" eb="3">
      <t>カイゴ</t>
    </rPh>
    <rPh sb="3" eb="5">
      <t>ヨボウ</t>
    </rPh>
    <phoneticPr fontId="10"/>
  </si>
  <si>
    <t xml:space="preserve"> 特例居宅介護サービス計画費</t>
    <phoneticPr fontId="10"/>
  </si>
  <si>
    <t xml:space="preserve"> 特例介護予防サービス計画費</t>
    <rPh sb="3" eb="5">
      <t>カイゴ</t>
    </rPh>
    <rPh sb="5" eb="7">
      <t>ヨボウ</t>
    </rPh>
    <phoneticPr fontId="10"/>
  </si>
  <si>
    <t>　2　適用開始年月日　</t>
    <rPh sb="3" eb="5">
      <t>テキヨウ</t>
    </rPh>
    <rPh sb="5" eb="7">
      <t>カイシ</t>
    </rPh>
    <rPh sb="7" eb="10">
      <t>ネンガッピ</t>
    </rPh>
    <phoneticPr fontId="10"/>
  </si>
  <si>
    <t>月</t>
    <rPh sb="0" eb="1">
      <t>ガツ</t>
    </rPh>
    <phoneticPr fontId="10"/>
  </si>
  <si>
    <t>日</t>
    <rPh sb="0" eb="1">
      <t>ニチ</t>
    </rPh>
    <phoneticPr fontId="10"/>
  </si>
  <si>
    <t>（別紙５）</t>
    <phoneticPr fontId="10"/>
  </si>
  <si>
    <t>事業所・施設名</t>
    <rPh sb="0" eb="3">
      <t>ジギョウショ</t>
    </rPh>
    <rPh sb="4" eb="6">
      <t>シセツ</t>
    </rPh>
    <rPh sb="6" eb="7">
      <t>メイ</t>
    </rPh>
    <phoneticPr fontId="10"/>
  </si>
  <si>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10"/>
  </si>
  <si>
    <t>　1　割引率等</t>
    <rPh sb="3" eb="6">
      <t>ワリビキリツ</t>
    </rPh>
    <rPh sb="6" eb="7">
      <t>トウ</t>
    </rPh>
    <phoneticPr fontId="10"/>
  </si>
  <si>
    <t>事業所番号</t>
    <rPh sb="0" eb="3">
      <t>ジギョウショ</t>
    </rPh>
    <rPh sb="3" eb="5">
      <t>バンゴウ</t>
    </rPh>
    <phoneticPr fontId="10"/>
  </si>
  <si>
    <t>サービスの種類</t>
    <rPh sb="5" eb="7">
      <t>シュルイ</t>
    </rPh>
    <phoneticPr fontId="10"/>
  </si>
  <si>
    <t>割引率</t>
    <rPh sb="0" eb="2">
      <t>ワリビキ</t>
    </rPh>
    <rPh sb="2" eb="3">
      <t>リツ</t>
    </rPh>
    <phoneticPr fontId="10"/>
  </si>
  <si>
    <t>適用条件</t>
    <rPh sb="0" eb="2">
      <t>テキヨウ</t>
    </rPh>
    <rPh sb="2" eb="4">
      <t>ジョウケン</t>
    </rPh>
    <phoneticPr fontId="10"/>
  </si>
  <si>
    <t>（例）10</t>
    <rPh sb="1" eb="2">
      <t>レイ</t>
    </rPh>
    <phoneticPr fontId="10"/>
  </si>
  <si>
    <t>　（例）毎日　午後２時から午後４時まで</t>
    <rPh sb="2" eb="3">
      <t>レイ</t>
    </rPh>
    <rPh sb="4" eb="6">
      <t>マイニチ</t>
    </rPh>
    <rPh sb="7" eb="9">
      <t>ゴゴ</t>
    </rPh>
    <rPh sb="10" eb="11">
      <t>ジ</t>
    </rPh>
    <rPh sb="13" eb="15">
      <t>ゴゴ</t>
    </rPh>
    <rPh sb="16" eb="17">
      <t>ジ</t>
    </rPh>
    <phoneticPr fontId="10"/>
  </si>
  <si>
    <t>特定施設入居者生活介護</t>
    <rPh sb="0" eb="2">
      <t>トクテイ</t>
    </rPh>
    <rPh sb="2" eb="4">
      <t>シセツ</t>
    </rPh>
    <rPh sb="4" eb="7">
      <t>ニュウキョシャ</t>
    </rPh>
    <rPh sb="7" eb="9">
      <t>セイカツ</t>
    </rPh>
    <rPh sb="9" eb="11">
      <t>カイゴ</t>
    </rPh>
    <phoneticPr fontId="10"/>
  </si>
  <si>
    <t>介護老人福祉施設</t>
    <rPh sb="0" eb="2">
      <t>カイゴ</t>
    </rPh>
    <rPh sb="2" eb="4">
      <t>ロウジン</t>
    </rPh>
    <rPh sb="4" eb="6">
      <t>フクシ</t>
    </rPh>
    <rPh sb="6" eb="8">
      <t>シセツ</t>
    </rPh>
    <phoneticPr fontId="10"/>
  </si>
  <si>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10"/>
  </si>
  <si>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10"/>
  </si>
  <si>
    <t>　　記載してください。</t>
    <phoneticPr fontId="10"/>
  </si>
  <si>
    <t>　2　適用開始年月日</t>
    <rPh sb="3" eb="5">
      <t>テキヨウ</t>
    </rPh>
    <rPh sb="5" eb="7">
      <t>カイシ</t>
    </rPh>
    <rPh sb="7" eb="10">
      <t>ネンガッピ</t>
    </rPh>
    <phoneticPr fontId="10"/>
  </si>
  <si>
    <t>（別紙５ー２）</t>
    <phoneticPr fontId="10"/>
  </si>
  <si>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10"/>
  </si>
  <si>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10"/>
  </si>
  <si>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0"/>
  </si>
  <si>
    <t>介護予防認知症対応型
通所介護</t>
    <rPh sb="0" eb="2">
      <t>カイゴ</t>
    </rPh>
    <rPh sb="2" eb="4">
      <t>ヨボウ</t>
    </rPh>
    <rPh sb="4" eb="7">
      <t>ニンチショウ</t>
    </rPh>
    <rPh sb="7" eb="10">
      <t>タイオウガタ</t>
    </rPh>
    <rPh sb="11" eb="13">
      <t>ツウショ</t>
    </rPh>
    <rPh sb="13" eb="15">
      <t>カイゴ</t>
    </rPh>
    <phoneticPr fontId="10"/>
  </si>
  <si>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10"/>
  </si>
  <si>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10"/>
  </si>
  <si>
    <t>（別紙７）</t>
    <phoneticPr fontId="10"/>
  </si>
  <si>
    <t>従業者の勤務の体制及び勤務形態一覧表　（　　　　年　　　月分）</t>
    <phoneticPr fontId="10"/>
  </si>
  <si>
    <t>サービス種類（　　　　　　　　　　　　　　　　　　　　　）</t>
    <phoneticPr fontId="10"/>
  </si>
  <si>
    <t>事業所・施設名（　　　　　　　　　　　　　　　　　　　　）</t>
    <phoneticPr fontId="10"/>
  </si>
  <si>
    <t>「人員配置区分―　　型」又は「該当する体制等―　　　　　」</t>
    <phoneticPr fontId="10"/>
  </si>
  <si>
    <t>［入所（利用）定員（見込）数等　　　　　名］</t>
    <phoneticPr fontId="10"/>
  </si>
  <si>
    <t>職　種</t>
    <phoneticPr fontId="10"/>
  </si>
  <si>
    <t>勤務　　　　　　　　　　形態</t>
    <phoneticPr fontId="10"/>
  </si>
  <si>
    <t>氏　名</t>
    <phoneticPr fontId="10"/>
  </si>
  <si>
    <t>第1週</t>
  </si>
  <si>
    <t>第2週</t>
  </si>
  <si>
    <t>第3週</t>
  </si>
  <si>
    <t>第4週</t>
  </si>
  <si>
    <t>4週の　　　　　　　　　　合計</t>
    <phoneticPr fontId="10"/>
  </si>
  <si>
    <t>週平均　　　　　　　　　の勤務　　　　　　　　　　　　　時間</t>
    <phoneticPr fontId="10"/>
  </si>
  <si>
    <t>常勤換　　　　　　　　　算後の　　　　　　　　　　　　人数　</t>
    <rPh sb="27" eb="29">
      <t>ニンズウ</t>
    </rPh>
    <phoneticPr fontId="10"/>
  </si>
  <si>
    <t>＊</t>
  </si>
  <si>
    <t>（記載例―1）</t>
    <phoneticPr fontId="10"/>
  </si>
  <si>
    <t>①</t>
  </si>
  <si>
    <t>③</t>
  </si>
  <si>
    <t>②</t>
  </si>
  <si>
    <t>④</t>
  </si>
  <si>
    <t>（記載例―2）</t>
    <phoneticPr fontId="10"/>
  </si>
  <si>
    <t>ab</t>
  </si>
  <si>
    <t>cd</t>
  </si>
  <si>
    <t>e</t>
  </si>
  <si>
    <t>（再掲）
夜勤職員</t>
    <rPh sb="1" eb="3">
      <t>サイケイ</t>
    </rPh>
    <rPh sb="5" eb="7">
      <t>ヤキン</t>
    </rPh>
    <rPh sb="7" eb="9">
      <t>ショクイン</t>
    </rPh>
    <phoneticPr fontId="10"/>
  </si>
  <si>
    <t>１日の夜勤の合計時間</t>
    <rPh sb="1" eb="2">
      <t>ニチ</t>
    </rPh>
    <rPh sb="3" eb="5">
      <t>ヤキン</t>
    </rPh>
    <rPh sb="6" eb="8">
      <t>ゴウケイ</t>
    </rPh>
    <rPh sb="8" eb="10">
      <t>ジカン</t>
    </rPh>
    <phoneticPr fontId="10"/>
  </si>
  <si>
    <t>常勤換算後の人数
（16h換算）</t>
    <rPh sb="0" eb="2">
      <t>ジョウキン</t>
    </rPh>
    <rPh sb="2" eb="4">
      <t>カンザン</t>
    </rPh>
    <rPh sb="4" eb="5">
      <t>ウシ</t>
    </rPh>
    <rPh sb="6" eb="8">
      <t>ニンズウ</t>
    </rPh>
    <rPh sb="13" eb="15">
      <t>カンザン</t>
    </rPh>
    <phoneticPr fontId="10"/>
  </si>
  <si>
    <t>＜配置状況＞</t>
  </si>
  <si>
    <t>看護職員：介護職員</t>
  </si>
  <si>
    <t>　（　　　　：　　　　)</t>
    <phoneticPr fontId="10"/>
  </si>
  <si>
    <t>看護師：准看護師　(日中)</t>
    <rPh sb="2" eb="3">
      <t>シ</t>
    </rPh>
    <rPh sb="7" eb="8">
      <t>シ</t>
    </rPh>
    <phoneticPr fontId="10"/>
  </si>
  <si>
    <t>看護師：准看護師 （夜間）</t>
    <rPh sb="2" eb="3">
      <t>シ</t>
    </rPh>
    <rPh sb="7" eb="8">
      <t>シ</t>
    </rPh>
    <rPh sb="10" eb="12">
      <t>ヤカン</t>
    </rPh>
    <phoneticPr fontId="10"/>
  </si>
  <si>
    <t>備考1　＊欄には、当該月の曜日を記入してください。</t>
    <phoneticPr fontId="10"/>
  </si>
  <si>
    <t>　　2　「人員配置区分」又は「該当する体制等」欄には、別紙「介護給付費算定に係る体制等状況一覧表」に掲げる人員配置区分の類型又は該当する</t>
    <phoneticPr fontId="10"/>
  </si>
  <si>
    <t>　　　体制加算の内容をそのまま記載してください。</t>
    <phoneticPr fontId="10"/>
  </si>
  <si>
    <t>　　3　届出を行う従業者について、4週間分の勤務すべき時間数を記入してください。勤務時間ごとあるいはサービス提供時間単位ごとに区分して</t>
    <phoneticPr fontId="10"/>
  </si>
  <si>
    <t>　　　番号を付し、その番号を記入してください。</t>
    <phoneticPr fontId="10"/>
  </si>
  <si>
    <t>　　　　（記載例1―勤務時間 ①8：30～17：00、②16：30～1：00、③0：30～9：00、④休日）</t>
    <phoneticPr fontId="10"/>
  </si>
  <si>
    <t>　　　　（記載例2―サービス提供時間 a 9：00～12：00、b 13：00～16：00、c 10：30～13：30、d 14：30～17：30、e 休日）</t>
    <phoneticPr fontId="10"/>
  </si>
  <si>
    <t>　　　　　※複数単位実施の場合、その全てを記入のこと。</t>
    <phoneticPr fontId="10"/>
  </si>
  <si>
    <t>　　4　届出する従業者の職種ごとに下記の勤務形態の区分の順にまとめて記載し、「週平均の勤務時間」については、職種ごとのAの小計と、</t>
    <phoneticPr fontId="10"/>
  </si>
  <si>
    <t>　　　Ｂ～Ｄまでを加えた数の小計の行を挿入してください。</t>
    <phoneticPr fontId="10"/>
  </si>
  <si>
    <t>　　　　　勤務形態の区分　Ａ：常勤で専従　Ｂ：常勤で兼務　Ｃ：常勤以外で専従　Ｄ：常勤以外で兼務</t>
    <phoneticPr fontId="10"/>
  </si>
  <si>
    <t>　　5　常勤換算が必要なものについては、Ａ～Ｄの「週平均の勤務時間」をすべて足し、常勤の従業者が週に勤務すべき時間数で割って、</t>
    <phoneticPr fontId="10"/>
  </si>
  <si>
    <t>　　　「常勤換算後の人数」を算出してください。</t>
    <phoneticPr fontId="10"/>
  </si>
  <si>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10"/>
  </si>
  <si>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10"/>
  </si>
  <si>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10"/>
  </si>
  <si>
    <t>　　7　算出にあたっては、小数点以下第2位を切り捨ててください。</t>
    <phoneticPr fontId="10"/>
  </si>
  <si>
    <t>　　8　当該事業所・施設に係る組織体制図を添付してください。</t>
    <phoneticPr fontId="10"/>
  </si>
  <si>
    <t>　　9　各事業所・施設において使用している勤務割表等（変更の届出の場合は変更後の予定勤務割表等）により、届出の対象となる従業者の職種、</t>
    <phoneticPr fontId="10"/>
  </si>
  <si>
    <t>　　　勤務形態、氏名、当該業務の勤務時間及び看護職員と介護職員の配置状況(関係する場合)が確認できる場合はその書類をもって添付書類として</t>
    <phoneticPr fontId="10"/>
  </si>
  <si>
    <t>　　　差し支えありません。</t>
    <phoneticPr fontId="10"/>
  </si>
  <si>
    <t>介護職員</t>
  </si>
  <si>
    <t>前年度（３月を除く）</t>
  </si>
  <si>
    <t>令和　　年</t>
    <rPh sb="0" eb="2">
      <t>レイワ</t>
    </rPh>
    <rPh sb="4" eb="5">
      <t>ネン</t>
    </rPh>
    <phoneticPr fontId="10"/>
  </si>
  <si>
    <t>5月</t>
  </si>
  <si>
    <t>6月</t>
  </si>
  <si>
    <t>7月</t>
  </si>
  <si>
    <t>8月</t>
  </si>
  <si>
    <t>9月</t>
  </si>
  <si>
    <t>10月</t>
  </si>
  <si>
    <t>11月</t>
  </si>
  <si>
    <t>12月</t>
  </si>
  <si>
    <t>1月</t>
  </si>
  <si>
    <t>2月</t>
  </si>
  <si>
    <t>（別紙７ー３）</t>
    <rPh sb="1" eb="3">
      <t>ベッシ</t>
    </rPh>
    <phoneticPr fontId="10"/>
  </si>
  <si>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10"/>
  </si>
  <si>
    <t>事 業 所 名</t>
    <phoneticPr fontId="10"/>
  </si>
  <si>
    <t>異動等区分</t>
  </si>
  <si>
    <t>1　新規</t>
    <phoneticPr fontId="10"/>
  </si>
  <si>
    <t>2　変更</t>
    <phoneticPr fontId="10"/>
  </si>
  <si>
    <t>3　終了</t>
    <phoneticPr fontId="10"/>
  </si>
  <si>
    <t>施 設 種 別</t>
    <rPh sb="0" eb="1">
      <t>シ</t>
    </rPh>
    <rPh sb="2" eb="3">
      <t>セツ</t>
    </rPh>
    <rPh sb="4" eb="5">
      <t>タネ</t>
    </rPh>
    <rPh sb="6" eb="7">
      <t>ベツ</t>
    </rPh>
    <phoneticPr fontId="10"/>
  </si>
  <si>
    <t>1　介護老人福祉施設</t>
    <phoneticPr fontId="10"/>
  </si>
  <si>
    <t>2　地域密着型介護老人福祉施設</t>
  </si>
  <si>
    <t>3　短期入所生活介護</t>
  </si>
  <si>
    <t>有</t>
    <rPh sb="0" eb="1">
      <t>ア</t>
    </rPh>
    <phoneticPr fontId="10"/>
  </si>
  <si>
    <t>・</t>
    <phoneticPr fontId="10"/>
  </si>
  <si>
    <t>無</t>
    <rPh sb="0" eb="1">
      <t>ナ</t>
    </rPh>
    <phoneticPr fontId="10"/>
  </si>
  <si>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10"/>
  </si>
  <si>
    <t xml:space="preserve">② 夜勤職員全員がインカム等のICTを使用 </t>
    <rPh sb="2" eb="4">
      <t>ヤキン</t>
    </rPh>
    <rPh sb="4" eb="6">
      <t>ショクイン</t>
    </rPh>
    <rPh sb="6" eb="8">
      <t>ゼンイン</t>
    </rPh>
    <rPh sb="13" eb="14">
      <t>トウ</t>
    </rPh>
    <rPh sb="19" eb="21">
      <t>シヨウ</t>
    </rPh>
    <phoneticPr fontId="10"/>
  </si>
  <si>
    <t>③ 導入機器</t>
    <rPh sb="2" eb="4">
      <t>ドウニュウ</t>
    </rPh>
    <rPh sb="4" eb="6">
      <t>キキ</t>
    </rPh>
    <phoneticPr fontId="10"/>
  </si>
  <si>
    <t>　</t>
    <phoneticPr fontId="10"/>
  </si>
  <si>
    <t>名　称</t>
    <rPh sb="0" eb="1">
      <t>ナ</t>
    </rPh>
    <rPh sb="2" eb="3">
      <t>ショウ</t>
    </rPh>
    <phoneticPr fontId="10"/>
  </si>
  <si>
    <t>製造事業者</t>
    <rPh sb="0" eb="2">
      <t>セイゾウ</t>
    </rPh>
    <rPh sb="2" eb="5">
      <t>ジギョウシャ</t>
    </rPh>
    <phoneticPr fontId="10"/>
  </si>
  <si>
    <t>用　途</t>
    <rPh sb="0" eb="1">
      <t>ヨウ</t>
    </rPh>
    <rPh sb="2" eb="3">
      <t>ト</t>
    </rPh>
    <phoneticPr fontId="10"/>
  </si>
  <si>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10"/>
  </si>
  <si>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0"/>
  </si>
  <si>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10"/>
  </si>
  <si>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10"/>
  </si>
  <si>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10"/>
  </si>
  <si>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10"/>
  </si>
  <si>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10"/>
  </si>
  <si>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10"/>
  </si>
  <si>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10"/>
  </si>
  <si>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10"/>
  </si>
  <si>
    <t>事 業 所 名</t>
  </si>
  <si>
    <t>異動等区分</t>
    <phoneticPr fontId="10"/>
  </si>
  <si>
    <t>届 出 項 目</t>
    <phoneticPr fontId="10"/>
  </si>
  <si>
    <t>人</t>
  </si>
  <si>
    <t>（</t>
    <phoneticPr fontId="10"/>
  </si>
  <si>
    <t>①</t>
    <phoneticPr fontId="10"/>
  </si>
  <si>
    <t>人</t>
    <rPh sb="0" eb="1">
      <t>ニン</t>
    </rPh>
    <phoneticPr fontId="10"/>
  </si>
  <si>
    <t>②</t>
    <phoneticPr fontId="10"/>
  </si>
  <si>
    <t>→</t>
    <phoneticPr fontId="10"/>
  </si>
  <si>
    <t>１人以上</t>
    <rPh sb="1" eb="2">
      <t>ニン</t>
    </rPh>
    <rPh sb="2" eb="4">
      <t>イジョウ</t>
    </rPh>
    <phoneticPr fontId="10"/>
  </si>
  <si>
    <t>氏名</t>
    <rPh sb="0" eb="2">
      <t>シメイ</t>
    </rPh>
    <phoneticPr fontId="10"/>
  </si>
  <si>
    <t>１　特定施設入居者生活介護</t>
    <phoneticPr fontId="10"/>
  </si>
  <si>
    <t>２　地域密着型特定施設入居者生活介護</t>
    <phoneticPr fontId="10"/>
  </si>
  <si>
    <t>４．届 出 項 目</t>
    <rPh sb="2" eb="3">
      <t>トドケ</t>
    </rPh>
    <rPh sb="4" eb="5">
      <t>デ</t>
    </rPh>
    <rPh sb="6" eb="7">
      <t>コウ</t>
    </rPh>
    <rPh sb="8" eb="9">
      <t>メ</t>
    </rPh>
    <phoneticPr fontId="10"/>
  </si>
  <si>
    <t>１　夜間看護体制加算（Ⅰ）</t>
    <rPh sb="2" eb="4">
      <t>ヤカン</t>
    </rPh>
    <rPh sb="4" eb="6">
      <t>カンゴ</t>
    </rPh>
    <rPh sb="6" eb="10">
      <t>タイセイカサン</t>
    </rPh>
    <phoneticPr fontId="10"/>
  </si>
  <si>
    <t>２　夜間看護体制加算（Ⅱ）</t>
    <rPh sb="2" eb="4">
      <t>ヤカン</t>
    </rPh>
    <rPh sb="4" eb="6">
      <t>カンゴ</t>
    </rPh>
    <rPh sb="6" eb="10">
      <t>タイセイカサン</t>
    </rPh>
    <phoneticPr fontId="10"/>
  </si>
  <si>
    <t xml:space="preserve"> ５．夜間看護体制加算（Ⅰ）に係る届出内容</t>
    <rPh sb="3" eb="5">
      <t>ヤカン</t>
    </rPh>
    <rPh sb="7" eb="9">
      <t>タイセイ</t>
    </rPh>
    <rPh sb="15" eb="16">
      <t>カカ</t>
    </rPh>
    <rPh sb="17" eb="19">
      <t>トドケデ</t>
    </rPh>
    <rPh sb="19" eb="21">
      <t>ナイヨウ</t>
    </rPh>
    <phoneticPr fontId="10"/>
  </si>
  <si>
    <t>看護職員の状況</t>
    <rPh sb="0" eb="2">
      <t>カンゴ</t>
    </rPh>
    <rPh sb="2" eb="4">
      <t>ショクイン</t>
    </rPh>
    <rPh sb="5" eb="7">
      <t>ジョウキョウ</t>
    </rPh>
    <phoneticPr fontId="10"/>
  </si>
  <si>
    <t>　保健師</t>
    <phoneticPr fontId="10"/>
  </si>
  <si>
    <t>　常勤</t>
    <phoneticPr fontId="10"/>
  </si>
  <si>
    <t>　看護師</t>
    <phoneticPr fontId="10"/>
  </si>
  <si>
    <t>　准看護師</t>
    <rPh sb="1" eb="2">
      <t>ジュン</t>
    </rPh>
    <phoneticPr fontId="10"/>
  </si>
  <si>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10"/>
  </si>
  <si>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10"/>
  </si>
  <si>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10"/>
  </si>
  <si>
    <t xml:space="preserve"> ６．夜間看護体制加算（Ⅱ）に係る届出内容</t>
    <rPh sb="3" eb="5">
      <t>ヤカン</t>
    </rPh>
    <rPh sb="7" eb="9">
      <t>タイセイ</t>
    </rPh>
    <rPh sb="15" eb="16">
      <t>カカ</t>
    </rPh>
    <rPh sb="17" eb="19">
      <t>トドケデ</t>
    </rPh>
    <rPh sb="19" eb="21">
      <t>ナイヨウ</t>
    </rPh>
    <phoneticPr fontId="10"/>
  </si>
  <si>
    <t>　24時間常時連絡できる体制を整備している。</t>
    <phoneticPr fontId="10"/>
  </si>
  <si>
    <t>看護体制加算に係る届出書
（短期入所生活介護事業所）</t>
    <rPh sb="7" eb="8">
      <t>カカ</t>
    </rPh>
    <rPh sb="9" eb="12">
      <t>トドケデショ</t>
    </rPh>
    <rPh sb="14" eb="16">
      <t>タンキ</t>
    </rPh>
    <rPh sb="16" eb="18">
      <t>ニュウショ</t>
    </rPh>
    <rPh sb="18" eb="20">
      <t>セイカツ</t>
    </rPh>
    <rPh sb="20" eb="22">
      <t>カイゴ</t>
    </rPh>
    <rPh sb="22" eb="25">
      <t>ジギョウショ</t>
    </rPh>
    <phoneticPr fontId="10"/>
  </si>
  <si>
    <t>1　看護体制加算（Ⅰ）</t>
    <phoneticPr fontId="10"/>
  </si>
  <si>
    <t>2　看護体制加算（Ⅱ）</t>
    <phoneticPr fontId="10"/>
  </si>
  <si>
    <t>3　看護体制加算（Ⅲ）イ</t>
    <phoneticPr fontId="10"/>
  </si>
  <si>
    <t>4　看護体制加算（Ⅲ）ロ</t>
    <phoneticPr fontId="10"/>
  </si>
  <si>
    <t>5　看護体制加算（Ⅳ）イ</t>
    <phoneticPr fontId="10"/>
  </si>
  <si>
    <t>6　看護体制加算（Ⅳ）ロ</t>
    <phoneticPr fontId="10"/>
  </si>
  <si>
    <t xml:space="preserve"> 看護体制加算に係る届出内容</t>
    <rPh sb="1" eb="3">
      <t>カンゴ</t>
    </rPh>
    <rPh sb="3" eb="5">
      <t>タイセイ</t>
    </rPh>
    <phoneticPr fontId="10"/>
  </si>
  <si>
    <t>定員及び利用者数の状況</t>
    <rPh sb="0" eb="2">
      <t>テイイン</t>
    </rPh>
    <rPh sb="2" eb="3">
      <t>オヨ</t>
    </rPh>
    <rPh sb="4" eb="7">
      <t>リヨウシャ</t>
    </rPh>
    <rPh sb="7" eb="8">
      <t>スウ</t>
    </rPh>
    <rPh sb="9" eb="11">
      <t>ジョウキョウ</t>
    </rPh>
    <phoneticPr fontId="10"/>
  </si>
  <si>
    <t>　定員</t>
    <rPh sb="1" eb="3">
      <t>テイイン</t>
    </rPh>
    <phoneticPr fontId="10"/>
  </si>
  <si>
    <t>　利用者数</t>
    <rPh sb="1" eb="3">
      <t>リヨウ</t>
    </rPh>
    <rPh sb="3" eb="4">
      <t>シャ</t>
    </rPh>
    <rPh sb="4" eb="5">
      <t>スウ</t>
    </rPh>
    <phoneticPr fontId="10"/>
  </si>
  <si>
    <t>常勤</t>
    <phoneticPr fontId="10"/>
  </si>
  <si>
    <t>　看護職員（看護師・准看護師）</t>
    <rPh sb="1" eb="3">
      <t>カンゴ</t>
    </rPh>
    <rPh sb="3" eb="5">
      <t>ショクイン</t>
    </rPh>
    <rPh sb="6" eb="9">
      <t>カンゴシ</t>
    </rPh>
    <rPh sb="10" eb="11">
      <t>ジュン</t>
    </rPh>
    <phoneticPr fontId="10"/>
  </si>
  <si>
    <t>常勤換算</t>
  </si>
  <si>
    <t>連携する病院・診療所・訪問看護ステーション</t>
    <rPh sb="0" eb="2">
      <t>レンケイ</t>
    </rPh>
    <rPh sb="4" eb="6">
      <t>ビョウイン</t>
    </rPh>
    <rPh sb="7" eb="10">
      <t>シンリョウジョ</t>
    </rPh>
    <rPh sb="11" eb="13">
      <t>ホウモン</t>
    </rPh>
    <rPh sb="13" eb="15">
      <t>カンゴ</t>
    </rPh>
    <phoneticPr fontId="10"/>
  </si>
  <si>
    <t>病院・診療所・訪問看護ステーション名</t>
    <rPh sb="0" eb="2">
      <t>ビョウイン</t>
    </rPh>
    <rPh sb="3" eb="6">
      <t>シンリョウジョ</t>
    </rPh>
    <rPh sb="7" eb="9">
      <t>ホウモン</t>
    </rPh>
    <rPh sb="9" eb="11">
      <t>カンゴ</t>
    </rPh>
    <rPh sb="17" eb="18">
      <t>メイ</t>
    </rPh>
    <phoneticPr fontId="10"/>
  </si>
  <si>
    <t>中重度者の受入状況</t>
    <rPh sb="0" eb="4">
      <t>チュウジュウドシャ</t>
    </rPh>
    <rPh sb="5" eb="6">
      <t>ウ</t>
    </rPh>
    <rPh sb="6" eb="7">
      <t>イ</t>
    </rPh>
    <rPh sb="7" eb="9">
      <t>ジョウキョウ</t>
    </rPh>
    <phoneticPr fontId="10"/>
  </si>
  <si>
    <t>［</t>
    <phoneticPr fontId="10"/>
  </si>
  <si>
    <t>前年度</t>
    <rPh sb="0" eb="3">
      <t>ゼンネンド</t>
    </rPh>
    <phoneticPr fontId="10"/>
  </si>
  <si>
    <t>前三月</t>
    <rPh sb="0" eb="1">
      <t>ゼン</t>
    </rPh>
    <rPh sb="1" eb="3">
      <t>サンガツ</t>
    </rPh>
    <phoneticPr fontId="10"/>
  </si>
  <si>
    <t>］における（[　]はいずれかの□を■にする）</t>
    <phoneticPr fontId="10"/>
  </si>
  <si>
    <t xml:space="preserve"> 利用者の総数のうち、要介護３、要介護４又は要介護５の利用者の</t>
    <phoneticPr fontId="10"/>
  </si>
  <si>
    <t xml:space="preserve"> 占める割合が70％以上</t>
    <phoneticPr fontId="10"/>
  </si>
  <si>
    <t>備考　看護体制について、体制を整備している場合について提出してください。</t>
    <rPh sb="3" eb="5">
      <t>カンゴ</t>
    </rPh>
    <rPh sb="5" eb="7">
      <t>タイセイ</t>
    </rPh>
    <rPh sb="15" eb="17">
      <t>セイビ</t>
    </rPh>
    <phoneticPr fontId="10"/>
  </si>
  <si>
    <t>看護体制加算に係る届出書</t>
    <rPh sb="0" eb="2">
      <t>カンゴ</t>
    </rPh>
    <rPh sb="2" eb="4">
      <t>タイセイ</t>
    </rPh>
    <rPh sb="4" eb="6">
      <t>カサン</t>
    </rPh>
    <rPh sb="7" eb="8">
      <t>カカ</t>
    </rPh>
    <rPh sb="9" eb="12">
      <t>トドケデショ</t>
    </rPh>
    <phoneticPr fontId="10"/>
  </si>
  <si>
    <t>2　地域密着型介護老人福祉施設</t>
    <phoneticPr fontId="10"/>
  </si>
  <si>
    <t>1　看護体制加算（Ⅰ）イ</t>
    <phoneticPr fontId="10"/>
  </si>
  <si>
    <t>2　看護体制加算（Ⅰ）ロ</t>
    <phoneticPr fontId="10"/>
  </si>
  <si>
    <t>3　看護体制加算（Ⅱ）イ</t>
    <phoneticPr fontId="10"/>
  </si>
  <si>
    <t>4　看護体制加算（Ⅱ）ロ</t>
    <phoneticPr fontId="10"/>
  </si>
  <si>
    <t xml:space="preserve"> 看護体制加算に関する届出内容</t>
    <rPh sb="1" eb="3">
      <t>カンゴ</t>
    </rPh>
    <rPh sb="3" eb="5">
      <t>タイセイ</t>
    </rPh>
    <rPh sb="8" eb="9">
      <t>カン</t>
    </rPh>
    <phoneticPr fontId="10"/>
  </si>
  <si>
    <t>定員及び入所者の状況</t>
    <rPh sb="0" eb="2">
      <t>テイイン</t>
    </rPh>
    <rPh sb="2" eb="3">
      <t>オヨ</t>
    </rPh>
    <rPh sb="4" eb="7">
      <t>ニュウショシャ</t>
    </rPh>
    <rPh sb="8" eb="10">
      <t>ジョウキョウ</t>
    </rPh>
    <phoneticPr fontId="10"/>
  </si>
  <si>
    <t>　入所者数</t>
    <rPh sb="1" eb="4">
      <t>ニュウショシャ</t>
    </rPh>
    <rPh sb="4" eb="5">
      <t>スウ</t>
    </rPh>
    <phoneticPr fontId="10"/>
  </si>
  <si>
    <t>　保 健 師</t>
    <rPh sb="1" eb="2">
      <t>タモツ</t>
    </rPh>
    <rPh sb="3" eb="4">
      <t>ケン</t>
    </rPh>
    <rPh sb="5" eb="6">
      <t>シ</t>
    </rPh>
    <phoneticPr fontId="10"/>
  </si>
  <si>
    <t>　常勤換算</t>
    <rPh sb="3" eb="5">
      <t>カンサン</t>
    </rPh>
    <phoneticPr fontId="10"/>
  </si>
  <si>
    <t>　看 護 師</t>
    <phoneticPr fontId="10"/>
  </si>
  <si>
    <t>（別紙33）</t>
    <phoneticPr fontId="10"/>
  </si>
  <si>
    <t>看取り介護体制に係る届出書</t>
    <rPh sb="0" eb="2">
      <t>ミト</t>
    </rPh>
    <rPh sb="3" eb="5">
      <t>カイゴ</t>
    </rPh>
    <rPh sb="5" eb="7">
      <t>タイセイ</t>
    </rPh>
    <rPh sb="8" eb="9">
      <t>カカ</t>
    </rPh>
    <rPh sb="10" eb="13">
      <t>トドケデショ</t>
    </rPh>
    <phoneticPr fontId="10"/>
  </si>
  <si>
    <t xml:space="preserve"> 看取り介護体制に関する届出内容</t>
    <rPh sb="1" eb="3">
      <t>ミト</t>
    </rPh>
    <rPh sb="4" eb="6">
      <t>カイゴ</t>
    </rPh>
    <rPh sb="6" eb="8">
      <t>タイセイ</t>
    </rPh>
    <rPh sb="9" eb="10">
      <t>カン</t>
    </rPh>
    <phoneticPr fontId="10"/>
  </si>
  <si>
    <t>　①　24時間常時連絡できる体制を整備している。</t>
    <phoneticPr fontId="10"/>
  </si>
  <si>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10"/>
  </si>
  <si>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10"/>
  </si>
  <si>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10"/>
  </si>
  <si>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10"/>
  </si>
  <si>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10"/>
  </si>
  <si>
    <t>1 特定施設入居者生活介護</t>
    <phoneticPr fontId="10"/>
  </si>
  <si>
    <t>2 地域密着型特定施設入居者生活介護</t>
    <phoneticPr fontId="10"/>
  </si>
  <si>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10"/>
  </si>
  <si>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10"/>
  </si>
  <si>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10"/>
  </si>
  <si>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10"/>
  </si>
  <si>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10"/>
  </si>
  <si>
    <t>　⑤　夜間看護体制加算の届出をしている。</t>
    <rPh sb="3" eb="5">
      <t>ヤカン</t>
    </rPh>
    <rPh sb="5" eb="7">
      <t>カンゴ</t>
    </rPh>
    <rPh sb="7" eb="9">
      <t>タイセイ</t>
    </rPh>
    <rPh sb="9" eb="11">
      <t>カサン</t>
    </rPh>
    <rPh sb="12" eb="14">
      <t>トドケデ</t>
    </rPh>
    <phoneticPr fontId="10"/>
  </si>
  <si>
    <t>看取り連携体制加算に係る届出書</t>
    <rPh sb="0" eb="2">
      <t>ミト</t>
    </rPh>
    <rPh sb="3" eb="5">
      <t>レンケイ</t>
    </rPh>
    <rPh sb="5" eb="7">
      <t>タイセイ</t>
    </rPh>
    <rPh sb="7" eb="9">
      <t>カサン</t>
    </rPh>
    <rPh sb="10" eb="11">
      <t>カカ</t>
    </rPh>
    <rPh sb="12" eb="15">
      <t>トドケデショ</t>
    </rPh>
    <phoneticPr fontId="10"/>
  </si>
  <si>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10"/>
  </si>
  <si>
    <t>事業所等の区分</t>
    <rPh sb="0" eb="3">
      <t>ジギョウショ</t>
    </rPh>
    <phoneticPr fontId="10"/>
  </si>
  <si>
    <t>1　訪問入浴介護事業所</t>
    <rPh sb="2" eb="11">
      <t>ホウモンニュウヨクカイゴジギョウショ</t>
    </rPh>
    <phoneticPr fontId="10"/>
  </si>
  <si>
    <t>2　短期入所生活介護事業所</t>
    <rPh sb="2" eb="13">
      <t>タンキニュウショセイカツカイゴジギョウショ</t>
    </rPh>
    <phoneticPr fontId="10"/>
  </si>
  <si>
    <t>3　小規模多機能型居宅介護事業所</t>
    <rPh sb="2" eb="5">
      <t>ショウキボ</t>
    </rPh>
    <rPh sb="5" eb="9">
      <t>タキノウガタ</t>
    </rPh>
    <rPh sb="9" eb="11">
      <t>キョタク</t>
    </rPh>
    <rPh sb="11" eb="13">
      <t>カイゴ</t>
    </rPh>
    <rPh sb="13" eb="16">
      <t>ジギョウショ</t>
    </rPh>
    <phoneticPr fontId="10"/>
  </si>
  <si>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10"/>
  </si>
  <si>
    <t>訪問入浴
介護</t>
    <rPh sb="0" eb="2">
      <t>ホウモン</t>
    </rPh>
    <rPh sb="2" eb="4">
      <t>ニュウヨク</t>
    </rPh>
    <rPh sb="5" eb="7">
      <t>カイゴ</t>
    </rPh>
    <phoneticPr fontId="10"/>
  </si>
  <si>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10"/>
  </si>
  <si>
    <t>看取り期における対応方針を定め、利用開始の際に、利用者又はその家族等に対して、当該対応方針の内容を説明し、同意を得ている。</t>
    <phoneticPr fontId="10"/>
  </si>
  <si>
    <t>③</t>
    <phoneticPr fontId="10"/>
  </si>
  <si>
    <t>看取りに関する職員研修を行っている。</t>
    <rPh sb="0" eb="2">
      <t>ミト</t>
    </rPh>
    <rPh sb="4" eb="5">
      <t>カン</t>
    </rPh>
    <rPh sb="7" eb="9">
      <t>ショクイン</t>
    </rPh>
    <rPh sb="9" eb="11">
      <t>ケンシュウ</t>
    </rPh>
    <rPh sb="12" eb="13">
      <t>オコナ</t>
    </rPh>
    <phoneticPr fontId="10"/>
  </si>
  <si>
    <t>④</t>
    <phoneticPr fontId="10"/>
  </si>
  <si>
    <t>「人生の最終段階における医療・ケアの決定プロセスに関するガイドライン」等の内容に沿った取組を行っている。</t>
    <phoneticPr fontId="10"/>
  </si>
  <si>
    <t>短期入所
生活介護</t>
    <rPh sb="0" eb="2">
      <t>タンキ</t>
    </rPh>
    <rPh sb="2" eb="4">
      <t>ニュウショ</t>
    </rPh>
    <rPh sb="5" eb="7">
      <t>セイカツ</t>
    </rPh>
    <rPh sb="7" eb="9">
      <t>カイゴ</t>
    </rPh>
    <phoneticPr fontId="10"/>
  </si>
  <si>
    <t>看護体制加算（Ⅱ）又は（Ⅳ）イ若しくはロを算定している。</t>
    <rPh sb="2" eb="4">
      <t>タイセイ</t>
    </rPh>
    <rPh sb="9" eb="10">
      <t>マタ</t>
    </rPh>
    <rPh sb="15" eb="16">
      <t>モ</t>
    </rPh>
    <phoneticPr fontId="10"/>
  </si>
  <si>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10"/>
  </si>
  <si>
    <t>看取り期における対応方針を定め、利用開始の際に、登録者又はその家族等に当該方針の内容を説明し、同意を得ている。</t>
    <phoneticPr fontId="10"/>
  </si>
  <si>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10"/>
  </si>
  <si>
    <t>⑤</t>
    <phoneticPr fontId="10"/>
  </si>
  <si>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10"/>
  </si>
  <si>
    <t>⑥</t>
    <phoneticPr fontId="10"/>
  </si>
  <si>
    <t>小規模多機能型居宅介護</t>
    <rPh sb="0" eb="11">
      <t>ショウキボタキノウガタキョタクカイゴ</t>
    </rPh>
    <phoneticPr fontId="10"/>
  </si>
  <si>
    <t>看護職員配置加算（Ⅰ）を算定している。</t>
    <phoneticPr fontId="10"/>
  </si>
  <si>
    <t>看護師により24時間連絡できる体制を確保している。</t>
    <phoneticPr fontId="10"/>
  </si>
  <si>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</si>
  <si>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10"/>
  </si>
  <si>
    <t>　　速やかに提出すること。</t>
    <rPh sb="2" eb="3">
      <t>スミ</t>
    </rPh>
    <rPh sb="6" eb="8">
      <t>テイシュツ</t>
    </rPh>
    <phoneticPr fontId="10"/>
  </si>
  <si>
    <t>（別紙47）</t>
    <phoneticPr fontId="10"/>
  </si>
  <si>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10"/>
  </si>
  <si>
    <t>看取り介護加算に係る届出内容</t>
    <rPh sb="0" eb="2">
      <t>ミト</t>
    </rPh>
    <rPh sb="3" eb="5">
      <t>カイゴ</t>
    </rPh>
    <rPh sb="5" eb="7">
      <t>カサン</t>
    </rPh>
    <rPh sb="8" eb="9">
      <t>カカワ</t>
    </rPh>
    <rPh sb="10" eb="12">
      <t>トドケデ</t>
    </rPh>
    <rPh sb="12" eb="14">
      <t>ナイヨウ</t>
    </rPh>
    <phoneticPr fontId="10"/>
  </si>
  <si>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10"/>
  </si>
  <si>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10"/>
  </si>
  <si>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10"/>
  </si>
  <si>
    <t>※</t>
    <phoneticPr fontId="10"/>
  </si>
  <si>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10"/>
  </si>
  <si>
    <t>備考</t>
    <phoneticPr fontId="10"/>
  </si>
  <si>
    <t>要件を満たすことが分かる根拠書類を準備し、指定権者からの求めがあった場合には、速やかに提出すること。</t>
    <phoneticPr fontId="10"/>
  </si>
  <si>
    <t>「病院等」は「病院、診療所若しくは指定訪問看護ステーション」を指す。</t>
    <phoneticPr fontId="10"/>
  </si>
  <si>
    <t>↓</t>
    <phoneticPr fontId="10"/>
  </si>
  <si>
    <t>（別紙35）</t>
    <phoneticPr fontId="10"/>
  </si>
  <si>
    <t xml:space="preserve"> </t>
    <phoneticPr fontId="10"/>
  </si>
  <si>
    <t>介護支援専門員</t>
    <rPh sb="0" eb="2">
      <t>カイゴ</t>
    </rPh>
    <rPh sb="2" eb="4">
      <t>シエン</t>
    </rPh>
    <rPh sb="4" eb="7">
      <t>センモンイン</t>
    </rPh>
    <phoneticPr fontId="10"/>
  </si>
  <si>
    <t>栄養マネジメント体制に関する届出書</t>
    <rPh sb="0" eb="2">
      <t>エイヨウ</t>
    </rPh>
    <rPh sb="8" eb="10">
      <t>タイセイ</t>
    </rPh>
    <rPh sb="11" eb="12">
      <t>カン</t>
    </rPh>
    <rPh sb="14" eb="17">
      <t>トドケデショ</t>
    </rPh>
    <phoneticPr fontId="10"/>
  </si>
  <si>
    <t>事業所名</t>
    <rPh sb="0" eb="3">
      <t>ジギョウショ</t>
    </rPh>
    <rPh sb="3" eb="4">
      <t>メイ</t>
    </rPh>
    <phoneticPr fontId="10"/>
  </si>
  <si>
    <t>異動区分</t>
    <rPh sb="0" eb="2">
      <t>イドウ</t>
    </rPh>
    <rPh sb="2" eb="4">
      <t>クブン</t>
    </rPh>
    <phoneticPr fontId="10"/>
  </si>
  <si>
    <t>施設種別</t>
    <rPh sb="0" eb="2">
      <t>シセツ</t>
    </rPh>
    <rPh sb="2" eb="4">
      <t>シュベツ</t>
    </rPh>
    <phoneticPr fontId="10"/>
  </si>
  <si>
    <t>1　介護老人福祉施設</t>
    <rPh sb="2" eb="4">
      <t>カイゴ</t>
    </rPh>
    <rPh sb="4" eb="6">
      <t>ロウジン</t>
    </rPh>
    <rPh sb="6" eb="8">
      <t>フクシ</t>
    </rPh>
    <rPh sb="8" eb="10">
      <t>シセツ</t>
    </rPh>
    <phoneticPr fontId="10"/>
  </si>
  <si>
    <t>2　介護老人保健施設</t>
    <rPh sb="2" eb="4">
      <t>カイゴ</t>
    </rPh>
    <rPh sb="4" eb="6">
      <t>ロウジン</t>
    </rPh>
    <rPh sb="6" eb="8">
      <t>ホケン</t>
    </rPh>
    <rPh sb="8" eb="10">
      <t>シセツ</t>
    </rPh>
    <phoneticPr fontId="10"/>
  </si>
  <si>
    <t>3　地域密着型介護老人福祉施設</t>
    <rPh sb="2" eb="4">
      <t>チイキ</t>
    </rPh>
    <rPh sb="4" eb="7">
      <t>ミッチャクガタ</t>
    </rPh>
    <rPh sb="7" eb="9">
      <t>カイゴ</t>
    </rPh>
    <rPh sb="9" eb="11">
      <t>ロウジン</t>
    </rPh>
    <rPh sb="11" eb="13">
      <t>フクシ</t>
    </rPh>
    <rPh sb="13" eb="15">
      <t>シセツ</t>
    </rPh>
    <phoneticPr fontId="10"/>
  </si>
  <si>
    <t>4　介護医療院</t>
    <rPh sb="2" eb="4">
      <t>カイゴ</t>
    </rPh>
    <rPh sb="4" eb="6">
      <t>イリョウ</t>
    </rPh>
    <rPh sb="6" eb="7">
      <t>イン</t>
    </rPh>
    <phoneticPr fontId="10"/>
  </si>
  <si>
    <t>栄養マネジメントの状況</t>
    <rPh sb="0" eb="2">
      <t>エイヨウ</t>
    </rPh>
    <rPh sb="9" eb="11">
      <t>ジョウキョウ</t>
    </rPh>
    <phoneticPr fontId="10"/>
  </si>
  <si>
    <t>１．基本サービス（栄養ケア・マネジメントの実施）</t>
    <rPh sb="2" eb="4">
      <t>キホン</t>
    </rPh>
    <rPh sb="9" eb="11">
      <t>エイヨウ</t>
    </rPh>
    <rPh sb="21" eb="23">
      <t>ジッシ</t>
    </rPh>
    <phoneticPr fontId="10"/>
  </si>
  <si>
    <t>栄養マネジメントに関わる者（注）</t>
    <rPh sb="0" eb="2">
      <t>エイヨウ</t>
    </rPh>
    <rPh sb="9" eb="10">
      <t>カカ</t>
    </rPh>
    <rPh sb="12" eb="13">
      <t>モノ</t>
    </rPh>
    <rPh sb="14" eb="15">
      <t>チュウ</t>
    </rPh>
    <phoneticPr fontId="10"/>
  </si>
  <si>
    <t>職　種</t>
    <rPh sb="0" eb="1">
      <t>ショク</t>
    </rPh>
    <rPh sb="2" eb="3">
      <t>タネ</t>
    </rPh>
    <phoneticPr fontId="10"/>
  </si>
  <si>
    <t>氏　名</t>
    <rPh sb="0" eb="1">
      <t>シ</t>
    </rPh>
    <rPh sb="2" eb="3">
      <t>メイ</t>
    </rPh>
    <phoneticPr fontId="10"/>
  </si>
  <si>
    <t>医　　　師</t>
    <rPh sb="0" eb="1">
      <t>イ</t>
    </rPh>
    <rPh sb="4" eb="5">
      <t>シ</t>
    </rPh>
    <phoneticPr fontId="10"/>
  </si>
  <si>
    <t>歯科医師</t>
    <rPh sb="0" eb="2">
      <t>シカ</t>
    </rPh>
    <rPh sb="2" eb="4">
      <t>イシ</t>
    </rPh>
    <phoneticPr fontId="10"/>
  </si>
  <si>
    <t>管 理 栄 養 士</t>
    <rPh sb="0" eb="1">
      <t>カン</t>
    </rPh>
    <rPh sb="2" eb="3">
      <t>リ</t>
    </rPh>
    <rPh sb="4" eb="5">
      <t>エイ</t>
    </rPh>
    <rPh sb="6" eb="7">
      <t>オサム</t>
    </rPh>
    <rPh sb="8" eb="9">
      <t>シ</t>
    </rPh>
    <phoneticPr fontId="10"/>
  </si>
  <si>
    <t>看　護　師</t>
    <rPh sb="0" eb="1">
      <t>ミ</t>
    </rPh>
    <rPh sb="2" eb="3">
      <t>ユズル</t>
    </rPh>
    <rPh sb="4" eb="5">
      <t>シ</t>
    </rPh>
    <phoneticPr fontId="10"/>
  </si>
  <si>
    <t>２．栄養マネジメント強化加算</t>
    <rPh sb="2" eb="4">
      <t>エイヨウ</t>
    </rPh>
    <rPh sb="10" eb="12">
      <t>キョウカ</t>
    </rPh>
    <rPh sb="12" eb="14">
      <t>カサン</t>
    </rPh>
    <phoneticPr fontId="10"/>
  </si>
  <si>
    <t>ａ．入所者数</t>
    <rPh sb="2" eb="5">
      <t>ニュウショシャ</t>
    </rPh>
    <rPh sb="5" eb="6">
      <t>スウ</t>
    </rPh>
    <phoneticPr fontId="10"/>
  </si>
  <si>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10"/>
  </si>
  <si>
    <t>入所者数を
50で除した
数以上</t>
    <rPh sb="0" eb="3">
      <t>ニュウショシャ</t>
    </rPh>
    <rPh sb="3" eb="4">
      <t>スウ</t>
    </rPh>
    <rPh sb="9" eb="10">
      <t>ジョ</t>
    </rPh>
    <rPh sb="13" eb="14">
      <t>カズ</t>
    </rPh>
    <rPh sb="14" eb="16">
      <t>イジョウ</t>
    </rPh>
    <phoneticPr fontId="10"/>
  </si>
  <si>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10"/>
  </si>
  <si>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10"/>
  </si>
  <si>
    <t>注　「栄養マネジメントに関わる者」には、共同で栄養ケア計画を作成している者の職種及び氏名を記入してください。</t>
    <rPh sb="0" eb="1">
      <t>チュウ</t>
    </rPh>
    <phoneticPr fontId="10"/>
  </si>
  <si>
    <t>※　要件を満たすことが分かる根拠書類を準備し、指定権者からの求めがあった場合には、速やかに提出してください。</t>
    <rPh sb="16" eb="18">
      <t>ショルイ</t>
    </rPh>
    <phoneticPr fontId="10"/>
  </si>
  <si>
    <t>サービス提供体制強化加算に関する届出書</t>
    <rPh sb="4" eb="6">
      <t>テイキョウ</t>
    </rPh>
    <rPh sb="6" eb="8">
      <t>タイセイ</t>
    </rPh>
    <rPh sb="8" eb="10">
      <t>キョウカ</t>
    </rPh>
    <rPh sb="10" eb="12">
      <t>カサン</t>
    </rPh>
    <rPh sb="13" eb="14">
      <t>カン</t>
    </rPh>
    <rPh sb="16" eb="19">
      <t>トドケデショ</t>
    </rPh>
    <phoneticPr fontId="10"/>
  </si>
  <si>
    <t>1　事 業 所 名</t>
    <phoneticPr fontId="10"/>
  </si>
  <si>
    <t>2　異 動 区 分</t>
    <rPh sb="2" eb="3">
      <t>イ</t>
    </rPh>
    <rPh sb="4" eb="5">
      <t>ドウ</t>
    </rPh>
    <rPh sb="6" eb="7">
      <t>ク</t>
    </rPh>
    <rPh sb="8" eb="9">
      <t>ブン</t>
    </rPh>
    <phoneticPr fontId="10"/>
  </si>
  <si>
    <t>3　施 設 種 別</t>
    <rPh sb="2" eb="3">
      <t>シ</t>
    </rPh>
    <rPh sb="4" eb="5">
      <t>セツ</t>
    </rPh>
    <rPh sb="6" eb="7">
      <t>シュ</t>
    </rPh>
    <rPh sb="8" eb="9">
      <t>ベツ</t>
    </rPh>
    <phoneticPr fontId="10"/>
  </si>
  <si>
    <t>4　届 出 項 目</t>
    <rPh sb="2" eb="3">
      <t>トド</t>
    </rPh>
    <rPh sb="4" eb="5">
      <t>デ</t>
    </rPh>
    <rPh sb="6" eb="7">
      <t>コウ</t>
    </rPh>
    <rPh sb="8" eb="9">
      <t>メ</t>
    </rPh>
    <phoneticPr fontId="10"/>
  </si>
  <si>
    <t>1 サービス提供体制強化加算（Ⅰ）</t>
    <rPh sb="6" eb="8">
      <t>テイキョウ</t>
    </rPh>
    <rPh sb="8" eb="10">
      <t>タイセイ</t>
    </rPh>
    <rPh sb="10" eb="12">
      <t>キョウカ</t>
    </rPh>
    <rPh sb="12" eb="14">
      <t>カサン</t>
    </rPh>
    <phoneticPr fontId="10"/>
  </si>
  <si>
    <t>2 サービス提供体制強化加算（Ⅱ）</t>
    <rPh sb="6" eb="8">
      <t>テイキョウ</t>
    </rPh>
    <rPh sb="8" eb="10">
      <t>タイセイ</t>
    </rPh>
    <rPh sb="10" eb="12">
      <t>キョウカ</t>
    </rPh>
    <rPh sb="12" eb="14">
      <t>カサン</t>
    </rPh>
    <phoneticPr fontId="10"/>
  </si>
  <si>
    <t>3 サービス提供体制強化加算（Ⅲ）</t>
    <rPh sb="6" eb="8">
      <t>テイキョウ</t>
    </rPh>
    <rPh sb="8" eb="10">
      <t>タイセイ</t>
    </rPh>
    <rPh sb="10" eb="12">
      <t>キョウカ</t>
    </rPh>
    <rPh sb="12" eb="14">
      <t>カサン</t>
    </rPh>
    <phoneticPr fontId="10"/>
  </si>
  <si>
    <t>（１）サービス提供体制強化加算（Ⅰ）</t>
    <rPh sb="7" eb="9">
      <t>テイキョウ</t>
    </rPh>
    <rPh sb="9" eb="11">
      <t>タイセイ</t>
    </rPh>
    <rPh sb="11" eb="13">
      <t>キョウカ</t>
    </rPh>
    <rPh sb="13" eb="15">
      <t>カサン</t>
    </rPh>
    <phoneticPr fontId="10"/>
  </si>
  <si>
    <t>介護福祉士等の
状況</t>
    <rPh sb="0" eb="2">
      <t>カイゴ</t>
    </rPh>
    <rPh sb="2" eb="5">
      <t>フクシシ</t>
    </rPh>
    <rPh sb="5" eb="6">
      <t>トウ</t>
    </rPh>
    <rPh sb="8" eb="10">
      <t>ジョウキョウ</t>
    </rPh>
    <phoneticPr fontId="10"/>
  </si>
  <si>
    <t>①に占める②の割合が60％以上</t>
    <rPh sb="2" eb="3">
      <t>シ</t>
    </rPh>
    <rPh sb="7" eb="9">
      <t>ワリアイ</t>
    </rPh>
    <rPh sb="13" eb="15">
      <t>イジョウ</t>
    </rPh>
    <phoneticPr fontId="10"/>
  </si>
  <si>
    <t>介護職員の総数（常勤換算）</t>
    <rPh sb="0" eb="2">
      <t>カイゴ</t>
    </rPh>
    <rPh sb="2" eb="4">
      <t>ショクイン</t>
    </rPh>
    <rPh sb="5" eb="7">
      <t>ソウスウ</t>
    </rPh>
    <rPh sb="8" eb="10">
      <t>ジョウキン</t>
    </rPh>
    <rPh sb="10" eb="12">
      <t>カンサン</t>
    </rPh>
    <phoneticPr fontId="10"/>
  </si>
  <si>
    <t>①のうち介護福祉士の総数（常勤換算）</t>
    <rPh sb="4" eb="6">
      <t>カイゴ</t>
    </rPh>
    <rPh sb="6" eb="9">
      <t>フクシシ</t>
    </rPh>
    <rPh sb="10" eb="12">
      <t>ソウスウ</t>
    </rPh>
    <rPh sb="13" eb="15">
      <t>ジョウキン</t>
    </rPh>
    <rPh sb="15" eb="17">
      <t>カンサン</t>
    </rPh>
    <phoneticPr fontId="10"/>
  </si>
  <si>
    <t>又は</t>
    <rPh sb="0" eb="1">
      <t>マタ</t>
    </rPh>
    <phoneticPr fontId="10"/>
  </si>
  <si>
    <t>①に占める③の割合が25％以上</t>
    <rPh sb="2" eb="3">
      <t>シ</t>
    </rPh>
    <rPh sb="7" eb="9">
      <t>ワリアイ</t>
    </rPh>
    <rPh sb="13" eb="15">
      <t>イジョウ</t>
    </rPh>
    <phoneticPr fontId="10"/>
  </si>
  <si>
    <t>①のうち勤続年数10年以上の介護福祉士の総数（常勤換算）</t>
    <rPh sb="4" eb="6">
      <t>キンゾク</t>
    </rPh>
    <rPh sb="6" eb="8">
      <t>ネンスウ</t>
    </rPh>
    <rPh sb="10" eb="13">
      <t>ネンイジョウ</t>
    </rPh>
    <rPh sb="14" eb="16">
      <t>カイゴ</t>
    </rPh>
    <rPh sb="16" eb="19">
      <t>フクシシ</t>
    </rPh>
    <phoneticPr fontId="10"/>
  </si>
  <si>
    <t>（２）サービス提供体制強化加算（Ⅱ）</t>
    <rPh sb="7" eb="9">
      <t>テイキョウ</t>
    </rPh>
    <rPh sb="9" eb="11">
      <t>タイセイ</t>
    </rPh>
    <rPh sb="11" eb="13">
      <t>キョウカ</t>
    </rPh>
    <rPh sb="13" eb="15">
      <t>カサン</t>
    </rPh>
    <phoneticPr fontId="10"/>
  </si>
  <si>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10"/>
  </si>
  <si>
    <t>①に占める②の割合が30％以上</t>
    <rPh sb="2" eb="3">
      <t>シ</t>
    </rPh>
    <rPh sb="7" eb="9">
      <t>ワリアイ</t>
    </rPh>
    <rPh sb="13" eb="15">
      <t>イジョウ</t>
    </rPh>
    <phoneticPr fontId="10"/>
  </si>
  <si>
    <t>①のうち常勤の者の総数（常勤換算）</t>
    <rPh sb="4" eb="6">
      <t>ジョウキン</t>
    </rPh>
    <phoneticPr fontId="10"/>
  </si>
  <si>
    <t>勤続年数の状況</t>
    <rPh sb="0" eb="2">
      <t>キンゾク</t>
    </rPh>
    <rPh sb="2" eb="4">
      <t>ネンスウ</t>
    </rPh>
    <rPh sb="5" eb="7">
      <t>ジョウキョウ</t>
    </rPh>
    <phoneticPr fontId="10"/>
  </si>
  <si>
    <t>①のうち勤続年数７年以上の者の総数
　（常勤換算）</t>
    <phoneticPr fontId="10"/>
  </si>
  <si>
    <t>備考１</t>
    <rPh sb="0" eb="2">
      <t>ビコウ</t>
    </rPh>
    <phoneticPr fontId="10"/>
  </si>
  <si>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10"/>
  </si>
  <si>
    <t>備考２</t>
    <phoneticPr fontId="10"/>
  </si>
  <si>
    <t>備考３</t>
    <phoneticPr fontId="10"/>
  </si>
  <si>
    <t>5　介護職員等の状況</t>
    <rPh sb="2" eb="4">
      <t>カイゴ</t>
    </rPh>
    <rPh sb="4" eb="6">
      <t>ショクイン</t>
    </rPh>
    <rPh sb="6" eb="7">
      <t>トウ</t>
    </rPh>
    <rPh sb="8" eb="10">
      <t>ジョウキョウ</t>
    </rPh>
    <phoneticPr fontId="10"/>
  </si>
  <si>
    <t>①に占める②の割合が70％以上</t>
    <rPh sb="2" eb="3">
      <t>シ</t>
    </rPh>
    <rPh sb="7" eb="9">
      <t>ワリアイ</t>
    </rPh>
    <rPh sb="13" eb="15">
      <t>イジョウ</t>
    </rPh>
    <phoneticPr fontId="10"/>
  </si>
  <si>
    <t>①に占める②の割合が50％以上</t>
    <rPh sb="2" eb="3">
      <t>シ</t>
    </rPh>
    <rPh sb="7" eb="9">
      <t>ワリアイ</t>
    </rPh>
    <rPh sb="13" eb="15">
      <t>イジョウ</t>
    </rPh>
    <phoneticPr fontId="10"/>
  </si>
  <si>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0"/>
  </si>
  <si>
    <t>備考</t>
    <rPh sb="0" eb="2">
      <t>ビコウ</t>
    </rPh>
    <phoneticPr fontId="10"/>
  </si>
  <si>
    <t>7　介護医療院</t>
    <rPh sb="2" eb="4">
      <t>カイゴ</t>
    </rPh>
    <rPh sb="4" eb="6">
      <t>イリョウ</t>
    </rPh>
    <rPh sb="6" eb="7">
      <t>イン</t>
    </rPh>
    <phoneticPr fontId="10"/>
  </si>
  <si>
    <t>サービスの質の向上に資する
取組の状況</t>
    <rPh sb="5" eb="6">
      <t>シツ</t>
    </rPh>
    <rPh sb="7" eb="9">
      <t>コウジョウ</t>
    </rPh>
    <rPh sb="10" eb="11">
      <t>シ</t>
    </rPh>
    <rPh sb="14" eb="15">
      <t>ト</t>
    </rPh>
    <rPh sb="15" eb="16">
      <t>ク</t>
    </rPh>
    <rPh sb="17" eb="19">
      <t>ジョウキョウ</t>
    </rPh>
    <phoneticPr fontId="10"/>
  </si>
  <si>
    <t>常勤職員の
状況</t>
    <rPh sb="0" eb="2">
      <t>ジョウキン</t>
    </rPh>
    <rPh sb="2" eb="4">
      <t>ショクイン</t>
    </rPh>
    <rPh sb="6" eb="8">
      <t>ジョウキョウ</t>
    </rPh>
    <phoneticPr fontId="10"/>
  </si>
  <si>
    <t>①に占める②の割合が75％以上</t>
    <rPh sb="2" eb="3">
      <t>シ</t>
    </rPh>
    <rPh sb="7" eb="9">
      <t>ワリアイ</t>
    </rPh>
    <rPh sb="13" eb="15">
      <t>イジョウ</t>
    </rPh>
    <phoneticPr fontId="10"/>
  </si>
  <si>
    <t>看護・介護職員の総数（常勤換算）</t>
    <rPh sb="0" eb="2">
      <t>カンゴ</t>
    </rPh>
    <rPh sb="3" eb="5">
      <t>カイゴ</t>
    </rPh>
    <rPh sb="5" eb="7">
      <t>ショクイン</t>
    </rPh>
    <rPh sb="8" eb="10">
      <t>ソウスウ</t>
    </rPh>
    <rPh sb="11" eb="13">
      <t>ジョウキン</t>
    </rPh>
    <rPh sb="13" eb="15">
      <t>カンサン</t>
    </rPh>
    <phoneticPr fontId="10"/>
  </si>
  <si>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10"/>
  </si>
  <si>
    <t>備考２</t>
    <rPh sb="0" eb="2">
      <t>ビコウ</t>
    </rPh>
    <phoneticPr fontId="10"/>
  </si>
  <si>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10"/>
  </si>
  <si>
    <t>1　（介護予防）特定施設入居者生活介護</t>
    <phoneticPr fontId="10"/>
  </si>
  <si>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10"/>
  </si>
  <si>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10"/>
  </si>
  <si>
    <t>　※（介護予防）特定施設入居者生活介護、地域密着型特定施設入居者生活介護は記載</t>
    <rPh sb="37" eb="39">
      <t>キサイ</t>
    </rPh>
    <phoneticPr fontId="10"/>
  </si>
  <si>
    <t xml:space="preserve"> 　　※介護福祉士等の状況、常勤職員の状況、勤続年数の状況のうち、いずれか１つを満たすこと。</t>
    <phoneticPr fontId="10"/>
  </si>
  <si>
    <t>（別紙28）</t>
    <phoneticPr fontId="10"/>
  </si>
  <si>
    <t>１　事  業  所  名</t>
    <phoneticPr fontId="10"/>
  </si>
  <si>
    <t>２　異  動  区  分</t>
    <rPh sb="2" eb="3">
      <t>イ</t>
    </rPh>
    <rPh sb="5" eb="6">
      <t>ドウ</t>
    </rPh>
    <rPh sb="8" eb="9">
      <t>ク</t>
    </rPh>
    <rPh sb="11" eb="12">
      <t>ブン</t>
    </rPh>
    <phoneticPr fontId="10"/>
  </si>
  <si>
    <t>３　人員配置区分</t>
    <rPh sb="2" eb="4">
      <t>ジンイン</t>
    </rPh>
    <rPh sb="4" eb="6">
      <t>ハイチ</t>
    </rPh>
    <rPh sb="6" eb="8">
      <t>クブン</t>
    </rPh>
    <phoneticPr fontId="10"/>
  </si>
  <si>
    <t>1　介護老人保健施設（在宅強化型）</t>
    <rPh sb="2" eb="4">
      <t>カイゴ</t>
    </rPh>
    <rPh sb="4" eb="6">
      <t>ロウジン</t>
    </rPh>
    <rPh sb="6" eb="8">
      <t>ホケン</t>
    </rPh>
    <rPh sb="8" eb="10">
      <t>シセツ</t>
    </rPh>
    <rPh sb="11" eb="13">
      <t>ザイタク</t>
    </rPh>
    <rPh sb="13" eb="15">
      <t>キョウカ</t>
    </rPh>
    <rPh sb="15" eb="16">
      <t>ガタ</t>
    </rPh>
    <phoneticPr fontId="10"/>
  </si>
  <si>
    <t>2　介護老人保健施設（基本型）</t>
    <rPh sb="2" eb="4">
      <t>カイゴ</t>
    </rPh>
    <rPh sb="4" eb="6">
      <t>ロウジン</t>
    </rPh>
    <rPh sb="6" eb="8">
      <t>ホケン</t>
    </rPh>
    <rPh sb="8" eb="10">
      <t>シセツ</t>
    </rPh>
    <rPh sb="11" eb="13">
      <t>キホン</t>
    </rPh>
    <rPh sb="13" eb="14">
      <t>ガタ</t>
    </rPh>
    <phoneticPr fontId="10"/>
  </si>
  <si>
    <t>４　届  出  項  目</t>
    <rPh sb="2" eb="3">
      <t>トドケ</t>
    </rPh>
    <rPh sb="5" eb="6">
      <t>デ</t>
    </rPh>
    <rPh sb="8" eb="9">
      <t>コウ</t>
    </rPh>
    <rPh sb="11" eb="12">
      <t>モク</t>
    </rPh>
    <phoneticPr fontId="10"/>
  </si>
  <si>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10"/>
  </si>
  <si>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10"/>
  </si>
  <si>
    <t>５　在宅復帰・在宅療養支援に関する状況</t>
    <phoneticPr fontId="10"/>
  </si>
  <si>
    <t>在宅復帰・在宅療養支援等指標</t>
    <phoneticPr fontId="10"/>
  </si>
  <si>
    <t xml:space="preserve"> A　在宅復帰率</t>
    <rPh sb="3" eb="5">
      <t>ザイタク</t>
    </rPh>
    <rPh sb="5" eb="7">
      <t>フッキ</t>
    </rPh>
    <rPh sb="7" eb="8">
      <t>リツ</t>
    </rPh>
    <phoneticPr fontId="10"/>
  </si>
  <si>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10"/>
  </si>
  <si>
    <t>　①÷（②ー③）×１００
（注５）</t>
    <phoneticPr fontId="10"/>
  </si>
  <si>
    <t>５０％超</t>
    <rPh sb="3" eb="4">
      <t>チョウ</t>
    </rPh>
    <phoneticPr fontId="10"/>
  </si>
  <si>
    <t>前６月間における退所者の延数
（注３,４）</t>
    <rPh sb="0" eb="1">
      <t>ゼン</t>
    </rPh>
    <rPh sb="2" eb="3">
      <t>ガツ</t>
    </rPh>
    <rPh sb="3" eb="4">
      <t>カン</t>
    </rPh>
    <rPh sb="8" eb="10">
      <t>タイショ</t>
    </rPh>
    <rPh sb="10" eb="11">
      <t>シャ</t>
    </rPh>
    <rPh sb="12" eb="13">
      <t>ノベ</t>
    </rPh>
    <rPh sb="13" eb="14">
      <t>スウ</t>
    </rPh>
    <phoneticPr fontId="10"/>
  </si>
  <si>
    <t>３０％超５０％以下</t>
    <rPh sb="3" eb="4">
      <t>チョウ</t>
    </rPh>
    <rPh sb="7" eb="9">
      <t>イカ</t>
    </rPh>
    <phoneticPr fontId="10"/>
  </si>
  <si>
    <t>前６月間における死亡した者の総数
（注３）</t>
    <rPh sb="0" eb="1">
      <t>ゼン</t>
    </rPh>
    <rPh sb="2" eb="3">
      <t>ガツ</t>
    </rPh>
    <rPh sb="3" eb="4">
      <t>カン</t>
    </rPh>
    <rPh sb="8" eb="10">
      <t>シボウ</t>
    </rPh>
    <rPh sb="12" eb="13">
      <t>モノ</t>
    </rPh>
    <phoneticPr fontId="10"/>
  </si>
  <si>
    <t>３０％以下</t>
    <rPh sb="3" eb="5">
      <t>イカ</t>
    </rPh>
    <phoneticPr fontId="10"/>
  </si>
  <si>
    <t xml:space="preserve"> B　ベッド回転率</t>
    <rPh sb="6" eb="9">
      <t>カイテンリツ</t>
    </rPh>
    <phoneticPr fontId="10"/>
  </si>
  <si>
    <t>直近３月間の延入所者数（注６）</t>
    <phoneticPr fontId="10"/>
  </si>
  <si>
    <t>　30.4÷①×(②＋③)÷２×100</t>
    <phoneticPr fontId="10"/>
  </si>
  <si>
    <t>１０％以上</t>
    <rPh sb="3" eb="5">
      <t>イジョウ</t>
    </rPh>
    <phoneticPr fontId="10"/>
  </si>
  <si>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10"/>
  </si>
  <si>
    <t>５％以上１０％未満</t>
    <rPh sb="2" eb="4">
      <t>イジョウ</t>
    </rPh>
    <rPh sb="7" eb="9">
      <t>ミマン</t>
    </rPh>
    <phoneticPr fontId="10"/>
  </si>
  <si>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10"/>
  </si>
  <si>
    <t>５％未満</t>
    <rPh sb="2" eb="4">
      <t>ミマン</t>
    </rPh>
    <phoneticPr fontId="10"/>
  </si>
  <si>
    <t xml:space="preserve"> C　入所前後訪問指導割合</t>
    <rPh sb="11" eb="13">
      <t>ワリアイ</t>
    </rPh>
    <phoneticPr fontId="10"/>
  </si>
  <si>
    <t>前３月間における新規入所者のうち、入所前後訪問指導を行った者の延数
（注９,１０,１１）</t>
    <rPh sb="8" eb="10">
      <t>シンキ</t>
    </rPh>
    <rPh sb="10" eb="12">
      <t>ニュウショ</t>
    </rPh>
    <rPh sb="17" eb="19">
      <t>ニュウショ</t>
    </rPh>
    <rPh sb="35" eb="36">
      <t>チュウ</t>
    </rPh>
    <phoneticPr fontId="10"/>
  </si>
  <si>
    <t>　①÷②×１００（注１２）</t>
    <phoneticPr fontId="10"/>
  </si>
  <si>
    <t>３０％以上</t>
    <rPh sb="3" eb="5">
      <t>イジョウ</t>
    </rPh>
    <phoneticPr fontId="10"/>
  </si>
  <si>
    <t>１０％以上３０％未満</t>
    <rPh sb="3" eb="5">
      <t>イジョウ</t>
    </rPh>
    <phoneticPr fontId="10"/>
  </si>
  <si>
    <t>前３月間における新規入所者の延数
（注１１）</t>
    <rPh sb="8" eb="10">
      <t>シンキ</t>
    </rPh>
    <rPh sb="14" eb="15">
      <t>ノ</t>
    </rPh>
    <phoneticPr fontId="10"/>
  </si>
  <si>
    <t>１０％未満</t>
    <phoneticPr fontId="10"/>
  </si>
  <si>
    <t xml:space="preserve"> D　 退所前後訪問指導割合</t>
    <rPh sb="4" eb="6">
      <t>タイショ</t>
    </rPh>
    <rPh sb="12" eb="14">
      <t>ワリアイ</t>
    </rPh>
    <phoneticPr fontId="10"/>
  </si>
  <si>
    <t>前３月間における新規退所者のうち、退所前後訪問指導を行った者の延数
（注１３,１４,１５）</t>
    <rPh sb="8" eb="10">
      <t>シンキ</t>
    </rPh>
    <phoneticPr fontId="10"/>
  </si>
  <si>
    <t>　①÷②×１００（注１６）</t>
    <phoneticPr fontId="10"/>
  </si>
  <si>
    <t>１０％以上３０％未満</t>
    <rPh sb="3" eb="5">
      <t>イジョウ</t>
    </rPh>
    <rPh sb="8" eb="10">
      <t>ミマン</t>
    </rPh>
    <phoneticPr fontId="10"/>
  </si>
  <si>
    <t>前３月間における居宅への新規退所者の延数（注１５）</t>
    <rPh sb="12" eb="14">
      <t>シンキ</t>
    </rPh>
    <rPh sb="18" eb="19">
      <t>ノ</t>
    </rPh>
    <phoneticPr fontId="10"/>
  </si>
  <si>
    <t>１０％未満</t>
    <rPh sb="3" eb="5">
      <t>ミマン</t>
    </rPh>
    <phoneticPr fontId="10"/>
  </si>
  <si>
    <t xml:space="preserve"> E　居宅サービスの実施状況</t>
    <rPh sb="3" eb="5">
      <t>キョタク</t>
    </rPh>
    <rPh sb="10" eb="12">
      <t>ジッシ</t>
    </rPh>
    <rPh sb="12" eb="14">
      <t>ジョウキョウ</t>
    </rPh>
    <phoneticPr fontId="10"/>
  </si>
  <si>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10"/>
  </si>
  <si>
    <t>３サービス</t>
    <phoneticPr fontId="10"/>
  </si>
  <si>
    <t>２サービス</t>
    <phoneticPr fontId="10"/>
  </si>
  <si>
    <t>１サービス</t>
    <phoneticPr fontId="10"/>
  </si>
  <si>
    <t>０サービス</t>
    <phoneticPr fontId="10"/>
  </si>
  <si>
    <t xml:space="preserve"> F　リハ専門職員の配置割合</t>
    <rPh sb="12" eb="14">
      <t>ワリアイ</t>
    </rPh>
    <phoneticPr fontId="10"/>
  </si>
  <si>
    <t>前３月間における理学療法士等の当該介護保健施設サービスの提供に従事する勤務延時間数（注１８）</t>
    <phoneticPr fontId="10"/>
  </si>
  <si>
    <t>時間</t>
    <rPh sb="0" eb="2">
      <t>ジカン</t>
    </rPh>
    <phoneticPr fontId="10"/>
  </si>
  <si>
    <t>　①÷②÷③×④×１００</t>
    <phoneticPr fontId="10"/>
  </si>
  <si>
    <t>５以上</t>
    <rPh sb="1" eb="3">
      <t>イジョウ</t>
    </rPh>
    <phoneticPr fontId="10"/>
  </si>
  <si>
    <t>理学療法士等が前３月間に勤務すべき時間
（注１８,１９）</t>
    <rPh sb="7" eb="8">
      <t>マエ</t>
    </rPh>
    <rPh sb="9" eb="10">
      <t>ツキ</t>
    </rPh>
    <rPh sb="10" eb="11">
      <t>カン</t>
    </rPh>
    <phoneticPr fontId="10"/>
  </si>
  <si>
    <t>３以上５未満</t>
    <rPh sb="1" eb="3">
      <t>イジョウ</t>
    </rPh>
    <rPh sb="4" eb="6">
      <t>ミマン</t>
    </rPh>
    <phoneticPr fontId="10"/>
  </si>
  <si>
    <t>算定日が属する月の前３月間における延入所者数（注２０）</t>
    <phoneticPr fontId="10"/>
  </si>
  <si>
    <t>３未満</t>
    <rPh sb="1" eb="3">
      <t>ミマン</t>
    </rPh>
    <phoneticPr fontId="10"/>
  </si>
  <si>
    <t>算定日が属する月の前３月間の日数</t>
    <phoneticPr fontId="10"/>
  </si>
  <si>
    <t xml:space="preserve"> G　支援相談員の配置割合</t>
    <rPh sb="3" eb="5">
      <t>シエン</t>
    </rPh>
    <rPh sb="5" eb="8">
      <t>ソウダンイン</t>
    </rPh>
    <rPh sb="11" eb="13">
      <t>ワリアイ</t>
    </rPh>
    <phoneticPr fontId="10"/>
  </si>
  <si>
    <t>前３月間において支援相談員が当該介護保健施設サービスの提供に従事する勤務延時間数（注２１）</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10"/>
  </si>
  <si>
    <t>３以上</t>
    <rPh sb="1" eb="3">
      <t>イジョウ</t>
    </rPh>
    <phoneticPr fontId="10"/>
  </si>
  <si>
    <t>支援相談員が前３月間に勤務すべき時間
（注１９）</t>
    <phoneticPr fontId="10"/>
  </si>
  <si>
    <t>２以上３未満</t>
    <rPh sb="1" eb="3">
      <t>イジョウ</t>
    </rPh>
    <rPh sb="4" eb="6">
      <t>ミマン</t>
    </rPh>
    <phoneticPr fontId="10"/>
  </si>
  <si>
    <t>前３月間における延入所者数
（注２０）</t>
    <phoneticPr fontId="10"/>
  </si>
  <si>
    <t>２未満</t>
    <rPh sb="1" eb="3">
      <t>ミマン</t>
    </rPh>
    <phoneticPr fontId="10"/>
  </si>
  <si>
    <t>前３月間の延日数</t>
    <phoneticPr fontId="10"/>
  </si>
  <si>
    <t xml:space="preserve"> H　要介護４又は５の割合</t>
    <phoneticPr fontId="10"/>
  </si>
  <si>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10"/>
  </si>
  <si>
    <t>　①÷②×１００</t>
    <phoneticPr fontId="10"/>
  </si>
  <si>
    <t>５０％以上</t>
    <rPh sb="3" eb="5">
      <t>イジョウ</t>
    </rPh>
    <phoneticPr fontId="10"/>
  </si>
  <si>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10"/>
  </si>
  <si>
    <t>３５％以上５０％未満</t>
    <rPh sb="3" eb="5">
      <t>イジョウ</t>
    </rPh>
    <rPh sb="8" eb="10">
      <t>ミマン</t>
    </rPh>
    <phoneticPr fontId="10"/>
  </si>
  <si>
    <t>３５％未満</t>
    <rPh sb="3" eb="5">
      <t>ミマン</t>
    </rPh>
    <phoneticPr fontId="10"/>
  </si>
  <si>
    <t xml:space="preserve"> I　喀痰吸引の実施割合</t>
    <rPh sb="3" eb="5">
      <t>カクタン</t>
    </rPh>
    <rPh sb="5" eb="7">
      <t>キュウイン</t>
    </rPh>
    <rPh sb="8" eb="10">
      <t>ジッシ</t>
    </rPh>
    <rPh sb="10" eb="12">
      <t>ワリアイ</t>
    </rPh>
    <phoneticPr fontId="10"/>
  </si>
  <si>
    <t>直近３月間の入所者ごとの喀痰吸引を実施した延入所者数
（注２２,２３）</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10"/>
  </si>
  <si>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10"/>
  </si>
  <si>
    <t xml:space="preserve"> J　経管栄養の実施割合</t>
    <rPh sb="3" eb="7">
      <t>ケイカンエイヨウ</t>
    </rPh>
    <rPh sb="8" eb="10">
      <t>ジッシ</t>
    </rPh>
    <rPh sb="10" eb="12">
      <t>ワリアイ</t>
    </rPh>
    <phoneticPr fontId="10"/>
  </si>
  <si>
    <t>直近３月間の入所者ごとの経管栄養を実施した延入所者数
（注２２,２４）</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10"/>
  </si>
  <si>
    <t>上記評価項目（A～J）について、項目に応じた「在宅復帰・在宅療養支援等指標」の合計値を記入</t>
    <phoneticPr fontId="10"/>
  </si>
  <si>
    <t>合計</t>
    <rPh sb="0" eb="2">
      <t>ゴウケイ</t>
    </rPh>
    <phoneticPr fontId="10"/>
  </si>
  <si>
    <t>６　介護老人保健施設の基本サービス費に係る届出内容</t>
    <rPh sb="11" eb="13">
      <t>キホン</t>
    </rPh>
    <rPh sb="17" eb="18">
      <t>ヒ</t>
    </rPh>
    <phoneticPr fontId="10"/>
  </si>
  <si>
    <t>①　基本型</t>
    <rPh sb="2" eb="5">
      <t>キホンガタ</t>
    </rPh>
    <phoneticPr fontId="10"/>
  </si>
  <si>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0"/>
  </si>
  <si>
    <t>　退所時指導等の実施（注２５）</t>
    <phoneticPr fontId="10"/>
  </si>
  <si>
    <t>　リハビリテーションマネジメントの実施（注２６）</t>
    <phoneticPr fontId="10"/>
  </si>
  <si>
    <t>②　在宅強化型</t>
    <rPh sb="2" eb="4">
      <t>ザイタク</t>
    </rPh>
    <rPh sb="4" eb="6">
      <t>キョウカ</t>
    </rPh>
    <rPh sb="6" eb="7">
      <t>ガタ</t>
    </rPh>
    <phoneticPr fontId="10"/>
  </si>
  <si>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10"/>
  </si>
  <si>
    <t>　地域に貢献する活動の実施</t>
    <phoneticPr fontId="10"/>
  </si>
  <si>
    <t>　充実したリハビリテーションの実施（注２７）</t>
    <phoneticPr fontId="10"/>
  </si>
  <si>
    <t>７　在宅復帰・在宅療養支援機能加算に係る届出内容</t>
    <rPh sb="18" eb="19">
      <t>カカ</t>
    </rPh>
    <rPh sb="20" eb="22">
      <t>トドケデ</t>
    </rPh>
    <rPh sb="22" eb="24">
      <t>ナイヨウ</t>
    </rPh>
    <phoneticPr fontId="10"/>
  </si>
  <si>
    <t>①　在宅復帰・在宅療養支援機能加算（Ⅰ）</t>
    <rPh sb="15" eb="17">
      <t>カサン</t>
    </rPh>
    <phoneticPr fontId="10"/>
  </si>
  <si>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10"/>
  </si>
  <si>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10"/>
  </si>
  <si>
    <t>②　在宅復帰・在宅療養支援機能加算（Ⅱ）</t>
    <rPh sb="15" eb="17">
      <t>カサン</t>
    </rPh>
    <phoneticPr fontId="10"/>
  </si>
  <si>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10"/>
  </si>
  <si>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0"/>
  </si>
  <si>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注１９：１週間に勤務すべき時間数が32時間を下回る場合は32時間を基本とする。
注２０：毎日24時現在当該施設に入所中の者をいい、当該施設に入所してその日のうちに退所又は死亡した者を含むものである。
注２１：支援相談員とは、保健医療及び社会福祉に関する相当な学識経験を有し、主として次に掲げるような入所者に対する各種支援及び相談の業務を行う職員をいう。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注２２： 喀痰吸引及び経管栄養のいずれにも該当する者については、各々該当する欄の人数に含めること。
</t>
    <rPh sb="31" eb="32">
      <t>チュウ</t>
    </rPh>
    <rPh sb="34" eb="36">
      <t>キョタク</t>
    </rPh>
    <rPh sb="172" eb="173">
      <t>ワカ</t>
    </rPh>
    <rPh sb="194" eb="195">
      <t>ナド</t>
    </rPh>
    <phoneticPr fontId="10"/>
  </si>
  <si>
    <t xml:space="preserve">注２３：過去１年間に喀痰吸引が実施されていた者（入所期間が1年以上である入所者にあっては、当該入所期間中（入所時を含む。）に喀痰吸引が実施されていた者）であって、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注２４：過去１年間に経管栄養が実施されていた者（入所期間が1年以上である入所者にあっては、当該入所期間中（入所時を含む。）に経管栄養が実施されていた者）であって、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注２５：退所者（当該施設内で死亡した者及び当該施設を退所後、直ちに病院又は診療所に入院し、一週間以内に退院した後、直ちに再度当該施設に入所した者を除く。）の退所後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注２６：入所者の心身の諸機能の維持回復を図り、日常生活の自立を助けるため、理学療法、作業療法その他必要なリハビリテーションを計画的に行い、適宜その評価を行っていること。
注２７：入所者に対し、少なくとも週三回程度のリハビリテーションを実施していること。
</t>
    <phoneticPr fontId="10"/>
  </si>
  <si>
    <t>３５％以上</t>
    <rPh sb="3" eb="5">
      <t>イジョウ</t>
    </rPh>
    <phoneticPr fontId="10"/>
  </si>
  <si>
    <t>１５％以上３５％未満</t>
    <rPh sb="3" eb="5">
      <t>イジョウ</t>
    </rPh>
    <phoneticPr fontId="10"/>
  </si>
  <si>
    <t>１５％未満</t>
    <phoneticPr fontId="10"/>
  </si>
  <si>
    <t>２サービス（訪問リハビリテーションを含む）</t>
    <rPh sb="6" eb="8">
      <t>ホウモン</t>
    </rPh>
    <rPh sb="18" eb="19">
      <t>フク</t>
    </rPh>
    <phoneticPr fontId="10"/>
  </si>
  <si>
    <t>２サービス（訪問リハビリテーションを含まない）</t>
    <rPh sb="6" eb="8">
      <t>ホウモン</t>
    </rPh>
    <rPh sb="18" eb="19">
      <t>フク</t>
    </rPh>
    <phoneticPr fontId="10"/>
  </si>
  <si>
    <t>１サービス以下</t>
    <rPh sb="5" eb="7">
      <t>イカ</t>
    </rPh>
    <phoneticPr fontId="10"/>
  </si>
  <si>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10"/>
  </si>
  <si>
    <t>理学療法士等が前３月間に勤務すべき時間（注１８,２０）</t>
    <rPh sb="7" eb="8">
      <t>マエ</t>
    </rPh>
    <rPh sb="9" eb="10">
      <t>ツキ</t>
    </rPh>
    <rPh sb="10" eb="11">
      <t>カン</t>
    </rPh>
    <phoneticPr fontId="10"/>
  </si>
  <si>
    <t>算定日が属する月の前３月間における延入所者数（注２１）</t>
    <phoneticPr fontId="10"/>
  </si>
  <si>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10"/>
  </si>
  <si>
    <t>３以上かつ社会福祉士１以上</t>
    <rPh sb="1" eb="3">
      <t>イジョウ</t>
    </rPh>
    <rPh sb="5" eb="7">
      <t>シャカイ</t>
    </rPh>
    <rPh sb="7" eb="10">
      <t>フクシシ</t>
    </rPh>
    <rPh sb="11" eb="13">
      <t>イジョウ</t>
    </rPh>
    <phoneticPr fontId="10"/>
  </si>
  <si>
    <t>支援相談員が前３月間に勤務すべき時間
（注２０）</t>
    <phoneticPr fontId="10"/>
  </si>
  <si>
    <t>前３月間における延入所者数
（注２１）</t>
    <phoneticPr fontId="10"/>
  </si>
  <si>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10"/>
  </si>
  <si>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10"/>
  </si>
  <si>
    <t>　退所時指導等の実施（注２６）</t>
    <phoneticPr fontId="10"/>
  </si>
  <si>
    <t>　リハビリテーションマネジメントの実施（注２７）</t>
    <phoneticPr fontId="10"/>
  </si>
  <si>
    <t>　医師の詳細な指示の実施（注２８）</t>
    <rPh sb="1" eb="3">
      <t>イシ</t>
    </rPh>
    <rPh sb="4" eb="6">
      <t>ショウサイ</t>
    </rPh>
    <rPh sb="7" eb="9">
      <t>シジ</t>
    </rPh>
    <phoneticPr fontId="10"/>
  </si>
  <si>
    <t>　充実したリハビリテーションの実施（注２９）</t>
    <phoneticPr fontId="10"/>
  </si>
  <si>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10"/>
  </si>
  <si>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10"/>
  </si>
  <si>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10"/>
  </si>
  <si>
    <t>1　介護老人保健施設（療養型）</t>
    <rPh sb="2" eb="4">
      <t>カイゴ</t>
    </rPh>
    <rPh sb="4" eb="6">
      <t>ロウジン</t>
    </rPh>
    <rPh sb="6" eb="8">
      <t>ホケン</t>
    </rPh>
    <rPh sb="8" eb="10">
      <t>シセツ</t>
    </rPh>
    <rPh sb="11" eb="14">
      <t>リョウヨウガタ</t>
    </rPh>
    <phoneticPr fontId="10"/>
  </si>
  <si>
    <t>４　届  出  項  目</t>
    <rPh sb="2" eb="3">
      <t>トドケ</t>
    </rPh>
    <rPh sb="5" eb="6">
      <t>デ</t>
    </rPh>
    <rPh sb="8" eb="9">
      <t>コウ</t>
    </rPh>
    <rPh sb="11" eb="12">
      <t>メ</t>
    </rPh>
    <phoneticPr fontId="10"/>
  </si>
  <si>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10"/>
  </si>
  <si>
    <t xml:space="preserve">     </t>
    <phoneticPr fontId="10"/>
  </si>
  <si>
    <t>５　介護老人保健施設（療養型）に係る届出内容</t>
    <phoneticPr fontId="10"/>
  </si>
  <si>
    <t>　①　新規入所者の状況（注）</t>
    <rPh sb="3" eb="5">
      <t>シンキ</t>
    </rPh>
    <rPh sb="5" eb="7">
      <t>ニュウショ</t>
    </rPh>
    <rPh sb="7" eb="8">
      <t>シャ</t>
    </rPh>
    <rPh sb="9" eb="11">
      <t>ジョウキョウ</t>
    </rPh>
    <rPh sb="12" eb="13">
      <t>チュウ</t>
    </rPh>
    <phoneticPr fontId="10"/>
  </si>
  <si>
    <t>　前12月の新規入所者の総数</t>
    <rPh sb="1" eb="2">
      <t>ゼン</t>
    </rPh>
    <rPh sb="4" eb="5">
      <t>ツキ</t>
    </rPh>
    <phoneticPr fontId="10"/>
  </si>
  <si>
    <t>　①のうち、医療機関を退院し入所した者の総数</t>
    <phoneticPr fontId="10"/>
  </si>
  <si>
    <t>　①のうち、自宅等から入所した者の総数</t>
    <rPh sb="8" eb="9">
      <t>トウ</t>
    </rPh>
    <phoneticPr fontId="10"/>
  </si>
  <si>
    <t>　（①に占める②の割合）－（①に占める③の割合）</t>
    <rPh sb="4" eb="5">
      <t>シ</t>
    </rPh>
    <rPh sb="9" eb="11">
      <t>ワリアイ</t>
    </rPh>
    <rPh sb="16" eb="17">
      <t>シ</t>
    </rPh>
    <rPh sb="21" eb="23">
      <t>ワリアイ</t>
    </rPh>
    <phoneticPr fontId="10"/>
  </si>
  <si>
    <t>　 ②　入所者・利用者の利用状況</t>
    <rPh sb="4" eb="7">
      <t>ニュウショシャ</t>
    </rPh>
    <rPh sb="8" eb="11">
      <t>リヨウシャ</t>
    </rPh>
    <rPh sb="12" eb="13">
      <t>リ</t>
    </rPh>
    <rPh sb="13" eb="14">
      <t>ヨウ</t>
    </rPh>
    <rPh sb="14" eb="16">
      <t>ジョウキョウ</t>
    </rPh>
    <phoneticPr fontId="10"/>
  </si>
  <si>
    <t>前々々月末</t>
    <rPh sb="0" eb="2">
      <t>ゼンゼン</t>
    </rPh>
    <rPh sb="3" eb="5">
      <t>ゲツマツ</t>
    </rPh>
    <phoneticPr fontId="10"/>
  </si>
  <si>
    <t>前々月末</t>
    <rPh sb="0" eb="2">
      <t>ゼンゼン</t>
    </rPh>
    <rPh sb="2" eb="4">
      <t>ゲツマツ</t>
    </rPh>
    <phoneticPr fontId="10"/>
  </si>
  <si>
    <t>前月末</t>
    <rPh sb="0" eb="1">
      <t>マエ</t>
    </rPh>
    <rPh sb="1" eb="3">
      <t>ゲツマツ</t>
    </rPh>
    <phoneticPr fontId="10"/>
  </si>
  <si>
    <t>平均</t>
    <rPh sb="0" eb="2">
      <t>ヘイキン</t>
    </rPh>
    <phoneticPr fontId="10"/>
  </si>
  <si>
    <t>前3月の入所者及び利用者の総数</t>
    <rPh sb="0" eb="1">
      <t>マエ</t>
    </rPh>
    <rPh sb="2" eb="3">
      <t>ツキ</t>
    </rPh>
    <rPh sb="4" eb="6">
      <t>ニュウショ</t>
    </rPh>
    <rPh sb="6" eb="7">
      <t>シャ</t>
    </rPh>
    <rPh sb="7" eb="8">
      <t>オヨ</t>
    </rPh>
    <rPh sb="9" eb="12">
      <t>リヨウシャ</t>
    </rPh>
    <rPh sb="13" eb="15">
      <t>ソウスウ</t>
    </rPh>
    <phoneticPr fontId="10"/>
  </si>
  <si>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10"/>
  </si>
  <si>
    <t>3月間の平均</t>
    <rPh sb="1" eb="2">
      <t>ツキ</t>
    </rPh>
    <rPh sb="2" eb="3">
      <t>カン</t>
    </rPh>
    <rPh sb="4" eb="6">
      <t>ヘイキン</t>
    </rPh>
    <phoneticPr fontId="10"/>
  </si>
  <si>
    <t>①に占める②の割合</t>
    <phoneticPr fontId="10"/>
  </si>
  <si>
    <t>１５％以上</t>
    <rPh sb="3" eb="5">
      <t>イジョウ</t>
    </rPh>
    <phoneticPr fontId="10"/>
  </si>
  <si>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10"/>
  </si>
  <si>
    <t>①に占める④の割合</t>
    <phoneticPr fontId="10"/>
  </si>
  <si>
    <t>２０％以上</t>
    <rPh sb="3" eb="5">
      <t>イジョウ</t>
    </rPh>
    <phoneticPr fontId="10"/>
  </si>
  <si>
    <t xml:space="preserve">　  </t>
    <phoneticPr fontId="10"/>
  </si>
  <si>
    <t>６　療養体制維持特別加算（Ⅱ）に係る届出内容</t>
    <phoneticPr fontId="10"/>
  </si>
  <si>
    <t>　①　入所者及び利用者の状況</t>
    <rPh sb="3" eb="6">
      <t>ニュウショシャ</t>
    </rPh>
    <rPh sb="6" eb="7">
      <t>オヨ</t>
    </rPh>
    <rPh sb="8" eb="11">
      <t>リヨウシャ</t>
    </rPh>
    <rPh sb="12" eb="14">
      <t>ジョウキョウ</t>
    </rPh>
    <phoneticPr fontId="10"/>
  </si>
  <si>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10"/>
  </si>
  <si>
    <t>かつ</t>
    <phoneticPr fontId="10"/>
  </si>
  <si>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10"/>
  </si>
  <si>
    <t>　①　重度者の割合</t>
    <rPh sb="3" eb="5">
      <t>ジュウド</t>
    </rPh>
    <rPh sb="5" eb="6">
      <t>シャ</t>
    </rPh>
    <rPh sb="7" eb="9">
      <t>ワリアイ</t>
    </rPh>
    <phoneticPr fontId="10"/>
  </si>
  <si>
    <t>⑤</t>
  </si>
  <si>
    <t>　②　医療処置の実施状況</t>
    <rPh sb="3" eb="5">
      <t>イリョウ</t>
    </rPh>
    <rPh sb="5" eb="7">
      <t>ショチ</t>
    </rPh>
    <rPh sb="8" eb="10">
      <t>ジッシ</t>
    </rPh>
    <rPh sb="10" eb="12">
      <t>ジョウキョウ</t>
    </rPh>
    <phoneticPr fontId="10"/>
  </si>
  <si>
    <t>②から④の和</t>
    <rPh sb="5" eb="6">
      <t>ワ</t>
    </rPh>
    <phoneticPr fontId="10"/>
  </si>
  <si>
    <t>⑥</t>
  </si>
  <si>
    <t>　③　ターミナルケアの
　　実施状況</t>
    <rPh sb="14" eb="16">
      <t>ジッシ</t>
    </rPh>
    <rPh sb="16" eb="18">
      <t>ジョウキョウ</t>
    </rPh>
    <phoneticPr fontId="10"/>
  </si>
  <si>
    <t>前３月間のターミナルケアの対象者延日数</t>
    <rPh sb="0" eb="1">
      <t>ゼン</t>
    </rPh>
    <rPh sb="2" eb="3">
      <t>ガツ</t>
    </rPh>
    <rPh sb="3" eb="4">
      <t>カン</t>
    </rPh>
    <rPh sb="13" eb="16">
      <t>タイショウシャ</t>
    </rPh>
    <rPh sb="16" eb="17">
      <t>ノブ</t>
    </rPh>
    <rPh sb="17" eb="19">
      <t>ニッスウ</t>
    </rPh>
    <phoneticPr fontId="10"/>
  </si>
  <si>
    <t>　５％以上</t>
    <rPh sb="3" eb="5">
      <t>イジョウ</t>
    </rPh>
    <phoneticPr fontId="10"/>
  </si>
  <si>
    <t>（別紙29）</t>
    <phoneticPr fontId="10"/>
  </si>
  <si>
    <t>１　Ⅰ型介護医療院サービス費Ⅰ（（ユニット型）Ⅰ型療養床、看護6:1、介護4:1）(併設型小規模介護医療院）</t>
    <phoneticPr fontId="10"/>
  </si>
  <si>
    <t>２　Ⅰ型介護医療院サービス費Ⅱ（（ユニット型）Ⅰ型療養床、看護6:1、介護4:1）(併設型小規模介護医療院）</t>
    <phoneticPr fontId="10"/>
  </si>
  <si>
    <t>３　Ⅰ型介護医療院サービス費Ⅲ（Ⅰ型療養床、看護6:1、介護5:1）</t>
  </si>
  <si>
    <t>４　介護医療院（Ⅰ型）に係る届出内容</t>
    <rPh sb="2" eb="4">
      <t>カイゴ</t>
    </rPh>
    <rPh sb="4" eb="7">
      <t>イリョウイン</t>
    </rPh>
    <rPh sb="9" eb="10">
      <t>ガタ</t>
    </rPh>
    <phoneticPr fontId="10"/>
  </si>
  <si>
    <t>前３月間の入所者等の総数</t>
    <rPh sb="0" eb="1">
      <t>ゼン</t>
    </rPh>
    <rPh sb="2" eb="3">
      <t>ガツ</t>
    </rPh>
    <rPh sb="3" eb="4">
      <t>カン</t>
    </rPh>
    <rPh sb="5" eb="8">
      <t>ニュウショシャ</t>
    </rPh>
    <rPh sb="8" eb="9">
      <t>トウ</t>
    </rPh>
    <rPh sb="10" eb="12">
      <t>ソウスウ</t>
    </rPh>
    <phoneticPr fontId="10"/>
  </si>
  <si>
    <t>①のうち、重篤な身体疾患を有する者の数（注１）</t>
    <phoneticPr fontId="10"/>
  </si>
  <si>
    <t>①のうち、身体合併症を有する認知症高齢者の数（注１）</t>
    <phoneticPr fontId="10"/>
  </si>
  <si>
    <t>②と③の和</t>
    <phoneticPr fontId="10"/>
  </si>
  <si>
    <t>（人員配置区分１～３）</t>
    <phoneticPr fontId="10"/>
  </si>
  <si>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10"/>
  </si>
  <si>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10"/>
  </si>
  <si>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10"/>
  </si>
  <si>
    <t>①に占める⑤の割合</t>
    <phoneticPr fontId="10"/>
  </si>
  <si>
    <t>（人員配置区分１のみ）</t>
    <phoneticPr fontId="10"/>
  </si>
  <si>
    <t>（人員配置区分２，３）</t>
    <phoneticPr fontId="10"/>
  </si>
  <si>
    <t>前３月間の入所者延日数</t>
    <rPh sb="0" eb="1">
      <t>ゼン</t>
    </rPh>
    <rPh sb="2" eb="3">
      <t>ガツ</t>
    </rPh>
    <rPh sb="3" eb="4">
      <t>カン</t>
    </rPh>
    <rPh sb="5" eb="8">
      <t>ニュウショシャ</t>
    </rPh>
    <rPh sb="8" eb="9">
      <t>ノブ</t>
    </rPh>
    <rPh sb="9" eb="11">
      <t>ニッスウ</t>
    </rPh>
    <phoneticPr fontId="10"/>
  </si>
  <si>
    <t>①に占める②の割合</t>
    <rPh sb="2" eb="3">
      <t>シ</t>
    </rPh>
    <rPh sb="7" eb="9">
      <t>ワリアイ</t>
    </rPh>
    <phoneticPr fontId="10"/>
  </si>
  <si>
    <t>　④　生活機能を維持改善するリハビリテーションの実施</t>
    <phoneticPr fontId="10"/>
  </si>
  <si>
    <t>　⑤　地域に貢献する活動の実施</t>
    <phoneticPr fontId="10"/>
  </si>
  <si>
    <t>　　（平成30年度中に限り、平成31年度中において実施する見込み）</t>
    <phoneticPr fontId="10"/>
  </si>
  <si>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10"/>
  </si>
  <si>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10"/>
  </si>
  <si>
    <t>注１： ②及び③のいずれにも該当する者については、いずれか一方についてのみ含めること。</t>
    <phoneticPr fontId="10"/>
  </si>
  <si>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10"/>
  </si>
  <si>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10"/>
  </si>
  <si>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0"/>
  </si>
  <si>
    <t>注５：自ら実施する者は除く。</t>
    <phoneticPr fontId="10"/>
  </si>
  <si>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</si>
  <si>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</si>
  <si>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</si>
  <si>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t>
    </rPh>
    <rPh sb="4" eb="7">
      <t>イリョウイン</t>
    </rPh>
    <rPh sb="9" eb="10">
      <t>ガタ</t>
    </rPh>
    <rPh sb="10" eb="13">
      <t>リョウヨウショウ</t>
    </rPh>
    <phoneticPr fontId="10"/>
  </si>
  <si>
    <t>（医療処置の実施状況）</t>
    <phoneticPr fontId="10"/>
  </si>
  <si>
    <t>　前３月間の入所者等の総数</t>
    <rPh sb="1" eb="2">
      <t>ゼン</t>
    </rPh>
    <rPh sb="3" eb="4">
      <t>ガツ</t>
    </rPh>
    <rPh sb="4" eb="5">
      <t>カン</t>
    </rPh>
    <rPh sb="6" eb="9">
      <t>ニュウショシャ</t>
    </rPh>
    <rPh sb="9" eb="10">
      <t>トウ</t>
    </rPh>
    <rPh sb="11" eb="13">
      <t>ソウスウ</t>
    </rPh>
    <phoneticPr fontId="10"/>
  </si>
  <si>
    <t>　①のうち、日常生活自立度のランクＭに該当する入所者等</t>
    <phoneticPr fontId="10"/>
  </si>
  <si>
    <t>　①に占める②の割合（注４）</t>
    <phoneticPr fontId="10"/>
  </si>
  <si>
    <t>　①のうち、日常生活自立度のランクⅣ又はＭに該当する入所者及び利用者</t>
    <phoneticPr fontId="10"/>
  </si>
  <si>
    <t>　①に占める④の割合（注５）</t>
    <phoneticPr fontId="10"/>
  </si>
  <si>
    <t>（重度者の割合）</t>
    <phoneticPr fontId="10"/>
  </si>
  <si>
    <t>　①のうち、喀痰吸引を実施した入所者等の総数（注２・３）</t>
    <rPh sb="6" eb="8">
      <t>カクタン</t>
    </rPh>
    <rPh sb="8" eb="10">
      <t>キュウイン</t>
    </rPh>
    <rPh sb="11" eb="13">
      <t>ジッシ</t>
    </rPh>
    <rPh sb="15" eb="18">
      <t>ニュウショシャ</t>
    </rPh>
    <rPh sb="18" eb="19">
      <t>トウ</t>
    </rPh>
    <rPh sb="20" eb="22">
      <t>ソウスウ</t>
    </rPh>
    <rPh sb="23" eb="24">
      <t>チュウ</t>
    </rPh>
    <phoneticPr fontId="10"/>
  </si>
  <si>
    <t>　①のうち、経管栄養を実施した入所者等の総数（注２・４）</t>
    <rPh sb="6" eb="10">
      <t>ケイカンエイヨウ</t>
    </rPh>
    <rPh sb="11" eb="13">
      <t>ジッシ</t>
    </rPh>
    <rPh sb="15" eb="18">
      <t>ニュウショシャ</t>
    </rPh>
    <rPh sb="18" eb="19">
      <t>トウ</t>
    </rPh>
    <rPh sb="20" eb="22">
      <t>ソウスウ</t>
    </rPh>
    <rPh sb="23" eb="24">
      <t>チュウ</t>
    </rPh>
    <phoneticPr fontId="10"/>
  </si>
  <si>
    <t>　②と③の和</t>
    <rPh sb="5" eb="6">
      <t>ワ</t>
    </rPh>
    <phoneticPr fontId="10"/>
  </si>
  <si>
    <t>　①に占める④の割合（注６）</t>
    <phoneticPr fontId="10"/>
  </si>
  <si>
    <t>「医療処置の実施状況」における③の割合が２０％以上、⑤の割合が２５％以上、「重度者の割合」における⑤の割合が
１５％以上のいずれかを満たす</t>
    <rPh sb="66" eb="67">
      <t>ミ</t>
    </rPh>
    <phoneticPr fontId="10"/>
  </si>
  <si>
    <t>　ターミナルケアの実施体制</t>
    <rPh sb="9" eb="11">
      <t>ジッシ</t>
    </rPh>
    <rPh sb="11" eb="13">
      <t>タイセイ</t>
    </rPh>
    <phoneticPr fontId="10"/>
  </si>
  <si>
    <t>注１： ②及び③のうち複数に該当する者については、各々該当する数字の欄の人数に含めること。</t>
    <rPh sb="5" eb="6">
      <t>オヨ</t>
    </rPh>
    <rPh sb="11" eb="13">
      <t>フクスウ</t>
    </rPh>
    <rPh sb="25" eb="27">
      <t>オノオノ</t>
    </rPh>
    <rPh sb="27" eb="29">
      <t>ガイトウ</t>
    </rPh>
    <rPh sb="31" eb="33">
      <t>スウジ</t>
    </rPh>
    <rPh sb="34" eb="35">
      <t>ラン</t>
    </rPh>
    <rPh sb="36" eb="38">
      <t>ニンズウ</t>
    </rPh>
    <phoneticPr fontId="10"/>
  </si>
  <si>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10"/>
  </si>
  <si>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0"/>
  </si>
  <si>
    <t>注４：小規模介護医療院の場合は、①に占める②の割合と、19を当該小規模介護医療院におけるⅡ型療養床数で除した数との積を記入すること。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0"/>
  </si>
  <si>
    <t>注５：小規模介護医療院の場合は、①に占める④の割合と、19を当該小規模介護医療院におけるⅡ型療養床数で除した数との積を記入すること。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0"/>
  </si>
  <si>
    <t>注６：小規模介護医療院の場合は、①に占める④の割合と、19を当該小規模介護医療院におけるⅡ型療養床数で除した数との積を記入すること。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0"/>
  </si>
  <si>
    <t>（別紙13）</t>
    <phoneticPr fontId="10"/>
  </si>
  <si>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10"/>
  </si>
  <si>
    <t>3　施 設 種 別</t>
    <rPh sb="2" eb="3">
      <t>シ</t>
    </rPh>
    <rPh sb="4" eb="5">
      <t>セツ</t>
    </rPh>
    <rPh sb="6" eb="7">
      <t>タネ</t>
    </rPh>
    <rPh sb="8" eb="9">
      <t>ベツ</t>
    </rPh>
    <phoneticPr fontId="10"/>
  </si>
  <si>
    <t>4　届 出 項 目</t>
    <rPh sb="2" eb="3">
      <t>トドケ</t>
    </rPh>
    <rPh sb="4" eb="5">
      <t>デ</t>
    </rPh>
    <rPh sb="6" eb="7">
      <t>コウ</t>
    </rPh>
    <rPh sb="8" eb="9">
      <t>モク</t>
    </rPh>
    <phoneticPr fontId="10"/>
  </si>
  <si>
    <t>1　日常生活継続支援加算（Ⅰ）</t>
    <phoneticPr fontId="10"/>
  </si>
  <si>
    <t>2　日常生活継続支援加算（Ⅱ）</t>
    <phoneticPr fontId="10"/>
  </si>
  <si>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10"/>
  </si>
  <si>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10"/>
  </si>
  <si>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10"/>
  </si>
  <si>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10"/>
  </si>
  <si>
    <t>①に占める②の割合が
７０％以上</t>
    <rPh sb="2" eb="3">
      <t>シ</t>
    </rPh>
    <rPh sb="7" eb="8">
      <t>ワリ</t>
    </rPh>
    <rPh sb="8" eb="9">
      <t>ゴウ</t>
    </rPh>
    <rPh sb="14" eb="16">
      <t>イジョウ</t>
    </rPh>
    <phoneticPr fontId="10"/>
  </si>
  <si>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10"/>
  </si>
  <si>
    <t>①に占める③の割合が
６５％以上</t>
    <rPh sb="2" eb="3">
      <t>シ</t>
    </rPh>
    <rPh sb="7" eb="8">
      <t>ワリ</t>
    </rPh>
    <rPh sb="8" eb="9">
      <t>ゴウ</t>
    </rPh>
    <rPh sb="14" eb="16">
      <t>イジョウ</t>
    </rPh>
    <phoneticPr fontId="10"/>
  </si>
  <si>
    <t>入所者総数</t>
    <rPh sb="0" eb="2">
      <t>ニュウショ</t>
    </rPh>
    <rPh sb="2" eb="3">
      <t>シャ</t>
    </rPh>
    <rPh sb="3" eb="5">
      <t>ソウスウ</t>
    </rPh>
    <phoneticPr fontId="10"/>
  </si>
  <si>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0"/>
  </si>
  <si>
    <t>④に占める⑤の割合が
１５％以上</t>
    <rPh sb="2" eb="3">
      <t>シ</t>
    </rPh>
    <rPh sb="7" eb="8">
      <t>ワリ</t>
    </rPh>
    <rPh sb="8" eb="9">
      <t>ゴウ</t>
    </rPh>
    <rPh sb="14" eb="16">
      <t>イジョウ</t>
    </rPh>
    <phoneticPr fontId="10"/>
  </si>
  <si>
    <t>介護福祉士の割合</t>
    <rPh sb="0" eb="2">
      <t>カイゴ</t>
    </rPh>
    <rPh sb="2" eb="5">
      <t>フクシシ</t>
    </rPh>
    <rPh sb="6" eb="8">
      <t>ワリアイ</t>
    </rPh>
    <phoneticPr fontId="10"/>
  </si>
  <si>
    <t>介護福祉士数</t>
    <rPh sb="0" eb="2">
      <t>カイゴ</t>
    </rPh>
    <rPh sb="2" eb="5">
      <t>フクシシ</t>
    </rPh>
    <rPh sb="5" eb="6">
      <t>スウ</t>
    </rPh>
    <phoneticPr fontId="10"/>
  </si>
  <si>
    <t>　常勤換算</t>
    <rPh sb="1" eb="3">
      <t>ジョウキン</t>
    </rPh>
    <rPh sb="3" eb="5">
      <t>カンサン</t>
    </rPh>
    <phoneticPr fontId="10"/>
  </si>
  <si>
    <t>介護福祉士数：入所者数が１：６以上</t>
    <rPh sb="0" eb="2">
      <t>カイゴ</t>
    </rPh>
    <rPh sb="2" eb="5">
      <t>フクシシ</t>
    </rPh>
    <rPh sb="5" eb="6">
      <t>スウ</t>
    </rPh>
    <rPh sb="7" eb="10">
      <t>ニュウショシャ</t>
    </rPh>
    <rPh sb="10" eb="11">
      <t>スウ</t>
    </rPh>
    <rPh sb="15" eb="17">
      <t>イジョウ</t>
    </rPh>
    <phoneticPr fontId="10"/>
  </si>
  <si>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10"/>
  </si>
  <si>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10"/>
  </si>
  <si>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10"/>
  </si>
  <si>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10"/>
  </si>
  <si>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10"/>
  </si>
  <si>
    <t>①に占める②の割合が７０％以上</t>
    <rPh sb="2" eb="3">
      <t>シ</t>
    </rPh>
    <rPh sb="7" eb="8">
      <t>ワリ</t>
    </rPh>
    <rPh sb="8" eb="9">
      <t>ゴウ</t>
    </rPh>
    <rPh sb="13" eb="15">
      <t>イジョウ</t>
    </rPh>
    <phoneticPr fontId="10"/>
  </si>
  <si>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10"/>
  </si>
  <si>
    <t>①に占める③の割合が６５％以上</t>
    <rPh sb="2" eb="3">
      <t>シ</t>
    </rPh>
    <rPh sb="7" eb="8">
      <t>ワリ</t>
    </rPh>
    <rPh sb="8" eb="9">
      <t>ゴウ</t>
    </rPh>
    <rPh sb="13" eb="15">
      <t>イジョウ</t>
    </rPh>
    <phoneticPr fontId="10"/>
  </si>
  <si>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0"/>
  </si>
  <si>
    <t>介護福祉士数：入所者数が１：７以上</t>
    <rPh sb="0" eb="2">
      <t>カイゴ</t>
    </rPh>
    <rPh sb="2" eb="5">
      <t>フクシシ</t>
    </rPh>
    <rPh sb="5" eb="6">
      <t>スウ</t>
    </rPh>
    <rPh sb="7" eb="10">
      <t>ニュウショシャ</t>
    </rPh>
    <rPh sb="10" eb="11">
      <t>スウ</t>
    </rPh>
    <rPh sb="15" eb="17">
      <t>イジョウ</t>
    </rPh>
    <phoneticPr fontId="10"/>
  </si>
  <si>
    <t>以下の①から④の取組をすべて実施していること。</t>
    <rPh sb="0" eb="2">
      <t>イカ</t>
    </rPh>
    <rPh sb="8" eb="10">
      <t>トリクミ</t>
    </rPh>
    <rPh sb="14" eb="16">
      <t>ジッシ</t>
    </rPh>
    <phoneticPr fontId="10"/>
  </si>
  <si>
    <t>　6　テクノロ
　　ジーの使用
　　状況</t>
    <rPh sb="13" eb="15">
      <t>シヨウ</t>
    </rPh>
    <rPh sb="18" eb="20">
      <t>ジョウキョウ</t>
    </rPh>
    <phoneticPr fontId="10"/>
  </si>
  <si>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10"/>
  </si>
  <si>
    <t>　ⅰ 入所者全員に見守り機器を使用</t>
    <rPh sb="3" eb="6">
      <t>ニュウショシャ</t>
    </rPh>
    <rPh sb="6" eb="8">
      <t>ゼンイン</t>
    </rPh>
    <rPh sb="9" eb="11">
      <t>ミマモ</t>
    </rPh>
    <rPh sb="12" eb="14">
      <t>キキ</t>
    </rPh>
    <rPh sb="15" eb="17">
      <t>シヨウ</t>
    </rPh>
    <phoneticPr fontId="10"/>
  </si>
  <si>
    <t>　ⅱ 職員全員がインカムを使用</t>
    <rPh sb="3" eb="5">
      <t>ショクイン</t>
    </rPh>
    <rPh sb="5" eb="7">
      <t>ゼンイン</t>
    </rPh>
    <rPh sb="13" eb="15">
      <t>シヨウ</t>
    </rPh>
    <phoneticPr fontId="10"/>
  </si>
  <si>
    <t>　ⅲ 介護記録ソフト、スマートフォン等のICTを使用</t>
    <rPh sb="3" eb="5">
      <t>カイゴ</t>
    </rPh>
    <rPh sb="5" eb="7">
      <t>キロク</t>
    </rPh>
    <rPh sb="18" eb="19">
      <t>トウ</t>
    </rPh>
    <rPh sb="24" eb="26">
      <t>シヨウ</t>
    </rPh>
    <phoneticPr fontId="10"/>
  </si>
  <si>
    <t>　ⅳ 移乗支援機器を使用</t>
    <rPh sb="3" eb="5">
      <t>イジョウ</t>
    </rPh>
    <rPh sb="5" eb="7">
      <t>シエン</t>
    </rPh>
    <rPh sb="7" eb="9">
      <t>キキ</t>
    </rPh>
    <rPh sb="10" eb="12">
      <t>シヨウ</t>
    </rPh>
    <phoneticPr fontId="10"/>
  </si>
  <si>
    <t>　（導入機器）</t>
    <rPh sb="2" eb="4">
      <t>ドウニュウ</t>
    </rPh>
    <rPh sb="4" eb="6">
      <t>キキ</t>
    </rPh>
    <phoneticPr fontId="10"/>
  </si>
  <si>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10"/>
  </si>
  <si>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10"/>
  </si>
  <si>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10"/>
  </si>
  <si>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10"/>
  </si>
  <si>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10"/>
  </si>
  <si>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10"/>
  </si>
  <si>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10"/>
  </si>
  <si>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10"/>
  </si>
  <si>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10"/>
  </si>
  <si>
    <t>3　届 出 項 目</t>
    <rPh sb="2" eb="3">
      <t>トドケ</t>
    </rPh>
    <rPh sb="4" eb="5">
      <t>デ</t>
    </rPh>
    <rPh sb="6" eb="7">
      <t>コウ</t>
    </rPh>
    <rPh sb="8" eb="9">
      <t>モク</t>
    </rPh>
    <phoneticPr fontId="10"/>
  </si>
  <si>
    <t>月</t>
    <rPh sb="0" eb="1">
      <t>ツキ</t>
    </rPh>
    <phoneticPr fontId="10"/>
  </si>
  <si>
    <t>（別紙31）</t>
    <phoneticPr fontId="10"/>
  </si>
  <si>
    <t>1 　特定施設入居者生活介護</t>
    <phoneticPr fontId="10"/>
  </si>
  <si>
    <t>2 　地域密着型特定施設入居者生活介護</t>
    <phoneticPr fontId="10"/>
  </si>
  <si>
    <t>4　届 出 区 分</t>
    <rPh sb="2" eb="3">
      <t>トドケ</t>
    </rPh>
    <rPh sb="4" eb="5">
      <t>デ</t>
    </rPh>
    <rPh sb="6" eb="7">
      <t>ク</t>
    </rPh>
    <rPh sb="8" eb="9">
      <t>ブン</t>
    </rPh>
    <phoneticPr fontId="10"/>
  </si>
  <si>
    <t>1　入居継続支援加算（Ⅰ）</t>
    <phoneticPr fontId="10"/>
  </si>
  <si>
    <t>2　入居継続支援加算（Ⅱ）</t>
    <phoneticPr fontId="10"/>
  </si>
  <si>
    <t>入居者の状況及び介護福祉士の状況
　</t>
    <rPh sb="4" eb="5">
      <t>ジョウ</t>
    </rPh>
    <rPh sb="6" eb="7">
      <t>オヨ</t>
    </rPh>
    <rPh sb="8" eb="10">
      <t>カイゴ</t>
    </rPh>
    <rPh sb="10" eb="11">
      <t>フク</t>
    </rPh>
    <rPh sb="14" eb="15">
      <t>ジョウ</t>
    </rPh>
    <rPh sb="15" eb="16">
      <t>キョウ</t>
    </rPh>
    <phoneticPr fontId="10"/>
  </si>
  <si>
    <t>入居者の状況</t>
    <rPh sb="0" eb="3">
      <t>ニュウキョシャ</t>
    </rPh>
    <rPh sb="4" eb="6">
      <t>ジョウキョウ</t>
    </rPh>
    <phoneticPr fontId="10"/>
  </si>
  <si>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10"/>
  </si>
  <si>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10"/>
  </si>
  <si>
    <t>　介護福祉士数</t>
    <phoneticPr fontId="10"/>
  </si>
  <si>
    <t>事業所の状況</t>
    <rPh sb="0" eb="3">
      <t>ジギョウショ</t>
    </rPh>
    <rPh sb="4" eb="6">
      <t>ジョウキョウ</t>
    </rPh>
    <phoneticPr fontId="10"/>
  </si>
  <si>
    <t>　人員基準欠如に該当していない。</t>
    <phoneticPr fontId="10"/>
  </si>
  <si>
    <t>①に占める③の割合が
５％以上</t>
    <rPh sb="2" eb="3">
      <t>シ</t>
    </rPh>
    <rPh sb="7" eb="8">
      <t>ワリ</t>
    </rPh>
    <rPh sb="8" eb="9">
      <t>ゴウ</t>
    </rPh>
    <rPh sb="13" eb="15">
      <t>イジョウ</t>
    </rPh>
    <phoneticPr fontId="10"/>
  </si>
  <si>
    <t>※④は、③が「有」の場合に届け出ること。</t>
    <rPh sb="7" eb="8">
      <t>ア</t>
    </rPh>
    <rPh sb="10" eb="12">
      <t>バアイ</t>
    </rPh>
    <rPh sb="13" eb="14">
      <t>トド</t>
    </rPh>
    <rPh sb="15" eb="16">
      <t>デ</t>
    </rPh>
    <phoneticPr fontId="10"/>
  </si>
  <si>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10"/>
  </si>
  <si>
    <t>　5-1　入居継続支援加算（Ⅰ）に係る届出</t>
    <rPh sb="5" eb="7">
      <t>ニュウキョ</t>
    </rPh>
    <rPh sb="7" eb="9">
      <t>ケイゾク</t>
    </rPh>
    <rPh sb="9" eb="11">
      <t>シエン</t>
    </rPh>
    <rPh sb="11" eb="13">
      <t>カサン</t>
    </rPh>
    <rPh sb="17" eb="18">
      <t>カカ</t>
    </rPh>
    <rPh sb="19" eb="21">
      <t>トドケデ</t>
    </rPh>
    <phoneticPr fontId="10"/>
  </si>
  <si>
    <t>入居者（要介護）総数</t>
    <rPh sb="0" eb="2">
      <t>ニュウキョ</t>
    </rPh>
    <rPh sb="2" eb="3">
      <t>シャ</t>
    </rPh>
    <rPh sb="4" eb="7">
      <t>ヨウカイゴ</t>
    </rPh>
    <rPh sb="8" eb="10">
      <t>ソウスウ</t>
    </rPh>
    <phoneticPr fontId="10"/>
  </si>
  <si>
    <t>①に占める②の割合が
１５％以上</t>
    <rPh sb="2" eb="3">
      <t>シ</t>
    </rPh>
    <rPh sb="7" eb="8">
      <t>ワリ</t>
    </rPh>
    <rPh sb="8" eb="9">
      <t>ゴウ</t>
    </rPh>
    <rPh sb="14" eb="16">
      <t>イジョウ</t>
    </rPh>
    <phoneticPr fontId="10"/>
  </si>
  <si>
    <t>①に占める③の割合が
１５％以上</t>
    <rPh sb="2" eb="3">
      <t>シ</t>
    </rPh>
    <rPh sb="7" eb="8">
      <t>ワリ</t>
    </rPh>
    <rPh sb="8" eb="9">
      <t>ゴウ</t>
    </rPh>
    <rPh sb="14" eb="16">
      <t>イジョウ</t>
    </rPh>
    <phoneticPr fontId="10"/>
  </si>
  <si>
    <t>介護福祉士数：入所者数が
１：７以上</t>
    <rPh sb="0" eb="2">
      <t>カイゴ</t>
    </rPh>
    <rPh sb="2" eb="5">
      <t>フクシシ</t>
    </rPh>
    <rPh sb="5" eb="6">
      <t>スウ</t>
    </rPh>
    <rPh sb="7" eb="10">
      <t>ニュウショシャ</t>
    </rPh>
    <rPh sb="10" eb="11">
      <t>スウ</t>
    </rPh>
    <rPh sb="16" eb="18">
      <t>イジョウ</t>
    </rPh>
    <phoneticPr fontId="10"/>
  </si>
  <si>
    <t>　5-2　入居継続支援加算（Ⅱ）に係る届出</t>
    <rPh sb="5" eb="7">
      <t>ニュウキョ</t>
    </rPh>
    <rPh sb="7" eb="9">
      <t>ケイゾク</t>
    </rPh>
    <rPh sb="9" eb="11">
      <t>シエン</t>
    </rPh>
    <rPh sb="11" eb="13">
      <t>カサン</t>
    </rPh>
    <rPh sb="17" eb="18">
      <t>カカ</t>
    </rPh>
    <rPh sb="19" eb="21">
      <t>トドケデ</t>
    </rPh>
    <phoneticPr fontId="10"/>
  </si>
  <si>
    <t>①に占める②の割合が５％以上</t>
    <rPh sb="2" eb="3">
      <t>シ</t>
    </rPh>
    <rPh sb="7" eb="8">
      <t>ワリ</t>
    </rPh>
    <rPh sb="8" eb="9">
      <t>ゴウ</t>
    </rPh>
    <rPh sb="12" eb="14">
      <t>イジョウ</t>
    </rPh>
    <phoneticPr fontId="10"/>
  </si>
  <si>
    <t>　5　テクノロ
　　ジーの使用
　　状況</t>
    <rPh sb="13" eb="15">
      <t>シヨウ</t>
    </rPh>
    <rPh sb="18" eb="20">
      <t>ジョウキョウ</t>
    </rPh>
    <phoneticPr fontId="10"/>
  </si>
  <si>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10"/>
  </si>
  <si>
    <t>　ⅰ  利用者の安全並びに介護サービスの質の確保及び職員の負担軽減に資する方策を検討するための委員会の設置</t>
    <rPh sb="34" eb="35">
      <t>シ</t>
    </rPh>
    <phoneticPr fontId="10"/>
  </si>
  <si>
    <t>　ⅱ 職員に対する十分な休憩時間の確保等の勤務・雇用条件への配慮</t>
    <phoneticPr fontId="10"/>
  </si>
  <si>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10"/>
  </si>
  <si>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10"/>
  </si>
  <si>
    <t>（別紙38）</t>
    <rPh sb="1" eb="3">
      <t>ベッシ</t>
    </rPh>
    <phoneticPr fontId="10"/>
  </si>
  <si>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10"/>
  </si>
  <si>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10"/>
  </si>
  <si>
    <t>配置医師名</t>
    <rPh sb="0" eb="2">
      <t>ハイチ</t>
    </rPh>
    <rPh sb="2" eb="4">
      <t>イシ</t>
    </rPh>
    <rPh sb="4" eb="5">
      <t>メイ</t>
    </rPh>
    <phoneticPr fontId="10"/>
  </si>
  <si>
    <t>連携する協力医療機関</t>
    <rPh sb="0" eb="2">
      <t>レンケイ</t>
    </rPh>
    <rPh sb="4" eb="6">
      <t>キョウリョク</t>
    </rPh>
    <rPh sb="6" eb="8">
      <t>イリョウ</t>
    </rPh>
    <rPh sb="8" eb="10">
      <t>キカン</t>
    </rPh>
    <phoneticPr fontId="10"/>
  </si>
  <si>
    <t>協力医療機関名</t>
    <rPh sb="0" eb="2">
      <t>キョウリョク</t>
    </rPh>
    <rPh sb="2" eb="4">
      <t>イリョウ</t>
    </rPh>
    <rPh sb="4" eb="6">
      <t>キカン</t>
    </rPh>
    <rPh sb="6" eb="7">
      <t>メイ</t>
    </rPh>
    <phoneticPr fontId="10"/>
  </si>
  <si>
    <t>医療機関コード</t>
    <phoneticPr fontId="10"/>
  </si>
  <si>
    <t>　①　看護体制加算（Ⅱ）を算定している。</t>
    <rPh sb="3" eb="5">
      <t>カンゴ</t>
    </rPh>
    <rPh sb="5" eb="7">
      <t>タイセイ</t>
    </rPh>
    <rPh sb="7" eb="9">
      <t>カサン</t>
    </rPh>
    <rPh sb="13" eb="15">
      <t>サンテイ</t>
    </rPh>
    <phoneticPr fontId="10"/>
  </si>
  <si>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10"/>
  </si>
  <si>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10"/>
  </si>
  <si>
    <t>　④　②及び③の内容について届出を行っている。</t>
    <rPh sb="4" eb="5">
      <t>オヨ</t>
    </rPh>
    <rPh sb="8" eb="10">
      <t>ナイヨウ</t>
    </rPh>
    <rPh sb="14" eb="16">
      <t>トドケデ</t>
    </rPh>
    <rPh sb="17" eb="18">
      <t>オコナ</t>
    </rPh>
    <phoneticPr fontId="10"/>
  </si>
  <si>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10"/>
  </si>
  <si>
    <t>（別紙26）</t>
    <phoneticPr fontId="10"/>
  </si>
  <si>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10"/>
  </si>
  <si>
    <t>3　短期入所生活介護</t>
    <phoneticPr fontId="10"/>
  </si>
  <si>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10"/>
  </si>
  <si>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10"/>
  </si>
  <si>
    <t>① 入所（利用）者数</t>
    <rPh sb="2" eb="4">
      <t>ニュウショ</t>
    </rPh>
    <rPh sb="5" eb="7">
      <t>リヨウ</t>
    </rPh>
    <rPh sb="8" eb="9">
      <t>シャ</t>
    </rPh>
    <rPh sb="9" eb="10">
      <t>スウ</t>
    </rPh>
    <phoneticPr fontId="10"/>
  </si>
  <si>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10"/>
  </si>
  <si>
    <t>③ ①に占める②の割合</t>
    <rPh sb="4" eb="5">
      <t>シ</t>
    </rPh>
    <rPh sb="9" eb="11">
      <t>ワリアイ</t>
    </rPh>
    <phoneticPr fontId="10"/>
  </si>
  <si>
    <t>→　</t>
    <phoneticPr fontId="10"/>
  </si>
  <si>
    <t>④ 導入機器</t>
    <rPh sb="2" eb="4">
      <t>ドウニュウ</t>
    </rPh>
    <rPh sb="4" eb="6">
      <t>キキ</t>
    </rPh>
    <phoneticPr fontId="10"/>
  </si>
  <si>
    <t>⑤ 導入機器の継続的な使用（９週間以上）</t>
    <rPh sb="7" eb="9">
      <t>ケイゾク</t>
    </rPh>
    <rPh sb="9" eb="10">
      <t>テキ</t>
    </rPh>
    <rPh sb="11" eb="13">
      <t>シヨウ</t>
    </rPh>
    <rPh sb="15" eb="17">
      <t>シュウカン</t>
    </rPh>
    <rPh sb="17" eb="19">
      <t>イジョウ</t>
    </rPh>
    <phoneticPr fontId="10"/>
  </si>
  <si>
    <t>⑥ 導入機器を安全かつ有効に活用するための委員会における、ヒヤリハット・
   介護事故が減少していることの確認、必要な分析・検討等</t>
    <phoneticPr fontId="10"/>
  </si>
  <si>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10"/>
  </si>
  <si>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10"/>
  </si>
  <si>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0"/>
  </si>
  <si>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10"/>
  </si>
  <si>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10"/>
  </si>
  <si>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10"/>
  </si>
  <si>
    <t>　　　根拠書類を準備し、指定権者からの求めがあった場合には、速やかに提出すること。</t>
    <phoneticPr fontId="10"/>
  </si>
  <si>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10"/>
  </si>
  <si>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10"/>
  </si>
  <si>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10"/>
  </si>
  <si>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10"/>
  </si>
  <si>
    <t>１　介護老人福祉施設</t>
    <phoneticPr fontId="10"/>
  </si>
  <si>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10"/>
  </si>
  <si>
    <t>３　介護老人保健施設</t>
    <phoneticPr fontId="10"/>
  </si>
  <si>
    <t>４　看護小規模多機能型居宅介護</t>
    <phoneticPr fontId="10"/>
  </si>
  <si>
    <t>褥瘡マネジメントの状況</t>
    <rPh sb="0" eb="2">
      <t>ジョクソウ</t>
    </rPh>
    <rPh sb="9" eb="11">
      <t>ジョウキョウ</t>
    </rPh>
    <phoneticPr fontId="10"/>
  </si>
  <si>
    <t>褥瘡マネジメントに関わる者</t>
    <rPh sb="0" eb="2">
      <t>ジョクソウ</t>
    </rPh>
    <rPh sb="9" eb="10">
      <t>カカ</t>
    </rPh>
    <rPh sb="12" eb="13">
      <t>モノ</t>
    </rPh>
    <phoneticPr fontId="10"/>
  </si>
  <si>
    <t>看　護　師</t>
    <phoneticPr fontId="10"/>
  </si>
  <si>
    <t>管 理 栄 養 士</t>
    <phoneticPr fontId="10"/>
  </si>
  <si>
    <t>（別紙30）</t>
    <phoneticPr fontId="10"/>
  </si>
  <si>
    <t>１　重度認知症疾患療養体制加算（Ⅰ）</t>
    <phoneticPr fontId="10"/>
  </si>
  <si>
    <t>２　重度認知症疾患療養体制加算（Ⅱ）</t>
    <phoneticPr fontId="10"/>
  </si>
  <si>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10"/>
  </si>
  <si>
    <t>　①　体制</t>
    <rPh sb="3" eb="5">
      <t>タイセイ</t>
    </rPh>
    <phoneticPr fontId="10"/>
  </si>
  <si>
    <t>看護職員の数が、常勤換算方法で、４：１以上であること（注１）</t>
    <rPh sb="8" eb="10">
      <t>ジョウキン</t>
    </rPh>
    <rPh sb="10" eb="12">
      <t>カンザン</t>
    </rPh>
    <rPh sb="12" eb="14">
      <t>ホウホウ</t>
    </rPh>
    <rPh sb="19" eb="21">
      <t>イジョウ</t>
    </rPh>
    <phoneticPr fontId="10"/>
  </si>
  <si>
    <t>専任の精神保健福祉士の数（注２）</t>
    <rPh sb="0" eb="2">
      <t>センニン</t>
    </rPh>
    <rPh sb="3" eb="5">
      <t>セイシン</t>
    </rPh>
    <rPh sb="5" eb="7">
      <t>ホケン</t>
    </rPh>
    <rPh sb="7" eb="10">
      <t>フクシシ</t>
    </rPh>
    <rPh sb="11" eb="12">
      <t>カズ</t>
    </rPh>
    <rPh sb="13" eb="14">
      <t>チュウ</t>
    </rPh>
    <phoneticPr fontId="10"/>
  </si>
  <si>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10"/>
  </si>
  <si>
    <t>　②　入所者の状況</t>
    <phoneticPr fontId="10"/>
  </si>
  <si>
    <t>当該介護医療院における入所者等の数</t>
    <rPh sb="11" eb="14">
      <t>ニュウショシャ</t>
    </rPh>
    <rPh sb="14" eb="15">
      <t>トウ</t>
    </rPh>
    <rPh sb="16" eb="17">
      <t>カズ</t>
    </rPh>
    <phoneticPr fontId="10"/>
  </si>
  <si>
    <t>①のうち、認知症の者の数（注３）</t>
    <rPh sb="5" eb="8">
      <t>ニンチショウ</t>
    </rPh>
    <rPh sb="9" eb="10">
      <t>モノ</t>
    </rPh>
    <rPh sb="11" eb="12">
      <t>カズ</t>
    </rPh>
    <rPh sb="13" eb="14">
      <t>チュウ</t>
    </rPh>
    <phoneticPr fontId="10"/>
  </si>
  <si>
    <t>１００％</t>
    <phoneticPr fontId="10"/>
  </si>
  <si>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10"/>
  </si>
  <si>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10"/>
  </si>
  <si>
    <t>④に占める⑤の割合</t>
    <rPh sb="2" eb="3">
      <t>シ</t>
    </rPh>
    <rPh sb="7" eb="9">
      <t>ワリアイ</t>
    </rPh>
    <phoneticPr fontId="10"/>
  </si>
  <si>
    <t>　③　連携状況</t>
    <rPh sb="3" eb="5">
      <t>レンケイ</t>
    </rPh>
    <rPh sb="5" eb="7">
      <t>ジョウキョウ</t>
    </rPh>
    <phoneticPr fontId="10"/>
  </si>
  <si>
    <t>連携する精神科病院の名称</t>
    <rPh sb="10" eb="12">
      <t>メイショウ</t>
    </rPh>
    <phoneticPr fontId="10"/>
  </si>
  <si>
    <t>　④　身体拘束廃止未実施減算</t>
    <rPh sb="3" eb="5">
      <t>シンタイ</t>
    </rPh>
    <rPh sb="5" eb="7">
      <t>コウソク</t>
    </rPh>
    <rPh sb="7" eb="9">
      <t>ハイシ</t>
    </rPh>
    <rPh sb="9" eb="12">
      <t>ミジッシ</t>
    </rPh>
    <rPh sb="12" eb="14">
      <t>ゲンサン</t>
    </rPh>
    <phoneticPr fontId="10"/>
  </si>
  <si>
    <t>前３月間における身体拘束廃止未実施減算の算定実績</t>
    <rPh sb="12" eb="14">
      <t>ハイシ</t>
    </rPh>
    <rPh sb="14" eb="17">
      <t>ミジッシ</t>
    </rPh>
    <rPh sb="17" eb="19">
      <t>ゲンサン</t>
    </rPh>
    <rPh sb="20" eb="22">
      <t>サンテイ</t>
    </rPh>
    <rPh sb="22" eb="24">
      <t>ジッセキ</t>
    </rPh>
    <phoneticPr fontId="10"/>
  </si>
  <si>
    <t>有・無</t>
    <rPh sb="0" eb="1">
      <t>ウ</t>
    </rPh>
    <rPh sb="2" eb="3">
      <t>ム</t>
    </rPh>
    <phoneticPr fontId="10"/>
  </si>
  <si>
    <t>全て「無」の場合、右の「有」を「■」にしてください。</t>
    <rPh sb="0" eb="1">
      <t>スベ</t>
    </rPh>
    <rPh sb="3" eb="4">
      <t>ナ</t>
    </rPh>
    <rPh sb="6" eb="8">
      <t>バアイ</t>
    </rPh>
    <rPh sb="9" eb="10">
      <t>ミギ</t>
    </rPh>
    <rPh sb="12" eb="13">
      <t>ア</t>
    </rPh>
    <phoneticPr fontId="10"/>
  </si>
  <si>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10"/>
  </si>
  <si>
    <t>看護職員の数が、常勤換算方法で、４：１以上であること</t>
    <rPh sb="8" eb="10">
      <t>ジョウキン</t>
    </rPh>
    <rPh sb="10" eb="12">
      <t>カンザン</t>
    </rPh>
    <rPh sb="12" eb="14">
      <t>ホウホウ</t>
    </rPh>
    <rPh sb="19" eb="21">
      <t>イジョウ</t>
    </rPh>
    <phoneticPr fontId="10"/>
  </si>
  <si>
    <t>専従の精神保健福祉士の数（注２）</t>
    <rPh sb="0" eb="2">
      <t>センジュウ</t>
    </rPh>
    <rPh sb="3" eb="5">
      <t>セイシン</t>
    </rPh>
    <rPh sb="5" eb="7">
      <t>ホケン</t>
    </rPh>
    <rPh sb="7" eb="10">
      <t>フクシシ</t>
    </rPh>
    <rPh sb="11" eb="12">
      <t>カズ</t>
    </rPh>
    <phoneticPr fontId="10"/>
  </si>
  <si>
    <t>専従の作業療法士の総数</t>
    <rPh sb="3" eb="5">
      <t>サギョウ</t>
    </rPh>
    <rPh sb="5" eb="8">
      <t>リョウホウシ</t>
    </rPh>
    <rPh sb="9" eb="11">
      <t>ソウスウ</t>
    </rPh>
    <phoneticPr fontId="10"/>
  </si>
  <si>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10"/>
  </si>
  <si>
    <t>　③　入所者の状況</t>
    <rPh sb="3" eb="6">
      <t>ニュウショシャ</t>
    </rPh>
    <rPh sb="7" eb="9">
      <t>ジョウキョウ</t>
    </rPh>
    <phoneticPr fontId="10"/>
  </si>
  <si>
    <t>当該介護医療院における入所者等の総数</t>
    <rPh sb="11" eb="14">
      <t>ニュウショシャ</t>
    </rPh>
    <rPh sb="14" eb="15">
      <t>トウ</t>
    </rPh>
    <rPh sb="16" eb="18">
      <t>ソウスウ</t>
    </rPh>
    <phoneticPr fontId="10"/>
  </si>
  <si>
    <t>①のうち、認知症の者の数（注３）</t>
    <rPh sb="5" eb="8">
      <t>ニンチショウ</t>
    </rPh>
    <rPh sb="9" eb="10">
      <t>モノ</t>
    </rPh>
    <rPh sb="11" eb="12">
      <t>カズ</t>
    </rPh>
    <phoneticPr fontId="10"/>
  </si>
  <si>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10"/>
  </si>
  <si>
    <t>　④　連携状況</t>
    <rPh sb="3" eb="5">
      <t>レンケイ</t>
    </rPh>
    <rPh sb="5" eb="7">
      <t>ジョウキョウ</t>
    </rPh>
    <phoneticPr fontId="10"/>
  </si>
  <si>
    <t>　⑤　身体拘束廃止未実施減算</t>
    <rPh sb="3" eb="5">
      <t>シンタイ</t>
    </rPh>
    <rPh sb="5" eb="7">
      <t>コウソク</t>
    </rPh>
    <rPh sb="7" eb="9">
      <t>ハイシ</t>
    </rPh>
    <rPh sb="9" eb="12">
      <t>ミジッシ</t>
    </rPh>
    <rPh sb="12" eb="14">
      <t>ゲンサン</t>
    </rPh>
    <phoneticPr fontId="10"/>
  </si>
  <si>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10"/>
  </si>
  <si>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10"/>
  </si>
  <si>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10"/>
  </si>
  <si>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10"/>
  </si>
  <si>
    <t>認知症専門ケア加算に係る届出書</t>
    <rPh sb="0" eb="3">
      <t>ニンチショウ</t>
    </rPh>
    <rPh sb="3" eb="5">
      <t>センモン</t>
    </rPh>
    <rPh sb="7" eb="9">
      <t>カサン</t>
    </rPh>
    <rPh sb="10" eb="11">
      <t>カカ</t>
    </rPh>
    <rPh sb="12" eb="15">
      <t>トドケデショ</t>
    </rPh>
    <phoneticPr fontId="10"/>
  </si>
  <si>
    <t>１　新規</t>
    <phoneticPr fontId="10"/>
  </si>
  <si>
    <t>２　変更</t>
    <phoneticPr fontId="10"/>
  </si>
  <si>
    <t>３　終了</t>
    <phoneticPr fontId="10"/>
  </si>
  <si>
    <t>施 設 種 別</t>
    <rPh sb="0" eb="1">
      <t>セ</t>
    </rPh>
    <rPh sb="2" eb="3">
      <t>セツ</t>
    </rPh>
    <rPh sb="4" eb="5">
      <t>シュ</t>
    </rPh>
    <rPh sb="6" eb="7">
      <t>ベツ</t>
    </rPh>
    <phoneticPr fontId="10"/>
  </si>
  <si>
    <t>１　認知症専門ケア加算（Ⅰ）　　　</t>
    <phoneticPr fontId="10"/>
  </si>
  <si>
    <t>２　認知症専門ケア加算（Ⅱ）</t>
  </si>
  <si>
    <t>１．認知症専門ケア加算（Ⅰ）に係る届出内容</t>
    <rPh sb="15" eb="16">
      <t>カカ</t>
    </rPh>
    <rPh sb="17" eb="18">
      <t>トド</t>
    </rPh>
    <rPh sb="18" eb="19">
      <t>デ</t>
    </rPh>
    <rPh sb="19" eb="21">
      <t>ナイヨウ</t>
    </rPh>
    <phoneticPr fontId="10"/>
  </si>
  <si>
    <t>(1)</t>
    <phoneticPr fontId="10"/>
  </si>
  <si>
    <t>の割合が50％以上である</t>
  </si>
  <si>
    <t>人</t>
    <rPh sb="0" eb="1">
      <t>ヒト</t>
    </rPh>
    <phoneticPr fontId="10"/>
  </si>
  <si>
    <t>③　②÷①×100</t>
    <phoneticPr fontId="10"/>
  </si>
  <si>
    <t>(2)</t>
    <phoneticPr fontId="10"/>
  </si>
  <si>
    <t>Ⅳ又はMに該当する者の数に応じて必要数以上配置し、チームとして専門的な</t>
    <phoneticPr fontId="10"/>
  </si>
  <si>
    <t>認知症ケアを実施している</t>
    <rPh sb="0" eb="3">
      <t>ニンチショウ</t>
    </rPh>
    <rPh sb="6" eb="8">
      <t>ジッシ</t>
    </rPh>
    <phoneticPr fontId="10"/>
  </si>
  <si>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10"/>
  </si>
  <si>
    <t>【参考】</t>
    <rPh sb="1" eb="3">
      <t>サンコウ</t>
    </rPh>
    <phoneticPr fontId="10"/>
  </si>
  <si>
    <t>研修修了者の必要数</t>
    <rPh sb="0" eb="2">
      <t>ケンシュウ</t>
    </rPh>
    <rPh sb="2" eb="5">
      <t>シュウリョウシャ</t>
    </rPh>
    <rPh sb="6" eb="9">
      <t>ヒツヨウスウ</t>
    </rPh>
    <phoneticPr fontId="10"/>
  </si>
  <si>
    <t>20人未満</t>
    <rPh sb="2" eb="3">
      <t>ニン</t>
    </rPh>
    <rPh sb="3" eb="5">
      <t>ミマン</t>
    </rPh>
    <phoneticPr fontId="10"/>
  </si>
  <si>
    <t>１以上</t>
    <rPh sb="1" eb="3">
      <t>イジョウ</t>
    </rPh>
    <phoneticPr fontId="10"/>
  </si>
  <si>
    <t>20以上30未満</t>
    <rPh sb="2" eb="4">
      <t>イジョウ</t>
    </rPh>
    <rPh sb="6" eb="8">
      <t>ミマン</t>
    </rPh>
    <phoneticPr fontId="10"/>
  </si>
  <si>
    <t>２以上</t>
    <rPh sb="1" eb="3">
      <t>イジョウ</t>
    </rPh>
    <phoneticPr fontId="10"/>
  </si>
  <si>
    <t>30以上40未満</t>
    <rPh sb="2" eb="4">
      <t>イジョウ</t>
    </rPh>
    <rPh sb="6" eb="8">
      <t>ミマン</t>
    </rPh>
    <phoneticPr fontId="10"/>
  </si>
  <si>
    <t>40以上50未満</t>
    <rPh sb="2" eb="4">
      <t>イジョウ</t>
    </rPh>
    <rPh sb="6" eb="8">
      <t>ミマン</t>
    </rPh>
    <phoneticPr fontId="10"/>
  </si>
  <si>
    <t>４以上</t>
    <rPh sb="1" eb="3">
      <t>イジョウ</t>
    </rPh>
    <phoneticPr fontId="10"/>
  </si>
  <si>
    <t>50以上60未満</t>
    <rPh sb="2" eb="4">
      <t>イジョウ</t>
    </rPh>
    <rPh sb="6" eb="8">
      <t>ミマン</t>
    </rPh>
    <phoneticPr fontId="10"/>
  </si>
  <si>
    <t>60以上70未満</t>
    <rPh sb="2" eb="4">
      <t>イジョウ</t>
    </rPh>
    <rPh sb="6" eb="8">
      <t>ミマン</t>
    </rPh>
    <phoneticPr fontId="10"/>
  </si>
  <si>
    <t>６以上</t>
    <rPh sb="1" eb="3">
      <t>イジョウ</t>
    </rPh>
    <phoneticPr fontId="10"/>
  </si>
  <si>
    <t>～</t>
    <phoneticPr fontId="10"/>
  </si>
  <si>
    <t>(3)</t>
    <phoneticPr fontId="10"/>
  </si>
  <si>
    <t>従業者に対して、認知症ケアに関する留意事項の伝達又は技術的指導に係る会議を</t>
    <phoneticPr fontId="10"/>
  </si>
  <si>
    <t>定期的に開催している</t>
    <phoneticPr fontId="10"/>
  </si>
  <si>
    <t>２．認知症専門ケア加算（Ⅱ）に係る届出内容</t>
    <rPh sb="15" eb="16">
      <t>カカ</t>
    </rPh>
    <rPh sb="17" eb="18">
      <t>トド</t>
    </rPh>
    <rPh sb="18" eb="19">
      <t>デ</t>
    </rPh>
    <rPh sb="19" eb="21">
      <t>ナイヨウ</t>
    </rPh>
    <phoneticPr fontId="10"/>
  </si>
  <si>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10"/>
  </si>
  <si>
    <t>認知症介護の指導に係る専門的な研修を修了している者を１名以上配置し、</t>
    <phoneticPr fontId="10"/>
  </si>
  <si>
    <t>作成し、当該計画に従い、研修を実施又は実施を予定している</t>
    <phoneticPr fontId="10"/>
  </si>
  <si>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10"/>
  </si>
  <si>
    <t>すること。</t>
  </si>
  <si>
    <t>備考２　「認知症介護に係る専門的な研修」とは、認知症介護実践リーダー研修及び認知症看護に係る適切な</t>
    <rPh sb="0" eb="2">
      <t>ビコウ</t>
    </rPh>
    <phoneticPr fontId="10"/>
  </si>
  <si>
    <t>研修を、「認知症介護の指導に係る専門的な研修」とは、認知症介護指導者養成研修及び認知症看護に係る</t>
    <phoneticPr fontId="10"/>
  </si>
  <si>
    <t>適切な研修を指す。</t>
    <phoneticPr fontId="10"/>
  </si>
  <si>
    <t>※認知症看護に係る適切な研修：</t>
    <rPh sb="1" eb="4">
      <t>ニンチショウ</t>
    </rPh>
    <rPh sb="4" eb="6">
      <t>カンゴ</t>
    </rPh>
    <rPh sb="7" eb="8">
      <t>カカ</t>
    </rPh>
    <rPh sb="9" eb="11">
      <t>テキセツ</t>
    </rPh>
    <rPh sb="12" eb="14">
      <t>ケンシュウ</t>
    </rPh>
    <phoneticPr fontId="10"/>
  </si>
  <si>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</si>
  <si>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10"/>
  </si>
  <si>
    <t>　「精神看護」の専門看護師教育課程</t>
    <phoneticPr fontId="10"/>
  </si>
  <si>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10"/>
  </si>
  <si>
    <t>　（認定証が発行されている者に限る）</t>
    <phoneticPr fontId="10"/>
  </si>
  <si>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10"/>
  </si>
  <si>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10"/>
  </si>
  <si>
    <t>護に係る専門的な研修」及び「認知症介護の指導に係る専門的な研修」の修了者をそれぞれ１名配置したこ</t>
    <phoneticPr fontId="10"/>
  </si>
  <si>
    <t>とになる。</t>
    <phoneticPr fontId="10"/>
  </si>
  <si>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10"/>
  </si>
  <si>
    <t>１（介護予防）短期入所生活介護　</t>
    <rPh sb="2" eb="4">
      <t>カイゴ</t>
    </rPh>
    <rPh sb="4" eb="6">
      <t>ヨボウ</t>
    </rPh>
    <phoneticPr fontId="10"/>
  </si>
  <si>
    <t>２（介護予防）短期入所療養介護</t>
    <phoneticPr fontId="10"/>
  </si>
  <si>
    <t>３（介護予防）特定施設入居者生活介護　</t>
    <rPh sb="2" eb="4">
      <t>カイゴ</t>
    </rPh>
    <rPh sb="4" eb="6">
      <t>ヨボウ</t>
    </rPh>
    <phoneticPr fontId="10"/>
  </si>
  <si>
    <t>４（介護予防）認知症対応型共同生活介護</t>
    <phoneticPr fontId="10"/>
  </si>
  <si>
    <t>５　地域密着型特定施設入居者生活介護　</t>
    <phoneticPr fontId="10"/>
  </si>
  <si>
    <t>６　地域密着型介護老人福祉施設入所者生活介護　</t>
    <phoneticPr fontId="10"/>
  </si>
  <si>
    <t>７　介護老人福祉施設</t>
    <phoneticPr fontId="10"/>
  </si>
  <si>
    <t>８　介護老人保健施設</t>
    <phoneticPr fontId="10"/>
  </si>
  <si>
    <t>９　介護医療院</t>
    <phoneticPr fontId="10"/>
  </si>
  <si>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10"/>
  </si>
  <si>
    <t>①　利用者又は入所者の総数　注</t>
    <rPh sb="2" eb="5">
      <t>リヨウシャ</t>
    </rPh>
    <rPh sb="5" eb="6">
      <t>マタ</t>
    </rPh>
    <rPh sb="7" eb="10">
      <t>ニュウショシャ</t>
    </rPh>
    <rPh sb="11" eb="13">
      <t>ソウスウ</t>
    </rPh>
    <rPh sb="12" eb="13">
      <t>スウ</t>
    </rPh>
    <rPh sb="14" eb="15">
      <t>チュウ</t>
    </rPh>
    <phoneticPr fontId="10"/>
  </si>
  <si>
    <t>注　届出日の属する月の前３月の各月末時点の利用者又は入所者の数（訪問サービスでは</t>
    <rPh sb="24" eb="25">
      <t>マタ</t>
    </rPh>
    <rPh sb="26" eb="29">
      <t>ニュウショシャ</t>
    </rPh>
    <rPh sb="32" eb="34">
      <t>ホウモン</t>
    </rPh>
    <phoneticPr fontId="10"/>
  </si>
  <si>
    <t>前３月間の利用実人員数又は利用延べ人数）の平均で算定。</t>
    <phoneticPr fontId="10"/>
  </si>
  <si>
    <t>認知症介護に係る専門的な研修を修了している者を、日常生活自立度のランクⅢ、</t>
    <phoneticPr fontId="10"/>
  </si>
  <si>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10"/>
  </si>
  <si>
    <t>認知症専門ケア加算（Ⅰ）の基準のいずれにも該当している</t>
    <phoneticPr fontId="10"/>
  </si>
  <si>
    <t>※認知症専門ケア加算（Ⅰ）に係る届出内容(1)～(3)も記入すること。</t>
    <rPh sb="14" eb="15">
      <t>カカ</t>
    </rPh>
    <rPh sb="16" eb="18">
      <t>トドケデ</t>
    </rPh>
    <rPh sb="18" eb="20">
      <t>ナイヨウ</t>
    </rPh>
    <rPh sb="28" eb="30">
      <t>キニュウ</t>
    </rPh>
    <phoneticPr fontId="10"/>
  </si>
  <si>
    <t>事業所又は施設全体の認知症ケアの指導等を実施している</t>
    <rPh sb="0" eb="3">
      <t>ジギョウショ</t>
    </rPh>
    <rPh sb="3" eb="4">
      <t>マタ</t>
    </rPh>
    <phoneticPr fontId="10"/>
  </si>
  <si>
    <t>事業所又は施設において介護職員、看護職員ごとの認知症ケアに関する研修計画を</t>
    <rPh sb="3" eb="4">
      <t>マタ</t>
    </rPh>
    <rPh sb="5" eb="7">
      <t>シセツ</t>
    </rPh>
    <phoneticPr fontId="10"/>
  </si>
  <si>
    <t>生活相談員配置等加算に係る届出書</t>
    <rPh sb="0" eb="2">
      <t>セイカツ</t>
    </rPh>
    <rPh sb="2" eb="5">
      <t>ソウダンイン</t>
    </rPh>
    <rPh sb="5" eb="8">
      <t>ハイチトウ</t>
    </rPh>
    <rPh sb="8" eb="10">
      <t>カサン</t>
    </rPh>
    <rPh sb="11" eb="12">
      <t>カカ</t>
    </rPh>
    <rPh sb="13" eb="16">
      <t>トドケデショ</t>
    </rPh>
    <phoneticPr fontId="10"/>
  </si>
  <si>
    <t>1　通所介護事業所</t>
    <rPh sb="2" eb="4">
      <t>ツウショ</t>
    </rPh>
    <rPh sb="4" eb="6">
      <t>カイゴ</t>
    </rPh>
    <rPh sb="6" eb="9">
      <t>ジギョウショ</t>
    </rPh>
    <phoneticPr fontId="10"/>
  </si>
  <si>
    <t>2　地域密着型通所介護事業所</t>
    <rPh sb="2" eb="4">
      <t>チイキ</t>
    </rPh>
    <rPh sb="4" eb="7">
      <t>ミッチャクガタ</t>
    </rPh>
    <rPh sb="7" eb="9">
      <t>ツウショ</t>
    </rPh>
    <rPh sb="9" eb="11">
      <t>カイゴ</t>
    </rPh>
    <rPh sb="11" eb="14">
      <t>ジギョウショ</t>
    </rPh>
    <phoneticPr fontId="10"/>
  </si>
  <si>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0"/>
  </si>
  <si>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10"/>
  </si>
  <si>
    <t>通所介護</t>
    <rPh sb="0" eb="2">
      <t>ツウショ</t>
    </rPh>
    <rPh sb="2" eb="4">
      <t>カイゴ</t>
    </rPh>
    <phoneticPr fontId="10"/>
  </si>
  <si>
    <t>共生型通所介護費を算定している。</t>
    <rPh sb="7" eb="8">
      <t>ヒ</t>
    </rPh>
    <rPh sb="9" eb="11">
      <t>サンテイ</t>
    </rPh>
    <phoneticPr fontId="10"/>
  </si>
  <si>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10"/>
  </si>
  <si>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10"/>
  </si>
  <si>
    <t>地域密着型
通所介護</t>
    <rPh sb="0" eb="2">
      <t>チイキ</t>
    </rPh>
    <rPh sb="2" eb="5">
      <t>ミッチャクガタ</t>
    </rPh>
    <rPh sb="6" eb="8">
      <t>ツウショ</t>
    </rPh>
    <rPh sb="8" eb="10">
      <t>カイゴ</t>
    </rPh>
    <phoneticPr fontId="10"/>
  </si>
  <si>
    <t>共生型地域密着型通所介護費を算定している。</t>
    <rPh sb="3" eb="8">
      <t>チイキミッチャクガタ</t>
    </rPh>
    <rPh sb="12" eb="13">
      <t>ヒ</t>
    </rPh>
    <rPh sb="14" eb="16">
      <t>サンテイ</t>
    </rPh>
    <phoneticPr fontId="10"/>
  </si>
  <si>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10"/>
  </si>
  <si>
    <t>(介護予防)
短期入所
生活介護</t>
    <rPh sb="1" eb="3">
      <t>カイゴ</t>
    </rPh>
    <rPh sb="3" eb="5">
      <t>ヨボウ</t>
    </rPh>
    <rPh sb="7" eb="9">
      <t>タンキ</t>
    </rPh>
    <rPh sb="9" eb="11">
      <t>ニュウショ</t>
    </rPh>
    <rPh sb="12" eb="14">
      <t>セイカツ</t>
    </rPh>
    <rPh sb="14" eb="16">
      <t>カイゴ</t>
    </rPh>
    <phoneticPr fontId="10"/>
  </si>
  <si>
    <t>共生型短期入所生活介護費を算定している。</t>
    <rPh sb="3" eb="5">
      <t>タンキ</t>
    </rPh>
    <rPh sb="5" eb="7">
      <t>ニュウショ</t>
    </rPh>
    <rPh sb="7" eb="9">
      <t>セイカツ</t>
    </rPh>
    <rPh sb="11" eb="12">
      <t>ヒ</t>
    </rPh>
    <rPh sb="13" eb="15">
      <t>サンテイ</t>
    </rPh>
    <phoneticPr fontId="10"/>
  </si>
  <si>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10"/>
  </si>
  <si>
    <t>（別紙21）</t>
    <phoneticPr fontId="10"/>
  </si>
  <si>
    <t>（別紙25）</t>
    <phoneticPr fontId="10"/>
  </si>
  <si>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10"/>
  </si>
  <si>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10"/>
  </si>
  <si>
    <t>看護体制加算（Ⅱ）又は（Ⅳ）を算定している。</t>
    <rPh sb="0" eb="2">
      <t>カンゴ</t>
    </rPh>
    <rPh sb="2" eb="4">
      <t>タイセイ</t>
    </rPh>
    <rPh sb="4" eb="6">
      <t>カサン</t>
    </rPh>
    <rPh sb="9" eb="10">
      <t>マタ</t>
    </rPh>
    <rPh sb="15" eb="17">
      <t>サンテイ</t>
    </rPh>
    <phoneticPr fontId="10"/>
  </si>
  <si>
    <t>利用者の急変の予測や早期発見等のため、看護職員による定期的な巡視を行っている。</t>
    <phoneticPr fontId="10"/>
  </si>
  <si>
    <t>主治の医師と連絡が取れない等の場合に備えて、あらかじめ協力医療機関を定め、緊急やむを得ない場合の対応に係る取り決めを行っている。</t>
    <phoneticPr fontId="10"/>
  </si>
  <si>
    <t>主治の医師との連携方法や搬送方法も含め、急変時の医療提供の方針について、利用者から同意を得ている。また当該同意を文書で記録している。</t>
    <phoneticPr fontId="10"/>
  </si>
  <si>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10"/>
  </si>
  <si>
    <t>在宅中重度受入加算を算定していない。</t>
    <phoneticPr fontId="10"/>
  </si>
  <si>
    <t>（別紙46）</t>
    <phoneticPr fontId="10"/>
  </si>
  <si>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10"/>
  </si>
  <si>
    <t>1　夜間支援体制加算（Ⅰ）</t>
    <rPh sb="2" eb="4">
      <t>ヤカン</t>
    </rPh>
    <rPh sb="4" eb="6">
      <t>シエン</t>
    </rPh>
    <rPh sb="6" eb="8">
      <t>タイセイ</t>
    </rPh>
    <rPh sb="8" eb="10">
      <t>カサン</t>
    </rPh>
    <phoneticPr fontId="10"/>
  </si>
  <si>
    <t>2　夜間支援体制加算（Ⅱ）</t>
    <rPh sb="2" eb="4">
      <t>ヤカン</t>
    </rPh>
    <rPh sb="4" eb="6">
      <t>シエン</t>
    </rPh>
    <rPh sb="6" eb="8">
      <t>タイセイ</t>
    </rPh>
    <rPh sb="8" eb="10">
      <t>カサン</t>
    </rPh>
    <phoneticPr fontId="10"/>
  </si>
  <si>
    <t>１　夜間支援体制加算に係る届出内容</t>
    <rPh sb="2" eb="4">
      <t>ヤカン</t>
    </rPh>
    <rPh sb="4" eb="6">
      <t>シエン</t>
    </rPh>
    <phoneticPr fontId="10"/>
  </si>
  <si>
    <t>① 共同生活住居の数</t>
    <rPh sb="2" eb="4">
      <t>キョウドウ</t>
    </rPh>
    <rPh sb="4" eb="6">
      <t>セイカツ</t>
    </rPh>
    <rPh sb="6" eb="8">
      <t>ジュウキョ</t>
    </rPh>
    <rPh sb="9" eb="10">
      <t>カズ</t>
    </rPh>
    <phoneticPr fontId="10"/>
  </si>
  <si>
    <t>ユニット</t>
    <phoneticPr fontId="10"/>
  </si>
  <si>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10"/>
  </si>
  <si>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10"/>
  </si>
  <si>
    <t>④ ③へ加配をしている。</t>
    <phoneticPr fontId="10"/>
  </si>
  <si>
    <t>イ</t>
    <phoneticPr fontId="10"/>
  </si>
  <si>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10"/>
  </si>
  <si>
    <t>ロ</t>
    <phoneticPr fontId="10"/>
  </si>
  <si>
    <t>ハ</t>
    <phoneticPr fontId="10"/>
  </si>
  <si>
    <t>事業所内で宿直勤務に当たる者が１以上</t>
    <rPh sb="0" eb="3">
      <t>ジギョウショ</t>
    </rPh>
    <rPh sb="3" eb="4">
      <t>ナイ</t>
    </rPh>
    <rPh sb="5" eb="7">
      <t>シュクチョク</t>
    </rPh>
    <rPh sb="7" eb="9">
      <t>キンム</t>
    </rPh>
    <rPh sb="10" eb="11">
      <t>ア</t>
    </rPh>
    <rPh sb="13" eb="14">
      <t>モノ</t>
    </rPh>
    <phoneticPr fontId="10"/>
  </si>
  <si>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10"/>
  </si>
  <si>
    <t>① 利用者数</t>
    <rPh sb="2" eb="4">
      <t>リヨウ</t>
    </rPh>
    <rPh sb="4" eb="5">
      <t>シャ</t>
    </rPh>
    <rPh sb="5" eb="6">
      <t>スウ</t>
    </rPh>
    <phoneticPr fontId="10"/>
  </si>
  <si>
    <t>（別紙48）</t>
    <phoneticPr fontId="10"/>
  </si>
  <si>
    <t>指針整備等の
状況</t>
    <rPh sb="0" eb="2">
      <t>シシン</t>
    </rPh>
    <rPh sb="2" eb="4">
      <t>セイビ</t>
    </rPh>
    <rPh sb="4" eb="5">
      <t>トウ</t>
    </rPh>
    <rPh sb="7" eb="9">
      <t>ジョウキョウ</t>
    </rPh>
    <phoneticPr fontId="10"/>
  </si>
  <si>
    <t>利用者が重度化した場合の対応に係る指針を定めている。</t>
    <rPh sb="0" eb="3">
      <t>リヨウシャ</t>
    </rPh>
    <phoneticPr fontId="10"/>
  </si>
  <si>
    <t>①で定めた指針の内容を、入居に際して利用者又はその家族等に説明し同意を得ている。</t>
    <rPh sb="2" eb="3">
      <t>サダ</t>
    </rPh>
    <rPh sb="27" eb="28">
      <t>トウ</t>
    </rPh>
    <phoneticPr fontId="10"/>
  </si>
  <si>
    <t>看護体制の
状況</t>
    <rPh sb="0" eb="2">
      <t>カンゴ</t>
    </rPh>
    <rPh sb="2" eb="4">
      <t>タイセイ</t>
    </rPh>
    <rPh sb="6" eb="8">
      <t>ジョウキョウ</t>
    </rPh>
    <phoneticPr fontId="10"/>
  </si>
  <si>
    <t>事業所の職員として看護師を常勤換算方法で１名以上配置している。</t>
    <rPh sb="9" eb="12">
      <t>カンゴシ</t>
    </rPh>
    <rPh sb="21" eb="22">
      <t>メイ</t>
    </rPh>
    <rPh sb="24" eb="26">
      <t>ハイチ</t>
    </rPh>
    <phoneticPr fontId="10"/>
  </si>
  <si>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10"/>
  </si>
  <si>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10"/>
  </si>
  <si>
    <t>看護師により24時間連絡できる体制を確保している。</t>
    <rPh sb="0" eb="3">
      <t>カンゴシ</t>
    </rPh>
    <rPh sb="8" eb="10">
      <t>ジカン</t>
    </rPh>
    <rPh sb="10" eb="12">
      <t>レンラク</t>
    </rPh>
    <rPh sb="15" eb="17">
      <t>タイセイ</t>
    </rPh>
    <rPh sb="18" eb="20">
      <t>カクホ</t>
    </rPh>
    <phoneticPr fontId="10"/>
  </si>
  <si>
    <t>※１</t>
    <phoneticPr fontId="10"/>
  </si>
  <si>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10"/>
  </si>
  <si>
    <t>※２</t>
    <phoneticPr fontId="10"/>
  </si>
  <si>
    <t>（別紙48－2）</t>
    <phoneticPr fontId="10"/>
  </si>
  <si>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10"/>
  </si>
  <si>
    <t>医療連携体制加算（Ⅱ）に係る届出内容</t>
    <rPh sb="0" eb="2">
      <t>イリョウ</t>
    </rPh>
    <rPh sb="2" eb="4">
      <t>レンケイ</t>
    </rPh>
    <rPh sb="4" eb="6">
      <t>タイセイ</t>
    </rPh>
    <rPh sb="6" eb="8">
      <t>カサン</t>
    </rPh>
    <phoneticPr fontId="10"/>
  </si>
  <si>
    <t>算定日の属する月の前３月間において、下記いずれかに該当する状態の利用者が１人以上である。</t>
    <phoneticPr fontId="10"/>
  </si>
  <si>
    <t>　（ア）喀痰吸引を実施している状態</t>
    <rPh sb="4" eb="6">
      <t>カクタン</t>
    </rPh>
    <rPh sb="6" eb="8">
      <t>キュウイン</t>
    </rPh>
    <rPh sb="9" eb="11">
      <t>ジッシ</t>
    </rPh>
    <rPh sb="15" eb="17">
      <t>ジョウタイ</t>
    </rPh>
    <phoneticPr fontId="10"/>
  </si>
  <si>
    <t>　（イ）呼吸障害等により人工呼吸器を使用している状態</t>
    <phoneticPr fontId="10"/>
  </si>
  <si>
    <t>　（ウ）中心静脈注射を実施している状態</t>
    <rPh sb="4" eb="6">
      <t>チュウシン</t>
    </rPh>
    <rPh sb="6" eb="8">
      <t>ジョウミャク</t>
    </rPh>
    <rPh sb="8" eb="10">
      <t>チュウシャ</t>
    </rPh>
    <rPh sb="11" eb="13">
      <t>ジッシシ</t>
    </rPh>
    <rPh sb="13" eb="19">
      <t>テイルジョウタイ</t>
    </rPh>
    <phoneticPr fontId="10"/>
  </si>
  <si>
    <t>　（エ）人工腎臓を実施している状態</t>
    <phoneticPr fontId="10"/>
  </si>
  <si>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10"/>
  </si>
  <si>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10"/>
  </si>
  <si>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10"/>
  </si>
  <si>
    <t>　（ク）褥瘡に対する治療を実施している状態</t>
    <rPh sb="4" eb="6">
      <t>ジョクソウ</t>
    </rPh>
    <rPh sb="7" eb="8">
      <t>タイ</t>
    </rPh>
    <rPh sb="10" eb="12">
      <t>チリョウ</t>
    </rPh>
    <rPh sb="13" eb="15">
      <t>ジッシ</t>
    </rPh>
    <rPh sb="19" eb="21">
      <t>ジョウタイ</t>
    </rPh>
    <phoneticPr fontId="10"/>
  </si>
  <si>
    <t>　（ケ）気管切開が行われている状態</t>
    <rPh sb="4" eb="6">
      <t>キカン</t>
    </rPh>
    <rPh sb="6" eb="8">
      <t>セッカイ</t>
    </rPh>
    <rPh sb="9" eb="10">
      <t>オコナ</t>
    </rPh>
    <rPh sb="15" eb="17">
      <t>ジョウタイ</t>
    </rPh>
    <phoneticPr fontId="10"/>
  </si>
  <si>
    <t>　（コ）留置カテーテルを使用している状態</t>
    <rPh sb="4" eb="6">
      <t>リュウチ</t>
    </rPh>
    <rPh sb="12" eb="14">
      <t>シヨウ</t>
    </rPh>
    <rPh sb="18" eb="20">
      <t>ジョウタイ</t>
    </rPh>
    <phoneticPr fontId="10"/>
  </si>
  <si>
    <t>　（サ）インスリン注射を実施している状態</t>
    <rPh sb="9" eb="11">
      <t>チュウシャ</t>
    </rPh>
    <rPh sb="12" eb="14">
      <t>ジッシ</t>
    </rPh>
    <rPh sb="18" eb="20">
      <t>ジョウタイ</t>
    </rPh>
    <phoneticPr fontId="10"/>
  </si>
  <si>
    <t>（別紙34）</t>
    <phoneticPr fontId="10"/>
  </si>
  <si>
    <t>1 （介護予防）特定施設入居者生活介護</t>
    <rPh sb="3" eb="5">
      <t>カイゴ</t>
    </rPh>
    <rPh sb="5" eb="7">
      <t>ヨボウ</t>
    </rPh>
    <phoneticPr fontId="10"/>
  </si>
  <si>
    <t>3 （介護予防）認知症対応型共同生活介護</t>
    <rPh sb="3" eb="5">
      <t>カイゴ</t>
    </rPh>
    <rPh sb="5" eb="7">
      <t>ヨボウ</t>
    </rPh>
    <phoneticPr fontId="10"/>
  </si>
  <si>
    <t>4　介護老人福祉施設</t>
    <rPh sb="2" eb="4">
      <t>カイゴ</t>
    </rPh>
    <rPh sb="4" eb="6">
      <t>ロウジン</t>
    </rPh>
    <rPh sb="6" eb="8">
      <t>フクシ</t>
    </rPh>
    <rPh sb="8" eb="10">
      <t>シセツ</t>
    </rPh>
    <phoneticPr fontId="10"/>
  </si>
  <si>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10"/>
  </si>
  <si>
    <t>6　介護老人保健施設</t>
    <rPh sb="2" eb="4">
      <t>カイゴ</t>
    </rPh>
    <rPh sb="4" eb="6">
      <t>ロウジン</t>
    </rPh>
    <rPh sb="6" eb="8">
      <t>ホケン</t>
    </rPh>
    <rPh sb="8" eb="10">
      <t>シセツ</t>
    </rPh>
    <phoneticPr fontId="10"/>
  </si>
  <si>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10"/>
  </si>
  <si>
    <t>2　高齢者施設等感染対策向上加算（Ⅱ）</t>
    <phoneticPr fontId="10"/>
  </si>
  <si>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10"/>
  </si>
  <si>
    <t>連携している第二種協定指定医療機関</t>
    <rPh sb="0" eb="2">
      <t>レンケイ</t>
    </rPh>
    <rPh sb="6" eb="17">
      <t>ダイニシュキョウテイシテイイリョウキカン</t>
    </rPh>
    <phoneticPr fontId="10"/>
  </si>
  <si>
    <t>医療機関名</t>
    <rPh sb="0" eb="2">
      <t>イリョウキカンメイ</t>
    </rPh>
    <phoneticPr fontId="10"/>
  </si>
  <si>
    <t>医療機関コード</t>
    <rPh sb="0" eb="2">
      <t>イリョウ</t>
    </rPh>
    <rPh sb="2" eb="4">
      <t>キカン</t>
    </rPh>
    <phoneticPr fontId="10"/>
  </si>
  <si>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10"/>
  </si>
  <si>
    <t>　　　　医療機関名（※１）</t>
    <rPh sb="4" eb="6">
      <t>イリョウキカンメイ</t>
    </rPh>
    <phoneticPr fontId="10"/>
  </si>
  <si>
    <t>医療機関が届け出ている診療報酬</t>
    <rPh sb="0" eb="2">
      <t>イリョウ</t>
    </rPh>
    <rPh sb="2" eb="4">
      <t>キカン</t>
    </rPh>
    <rPh sb="5" eb="6">
      <t>トド</t>
    </rPh>
    <rPh sb="7" eb="8">
      <t>デ</t>
    </rPh>
    <rPh sb="11" eb="13">
      <t>シンリョウ</t>
    </rPh>
    <rPh sb="13" eb="15">
      <t>ホウシュウ</t>
    </rPh>
    <phoneticPr fontId="10"/>
  </si>
  <si>
    <t>1 感染対策向上加算１</t>
    <rPh sb="2" eb="4">
      <t>カンセン</t>
    </rPh>
    <rPh sb="4" eb="6">
      <t>タイサク</t>
    </rPh>
    <rPh sb="6" eb="8">
      <t>コウジョウ</t>
    </rPh>
    <rPh sb="8" eb="10">
      <t>カサン</t>
    </rPh>
    <phoneticPr fontId="10"/>
  </si>
  <si>
    <t>2 感染対策向上加算２</t>
    <rPh sb="2" eb="4">
      <t>カンセン</t>
    </rPh>
    <rPh sb="4" eb="6">
      <t>タイサク</t>
    </rPh>
    <rPh sb="6" eb="8">
      <t>コウジョウ</t>
    </rPh>
    <rPh sb="8" eb="10">
      <t>カサン</t>
    </rPh>
    <phoneticPr fontId="10"/>
  </si>
  <si>
    <t>3 感染対策向上加算３</t>
    <rPh sb="2" eb="4">
      <t>カンセン</t>
    </rPh>
    <rPh sb="4" eb="6">
      <t>タイサク</t>
    </rPh>
    <rPh sb="6" eb="8">
      <t>コウジョウ</t>
    </rPh>
    <rPh sb="8" eb="10">
      <t>カサン</t>
    </rPh>
    <phoneticPr fontId="10"/>
  </si>
  <si>
    <t>4 外来感染対策向上加算</t>
    <rPh sb="2" eb="4">
      <t>ガイライ</t>
    </rPh>
    <rPh sb="4" eb="6">
      <t>カンセン</t>
    </rPh>
    <rPh sb="6" eb="8">
      <t>タイサク</t>
    </rPh>
    <rPh sb="8" eb="10">
      <t>コウジョウ</t>
    </rPh>
    <rPh sb="10" eb="12">
      <t>カサン</t>
    </rPh>
    <phoneticPr fontId="10"/>
  </si>
  <si>
    <t>地域の医師会の名称（※１）</t>
    <rPh sb="0" eb="2">
      <t>チイキ</t>
    </rPh>
    <rPh sb="3" eb="6">
      <t>イシカイ</t>
    </rPh>
    <rPh sb="7" eb="9">
      <t>メイショウ</t>
    </rPh>
    <phoneticPr fontId="10"/>
  </si>
  <si>
    <t>院内感染対策に関する研修又は訓練に参加した日時</t>
    <phoneticPr fontId="10"/>
  </si>
  <si>
    <t>6　高齢者施設等感染対策向上加算（Ⅱ）に係る届出</t>
    <rPh sb="20" eb="21">
      <t>カカ</t>
    </rPh>
    <rPh sb="22" eb="24">
      <t>トドケデ</t>
    </rPh>
    <phoneticPr fontId="10"/>
  </si>
  <si>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10"/>
  </si>
  <si>
    <t>実地指導を受けた日時</t>
    <rPh sb="0" eb="2">
      <t>ジッチ</t>
    </rPh>
    <rPh sb="2" eb="4">
      <t>シドウ</t>
    </rPh>
    <rPh sb="5" eb="6">
      <t>ウ</t>
    </rPh>
    <rPh sb="8" eb="10">
      <t>ニチジ</t>
    </rPh>
    <phoneticPr fontId="10"/>
  </si>
  <si>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10"/>
  </si>
  <si>
    <t>高齢者施設等感染対策向上加算（Ⅰ）及び（Ⅱ）は併算定が可能である。</t>
    <rPh sb="17" eb="18">
      <t>オヨ</t>
    </rPh>
    <rPh sb="23" eb="24">
      <t>ヘイ</t>
    </rPh>
    <rPh sb="24" eb="26">
      <t>サンテイ</t>
    </rPh>
    <rPh sb="27" eb="29">
      <t>カノウ</t>
    </rPh>
    <phoneticPr fontId="10"/>
  </si>
  <si>
    <t>備考４</t>
    <phoneticPr fontId="10"/>
  </si>
  <si>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10"/>
  </si>
  <si>
    <t>（※１）</t>
    <phoneticPr fontId="10"/>
  </si>
  <si>
    <t>研修若しくは訓練を行った医療機関又は地域の医師会のいずれかを記載してください。</t>
    <rPh sb="2" eb="3">
      <t>モ</t>
    </rPh>
    <rPh sb="16" eb="17">
      <t>マタ</t>
    </rPh>
    <rPh sb="30" eb="32">
      <t>キサイ</t>
    </rPh>
    <phoneticPr fontId="10"/>
  </si>
  <si>
    <t>（別紙27）</t>
    <phoneticPr fontId="10"/>
  </si>
  <si>
    <t>令和　　年　　月　　日</t>
    <rPh sb="4" eb="5">
      <t>ネン</t>
    </rPh>
    <rPh sb="7" eb="8">
      <t>ガツ</t>
    </rPh>
    <rPh sb="10" eb="11">
      <t>ニチ</t>
    </rPh>
    <phoneticPr fontId="10"/>
  </si>
  <si>
    <t>生産性向上推進体制加算に係る届出書</t>
    <rPh sb="0" eb="3">
      <t>セイサンセイ</t>
    </rPh>
    <rPh sb="3" eb="11">
      <t>コウジョウスイシンタイセイカサン</t>
    </rPh>
    <rPh sb="9" eb="11">
      <t>カサン</t>
    </rPh>
    <rPh sb="12" eb="13">
      <t>カカ</t>
    </rPh>
    <rPh sb="14" eb="17">
      <t>トドケデショ</t>
    </rPh>
    <phoneticPr fontId="10"/>
  </si>
  <si>
    <t>　1　新規　2　変更　3　終了</t>
    <phoneticPr fontId="10"/>
  </si>
  <si>
    <t>１　短期入所生活介護</t>
    <rPh sb="2" eb="6">
      <t>タンキニュウショ</t>
    </rPh>
    <rPh sb="6" eb="8">
      <t>セイカツ</t>
    </rPh>
    <rPh sb="8" eb="10">
      <t>カイゴ</t>
    </rPh>
    <phoneticPr fontId="10"/>
  </si>
  <si>
    <t>２　短期入所療養介護</t>
    <rPh sb="2" eb="4">
      <t>タンキ</t>
    </rPh>
    <rPh sb="4" eb="6">
      <t>ニュウショ</t>
    </rPh>
    <rPh sb="6" eb="8">
      <t>リョウヨウ</t>
    </rPh>
    <rPh sb="8" eb="10">
      <t>カイゴ</t>
    </rPh>
    <phoneticPr fontId="10"/>
  </si>
  <si>
    <t>３　特定施設入居者生活介護</t>
    <phoneticPr fontId="10"/>
  </si>
  <si>
    <t>４　小規模多機能型居宅介護</t>
    <phoneticPr fontId="10"/>
  </si>
  <si>
    <t>５　認知症対応型共同生活介護</t>
    <phoneticPr fontId="10"/>
  </si>
  <si>
    <t>６　地域密着型特定施設入居者生活介護</t>
    <rPh sb="2" eb="7">
      <t>チイキミッチャクガタ</t>
    </rPh>
    <phoneticPr fontId="10"/>
  </si>
  <si>
    <t>７　地域密着型介護老人福祉施設</t>
    <phoneticPr fontId="10"/>
  </si>
  <si>
    <t>８　看護小規模多機能型居宅介護</t>
    <phoneticPr fontId="10"/>
  </si>
  <si>
    <t>９　介護老人福祉施設</t>
    <phoneticPr fontId="10"/>
  </si>
  <si>
    <t>10　介護老人保健施設</t>
    <rPh sb="3" eb="5">
      <t>カイゴ</t>
    </rPh>
    <rPh sb="5" eb="7">
      <t>ロウジン</t>
    </rPh>
    <rPh sb="7" eb="9">
      <t>ホケン</t>
    </rPh>
    <rPh sb="9" eb="11">
      <t>シセツ</t>
    </rPh>
    <phoneticPr fontId="10"/>
  </si>
  <si>
    <t>11　介護医療院</t>
    <rPh sb="3" eb="5">
      <t>カイゴ</t>
    </rPh>
    <rPh sb="5" eb="7">
      <t>イリョウ</t>
    </rPh>
    <rPh sb="7" eb="8">
      <t>イン</t>
    </rPh>
    <phoneticPr fontId="10"/>
  </si>
  <si>
    <t>12　介護予防短期入所生活介護</t>
    <rPh sb="3" eb="5">
      <t>カイゴ</t>
    </rPh>
    <rPh sb="5" eb="7">
      <t>ヨボウ</t>
    </rPh>
    <rPh sb="7" eb="15">
      <t>タンキニュウショセイカツカイゴ</t>
    </rPh>
    <phoneticPr fontId="10"/>
  </si>
  <si>
    <t>13　介護予防短期入所療養介護</t>
    <rPh sb="3" eb="5">
      <t>カイゴ</t>
    </rPh>
    <rPh sb="5" eb="7">
      <t>ヨボウ</t>
    </rPh>
    <rPh sb="7" eb="9">
      <t>タンキ</t>
    </rPh>
    <rPh sb="9" eb="11">
      <t>ニュウショ</t>
    </rPh>
    <rPh sb="11" eb="13">
      <t>リョウヨウ</t>
    </rPh>
    <rPh sb="13" eb="15">
      <t>カイゴ</t>
    </rPh>
    <phoneticPr fontId="10"/>
  </si>
  <si>
    <t>14　介護予防特定施設入居者生活介護</t>
    <phoneticPr fontId="10"/>
  </si>
  <si>
    <t>15　介護予防小規模多機能型居宅介護</t>
    <phoneticPr fontId="10"/>
  </si>
  <si>
    <t>16　介護予防認知症対応型共同生活介護</t>
    <phoneticPr fontId="10"/>
  </si>
  <si>
    <t>届出区分</t>
    <rPh sb="0" eb="2">
      <t>トドケデ</t>
    </rPh>
    <rPh sb="2" eb="4">
      <t>クブン</t>
    </rPh>
    <phoneticPr fontId="10"/>
  </si>
  <si>
    <t>１　生産性向上推進体制加算（Ⅰ）　２　生産性向上推進体制加算（Ⅱ）</t>
    <phoneticPr fontId="10"/>
  </si>
  <si>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10"/>
  </si>
  <si>
    <t>① 加算（Ⅱ）のデータ等により業務改善の取組による成果を確認</t>
    <phoneticPr fontId="10"/>
  </si>
  <si>
    <t>② 以下のⅰ～ⅲの項目の機器をすべて使用</t>
    <rPh sb="2" eb="4">
      <t>イカ</t>
    </rPh>
    <rPh sb="9" eb="11">
      <t>コウモク</t>
    </rPh>
    <rPh sb="12" eb="14">
      <t>キキ</t>
    </rPh>
    <rPh sb="18" eb="20">
      <t>シヨウ</t>
    </rPh>
    <phoneticPr fontId="10"/>
  </si>
  <si>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10"/>
  </si>
  <si>
    <t xml:space="preserve">　ⅱ 職員全員がインカム等のICTを使用 </t>
    <rPh sb="3" eb="5">
      <t>ショクイン</t>
    </rPh>
    <rPh sb="5" eb="7">
      <t>ゼンイン</t>
    </rPh>
    <rPh sb="12" eb="13">
      <t>トウ</t>
    </rPh>
    <rPh sb="18" eb="20">
      <t>シヨウ</t>
    </rPh>
    <phoneticPr fontId="10"/>
  </si>
  <si>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10"/>
  </si>
  <si>
    <t xml:space="preserve">  資するICTを使用 </t>
    <phoneticPr fontId="10"/>
  </si>
  <si>
    <t>（導入機器）</t>
    <rPh sb="1" eb="3">
      <t>ドウニュウ</t>
    </rPh>
    <rPh sb="3" eb="5">
      <t>キキ</t>
    </rPh>
    <phoneticPr fontId="10"/>
  </si>
  <si>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10"/>
  </si>
  <si>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0"/>
  </si>
  <si>
    <t>生産性向上推進体制加算（Ⅱ）に係る届出</t>
    <rPh sb="0" eb="3">
      <t>セイサンセイ</t>
    </rPh>
    <rPh sb="3" eb="11">
      <t>コウジョウスイシンタイセイカサン</t>
    </rPh>
    <rPh sb="15" eb="16">
      <t>カカ</t>
    </rPh>
    <rPh sb="17" eb="19">
      <t>トドケデ</t>
    </rPh>
    <phoneticPr fontId="10"/>
  </si>
  <si>
    <t>① 以下のⅰ～ⅲの項目の機器のうち１つ以上を使用</t>
    <rPh sb="2" eb="4">
      <t>イカ</t>
    </rPh>
    <rPh sb="9" eb="11">
      <t>コウモク</t>
    </rPh>
    <rPh sb="12" eb="14">
      <t>キキ</t>
    </rPh>
    <rPh sb="19" eb="21">
      <t>イジョウ</t>
    </rPh>
    <rPh sb="22" eb="24">
      <t>シヨウ</t>
    </rPh>
    <phoneticPr fontId="10"/>
  </si>
  <si>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10"/>
  </si>
  <si>
    <t>　入所（利用）者数</t>
    <rPh sb="1" eb="3">
      <t>ニュウショ</t>
    </rPh>
    <rPh sb="4" eb="6">
      <t>リヨウ</t>
    </rPh>
    <rPh sb="7" eb="8">
      <t>シャ</t>
    </rPh>
    <rPh sb="8" eb="9">
      <t>スウ</t>
    </rPh>
    <phoneticPr fontId="10"/>
  </si>
  <si>
    <t>　見守り機器を導入して見守りを行っている対象者数</t>
    <phoneticPr fontId="10"/>
  </si>
  <si>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10"/>
  </si>
  <si>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0"/>
  </si>
  <si>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10"/>
  </si>
  <si>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10"/>
  </si>
  <si>
    <t>　　　指定権者からの求めがあった場合には、速やかに提出すること。</t>
    <phoneticPr fontId="10"/>
  </si>
  <si>
    <t>認知症チームケア推進加算に係る届出書</t>
    <rPh sb="13" eb="14">
      <t>カカ</t>
    </rPh>
    <rPh sb="15" eb="18">
      <t>トドケデショ</t>
    </rPh>
    <phoneticPr fontId="10"/>
  </si>
  <si>
    <t>１（介護予防）認知症対応型共同生活介護</t>
    <phoneticPr fontId="10"/>
  </si>
  <si>
    <t>２　介護老人福祉施設</t>
    <phoneticPr fontId="10"/>
  </si>
  <si>
    <t>４　介護老人保健施設</t>
    <phoneticPr fontId="10"/>
  </si>
  <si>
    <t>５　介護医療院</t>
    <phoneticPr fontId="10"/>
  </si>
  <si>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</si>
  <si>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</si>
  <si>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10"/>
  </si>
  <si>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10"/>
  </si>
  <si>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10"/>
  </si>
  <si>
    <t>注　届出日の属する月の前３月の各月末時点の利用者又は入所者の数</t>
    <rPh sb="24" eb="25">
      <t>マタ</t>
    </rPh>
    <rPh sb="26" eb="29">
      <t>ニュウショシャ</t>
    </rPh>
    <phoneticPr fontId="10"/>
  </si>
  <si>
    <t>の平均で算定。</t>
    <phoneticPr fontId="10"/>
  </si>
  <si>
    <t>認知症の行動・心理症状の予防等に資する認知症介護の指導に係る専門的な研修を修了</t>
    <phoneticPr fontId="10"/>
  </si>
  <si>
    <t>している者又は認知症介護に係る専門的な研修及び認知症の行動・心理症状の予防等に資する</t>
    <rPh sb="4" eb="5">
      <t>モノ</t>
    </rPh>
    <rPh sb="5" eb="6">
      <t>マタ</t>
    </rPh>
    <rPh sb="37" eb="38">
      <t>トウ</t>
    </rPh>
    <phoneticPr fontId="10"/>
  </si>
  <si>
    <t>ケアプログラムを含んだ研修を修了している者を必要数以上配置し、かつ、複数人の介護職員</t>
    <phoneticPr fontId="10"/>
  </si>
  <si>
    <t>からなる認知症の行動・心理症状に対応するチームを組んでいる</t>
    <phoneticPr fontId="10"/>
  </si>
  <si>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10"/>
  </si>
  <si>
    <t>専門的な研修を修了している者又は認知症介護に係る専門的な</t>
    <rPh sb="14" eb="15">
      <t>マタ</t>
    </rPh>
    <phoneticPr fontId="10"/>
  </si>
  <si>
    <t>研修及び認知症の行動・心理症状の予防に資するケアプログラムを</t>
    <phoneticPr fontId="10"/>
  </si>
  <si>
    <t>含んだ研修を修了している者の数</t>
    <phoneticPr fontId="10"/>
  </si>
  <si>
    <t>対象者に対し、個別に認知症の行動・心理症状の評価を計画的に行い、その評価に</t>
    <phoneticPr fontId="10"/>
  </si>
  <si>
    <t>基づく値を測定し、認知症の行動・心理症状の予防等に資するチームケアを実施している</t>
    <phoneticPr fontId="10"/>
  </si>
  <si>
    <t>(4）</t>
    <phoneticPr fontId="10"/>
  </si>
  <si>
    <t>認知症の行動・心理症状の予防等に資する認知症ケアについて、カンファレンスの開催、</t>
    <phoneticPr fontId="10"/>
  </si>
  <si>
    <t>計画の作成、認知症の行動・心理症状の有無及び程度についての定期的な評価、</t>
    <phoneticPr fontId="10"/>
  </si>
  <si>
    <t>ケアの振り返り、計画の見直し等を行っている</t>
    <phoneticPr fontId="10"/>
  </si>
  <si>
    <t>２．認知症チームケア推進加算（Ⅱ）に係る届出内容</t>
    <rPh sb="18" eb="19">
      <t>カカ</t>
    </rPh>
    <rPh sb="20" eb="21">
      <t>トド</t>
    </rPh>
    <rPh sb="21" eb="22">
      <t>デ</t>
    </rPh>
    <rPh sb="22" eb="24">
      <t>ナイヨウ</t>
    </rPh>
    <phoneticPr fontId="10"/>
  </si>
  <si>
    <t>認知症チームケア推進加算（Ⅰ）の（1）、（3）、（4）に該当している</t>
    <phoneticPr fontId="10"/>
  </si>
  <si>
    <t>※認知症チームケア推進加算（Ⅰ）に係る届出内容（1）、（3）、（4）も記入すること。</t>
    <rPh sb="17" eb="18">
      <t>カカ</t>
    </rPh>
    <rPh sb="19" eb="21">
      <t>トドケデ</t>
    </rPh>
    <rPh sb="21" eb="23">
      <t>ナイヨウ</t>
    </rPh>
    <rPh sb="35" eb="37">
      <t>キニュウ</t>
    </rPh>
    <phoneticPr fontId="10"/>
  </si>
  <si>
    <t>認知症の行動・心理症状の予防等に資する認知症介護に係る専門的な研修を修了している者</t>
    <phoneticPr fontId="10"/>
  </si>
  <si>
    <t>を必要数以上配置し、かつ、複数人の介護職員からなる認知症の行動・心理症状に対応する</t>
    <rPh sb="1" eb="4">
      <t>ヒツヨウスウ</t>
    </rPh>
    <rPh sb="4" eb="6">
      <t>イジョウ</t>
    </rPh>
    <rPh sb="6" eb="8">
      <t>ハイチ</t>
    </rPh>
    <rPh sb="37" eb="39">
      <t>タイオウ</t>
    </rPh>
    <phoneticPr fontId="10"/>
  </si>
  <si>
    <t>チームを組んでいる</t>
    <phoneticPr fontId="10"/>
  </si>
  <si>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10"/>
  </si>
  <si>
    <t>研修を修了している者の数</t>
    <phoneticPr fontId="10"/>
  </si>
  <si>
    <t>　要件を満たすことが分かる根拠書類を準備し、指定権者からの求めがあった場合には、速やかに提出</t>
    <phoneticPr fontId="10"/>
  </si>
  <si>
    <t>口腔連携強化加算に関する届出書</t>
    <rPh sb="0" eb="2">
      <t>コウクウ</t>
    </rPh>
    <rPh sb="2" eb="4">
      <t>レンケイ</t>
    </rPh>
    <rPh sb="4" eb="6">
      <t>キョウカ</t>
    </rPh>
    <rPh sb="6" eb="8">
      <t>カサン</t>
    </rPh>
    <rPh sb="9" eb="10">
      <t>カン</t>
    </rPh>
    <rPh sb="12" eb="15">
      <t>トドケデショ</t>
    </rPh>
    <phoneticPr fontId="10"/>
  </si>
  <si>
    <t>1　訪問介護事業所</t>
    <rPh sb="2" eb="4">
      <t>ホウモン</t>
    </rPh>
    <rPh sb="4" eb="6">
      <t>カイゴ</t>
    </rPh>
    <rPh sb="6" eb="9">
      <t>ジギョウショ</t>
    </rPh>
    <phoneticPr fontId="10"/>
  </si>
  <si>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10"/>
  </si>
  <si>
    <t>3　(介護予防）訪問リハビリテーション事業所</t>
    <rPh sb="3" eb="5">
      <t>カイゴ</t>
    </rPh>
    <rPh sb="5" eb="7">
      <t>ヨボウ</t>
    </rPh>
    <rPh sb="8" eb="10">
      <t>ホウモン</t>
    </rPh>
    <rPh sb="19" eb="22">
      <t>ジギョウショ</t>
    </rPh>
    <phoneticPr fontId="10"/>
  </si>
  <si>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0"/>
  </si>
  <si>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10"/>
  </si>
  <si>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10"/>
  </si>
  <si>
    <t>歯科医療機関との連携の状況</t>
    <rPh sb="0" eb="2">
      <t>シカ</t>
    </rPh>
    <rPh sb="2" eb="4">
      <t>イリョウ</t>
    </rPh>
    <rPh sb="4" eb="6">
      <t>キカン</t>
    </rPh>
    <rPh sb="8" eb="10">
      <t>レンケイ</t>
    </rPh>
    <rPh sb="11" eb="13">
      <t>ジョウキョウ</t>
    </rPh>
    <phoneticPr fontId="10"/>
  </si>
  <si>
    <t>１．連携歯科医療機関</t>
    <rPh sb="2" eb="4">
      <t>レンケイ</t>
    </rPh>
    <rPh sb="4" eb="6">
      <t>シカ</t>
    </rPh>
    <rPh sb="6" eb="8">
      <t>イリョウ</t>
    </rPh>
    <rPh sb="8" eb="10">
      <t>キカン</t>
    </rPh>
    <phoneticPr fontId="10"/>
  </si>
  <si>
    <t>歯科医療機関名</t>
    <rPh sb="0" eb="2">
      <t>シカ</t>
    </rPh>
    <rPh sb="2" eb="4">
      <t>イリョウ</t>
    </rPh>
    <rPh sb="4" eb="6">
      <t>キカン</t>
    </rPh>
    <rPh sb="6" eb="7">
      <t>メイ</t>
    </rPh>
    <phoneticPr fontId="10"/>
  </si>
  <si>
    <t>所在地</t>
    <rPh sb="0" eb="3">
      <t>ショザイチ</t>
    </rPh>
    <phoneticPr fontId="10"/>
  </si>
  <si>
    <t>歯科医師名</t>
    <rPh sb="0" eb="4">
      <t>シカイシ</t>
    </rPh>
    <rPh sb="4" eb="5">
      <t>メイ</t>
    </rPh>
    <phoneticPr fontId="10"/>
  </si>
  <si>
    <t>歯科訪問診療料の算定の実績</t>
    <phoneticPr fontId="10"/>
  </si>
  <si>
    <t xml:space="preserve">       　　年　　月　　日</t>
    <rPh sb="9" eb="10">
      <t>ネン</t>
    </rPh>
    <rPh sb="12" eb="13">
      <t>ガツ</t>
    </rPh>
    <rPh sb="15" eb="16">
      <t>ニチ</t>
    </rPh>
    <phoneticPr fontId="10"/>
  </si>
  <si>
    <t>連絡先電話番号</t>
    <rPh sb="0" eb="3">
      <t>レンラクサキ</t>
    </rPh>
    <rPh sb="3" eb="5">
      <t>デンワ</t>
    </rPh>
    <rPh sb="5" eb="7">
      <t>バンゴウ</t>
    </rPh>
    <phoneticPr fontId="10"/>
  </si>
  <si>
    <t>２．連携歯科医療機関</t>
    <rPh sb="2" eb="4">
      <t>レンケイ</t>
    </rPh>
    <rPh sb="4" eb="6">
      <t>シカ</t>
    </rPh>
    <rPh sb="6" eb="8">
      <t>イリョウ</t>
    </rPh>
    <rPh sb="8" eb="10">
      <t>キカン</t>
    </rPh>
    <phoneticPr fontId="10"/>
  </si>
  <si>
    <t>３．連携歯科医療機関</t>
    <rPh sb="2" eb="4">
      <t>レンケイ</t>
    </rPh>
    <rPh sb="4" eb="6">
      <t>シカ</t>
    </rPh>
    <rPh sb="6" eb="8">
      <t>イリョウ</t>
    </rPh>
    <rPh sb="8" eb="10">
      <t>キカン</t>
    </rPh>
    <phoneticPr fontId="10"/>
  </si>
  <si>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10"/>
  </si>
  <si>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10"/>
  </si>
  <si>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10"/>
  </si>
  <si>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0"/>
  </si>
  <si>
    <t>　　４　介護予防短期入所療養介護にあっては、同一の施設区分で事業の実施が複数の病棟にわたる場合は、病棟ごとに届け出てください。</t>
    <rPh sb="4" eb="6">
      <t>カイゴ</t>
    </rPh>
    <rPh sb="6" eb="8">
      <t>ヨボウ</t>
    </rPh>
    <phoneticPr fontId="10"/>
  </si>
  <si>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0"/>
  </si>
  <si>
    <t>（別紙11）</t>
    <rPh sb="1" eb="3">
      <t>ベッシ</t>
    </rPh>
    <phoneticPr fontId="10"/>
  </si>
  <si>
    <t>（別紙12-２）</t>
    <phoneticPr fontId="10"/>
  </si>
  <si>
    <t>（別紙25－2）</t>
    <phoneticPr fontId="10"/>
  </si>
  <si>
    <t>（別紙29－2）</t>
    <phoneticPr fontId="10"/>
  </si>
  <si>
    <t>（別紙29－3）</t>
    <phoneticPr fontId="10"/>
  </si>
  <si>
    <t>（別紙30－２）</t>
    <phoneticPr fontId="10"/>
  </si>
  <si>
    <t>（別紙32－２）</t>
    <rPh sb="1" eb="3">
      <t>ベッシ</t>
    </rPh>
    <phoneticPr fontId="10"/>
  </si>
  <si>
    <t>（別紙34－2）</t>
    <phoneticPr fontId="10"/>
  </si>
  <si>
    <t>（別紙37）</t>
    <phoneticPr fontId="10"/>
  </si>
  <si>
    <t>（別紙37－２）</t>
    <rPh sb="1" eb="3">
      <t>ベッシ</t>
    </rPh>
    <phoneticPr fontId="10"/>
  </si>
  <si>
    <t>（別紙39）</t>
    <rPh sb="1" eb="3">
      <t>ベッシ</t>
    </rPh>
    <phoneticPr fontId="10"/>
  </si>
  <si>
    <t>（別紙40）</t>
    <phoneticPr fontId="10"/>
  </si>
  <si>
    <t>（別紙41）</t>
    <rPh sb="1" eb="3">
      <t>ベッシ</t>
    </rPh>
    <phoneticPr fontId="10"/>
  </si>
  <si>
    <t>（別紙14－6）</t>
    <phoneticPr fontId="10"/>
  </si>
  <si>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10"/>
  </si>
  <si>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10"/>
  </si>
  <si>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0"/>
  </si>
  <si>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10"/>
  </si>
  <si>
    <t>介護医療院（Ⅱ型）の基本施設サービス費に係る届出書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10"/>
  </si>
  <si>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10"/>
  </si>
  <si>
    <t>褥瘡マネジメント加算に関する届出書</t>
    <rPh sb="0" eb="2">
      <t>ジョクソウ</t>
    </rPh>
    <rPh sb="8" eb="10">
      <t>カサン</t>
    </rPh>
    <rPh sb="11" eb="12">
      <t>カン</t>
    </rPh>
    <rPh sb="14" eb="17">
      <t>トドケデショ</t>
    </rPh>
    <phoneticPr fontId="10"/>
  </si>
  <si>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10"/>
  </si>
  <si>
    <t>夜間看護体制加算</t>
    <rPh sb="0" eb="2">
      <t>ヤカン</t>
    </rPh>
    <rPh sb="2" eb="4">
      <t>カンゴ</t>
    </rPh>
    <rPh sb="4" eb="6">
      <t>タイセイ</t>
    </rPh>
    <rPh sb="6" eb="8">
      <t>カサン</t>
    </rPh>
    <phoneticPr fontId="10"/>
  </si>
  <si>
    <t>高齢者施設等感染対策向上加算Ⅰ</t>
    <phoneticPr fontId="10"/>
  </si>
  <si>
    <t>高齢者施設等感染対策向上加算Ⅱ</t>
    <phoneticPr fontId="10"/>
  </si>
  <si>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10"/>
  </si>
  <si>
    <t>　 方策を検討するための委員会の設置</t>
    <phoneticPr fontId="10"/>
  </si>
  <si>
    <r>
      <t>（別紙７－２</t>
    </r>
    <r>
      <rPr>
        <sz val="11"/>
        <color indexed="8"/>
        <rFont val="ＭＳ Ｐゴシック"/>
        <family val="3"/>
        <charset val="128"/>
      </rPr>
      <t>）</t>
    </r>
    <rPh sb="1" eb="3">
      <t>ベッシ</t>
    </rPh>
    <phoneticPr fontId="10"/>
  </si>
  <si>
    <t>有資格者等の割合の参考計算書</t>
    <rPh sb="0" eb="4">
      <t>ユウシカクシャ</t>
    </rPh>
    <rPh sb="4" eb="5">
      <t>トウ</t>
    </rPh>
    <rPh sb="6" eb="8">
      <t>ワリアイ</t>
    </rPh>
    <rPh sb="9" eb="11">
      <t>サンコウ</t>
    </rPh>
    <rPh sb="11" eb="14">
      <t>ケイサンショ</t>
    </rPh>
    <phoneticPr fontId="10"/>
  </si>
  <si>
    <t>サービス種類</t>
    <rPh sb="4" eb="6">
      <t>シュルイ</t>
    </rPh>
    <phoneticPr fontId="10"/>
  </si>
  <si>
    <t>１．割合を計算する職員</t>
    <rPh sb="2" eb="4">
      <t>ワリアイ</t>
    </rPh>
    <rPh sb="5" eb="7">
      <t>ケイサン</t>
    </rPh>
    <rPh sb="9" eb="11">
      <t>ショクイン</t>
    </rPh>
    <phoneticPr fontId="10"/>
  </si>
  <si>
    <t>介護福祉士</t>
    <rPh sb="0" eb="2">
      <t>カイゴ</t>
    </rPh>
    <rPh sb="2" eb="5">
      <t>フクシシ</t>
    </rPh>
    <phoneticPr fontId="10"/>
  </si>
  <si>
    <t>２．有資格者等の割合の算定期間</t>
    <rPh sb="2" eb="6">
      <t>ユウシカクシャ</t>
    </rPh>
    <rPh sb="6" eb="7">
      <t>トウ</t>
    </rPh>
    <rPh sb="8" eb="10">
      <t>ワリアイ</t>
    </rPh>
    <rPh sb="11" eb="13">
      <t>サンテイ</t>
    </rPh>
    <rPh sb="13" eb="15">
      <t>キカン</t>
    </rPh>
    <phoneticPr fontId="10"/>
  </si>
  <si>
    <t>実績月数　</t>
    <rPh sb="0" eb="2">
      <t>ジッセキ</t>
    </rPh>
    <rPh sb="2" eb="4">
      <t>ツキスウ</t>
    </rPh>
    <phoneticPr fontId="10"/>
  </si>
  <si>
    <t>３．常勤換算方法による計算</t>
    <rPh sb="2" eb="4">
      <t>ジョウキン</t>
    </rPh>
    <rPh sb="4" eb="6">
      <t>カンサン</t>
    </rPh>
    <rPh sb="6" eb="8">
      <t>ホウホウ</t>
    </rPh>
    <rPh sb="11" eb="13">
      <t>ケイサン</t>
    </rPh>
    <phoneticPr fontId="10"/>
  </si>
  <si>
    <t>前年度（３月を除く）</t>
    <rPh sb="0" eb="3">
      <t>ゼンネンド</t>
    </rPh>
    <rPh sb="5" eb="6">
      <t>ガツ</t>
    </rPh>
    <rPh sb="7" eb="8">
      <t>ノゾ</t>
    </rPh>
    <phoneticPr fontId="10"/>
  </si>
  <si>
    <t>常勤換算人数</t>
    <rPh sb="0" eb="2">
      <t>ジョウキン</t>
    </rPh>
    <rPh sb="2" eb="4">
      <t>カンサン</t>
    </rPh>
    <rPh sb="4" eb="6">
      <t>ニンズウ</t>
    </rPh>
    <phoneticPr fontId="10"/>
  </si>
  <si>
    <t>①常勤職員の
一月あたりの
勤務時間</t>
    <rPh sb="1" eb="3">
      <t>ジョウキン</t>
    </rPh>
    <rPh sb="3" eb="5">
      <t>ショクイン</t>
    </rPh>
    <rPh sb="7" eb="8">
      <t>ヒト</t>
    </rPh>
    <rPh sb="8" eb="9">
      <t>ツキ</t>
    </rPh>
    <rPh sb="14" eb="16">
      <t>キンム</t>
    </rPh>
    <rPh sb="16" eb="18">
      <t>ジカン</t>
    </rPh>
    <phoneticPr fontId="10"/>
  </si>
  <si>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10"/>
  </si>
  <si>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10"/>
  </si>
  <si>
    <t>④非常勤の職員の
勤務延時間数</t>
    <rPh sb="1" eb="4">
      <t>ヒジョウキン</t>
    </rPh>
    <rPh sb="5" eb="7">
      <t>ショクイン</t>
    </rPh>
    <rPh sb="9" eb="11">
      <t>キンム</t>
    </rPh>
    <rPh sb="11" eb="12">
      <t>ノ</t>
    </rPh>
    <rPh sb="12" eb="15">
      <t>ジカンスウ</t>
    </rPh>
    <phoneticPr fontId="10"/>
  </si>
  <si>
    <t>分子</t>
    <rPh sb="0" eb="2">
      <t>ブンシ</t>
    </rPh>
    <phoneticPr fontId="10"/>
  </si>
  <si>
    <t>分母</t>
    <rPh sb="0" eb="2">
      <t>ブンボ</t>
    </rPh>
    <phoneticPr fontId="10"/>
  </si>
  <si>
    <t>4月</t>
    <rPh sb="1" eb="2">
      <t>ガツ</t>
    </rPh>
    <phoneticPr fontId="10"/>
  </si>
  <si>
    <t>割合を計算する職員</t>
    <rPh sb="0" eb="2">
      <t>ワリアイ</t>
    </rPh>
    <rPh sb="3" eb="5">
      <t>ケイサン</t>
    </rPh>
    <rPh sb="7" eb="9">
      <t>ショクイン</t>
    </rPh>
    <phoneticPr fontId="10"/>
  </si>
  <si>
    <t>介護職員</t>
    <rPh sb="0" eb="2">
      <t>カイゴ</t>
    </rPh>
    <rPh sb="2" eb="4">
      <t>ショクイン</t>
    </rPh>
    <phoneticPr fontId="10"/>
  </si>
  <si>
    <t>勤続年数10年以上の介護福祉士</t>
    <rPh sb="0" eb="2">
      <t>キンゾク</t>
    </rPh>
    <rPh sb="2" eb="3">
      <t>ネン</t>
    </rPh>
    <rPh sb="3" eb="4">
      <t>スウ</t>
    </rPh>
    <rPh sb="6" eb="7">
      <t>ネン</t>
    </rPh>
    <rPh sb="7" eb="9">
      <t>イジョウ</t>
    </rPh>
    <rPh sb="10" eb="12">
      <t>カイゴ</t>
    </rPh>
    <rPh sb="12" eb="15">
      <t>フクシシ</t>
    </rPh>
    <phoneticPr fontId="10"/>
  </si>
  <si>
    <t>介護サービスを直接提供する職員</t>
    <rPh sb="0" eb="2">
      <t>カイゴ</t>
    </rPh>
    <rPh sb="7" eb="9">
      <t>チョクセツ</t>
    </rPh>
    <rPh sb="9" eb="11">
      <t>テイキョウ</t>
    </rPh>
    <rPh sb="13" eb="15">
      <t>ショクイン</t>
    </rPh>
    <phoneticPr fontId="10"/>
  </si>
  <si>
    <t>勤続年数７年以上の職員</t>
    <rPh sb="0" eb="2">
      <t>キンゾク</t>
    </rPh>
    <rPh sb="2" eb="4">
      <t>ネンスウ</t>
    </rPh>
    <rPh sb="5" eb="6">
      <t>ネン</t>
    </rPh>
    <rPh sb="6" eb="8">
      <t>イジョウ</t>
    </rPh>
    <rPh sb="9" eb="11">
      <t>ショクイン</t>
    </rPh>
    <phoneticPr fontId="10"/>
  </si>
  <si>
    <t>-</t>
    <phoneticPr fontId="10"/>
  </si>
  <si>
    <t>一月あたりの平均値</t>
    <rPh sb="0" eb="1">
      <t>ヒト</t>
    </rPh>
    <rPh sb="1" eb="2">
      <t>ツキ</t>
    </rPh>
    <rPh sb="6" eb="8">
      <t>ヘイキン</t>
    </rPh>
    <rPh sb="8" eb="9">
      <t>アタイ</t>
    </rPh>
    <phoneticPr fontId="10"/>
  </si>
  <si>
    <t>の割合</t>
    <rPh sb="1" eb="3">
      <t>ワリアイ</t>
    </rPh>
    <phoneticPr fontId="10"/>
  </si>
  <si>
    <t>届出日の属する月の前３月</t>
    <rPh sb="0" eb="2">
      <t>トドケデ</t>
    </rPh>
    <rPh sb="2" eb="3">
      <t>ヒ</t>
    </rPh>
    <rPh sb="4" eb="5">
      <t>ゾク</t>
    </rPh>
    <rPh sb="7" eb="8">
      <t>ツキ</t>
    </rPh>
    <rPh sb="9" eb="10">
      <t>マエ</t>
    </rPh>
    <rPh sb="11" eb="12">
      <t>ガツ</t>
    </rPh>
    <phoneticPr fontId="10"/>
  </si>
  <si>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10"/>
  </si>
  <si>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10"/>
  </si>
  <si>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10"/>
  </si>
  <si>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10"/>
  </si>
  <si>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10"/>
  </si>
  <si>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10"/>
  </si>
  <si>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10"/>
  </si>
  <si>
    <t>　実績月数を記入してください。</t>
    <rPh sb="1" eb="3">
      <t>ジッセキ</t>
    </rPh>
    <rPh sb="3" eb="5">
      <t>ツキスウ</t>
    </rPh>
    <rPh sb="6" eb="8">
      <t>キニュウ</t>
    </rPh>
    <phoneticPr fontId="10"/>
  </si>
  <si>
    <t>・「３．常勤換算方法による計算」</t>
    <rPh sb="4" eb="6">
      <t>ジョウキン</t>
    </rPh>
    <rPh sb="6" eb="8">
      <t>カンサン</t>
    </rPh>
    <rPh sb="8" eb="10">
      <t>ホウホウ</t>
    </rPh>
    <rPh sb="13" eb="15">
      <t>ケイサン</t>
    </rPh>
    <phoneticPr fontId="10"/>
  </si>
  <si>
    <t>　　常勤換算方法とは、非常勤の従業者について「事業所の従業者の勤務延時間数を当該事業所において常勤の従業者が勤務すべき時間数で</t>
    <phoneticPr fontId="10"/>
  </si>
  <si>
    <t>　除することにより、常勤の従業者の員数に換算する方法」であるため、常勤の従業者については常勤換算方法によらず、実人数で計算します。</t>
    <phoneticPr fontId="10"/>
  </si>
  <si>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10"/>
  </si>
  <si>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10"/>
  </si>
  <si>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10"/>
  </si>
  <si>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10"/>
  </si>
  <si>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10"/>
  </si>
  <si>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10"/>
  </si>
  <si>
    <t>　※「常勤・非常勤」の区分について</t>
    <rPh sb="3" eb="5">
      <t>ジョウキン</t>
    </rPh>
    <rPh sb="6" eb="9">
      <t>ヒジョウキン</t>
    </rPh>
    <rPh sb="11" eb="13">
      <t>クブン</t>
    </rPh>
    <phoneticPr fontId="10"/>
  </si>
  <si>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10"/>
  </si>
  <si>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10"/>
  </si>
  <si>
    <t>　　非正規雇用であっても、週40時間勤務する従業者は常勤扱いとなります。</t>
    <phoneticPr fontId="10"/>
  </si>
  <si>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10"/>
  </si>
  <si>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10"/>
  </si>
  <si>
    <t>　　この場合、「②常勤換算方法の対象外である常勤の職員数」の欄に１（人）として記入してください。</t>
    <rPh sb="4" eb="6">
      <t>バアイ</t>
    </rPh>
    <rPh sb="30" eb="31">
      <t>ラン</t>
    </rPh>
    <rPh sb="34" eb="35">
      <t>ニン</t>
    </rPh>
    <rPh sb="39" eb="41">
      <t>キニュウ</t>
    </rPh>
    <phoneticPr fontId="10"/>
  </si>
  <si>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10"/>
  </si>
  <si>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10"/>
  </si>
  <si>
    <t>夜間看護体制加算に係る届出書</t>
    <rPh sb="0" eb="2">
      <t>ヤカン</t>
    </rPh>
    <rPh sb="2" eb="4">
      <t>カンゴ</t>
    </rPh>
    <rPh sb="4" eb="6">
      <t>タイセイ</t>
    </rPh>
    <rPh sb="6" eb="8">
      <t>カサン</t>
    </rPh>
    <rPh sb="9" eb="10">
      <t>カカ</t>
    </rPh>
    <rPh sb="11" eb="13">
      <t>トドケデ</t>
    </rPh>
    <rPh sb="13" eb="14">
      <t>ショ</t>
    </rPh>
    <phoneticPr fontId="10"/>
  </si>
  <si>
    <t>１．事 業 所 名</t>
    <phoneticPr fontId="10"/>
  </si>
  <si>
    <t>２．異 動 区 分</t>
    <rPh sb="2" eb="3">
      <t>イ</t>
    </rPh>
    <rPh sb="4" eb="5">
      <t>ドウ</t>
    </rPh>
    <rPh sb="6" eb="7">
      <t>ク</t>
    </rPh>
    <rPh sb="8" eb="9">
      <t>ブン</t>
    </rPh>
    <phoneticPr fontId="10"/>
  </si>
  <si>
    <t>３．施 設 種 別</t>
    <rPh sb="2" eb="3">
      <t>シ</t>
    </rPh>
    <rPh sb="4" eb="5">
      <t>セツ</t>
    </rPh>
    <rPh sb="6" eb="7">
      <t>タネ</t>
    </rPh>
    <rPh sb="8" eb="9">
      <t>ベツ</t>
    </rPh>
    <phoneticPr fontId="10"/>
  </si>
  <si>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10"/>
  </si>
  <si>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10"/>
  </si>
  <si>
    <t>1　医療連携体制加算（Ⅰ）イ</t>
    <rPh sb="2" eb="4">
      <t>イリョウ</t>
    </rPh>
    <rPh sb="4" eb="6">
      <t>レンケイ</t>
    </rPh>
    <rPh sb="6" eb="8">
      <t>タイセイ</t>
    </rPh>
    <rPh sb="8" eb="10">
      <t>カサン</t>
    </rPh>
    <phoneticPr fontId="10"/>
  </si>
  <si>
    <t>2　医療連携体制加算（Ⅰ）ロ</t>
    <rPh sb="2" eb="4">
      <t>イリョウ</t>
    </rPh>
    <rPh sb="4" eb="6">
      <t>レンケイ</t>
    </rPh>
    <rPh sb="6" eb="8">
      <t>タイセイ</t>
    </rPh>
    <rPh sb="8" eb="10">
      <t>カサン</t>
    </rPh>
    <phoneticPr fontId="10"/>
  </si>
  <si>
    <t>3　医療連携体制加算（Ⅰ）ハ</t>
    <rPh sb="2" eb="4">
      <t>イリョウ</t>
    </rPh>
    <rPh sb="4" eb="6">
      <t>レンケイ</t>
    </rPh>
    <rPh sb="6" eb="8">
      <t>タイセイ</t>
    </rPh>
    <rPh sb="8" eb="10">
      <t>カサン</t>
    </rPh>
    <phoneticPr fontId="10"/>
  </si>
  <si>
    <t>○医療連携体制加算（Ⅰ）に係る届出内容</t>
    <phoneticPr fontId="10"/>
  </si>
  <si>
    <t>・医療連携体制加算（Ⅰ）イ</t>
    <rPh sb="1" eb="3">
      <t>イリョウ</t>
    </rPh>
    <rPh sb="3" eb="5">
      <t>レンケイ</t>
    </rPh>
    <rPh sb="5" eb="7">
      <t>タイセイ</t>
    </rPh>
    <rPh sb="7" eb="9">
      <t>カサン</t>
    </rPh>
    <phoneticPr fontId="10"/>
  </si>
  <si>
    <t>・医療連携体制加算（Ⅰ）ロ</t>
    <rPh sb="1" eb="3">
      <t>イリョウ</t>
    </rPh>
    <rPh sb="3" eb="5">
      <t>レンケイ</t>
    </rPh>
    <rPh sb="5" eb="7">
      <t>タイセイ</t>
    </rPh>
    <rPh sb="7" eb="9">
      <t>カサン</t>
    </rPh>
    <phoneticPr fontId="10"/>
  </si>
  <si>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10"/>
  </si>
  <si>
    <t>・医療連携体制加算（Ⅰ）ハ</t>
    <rPh sb="1" eb="3">
      <t>イリョウ</t>
    </rPh>
    <rPh sb="3" eb="5">
      <t>レンケイ</t>
    </rPh>
    <rPh sb="5" eb="7">
      <t>タイセイ</t>
    </rPh>
    <rPh sb="7" eb="9">
      <t>カサン</t>
    </rPh>
    <phoneticPr fontId="10"/>
  </si>
  <si>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10"/>
  </si>
  <si>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0"/>
  </si>
  <si>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0"/>
  </si>
  <si>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0"/>
  </si>
  <si>
    <t>　　　　　また、「認知症チームケア推進加算」については、「認知症チームケア推進加算に係る届出書」（別紙40）を添付してください。</t>
    <phoneticPr fontId="10"/>
  </si>
  <si>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0"/>
  </si>
  <si>
    <t>　　　12 「生活相談員配置等加算」については、「生活相談員配置等加算に係る届出書」（別紙21）を添付してください。</t>
    <phoneticPr fontId="10"/>
  </si>
  <si>
    <t>　　　14 「中重度者ケア体制加算」については、「中重度者ケア体制加算に係る届出書」（別紙22）及び「利用者の割合に関する計算書」（別紙22ー2）を添付してください。</t>
    <phoneticPr fontId="10"/>
  </si>
  <si>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10"/>
  </si>
  <si>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0"/>
  </si>
  <si>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0"/>
  </si>
  <si>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0"/>
  </si>
  <si>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10"/>
  </si>
  <si>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10"/>
  </si>
  <si>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0"/>
  </si>
  <si>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0"/>
  </si>
  <si>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0"/>
  </si>
  <si>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0"/>
  </si>
  <si>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0"/>
  </si>
  <si>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0"/>
  </si>
  <si>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0"/>
  </si>
  <si>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10"/>
  </si>
  <si>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0"/>
  </si>
  <si>
    <t>　　　30 「高齢者施設等感染対策向上加算Ⅰ」 「高齢者施設等感染対策向上加算Ⅱ」については、「高齢者施設等感染対策向上加算に係る届出書」（別紙35）を添付してください。</t>
    <phoneticPr fontId="10"/>
  </si>
  <si>
    <t>　　　31 「生産性向上推進体制加算」については、「生産性向上推進体制加算に係る届出書」（別紙28）を添付してください。</t>
    <phoneticPr fontId="10"/>
  </si>
  <si>
    <t>　　　32「口腔連携強化加算」については、「口腔連携強化加算に関する届出書」（別紙11）を添付してください。</t>
    <phoneticPr fontId="10"/>
  </si>
  <si>
    <t>医療連携体制加算Ⅰ</t>
    <rPh sb="6" eb="8">
      <t>カサン</t>
    </rPh>
    <phoneticPr fontId="10"/>
  </si>
  <si>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0"/>
  </si>
  <si>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0"/>
  </si>
  <si>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0"/>
  </si>
  <si>
    <t>　　　10　「看護体制強化加算」については、「看護体制強化加算に係る届出書」（別紙19）を添付してください。</t>
    <phoneticPr fontId="10"/>
  </si>
  <si>
    <t>　　　13 「生活相談員配置等加算」については、「生活相談員配置等加算に係る届出書」（別紙21）を添付してください。</t>
    <phoneticPr fontId="10"/>
  </si>
  <si>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0"/>
  </si>
  <si>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0"/>
  </si>
  <si>
    <t>　　　17「高齢者施設等感染対策向上加算Ⅰ」 「高齢者施設等感染対策向上加算Ⅱ」については、「高齢者施設等感染対策向上加算に係る届出書」（別紙35）を添付してください。</t>
    <phoneticPr fontId="10"/>
  </si>
  <si>
    <t>　　　18「生産性向上推進体制加算」については、「生産性向上推進体制加算に係る届出書」（別紙28）を添付してください。</t>
    <phoneticPr fontId="10"/>
  </si>
  <si>
    <t xml:space="preserve">         19「口腔連携強化加算」については、「口腔連携強化加算に関する届出書」（別紙11）を添付してください。</t>
    <phoneticPr fontId="10"/>
  </si>
  <si>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0"/>
  </si>
  <si>
    <t>２ 加算Ⅱ</t>
    <rPh sb="2" eb="4">
      <t>カサン</t>
    </rPh>
    <phoneticPr fontId="10"/>
  </si>
  <si>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10"/>
  </si>
  <si>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0"/>
  </si>
  <si>
    <t>1（介護予防）短期入所生活介護（</t>
    <rPh sb="2" eb="4">
      <t>カイゴ</t>
    </rPh>
    <rPh sb="4" eb="6">
      <t>ヨボウ</t>
    </rPh>
    <rPh sb="7" eb="9">
      <t>タンキ</t>
    </rPh>
    <rPh sb="9" eb="11">
      <t>ニュウショ</t>
    </rPh>
    <rPh sb="11" eb="13">
      <t>セイカツ</t>
    </rPh>
    <rPh sb="13" eb="15">
      <t>カイゴ</t>
    </rPh>
    <phoneticPr fontId="10"/>
  </si>
  <si>
    <t>ア 単独型</t>
    <rPh sb="2" eb="5">
      <t>タンドクガタ</t>
    </rPh>
    <phoneticPr fontId="10"/>
  </si>
  <si>
    <t>イ 併設型</t>
    <rPh sb="2" eb="4">
      <t>ヘイセツ</t>
    </rPh>
    <rPh sb="4" eb="5">
      <t>ガタ</t>
    </rPh>
    <phoneticPr fontId="10"/>
  </si>
  <si>
    <t>ウ 空床利用型）</t>
    <rPh sb="2" eb="4">
      <t>クウショウ</t>
    </rPh>
    <rPh sb="4" eb="6">
      <t>リヨウ</t>
    </rPh>
    <rPh sb="6" eb="7">
      <t>ガタ</t>
    </rPh>
    <phoneticPr fontId="10"/>
  </si>
  <si>
    <t>2（介護予防）短期入所療養介護</t>
    <rPh sb="2" eb="4">
      <t>カイゴ</t>
    </rPh>
    <rPh sb="4" eb="6">
      <t>ヨボウ</t>
    </rPh>
    <rPh sb="7" eb="9">
      <t>タンキ</t>
    </rPh>
    <rPh sb="9" eb="11">
      <t>ニュウショ</t>
    </rPh>
    <rPh sb="11" eb="13">
      <t>リョウヨウ</t>
    </rPh>
    <rPh sb="13" eb="15">
      <t>カイゴ</t>
    </rPh>
    <phoneticPr fontId="10"/>
  </si>
  <si>
    <t>3　介護老人福祉施設</t>
    <rPh sb="2" eb="4">
      <t>カイゴ</t>
    </rPh>
    <rPh sb="4" eb="6">
      <t>ロウジン</t>
    </rPh>
    <rPh sb="6" eb="8">
      <t>フクシ</t>
    </rPh>
    <rPh sb="8" eb="10">
      <t>シセツ</t>
    </rPh>
    <phoneticPr fontId="10"/>
  </si>
  <si>
    <t>4　地域密着型介護老人福祉施設</t>
    <rPh sb="2" eb="4">
      <t>チイキ</t>
    </rPh>
    <rPh sb="4" eb="7">
      <t>ミッチャクガタ</t>
    </rPh>
    <rPh sb="7" eb="9">
      <t>カイゴ</t>
    </rPh>
    <rPh sb="9" eb="11">
      <t>ロウジン</t>
    </rPh>
    <rPh sb="11" eb="13">
      <t>フクシ</t>
    </rPh>
    <rPh sb="13" eb="15">
      <t>シセツ</t>
    </rPh>
    <phoneticPr fontId="10"/>
  </si>
  <si>
    <t>5　介護老人保健施設</t>
    <rPh sb="2" eb="4">
      <t>カイゴ</t>
    </rPh>
    <rPh sb="4" eb="6">
      <t>ロウジン</t>
    </rPh>
    <rPh sb="6" eb="8">
      <t>ホケン</t>
    </rPh>
    <rPh sb="8" eb="10">
      <t>シセツ</t>
    </rPh>
    <phoneticPr fontId="10"/>
  </si>
  <si>
    <t>①に占める②の割合が80％以上</t>
    <rPh sb="2" eb="3">
      <t>シ</t>
    </rPh>
    <rPh sb="7" eb="9">
      <t>ワリアイ</t>
    </rPh>
    <rPh sb="13" eb="15">
      <t>イジョウ</t>
    </rPh>
    <phoneticPr fontId="10"/>
  </si>
  <si>
    <t>①に占める③の割合が35％以上</t>
    <rPh sb="2" eb="3">
      <t>シ</t>
    </rPh>
    <rPh sb="7" eb="9">
      <t>ワリアイ</t>
    </rPh>
    <rPh sb="13" eb="15">
      <t>イジョウ</t>
    </rPh>
    <phoneticPr fontId="10"/>
  </si>
  <si>
    <t>　　　 ※介護福祉士等の状況、常勤職員の状況、勤続年数の状況のうち、いずれか１つを満たすこと。</t>
    <phoneticPr fontId="10"/>
  </si>
  <si>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10"/>
  </si>
  <si>
    <t>（別紙１4－４）</t>
    <phoneticPr fontId="10"/>
  </si>
  <si>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10"/>
  </si>
  <si>
    <t>6　介護医療院</t>
    <rPh sb="2" eb="4">
      <t>カイゴ</t>
    </rPh>
    <rPh sb="4" eb="6">
      <t>イリョウ</t>
    </rPh>
    <rPh sb="6" eb="7">
      <t>イン</t>
    </rPh>
    <phoneticPr fontId="10"/>
  </si>
  <si>
    <t>　※（地域密着型）介護老人福祉施設、介護老人保健施設、介護医療院は記載</t>
    <rPh sb="33" eb="35">
      <t>キサイ</t>
    </rPh>
    <phoneticPr fontId="10"/>
  </si>
  <si>
    <t>（別紙32）</t>
    <phoneticPr fontId="10"/>
  </si>
  <si>
    <t>4　入居継続支援加算（Ⅰ）に係る届出</t>
    <rPh sb="2" eb="4">
      <t>ニュウキョ</t>
    </rPh>
    <rPh sb="4" eb="6">
      <t>ケイゾク</t>
    </rPh>
    <rPh sb="6" eb="8">
      <t>シエン</t>
    </rPh>
    <rPh sb="8" eb="10">
      <t>カサン</t>
    </rPh>
    <rPh sb="14" eb="15">
      <t>カカワ</t>
    </rPh>
    <rPh sb="16" eb="18">
      <t>トドケデ</t>
    </rPh>
    <phoneticPr fontId="10"/>
  </si>
  <si>
    <t>　入居者（要介護）総数</t>
    <rPh sb="1" eb="3">
      <t>ニュウキョ</t>
    </rPh>
    <rPh sb="3" eb="4">
      <t>シャ</t>
    </rPh>
    <rPh sb="5" eb="8">
      <t>ヨウカイゴ</t>
    </rPh>
    <rPh sb="9" eb="11">
      <t>ソウスウ</t>
    </rPh>
    <phoneticPr fontId="10"/>
  </si>
  <si>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10"/>
  </si>
  <si>
    <t>①に占める②の割合が
15％以上</t>
    <rPh sb="2" eb="3">
      <t>シ</t>
    </rPh>
    <rPh sb="7" eb="8">
      <t>ワリ</t>
    </rPh>
    <rPh sb="8" eb="9">
      <t>ゴウ</t>
    </rPh>
    <rPh sb="14" eb="16">
      <t>イジョウ</t>
    </rPh>
    <phoneticPr fontId="10"/>
  </si>
  <si>
    <t>　又は</t>
    <rPh sb="1" eb="2">
      <t>マタ</t>
    </rPh>
    <phoneticPr fontId="10"/>
  </si>
  <si>
    <t>①に占める③の割合が
15％以上</t>
    <rPh sb="2" eb="3">
      <t>シ</t>
    </rPh>
    <rPh sb="7" eb="8">
      <t>ワリ</t>
    </rPh>
    <rPh sb="8" eb="9">
      <t>ゴウ</t>
    </rPh>
    <rPh sb="14" eb="16">
      <t>イジョウ</t>
    </rPh>
    <phoneticPr fontId="10"/>
  </si>
  <si>
    <t>※④は、③が「有」に該当する場合のみ届け出ること。</t>
    <rPh sb="7" eb="8">
      <t>ア</t>
    </rPh>
    <rPh sb="10" eb="12">
      <t>ガイトウ</t>
    </rPh>
    <rPh sb="14" eb="16">
      <t>バアイ</t>
    </rPh>
    <rPh sb="18" eb="19">
      <t>トド</t>
    </rPh>
    <rPh sb="20" eb="21">
      <t>デ</t>
    </rPh>
    <phoneticPr fontId="10"/>
  </si>
  <si>
    <t>介護福祉士数：
入所者数が
１：６以上</t>
    <rPh sb="0" eb="2">
      <t>カイゴ</t>
    </rPh>
    <rPh sb="2" eb="5">
      <t>フクシシ</t>
    </rPh>
    <rPh sb="5" eb="6">
      <t>スウ</t>
    </rPh>
    <rPh sb="8" eb="11">
      <t>ニュウショシャ</t>
    </rPh>
    <rPh sb="11" eb="12">
      <t>スウ</t>
    </rPh>
    <rPh sb="17" eb="19">
      <t>イジョウ</t>
    </rPh>
    <phoneticPr fontId="10"/>
  </si>
  <si>
    <t>5　入居継続支援加算（Ⅱ）に係る届出</t>
    <rPh sb="2" eb="4">
      <t>ニュウキョ</t>
    </rPh>
    <rPh sb="4" eb="6">
      <t>ケイゾク</t>
    </rPh>
    <rPh sb="6" eb="8">
      <t>シエン</t>
    </rPh>
    <rPh sb="8" eb="10">
      <t>カサン</t>
    </rPh>
    <rPh sb="14" eb="15">
      <t>カカワ</t>
    </rPh>
    <rPh sb="16" eb="18">
      <t>トドケデ</t>
    </rPh>
    <phoneticPr fontId="10"/>
  </si>
  <si>
    <t>①に占める②の割合が
５％以上</t>
    <rPh sb="2" eb="3">
      <t>シ</t>
    </rPh>
    <rPh sb="7" eb="8">
      <t>ワリ</t>
    </rPh>
    <rPh sb="8" eb="9">
      <t>ゴウ</t>
    </rPh>
    <rPh sb="13" eb="15">
      <t>イジョウ</t>
    </rPh>
    <phoneticPr fontId="10"/>
  </si>
  <si>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10"/>
  </si>
  <si>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10"/>
  </si>
  <si>
    <t>④ 利用者の安全並びに介護サービスの質の確保及び職員の負担軽減に資する方策を検討するため</t>
    <phoneticPr fontId="10"/>
  </si>
  <si>
    <t>　 の委員会（以下「委員会」という。）において、以下のすべての項目について必要な検討を行い、</t>
    <phoneticPr fontId="10"/>
  </si>
  <si>
    <t>　 当該項目の実施を確認</t>
    <phoneticPr fontId="10"/>
  </si>
  <si>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10"/>
  </si>
  <si>
    <t>　 員に対する教育の実施</t>
    <phoneticPr fontId="10"/>
  </si>
  <si>
    <t>備考３　本加算を算定する場合は、事業年度毎に取組の実績をオンラインで厚生労働省に報告すること。</t>
    <rPh sb="0" eb="2">
      <t>ビコウ</t>
    </rPh>
    <phoneticPr fontId="10"/>
  </si>
  <si>
    <t>備考４　届出にあたっては、別途通知（「生産性向上推進体制加算に関する基本的考え方並びに事務処理手順及び様式例</t>
    <rPh sb="0" eb="2">
      <t>ビコウ</t>
    </rPh>
    <phoneticPr fontId="10"/>
  </si>
  <si>
    <t>　　　等の提示について」）を参照すること。</t>
    <phoneticPr fontId="10"/>
  </si>
  <si>
    <t>入居継続支援加算に係る届出書</t>
    <rPh sb="0" eb="2">
      <t>ニュウキョ</t>
    </rPh>
    <rPh sb="2" eb="4">
      <t>ケイゾク</t>
    </rPh>
    <rPh sb="4" eb="6">
      <t>シエン</t>
    </rPh>
    <rPh sb="6" eb="8">
      <t>カサン</t>
    </rPh>
    <rPh sb="9" eb="10">
      <t>カカ</t>
    </rPh>
    <rPh sb="11" eb="13">
      <t>トドケデ</t>
    </rPh>
    <rPh sb="13" eb="14">
      <t>ショ</t>
    </rPh>
    <phoneticPr fontId="10"/>
  </si>
  <si>
    <t>緊急時対応加算</t>
    <rPh sb="3" eb="5">
      <t>タイオウ</t>
    </rPh>
    <phoneticPr fontId="10"/>
  </si>
  <si>
    <t>①のうち勤続年数７年以上の者の総数
（常勤換算）</t>
    <phoneticPr fontId="10"/>
  </si>
  <si>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この届出は令和６年９月サービス提供分まで使用可能です。令和６年10月サービス提供分以降は別紙28－2を使用してください。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6" eb="108">
      <t>シヨウ</t>
    </rPh>
    <phoneticPr fontId="10"/>
  </si>
  <si>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10"/>
  </si>
  <si>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10"/>
  </si>
  <si>
    <t>⑥ 利用者の安全並びに介護サービスの質の確保及び職員の負担軽減に資する方策を検討するための委員会を設置し、必要な検討等が行われている。</t>
    <phoneticPr fontId="10"/>
  </si>
  <si>
    <t>　　　13 「入浴介助加算」については、「浴室の平面図等」及び入浴介助加算（Ⅰ）の要件である研修を実施または、実施することが分かる資料等を添付してください。</t>
    <phoneticPr fontId="10"/>
  </si>
  <si>
    <r>
      <t>緊急時</t>
    </r>
    <r>
      <rPr>
        <strike/>
        <sz val="11"/>
        <rFont val="HGSｺﾞｼｯｸM"/>
        <family val="3"/>
        <charset val="128"/>
      </rPr>
      <t>看護</t>
    </r>
    <r>
      <rPr>
        <sz val="11"/>
        <rFont val="HGSｺﾞｼｯｸM"/>
        <family val="3"/>
        <charset val="128"/>
      </rPr>
      <t>対応加算</t>
    </r>
    <rPh sb="5" eb="7">
      <t>タイオウ</t>
    </rPh>
    <phoneticPr fontId="10"/>
  </si>
  <si>
    <t>４ 加算Ⅰハ</t>
    <phoneticPr fontId="10"/>
  </si>
  <si>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10"/>
  </si>
  <si>
    <t>・医療連携体制加算（Ⅰ）イ～（Ⅰ）ハ共通</t>
    <rPh sb="1" eb="3">
      <t>イリョウ</t>
    </rPh>
    <rPh sb="3" eb="5">
      <t>レンケイ</t>
    </rPh>
    <rPh sb="5" eb="7">
      <t>タイセイ</t>
    </rPh>
    <rPh sb="7" eb="9">
      <t>カサン</t>
    </rPh>
    <rPh sb="18" eb="20">
      <t>キョウツウ</t>
    </rPh>
    <phoneticPr fontId="10"/>
  </si>
  <si>
    <t>医療連携体制加算（Ⅰ）イ～（Ⅰ）ハのいずれかを算定している。</t>
    <phoneticPr fontId="10"/>
  </si>
  <si>
    <t>○</t>
  </si>
  <si>
    <t>○</t>
    <phoneticPr fontId="10"/>
  </si>
  <si>
    <t>２</t>
    <phoneticPr fontId="70"/>
  </si>
  <si>
    <t>３</t>
    <phoneticPr fontId="70"/>
  </si>
  <si>
    <t>介護給付費算定に係る体制等に関する届出書・変更届出書　チェック表
（特定施設入居者生活介護・介護予防特定施設入居者生活介護）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6">
      <t>トクテイ</t>
    </rPh>
    <rPh sb="36" eb="38">
      <t>シセツ</t>
    </rPh>
    <rPh sb="38" eb="41">
      <t>ニュウキョシャ</t>
    </rPh>
    <rPh sb="41" eb="43">
      <t>セイカツ</t>
    </rPh>
    <rPh sb="43" eb="45">
      <t>カイゴ</t>
    </rPh>
    <rPh sb="46" eb="48">
      <t>カイゴ</t>
    </rPh>
    <rPh sb="48" eb="50">
      <t>ヨボウ</t>
    </rPh>
    <rPh sb="50" eb="52">
      <t>トクテイ</t>
    </rPh>
    <rPh sb="52" eb="54">
      <t>シセツ</t>
    </rPh>
    <rPh sb="54" eb="57">
      <t>ニュウキョシャ</t>
    </rPh>
    <rPh sb="57" eb="59">
      <t>セイカツ</t>
    </rPh>
    <rPh sb="59" eb="61">
      <t>カイゴ</t>
    </rPh>
    <phoneticPr fontId="10"/>
  </si>
  <si>
    <t>届出事項</t>
    <rPh sb="0" eb="2">
      <t>トドケデ</t>
    </rPh>
    <rPh sb="2" eb="4">
      <t>ジコウ</t>
    </rPh>
    <phoneticPr fontId="10"/>
  </si>
  <si>
    <t>加算
追加
・
加算
削除</t>
    <rPh sb="0" eb="2">
      <t>カサン</t>
    </rPh>
    <rPh sb="3" eb="5">
      <t>ツイカ</t>
    </rPh>
    <rPh sb="8" eb="10">
      <t>カサン</t>
    </rPh>
    <rPh sb="11" eb="13">
      <t>サクジョ</t>
    </rPh>
    <phoneticPr fontId="10"/>
  </si>
  <si>
    <t>添　付　書　類</t>
    <rPh sb="0" eb="1">
      <t>ソウ</t>
    </rPh>
    <rPh sb="2" eb="3">
      <t>ヅケ</t>
    </rPh>
    <rPh sb="4" eb="5">
      <t>ショ</t>
    </rPh>
    <rPh sb="6" eb="7">
      <t>タグイ</t>
    </rPh>
    <phoneticPr fontId="10"/>
  </si>
  <si>
    <t>備　　考</t>
    <rPh sb="0" eb="1">
      <t>ソナエ</t>
    </rPh>
    <rPh sb="3" eb="4">
      <t>コウ</t>
    </rPh>
    <phoneticPr fontId="10"/>
  </si>
  <si>
    <t>共　通　事　項
（必ず必要な書類）</t>
    <rPh sb="0" eb="1">
      <t>トモ</t>
    </rPh>
    <rPh sb="2" eb="3">
      <t>ツウ</t>
    </rPh>
    <rPh sb="4" eb="5">
      <t>コト</t>
    </rPh>
    <rPh sb="6" eb="7">
      <t>コウ</t>
    </rPh>
    <rPh sb="9" eb="10">
      <t>カナラ</t>
    </rPh>
    <rPh sb="11" eb="13">
      <t>ヒツヨウ</t>
    </rPh>
    <rPh sb="14" eb="16">
      <t>ショルイ</t>
    </rPh>
    <phoneticPr fontId="10"/>
  </si>
  <si>
    <t>自主点検したもの（チェック済）を提出すること。</t>
    <rPh sb="0" eb="2">
      <t>ジシュ</t>
    </rPh>
    <rPh sb="2" eb="4">
      <t>テンケン</t>
    </rPh>
    <rPh sb="13" eb="14">
      <t>ズ</t>
    </rPh>
    <rPh sb="16" eb="18">
      <t>テイシュツ</t>
    </rPh>
    <phoneticPr fontId="10"/>
  </si>
  <si>
    <t>運営規程</t>
    <rPh sb="0" eb="2">
      <t>ウンエイ</t>
    </rPh>
    <rPh sb="2" eb="4">
      <t>キテイ</t>
    </rPh>
    <phoneticPr fontId="10"/>
  </si>
  <si>
    <t>介護給付費算定に係る体制等に関する変更に伴い，改正したもの。介護の内容・利用料金の変更等について記載が必要。</t>
    <rPh sb="0" eb="2">
      <t>カイゴ</t>
    </rPh>
    <rPh sb="2" eb="5">
      <t>キュウフヒ</t>
    </rPh>
    <rPh sb="5" eb="7">
      <t>サンテイ</t>
    </rPh>
    <rPh sb="8" eb="9">
      <t>カカ</t>
    </rPh>
    <rPh sb="10" eb="12">
      <t>タイセイ</t>
    </rPh>
    <rPh sb="12" eb="13">
      <t>トウ</t>
    </rPh>
    <rPh sb="14" eb="15">
      <t>カン</t>
    </rPh>
    <rPh sb="17" eb="19">
      <t>ヘンコウ</t>
    </rPh>
    <rPh sb="20" eb="21">
      <t>トモナ</t>
    </rPh>
    <rPh sb="23" eb="25">
      <t>カイセイ</t>
    </rPh>
    <rPh sb="30" eb="32">
      <t>カイゴ</t>
    </rPh>
    <rPh sb="33" eb="35">
      <t>ナイヨウ</t>
    </rPh>
    <rPh sb="36" eb="38">
      <t>リヨウ</t>
    </rPh>
    <rPh sb="38" eb="40">
      <t>リョウキン</t>
    </rPh>
    <rPh sb="41" eb="43">
      <t>ヘンコウ</t>
    </rPh>
    <rPh sb="43" eb="44">
      <t>トウ</t>
    </rPh>
    <rPh sb="48" eb="50">
      <t>キサイ</t>
    </rPh>
    <rPh sb="51" eb="53">
      <t>ヒツヨウ</t>
    </rPh>
    <phoneticPr fontId="10"/>
  </si>
  <si>
    <t>変更後の運営規程又は新旧対照表</t>
    <rPh sb="0" eb="2">
      <t>ヘンコウ</t>
    </rPh>
    <rPh sb="2" eb="3">
      <t>ゴ</t>
    </rPh>
    <rPh sb="4" eb="6">
      <t>ウンエイ</t>
    </rPh>
    <rPh sb="6" eb="8">
      <t>キテイ</t>
    </rPh>
    <rPh sb="8" eb="9">
      <t>マタ</t>
    </rPh>
    <rPh sb="10" eb="12">
      <t>シンキュウ</t>
    </rPh>
    <rPh sb="12" eb="15">
      <t>タイショウヒョウ</t>
    </rPh>
    <phoneticPr fontId="10"/>
  </si>
  <si>
    <t>別紙1(届)の変更内容欄にLIFE登録日を記入すること。</t>
    <rPh sb="0" eb="2">
      <t>ベッシ</t>
    </rPh>
    <rPh sb="4" eb="5">
      <t>トドケ</t>
    </rPh>
    <rPh sb="7" eb="11">
      <t>ヘンコウナイヨウ</t>
    </rPh>
    <rPh sb="11" eb="12">
      <t>ラン</t>
    </rPh>
    <rPh sb="17" eb="20">
      <t>トウロクビ</t>
    </rPh>
    <rPh sb="21" eb="23">
      <t>キニュウ</t>
    </rPh>
    <phoneticPr fontId="10"/>
  </si>
  <si>
    <t>割引をする場合</t>
    <rPh sb="0" eb="2">
      <t>ワリビキ</t>
    </rPh>
    <rPh sb="5" eb="7">
      <t>バアイ</t>
    </rPh>
    <phoneticPr fontId="10"/>
  </si>
  <si>
    <t>指定居宅サービス事業者等による介護給付費の割引に係る割引率の設定について＜別紙５＞</t>
    <rPh sb="0" eb="2">
      <t>シテイ</t>
    </rPh>
    <rPh sb="2" eb="4">
      <t>キョタク</t>
    </rPh>
    <rPh sb="8" eb="11">
      <t>ジギョウシャ</t>
    </rPh>
    <rPh sb="11" eb="12">
      <t>トウ</t>
    </rPh>
    <rPh sb="15" eb="17">
      <t>カイゴ</t>
    </rPh>
    <rPh sb="17" eb="20">
      <t>キュウフヒ</t>
    </rPh>
    <rPh sb="21" eb="23">
      <t>ワリビキ</t>
    </rPh>
    <rPh sb="24" eb="25">
      <t>カカ</t>
    </rPh>
    <rPh sb="26" eb="29">
      <t>ワリビキリツ</t>
    </rPh>
    <rPh sb="30" eb="32">
      <t>セッテイ</t>
    </rPh>
    <rPh sb="37" eb="39">
      <t>ベッシ</t>
    </rPh>
    <phoneticPr fontId="10"/>
  </si>
  <si>
    <t>施設等の区分</t>
    <rPh sb="0" eb="2">
      <t>シセツ</t>
    </rPh>
    <rPh sb="2" eb="3">
      <t>トウ</t>
    </rPh>
    <rPh sb="4" eb="6">
      <t>クブン</t>
    </rPh>
    <phoneticPr fontId="10"/>
  </si>
  <si>
    <t>人員配置区分</t>
    <rPh sb="0" eb="2">
      <t>ジンイン</t>
    </rPh>
    <rPh sb="2" eb="4">
      <t>ハイチ</t>
    </rPh>
    <rPh sb="4" eb="6">
      <t>クブン</t>
    </rPh>
    <phoneticPr fontId="10"/>
  </si>
  <si>
    <t>　〔外部サービス利用型〕</t>
    <rPh sb="2" eb="4">
      <t>ガイブ</t>
    </rPh>
    <rPh sb="8" eb="10">
      <t>リヨウ</t>
    </rPh>
    <rPh sb="10" eb="11">
      <t>ガタ</t>
    </rPh>
    <phoneticPr fontId="10"/>
  </si>
  <si>
    <t>居宅サービスの委託契約書（写）</t>
    <phoneticPr fontId="10"/>
  </si>
  <si>
    <t>　〔一般型から外部サービス利用型への変更〕</t>
    <rPh sb="2" eb="5">
      <t>イッパンガタ</t>
    </rPh>
    <rPh sb="7" eb="9">
      <t>ガイブ</t>
    </rPh>
    <rPh sb="13" eb="15">
      <t>リヨウ</t>
    </rPh>
    <rPh sb="15" eb="16">
      <t>ガタ</t>
    </rPh>
    <rPh sb="18" eb="20">
      <t>ヘンコウ</t>
    </rPh>
    <phoneticPr fontId="10"/>
  </si>
  <si>
    <t>　〔外部サービス利用型から一般型への変更〕</t>
    <rPh sb="2" eb="4">
      <t>ガイブ</t>
    </rPh>
    <rPh sb="8" eb="10">
      <t>リヨウ</t>
    </rPh>
    <rPh sb="10" eb="11">
      <t>ガタ</t>
    </rPh>
    <rPh sb="13" eb="16">
      <t>イッパンガタ</t>
    </rPh>
    <rPh sb="18" eb="20">
      <t>ヘンコウ</t>
    </rPh>
    <phoneticPr fontId="10"/>
  </si>
  <si>
    <t>従業者の資格証（写）</t>
    <rPh sb="8" eb="9">
      <t>ウツ</t>
    </rPh>
    <phoneticPr fontId="10"/>
  </si>
  <si>
    <t>資格を要する職種のみ。</t>
    <phoneticPr fontId="10"/>
  </si>
  <si>
    <t>理由書</t>
  </si>
  <si>
    <t>任意の様式で可。</t>
    <rPh sb="0" eb="2">
      <t>ニンイ</t>
    </rPh>
    <rPh sb="3" eb="5">
      <t>ヨウシキ</t>
    </rPh>
    <rPh sb="6" eb="7">
      <t>カ</t>
    </rPh>
    <phoneticPr fontId="10"/>
  </si>
  <si>
    <t>組織体制図</t>
    <rPh sb="2" eb="4">
      <t>タイセイ</t>
    </rPh>
    <phoneticPr fontId="10"/>
  </si>
  <si>
    <t>該当する資格証（写）</t>
    <phoneticPr fontId="10"/>
  </si>
  <si>
    <t>看護職員の欠員が解消される場合。</t>
    <rPh sb="0" eb="2">
      <t>カンゴ</t>
    </rPh>
    <rPh sb="2" eb="4">
      <t>ショクイン</t>
    </rPh>
    <rPh sb="5" eb="7">
      <t>ケツイン</t>
    </rPh>
    <rPh sb="8" eb="10">
      <t>カイショウ</t>
    </rPh>
    <rPh sb="13" eb="15">
      <t>バアイ</t>
    </rPh>
    <phoneticPr fontId="10"/>
  </si>
  <si>
    <t>身体拘束廃止取組の有無</t>
    <phoneticPr fontId="70"/>
  </si>
  <si>
    <t>理由書</t>
    <phoneticPr fontId="10"/>
  </si>
  <si>
    <t>身体拘束改善計画又は身体拘束改善報告</t>
    <rPh sb="0" eb="2">
      <t>シンタイ</t>
    </rPh>
    <rPh sb="2" eb="4">
      <t>コウソク</t>
    </rPh>
    <rPh sb="4" eb="6">
      <t>カイゼン</t>
    </rPh>
    <rPh sb="6" eb="8">
      <t>ケイカク</t>
    </rPh>
    <rPh sb="8" eb="9">
      <t>マタ</t>
    </rPh>
    <rPh sb="10" eb="12">
      <t>シンタイ</t>
    </rPh>
    <rPh sb="12" eb="14">
      <t>コウソク</t>
    </rPh>
    <rPh sb="14" eb="16">
      <t>カイゼン</t>
    </rPh>
    <rPh sb="16" eb="18">
      <t>ホウコク</t>
    </rPh>
    <phoneticPr fontId="10"/>
  </si>
  <si>
    <t>テクノロジーの導入
（入居継続支援加算関係）</t>
    <phoneticPr fontId="70"/>
  </si>
  <si>
    <t>生活機能向上連携加算</t>
    <phoneticPr fontId="70"/>
  </si>
  <si>
    <t>訪問リハビリテーション若しくは通所リハビリテーションを実施している事業所又はリハビリテーションを実施している医療提供施設との協定書等</t>
    <rPh sb="0" eb="2">
      <t>ホウモン</t>
    </rPh>
    <rPh sb="11" eb="12">
      <t>モ</t>
    </rPh>
    <rPh sb="15" eb="17">
      <t>ツウショ</t>
    </rPh>
    <rPh sb="27" eb="29">
      <t>ジッシ</t>
    </rPh>
    <rPh sb="33" eb="36">
      <t>ジギョウショ</t>
    </rPh>
    <rPh sb="36" eb="37">
      <t>マタ</t>
    </rPh>
    <rPh sb="48" eb="50">
      <t>ジッシ</t>
    </rPh>
    <rPh sb="54" eb="56">
      <t>イリョウ</t>
    </rPh>
    <rPh sb="56" eb="58">
      <t>テイキョウ</t>
    </rPh>
    <rPh sb="58" eb="60">
      <t>シセツ</t>
    </rPh>
    <rPh sb="62" eb="64">
      <t>キョウテイ</t>
    </rPh>
    <rPh sb="64" eb="65">
      <t>ショ</t>
    </rPh>
    <rPh sb="65" eb="66">
      <t>トウ</t>
    </rPh>
    <phoneticPr fontId="70"/>
  </si>
  <si>
    <t>算定開始する月の分。</t>
    <rPh sb="0" eb="2">
      <t>サンテイ</t>
    </rPh>
    <rPh sb="2" eb="4">
      <t>カイシ</t>
    </rPh>
    <rPh sb="6" eb="7">
      <t>ツキ</t>
    </rPh>
    <rPh sb="8" eb="9">
      <t>ブン</t>
    </rPh>
    <phoneticPr fontId="10"/>
  </si>
  <si>
    <t>任意の様式で可。</t>
    <rPh sb="0" eb="2">
      <t>ニンイ</t>
    </rPh>
    <rPh sb="3" eb="5">
      <t>ヨウシキ</t>
    </rPh>
    <rPh sb="6" eb="7">
      <t>カ</t>
    </rPh>
    <phoneticPr fontId="70"/>
  </si>
  <si>
    <t>※LIFEへの登録が必須</t>
    <phoneticPr fontId="10"/>
  </si>
  <si>
    <t>重度化した場合の対応に係る指針（案でも可）</t>
    <rPh sb="0" eb="3">
      <t>ジュウドカ</t>
    </rPh>
    <rPh sb="5" eb="7">
      <t>バアイ</t>
    </rPh>
    <rPh sb="8" eb="10">
      <t>タイオウ</t>
    </rPh>
    <rPh sb="11" eb="12">
      <t>カカワ</t>
    </rPh>
    <rPh sb="13" eb="15">
      <t>シシン</t>
    </rPh>
    <rPh sb="16" eb="17">
      <t>アン</t>
    </rPh>
    <rPh sb="19" eb="20">
      <t>カ</t>
    </rPh>
    <phoneticPr fontId="10"/>
  </si>
  <si>
    <t>若年性認知症入居者受入加算</t>
    <rPh sb="0" eb="2">
      <t>ジャクネン</t>
    </rPh>
    <rPh sb="2" eb="3">
      <t>セイ</t>
    </rPh>
    <rPh sb="3" eb="6">
      <t>ニンチショウ</t>
    </rPh>
    <rPh sb="6" eb="9">
      <t>ニュウキョシャ</t>
    </rPh>
    <rPh sb="9" eb="11">
      <t>ウケイレ</t>
    </rPh>
    <rPh sb="11" eb="13">
      <t>カサン</t>
    </rPh>
    <phoneticPr fontId="10"/>
  </si>
  <si>
    <t>科学的介護推進体制加算</t>
    <phoneticPr fontId="10"/>
  </si>
  <si>
    <t>※LIFEへの登録が必須</t>
    <rPh sb="10" eb="12">
      <t>ヒッス</t>
    </rPh>
    <phoneticPr fontId="10"/>
  </si>
  <si>
    <t>看取りに関する指針（案でも可）</t>
    <rPh sb="0" eb="1">
      <t>ミ</t>
    </rPh>
    <rPh sb="1" eb="2">
      <t>ト</t>
    </rPh>
    <rPh sb="4" eb="5">
      <t>カン</t>
    </rPh>
    <rPh sb="7" eb="9">
      <t>シシン</t>
    </rPh>
    <rPh sb="10" eb="11">
      <t>アン</t>
    </rPh>
    <rPh sb="13" eb="14">
      <t>カ</t>
    </rPh>
    <phoneticPr fontId="10"/>
  </si>
  <si>
    <t>認知症介護実践リーダー研修の修了証書（写）</t>
    <rPh sb="17" eb="18">
      <t>ショ</t>
    </rPh>
    <phoneticPr fontId="10"/>
  </si>
  <si>
    <t>認知症介護指導者養成研修の修了証書（写）</t>
    <rPh sb="16" eb="17">
      <t>ショ</t>
    </rPh>
    <phoneticPr fontId="10"/>
  </si>
  <si>
    <t>加算（Ⅱ）を算定する場合。</t>
    <rPh sb="0" eb="2">
      <t>カサン</t>
    </rPh>
    <rPh sb="6" eb="8">
      <t>サンテイ</t>
    </rPh>
    <rPh sb="10" eb="12">
      <t>バアイ</t>
    </rPh>
    <phoneticPr fontId="10"/>
  </si>
  <si>
    <t>認知症看護に係る適切な研修の修了証等（写）</t>
    <rPh sb="14" eb="17">
      <t>シュウリョウショウ</t>
    </rPh>
    <rPh sb="17" eb="18">
      <t>トウ</t>
    </rPh>
    <rPh sb="19" eb="20">
      <t>ウツ</t>
    </rPh>
    <phoneticPr fontId="70"/>
  </si>
  <si>
    <t xml:space="preserve">サービス提供体制強化加算
</t>
    <rPh sb="4" eb="6">
      <t>テイキョウ</t>
    </rPh>
    <rPh sb="6" eb="8">
      <t>タイセイ</t>
    </rPh>
    <rPh sb="8" eb="10">
      <t>キョウカ</t>
    </rPh>
    <rPh sb="10" eb="12">
      <t>カサン</t>
    </rPh>
    <phoneticPr fontId="10"/>
  </si>
  <si>
    <t>従業者の勤務の体制及び勤務形態一覧表＜別紙７＞又はこれに準じた勤務割表等</t>
    <phoneticPr fontId="10"/>
  </si>
  <si>
    <r>
      <t xml:space="preserve">入居継続支援加算
</t>
    </r>
    <r>
      <rPr>
        <sz val="8"/>
        <rFont val="ＭＳ Ｐゴシック"/>
        <family val="3"/>
        <charset val="128"/>
      </rPr>
      <t>＊介護サービスのみ</t>
    </r>
    <phoneticPr fontId="70"/>
  </si>
  <si>
    <t>生活機能向上連携加算に関する確認書＜参考様式４＞</t>
    <rPh sb="0" eb="10">
      <t>セイカツキノウコウジョウレンケイカサン</t>
    </rPh>
    <rPh sb="11" eb="12">
      <t>カン</t>
    </rPh>
    <rPh sb="14" eb="17">
      <t>カクニンショ</t>
    </rPh>
    <rPh sb="18" eb="20">
      <t>サンコウ</t>
    </rPh>
    <rPh sb="20" eb="22">
      <t>ヨウシキ</t>
    </rPh>
    <phoneticPr fontId="70"/>
  </si>
  <si>
    <t>個別機能訓練加算</t>
    <rPh sb="0" eb="2">
      <t>コベツ</t>
    </rPh>
    <rPh sb="2" eb="4">
      <t>キノウ</t>
    </rPh>
    <rPh sb="4" eb="6">
      <t>クンレン</t>
    </rPh>
    <rPh sb="6" eb="8">
      <t>カサン</t>
    </rPh>
    <phoneticPr fontId="10"/>
  </si>
  <si>
    <r>
      <t>夜間看護体制</t>
    </r>
    <r>
      <rPr>
        <sz val="8"/>
        <rFont val="ＭＳ Ｐゴシック"/>
        <family val="3"/>
        <charset val="128"/>
      </rPr>
      <t xml:space="preserve">
＊介護サービスのみ</t>
    </r>
    <rPh sb="0" eb="2">
      <t>ヤカン</t>
    </rPh>
    <rPh sb="2" eb="4">
      <t>カンゴ</t>
    </rPh>
    <rPh sb="4" eb="6">
      <t>タイセイ</t>
    </rPh>
    <rPh sb="8" eb="10">
      <t>カイゴ</t>
    </rPh>
    <phoneticPr fontId="10"/>
  </si>
  <si>
    <t>若年性認知症入居者受入加算に関する届出書＜参考様式５＞</t>
    <rPh sb="6" eb="9">
      <t>ニュウキョシャ</t>
    </rPh>
    <rPh sb="21" eb="23">
      <t>サンコウ</t>
    </rPh>
    <rPh sb="23" eb="25">
      <t>ヨウシキ</t>
    </rPh>
    <phoneticPr fontId="10"/>
  </si>
  <si>
    <r>
      <t xml:space="preserve">看取り介護加算
</t>
    </r>
    <r>
      <rPr>
        <sz val="8"/>
        <rFont val="ＭＳ Ｐゴシック"/>
        <family val="3"/>
        <charset val="128"/>
      </rPr>
      <t>＊介護サービス（短期利用型を除く）のみ</t>
    </r>
    <rPh sb="0" eb="2">
      <t>ミト</t>
    </rPh>
    <rPh sb="3" eb="5">
      <t>カイゴ</t>
    </rPh>
    <rPh sb="5" eb="7">
      <t>カサン</t>
    </rPh>
    <phoneticPr fontId="10"/>
  </si>
  <si>
    <r>
      <t xml:space="preserve">短期利用型
</t>
    </r>
    <r>
      <rPr>
        <sz val="8"/>
        <rFont val="ＭＳ Ｐゴシック"/>
        <family val="3"/>
        <charset val="128"/>
      </rPr>
      <t>＊事業者が介護保険事業の等運営について３年以上の経験有する場合のみ</t>
    </r>
    <rPh sb="0" eb="2">
      <t>タンキ</t>
    </rPh>
    <rPh sb="2" eb="4">
      <t>リヨウ</t>
    </rPh>
    <rPh sb="4" eb="5">
      <t>ガタ</t>
    </rPh>
    <rPh sb="7" eb="10">
      <t>ジギョウシャ</t>
    </rPh>
    <rPh sb="11" eb="13">
      <t>カイゴ</t>
    </rPh>
    <rPh sb="13" eb="15">
      <t>ホケン</t>
    </rPh>
    <rPh sb="15" eb="17">
      <t>ジギョウ</t>
    </rPh>
    <rPh sb="18" eb="19">
      <t>トウ</t>
    </rPh>
    <rPh sb="19" eb="21">
      <t>ウンエイ</t>
    </rPh>
    <rPh sb="26" eb="27">
      <t>ネン</t>
    </rPh>
    <rPh sb="27" eb="29">
      <t>イジョウ</t>
    </rPh>
    <rPh sb="30" eb="32">
      <t>ケイケン</t>
    </rPh>
    <rPh sb="32" eb="33">
      <t>ユウ</t>
    </rPh>
    <rPh sb="35" eb="37">
      <t>バアイ</t>
    </rPh>
    <phoneticPr fontId="10"/>
  </si>
  <si>
    <t>短期利用型に関する調書＜参考様式14＞</t>
    <rPh sb="12" eb="14">
      <t>サンコウ</t>
    </rPh>
    <rPh sb="14" eb="16">
      <t>ヨウシキ</t>
    </rPh>
    <phoneticPr fontId="10"/>
  </si>
  <si>
    <t>高齢者虐待防止措置実施の有無</t>
    <rPh sb="0" eb="3">
      <t>コウレイシャ</t>
    </rPh>
    <rPh sb="3" eb="7">
      <t>ギャクタイボウシ</t>
    </rPh>
    <rPh sb="7" eb="9">
      <t>ソチ</t>
    </rPh>
    <rPh sb="9" eb="11">
      <t>ジッシ</t>
    </rPh>
    <phoneticPr fontId="70"/>
  </si>
  <si>
    <t>高齢者虐待防止措置に係る改善計画又は改善報告書</t>
    <rPh sb="0" eb="3">
      <t>コウレイシャ</t>
    </rPh>
    <rPh sb="3" eb="7">
      <t>ギャクタイボウシ</t>
    </rPh>
    <rPh sb="7" eb="9">
      <t>ソチ</t>
    </rPh>
    <rPh sb="10" eb="11">
      <t>カカ</t>
    </rPh>
    <rPh sb="12" eb="16">
      <t>カイゼンケイカク</t>
    </rPh>
    <rPh sb="16" eb="17">
      <t>マタ</t>
    </rPh>
    <rPh sb="18" eb="23">
      <t>カイゼンホウコクショ</t>
    </rPh>
    <phoneticPr fontId="10"/>
  </si>
  <si>
    <t>任意の様式で可（代表者名）。ただし、未措置事項（指針、委員会、研修、担当者の設置）の現状及び改善に向けた取組みは必ず記載すること。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4" eb="26">
      <t>シシン</t>
    </rPh>
    <rPh sb="27" eb="30">
      <t>イインカイ</t>
    </rPh>
    <rPh sb="31" eb="33">
      <t>ケンシュウ</t>
    </rPh>
    <rPh sb="34" eb="37">
      <t>タントウシャ</t>
    </rPh>
    <rPh sb="38" eb="40">
      <t>セッチ</t>
    </rPh>
    <rPh sb="42" eb="44">
      <t>ゲンジョウ</t>
    </rPh>
    <rPh sb="44" eb="45">
      <t>オヨ</t>
    </rPh>
    <rPh sb="46" eb="48">
      <t>カイゼン</t>
    </rPh>
    <rPh sb="49" eb="50">
      <t>ム</t>
    </rPh>
    <rPh sb="52" eb="54">
      <t>トリクミ</t>
    </rPh>
    <rPh sb="56" eb="57">
      <t>カナラ</t>
    </rPh>
    <rPh sb="58" eb="60">
      <t>キサイ</t>
    </rPh>
    <phoneticPr fontId="10"/>
  </si>
  <si>
    <t>生産性向上推進体制加算</t>
    <rPh sb="0" eb="3">
      <t>セイサンセイ</t>
    </rPh>
    <rPh sb="3" eb="5">
      <t>コウジョウ</t>
    </rPh>
    <rPh sb="5" eb="7">
      <t>スイシン</t>
    </rPh>
    <rPh sb="7" eb="11">
      <t>タイセイカサン</t>
    </rPh>
    <phoneticPr fontId="10"/>
  </si>
  <si>
    <t>介護職員処遇改善加算</t>
    <rPh sb="0" eb="4">
      <t>カイゴショクイン</t>
    </rPh>
    <rPh sb="4" eb="10">
      <t>ショグウカイゼンカサン</t>
    </rPh>
    <phoneticPr fontId="10"/>
  </si>
  <si>
    <t>介護職員等特定処遇改善加算</t>
    <rPh sb="0" eb="4">
      <t>カイゴショクイン</t>
    </rPh>
    <rPh sb="4" eb="5">
      <t>トウ</t>
    </rPh>
    <rPh sb="5" eb="7">
      <t>トクテイ</t>
    </rPh>
    <rPh sb="7" eb="13">
      <t>ショグウカイゼンカサン</t>
    </rPh>
    <phoneticPr fontId="10"/>
  </si>
  <si>
    <t>介護職員等ベースアップ等支援加算</t>
    <rPh sb="0" eb="4">
      <t>カイゴショクイン</t>
    </rPh>
    <rPh sb="4" eb="5">
      <t>トウ</t>
    </rPh>
    <rPh sb="11" eb="12">
      <t>トウ</t>
    </rPh>
    <rPh sb="12" eb="14">
      <t>シエン</t>
    </rPh>
    <rPh sb="14" eb="16">
      <t>カサン</t>
    </rPh>
    <phoneticPr fontId="10"/>
  </si>
  <si>
    <t>別紙1(届)の変更内容欄に、左記の提出日を記入すること</t>
    <rPh sb="0" eb="2">
      <t>ベッシ</t>
    </rPh>
    <rPh sb="4" eb="5">
      <t>トドケ</t>
    </rPh>
    <rPh sb="7" eb="11">
      <t>ヘンコウナイヨウ</t>
    </rPh>
    <rPh sb="11" eb="12">
      <t>ラン</t>
    </rPh>
    <rPh sb="14" eb="15">
      <t>ヒダリ</t>
    </rPh>
    <rPh sb="15" eb="16">
      <t>シルシ</t>
    </rPh>
    <rPh sb="17" eb="19">
      <t>テイシュツ</t>
    </rPh>
    <rPh sb="19" eb="20">
      <t>ビ</t>
    </rPh>
    <rPh sb="21" eb="23">
      <t>キニュウ</t>
    </rPh>
    <phoneticPr fontId="10"/>
  </si>
  <si>
    <t>介護処遇改善加算等の専用受付に当該資料一式を提出すること</t>
    <rPh sb="0" eb="9">
      <t>カイゴショグウカイゼンカサントウ</t>
    </rPh>
    <rPh sb="10" eb="12">
      <t>センヨウ</t>
    </rPh>
    <rPh sb="12" eb="14">
      <t>ウケツケ</t>
    </rPh>
    <rPh sb="15" eb="17">
      <t>トウガイ</t>
    </rPh>
    <rPh sb="17" eb="19">
      <t>シリョウ</t>
    </rPh>
    <rPh sb="19" eb="21">
      <t>イッシキ</t>
    </rPh>
    <rPh sb="22" eb="24">
      <t>テイシュツ</t>
    </rPh>
    <phoneticPr fontId="10"/>
  </si>
  <si>
    <t>業務継続計画に係る改善計画又は改善報告書</t>
    <rPh sb="0" eb="2">
      <t>ギョウム</t>
    </rPh>
    <rPh sb="2" eb="4">
      <t>ケイゾク</t>
    </rPh>
    <rPh sb="4" eb="6">
      <t>ケイカク</t>
    </rPh>
    <rPh sb="7" eb="8">
      <t>カカ</t>
    </rPh>
    <rPh sb="9" eb="11">
      <t>カイゼン</t>
    </rPh>
    <rPh sb="11" eb="13">
      <t>ケイカク</t>
    </rPh>
    <rPh sb="13" eb="14">
      <t>マタ</t>
    </rPh>
    <rPh sb="15" eb="20">
      <t>カイゼンホウコクショ</t>
    </rPh>
    <phoneticPr fontId="10"/>
  </si>
  <si>
    <t>市長</t>
    <rPh sb="0" eb="2">
      <t>シチョウ</t>
    </rPh>
    <phoneticPr fontId="10"/>
  </si>
  <si>
    <t>（あて先）福岡</t>
    <rPh sb="3" eb="4">
      <t>サキ</t>
    </rPh>
    <rPh sb="5" eb="7">
      <t>フクオカ</t>
    </rPh>
    <phoneticPr fontId="10"/>
  </si>
  <si>
    <t>福岡市</t>
    <rPh sb="0" eb="3">
      <t>フクオカシ</t>
    </rPh>
    <phoneticPr fontId="10"/>
  </si>
  <si>
    <t>　￥</t>
    <phoneticPr fontId="10"/>
  </si>
  <si>
    <t>認知症専門ケア加算に係る届出書＜別紙12-２＞</t>
    <rPh sb="0" eb="3">
      <t>ニンチショウ</t>
    </rPh>
    <rPh sb="3" eb="5">
      <t>センモン</t>
    </rPh>
    <rPh sb="7" eb="9">
      <t>カサン</t>
    </rPh>
    <rPh sb="10" eb="11">
      <t>カカ</t>
    </rPh>
    <rPh sb="12" eb="14">
      <t>トドケデ</t>
    </rPh>
    <rPh sb="14" eb="15">
      <t>ショ</t>
    </rPh>
    <rPh sb="16" eb="18">
      <t>ベッシ</t>
    </rPh>
    <phoneticPr fontId="10"/>
  </si>
  <si>
    <t>認知症ケアに関する留意事項の伝達又は技術的指導に係る会議の開催状況がわかるもの</t>
    <rPh sb="0" eb="3">
      <t>ニンチショウ</t>
    </rPh>
    <rPh sb="6" eb="7">
      <t>カン</t>
    </rPh>
    <rPh sb="9" eb="13">
      <t>リュウイジコウ</t>
    </rPh>
    <rPh sb="14" eb="16">
      <t>デンタツ</t>
    </rPh>
    <rPh sb="16" eb="17">
      <t>マタ</t>
    </rPh>
    <rPh sb="18" eb="21">
      <t>ギジュツテキ</t>
    </rPh>
    <rPh sb="21" eb="23">
      <t>シドウ</t>
    </rPh>
    <rPh sb="24" eb="25">
      <t>カカ</t>
    </rPh>
    <rPh sb="26" eb="28">
      <t>カイギ</t>
    </rPh>
    <rPh sb="29" eb="33">
      <t>カイサイジョウキョウ</t>
    </rPh>
    <phoneticPr fontId="70"/>
  </si>
  <si>
    <t>算定開始月を含む年間又は年度の研修計画（認知症ケアに関する研修計画）</t>
    <rPh sb="0" eb="5">
      <t>サンテイカイシツキ</t>
    </rPh>
    <rPh sb="6" eb="7">
      <t>フク</t>
    </rPh>
    <rPh sb="8" eb="10">
      <t>ネンカン</t>
    </rPh>
    <rPh sb="10" eb="11">
      <t>マタ</t>
    </rPh>
    <rPh sb="12" eb="14">
      <t>ネンド</t>
    </rPh>
    <rPh sb="15" eb="17">
      <t>ケンシュウ</t>
    </rPh>
    <rPh sb="17" eb="19">
      <t>ケイカク</t>
    </rPh>
    <rPh sb="20" eb="23">
      <t>ニンチショウ</t>
    </rPh>
    <rPh sb="26" eb="27">
      <t>カン</t>
    </rPh>
    <rPh sb="29" eb="31">
      <t>ケンシュウ</t>
    </rPh>
    <rPh sb="31" eb="33">
      <t>ケイカク</t>
    </rPh>
    <phoneticPr fontId="10"/>
  </si>
  <si>
    <t>業務継続計画策定の有無</t>
    <rPh sb="0" eb="6">
      <t>ギョウムケイゾクケイカク</t>
    </rPh>
    <rPh sb="6" eb="8">
      <t>サクテイ</t>
    </rPh>
    <rPh sb="9" eb="11">
      <t>ウム</t>
    </rPh>
    <phoneticPr fontId="70"/>
  </si>
  <si>
    <r>
      <t>夜間看護体制に係る届出書</t>
    </r>
    <r>
      <rPr>
        <sz val="9"/>
        <color rgb="FFFF0000"/>
        <rFont val="ＭＳ Ｐ明朝"/>
        <family val="1"/>
        <charset val="128"/>
      </rPr>
      <t>＜別紙33＞</t>
    </r>
    <rPh sb="13" eb="15">
      <t>ベッシ</t>
    </rPh>
    <phoneticPr fontId="10"/>
  </si>
  <si>
    <r>
      <t>看護師</t>
    </r>
    <r>
      <rPr>
        <sz val="8"/>
        <color rgb="FFFF0000"/>
        <rFont val="ＭＳ Ｐ明朝"/>
        <family val="1"/>
        <charset val="128"/>
      </rPr>
      <t>又は准看護師</t>
    </r>
    <rPh sb="0" eb="3">
      <t>カンゴシ</t>
    </rPh>
    <rPh sb="3" eb="4">
      <t>マタ</t>
    </rPh>
    <rPh sb="5" eb="9">
      <t>ジュンカンゴシ</t>
    </rPh>
    <phoneticPr fontId="10"/>
  </si>
  <si>
    <r>
      <t>入居継続支援加算に関する届出書</t>
    </r>
    <r>
      <rPr>
        <sz val="9"/>
        <color rgb="FFFF0000"/>
        <rFont val="ＭＳ Ｐ明朝"/>
        <family val="1"/>
        <charset val="128"/>
      </rPr>
      <t>＜別紙32＞</t>
    </r>
    <rPh sb="14" eb="15">
      <t>ショ</t>
    </rPh>
    <rPh sb="16" eb="18">
      <t>ベッシ</t>
    </rPh>
    <phoneticPr fontId="70"/>
  </si>
  <si>
    <t>施設名</t>
    <rPh sb="0" eb="2">
      <t>シセツ</t>
    </rPh>
    <rPh sb="2" eb="3">
      <t>メイ</t>
    </rPh>
    <phoneticPr fontId="10"/>
  </si>
  <si>
    <t>施設区分</t>
    <rPh sb="0" eb="2">
      <t>シセツ</t>
    </rPh>
    <rPh sb="2" eb="4">
      <t>クブン</t>
    </rPh>
    <phoneticPr fontId="10"/>
  </si>
  <si>
    <t>特定施設入居者生活介護</t>
    <rPh sb="0" eb="11">
      <t>トクテイシセツニュウキョシャセイカツカイゴ</t>
    </rPh>
    <phoneticPr fontId="10"/>
  </si>
  <si>
    <t>地域密着型特定施設入居者生活介護</t>
    <rPh sb="0" eb="2">
      <t>チイキ</t>
    </rPh>
    <rPh sb="2" eb="5">
      <t>ミッチャクガタ</t>
    </rPh>
    <rPh sb="5" eb="16">
      <t>トクテイシセツニュウキョシャセイカツカイゴ</t>
    </rPh>
    <phoneticPr fontId="10"/>
  </si>
  <si>
    <t>【要件１】</t>
    <rPh sb="1" eb="3">
      <t>ヨウケン</t>
    </rPh>
    <phoneticPr fontId="10"/>
  </si>
  <si>
    <t>換算月</t>
    <rPh sb="0" eb="2">
      <t>カンサン</t>
    </rPh>
    <rPh sb="2" eb="3">
      <t>ツキ</t>
    </rPh>
    <phoneticPr fontId="10"/>
  </si>
  <si>
    <t>ア：入居者数
（各月末日時点）</t>
    <rPh sb="2" eb="5">
      <t>ニュウキョシャ</t>
    </rPh>
    <rPh sb="5" eb="6">
      <t>スウ</t>
    </rPh>
    <rPh sb="8" eb="10">
      <t>カクツキ</t>
    </rPh>
    <rPh sb="10" eb="12">
      <t>マツジツ</t>
    </rPh>
    <rPh sb="12" eb="14">
      <t>ジテン</t>
    </rPh>
    <phoneticPr fontId="10"/>
  </si>
  <si>
    <t>イ：喀痰吸引等
の者の数
（各月末日時点）</t>
    <rPh sb="2" eb="6">
      <t>カクタンキュウイン</t>
    </rPh>
    <rPh sb="6" eb="7">
      <t>ナド</t>
    </rPh>
    <rPh sb="9" eb="10">
      <t>モノ</t>
    </rPh>
    <rPh sb="11" eb="12">
      <t>カズ</t>
    </rPh>
    <rPh sb="14" eb="16">
      <t>カクツキ</t>
    </rPh>
    <rPh sb="16" eb="18">
      <t>マツジツ</t>
    </rPh>
    <rPh sb="18" eb="20">
      <t>ジテン</t>
    </rPh>
    <phoneticPr fontId="10"/>
  </si>
  <si>
    <t>ウ：割合
（ イ ÷ ア ）</t>
    <rPh sb="2" eb="4">
      <t>ワリアイ</t>
    </rPh>
    <phoneticPr fontId="10"/>
  </si>
  <si>
    <t>エ：平均
（ ウの計÷３ ）</t>
    <rPh sb="2" eb="4">
      <t>ヘイキン</t>
    </rPh>
    <rPh sb="9" eb="10">
      <t>ケイ</t>
    </rPh>
    <phoneticPr fontId="10"/>
  </si>
  <si>
    <t>←</t>
    <phoneticPr fontId="10"/>
  </si>
  <si>
    <t>（注意事項）</t>
    <rPh sb="1" eb="3">
      <t>チュウイ</t>
    </rPh>
    <rPh sb="3" eb="5">
      <t>ジコウ</t>
    </rPh>
    <phoneticPr fontId="10"/>
  </si>
  <si>
    <t>【要件２】</t>
    <rPh sb="1" eb="3">
      <t>ヨウケン</t>
    </rPh>
    <phoneticPr fontId="10"/>
  </si>
  <si>
    <t>介護福祉士の割合</t>
    <rPh sb="0" eb="2">
      <t>カイゴ</t>
    </rPh>
    <rPh sb="2" eb="4">
      <t>フクシ</t>
    </rPh>
    <rPh sb="4" eb="5">
      <t>シ</t>
    </rPh>
    <rPh sb="6" eb="8">
      <t>ワリアイ</t>
    </rPh>
    <phoneticPr fontId="10"/>
  </si>
  <si>
    <t>平均入居者数</t>
    <rPh sb="0" eb="2">
      <t>ヘイキン</t>
    </rPh>
    <rPh sb="2" eb="5">
      <t>ニュウキョシャ</t>
    </rPh>
    <rPh sb="5" eb="6">
      <t>スウ</t>
    </rPh>
    <phoneticPr fontId="10"/>
  </si>
  <si>
    <t>当該年度の前年度の全入居者の延数　÷　当該前年度の日数</t>
    <rPh sb="0" eb="2">
      <t>トウガイ</t>
    </rPh>
    <rPh sb="2" eb="4">
      <t>ネンド</t>
    </rPh>
    <rPh sb="5" eb="8">
      <t>ゼンネンド</t>
    </rPh>
    <rPh sb="9" eb="10">
      <t>ゼン</t>
    </rPh>
    <rPh sb="10" eb="13">
      <t>ニュウキョシャ</t>
    </rPh>
    <rPh sb="14" eb="15">
      <t>ノ</t>
    </rPh>
    <rPh sb="15" eb="16">
      <t>スウ</t>
    </rPh>
    <rPh sb="19" eb="21">
      <t>トウガイ</t>
    </rPh>
    <rPh sb="21" eb="24">
      <t>ゼンネンド</t>
    </rPh>
    <rPh sb="25" eb="27">
      <t>ニッスウ</t>
    </rPh>
    <phoneticPr fontId="10"/>
  </si>
  <si>
    <t>介護福祉士数（②）：入所者数（①）が１：６以上</t>
    <phoneticPr fontId="10"/>
  </si>
  <si>
    <t>口腔内の喀痰吸引等，経管栄養等を必要とする者の数（前４月から前々月までの３月間の平均）</t>
    <rPh sb="0" eb="2">
      <t>コウコウ</t>
    </rPh>
    <rPh sb="2" eb="3">
      <t>ナイ</t>
    </rPh>
    <rPh sb="4" eb="8">
      <t>カクタンキュウイン</t>
    </rPh>
    <rPh sb="8" eb="9">
      <t>トウ</t>
    </rPh>
    <rPh sb="10" eb="11">
      <t>キョウ</t>
    </rPh>
    <rPh sb="11" eb="12">
      <t>カン</t>
    </rPh>
    <rPh sb="12" eb="15">
      <t>エイヨウナド</t>
    </rPh>
    <rPh sb="16" eb="18">
      <t>ヒツヨウ</t>
    </rPh>
    <rPh sb="21" eb="22">
      <t>モノ</t>
    </rPh>
    <rPh sb="23" eb="24">
      <t>カズ</t>
    </rPh>
    <rPh sb="25" eb="26">
      <t>マエ</t>
    </rPh>
    <rPh sb="27" eb="28">
      <t>ツキ</t>
    </rPh>
    <rPh sb="30" eb="33">
      <t>ゼンゼンゲツ</t>
    </rPh>
    <rPh sb="37" eb="38">
      <t>ゲツ</t>
    </rPh>
    <rPh sb="38" eb="39">
      <t>カン</t>
    </rPh>
    <rPh sb="40" eb="42">
      <t>ヘイキン</t>
    </rPh>
    <phoneticPr fontId="10"/>
  </si>
  <si>
    <t>届出を行った月以降においても，毎月において前４月から前々月までの３月間のこれらの割合がそれぞれ所定の割合以上であることが必要である。これらの割合については，毎月記録するとともに，所定の割合を下回った場合には，加算の取り下げを行うこと。</t>
    <rPh sb="0" eb="2">
      <t>トドケデ</t>
    </rPh>
    <rPh sb="3" eb="4">
      <t>オコナ</t>
    </rPh>
    <rPh sb="6" eb="7">
      <t>ツキ</t>
    </rPh>
    <rPh sb="7" eb="9">
      <t>イコウ</t>
    </rPh>
    <rPh sb="15" eb="17">
      <t>マイツキ</t>
    </rPh>
    <rPh sb="33" eb="34">
      <t>ツキ</t>
    </rPh>
    <rPh sb="34" eb="35">
      <t>カン</t>
    </rPh>
    <rPh sb="40" eb="42">
      <t>ワリアイ</t>
    </rPh>
    <rPh sb="47" eb="49">
      <t>ショテイ</t>
    </rPh>
    <rPh sb="50" eb="52">
      <t>ワリアイ</t>
    </rPh>
    <rPh sb="52" eb="54">
      <t>イジョウ</t>
    </rPh>
    <rPh sb="60" eb="62">
      <t>ヒツヨウ</t>
    </rPh>
    <rPh sb="70" eb="72">
      <t>ワリアイ</t>
    </rPh>
    <rPh sb="78" eb="80">
      <t>マイツキ</t>
    </rPh>
    <rPh sb="80" eb="82">
      <t>キロク</t>
    </rPh>
    <rPh sb="89" eb="91">
      <t>ショテイ</t>
    </rPh>
    <rPh sb="92" eb="94">
      <t>ワリアイ</t>
    </rPh>
    <rPh sb="95" eb="97">
      <t>シタマワ</t>
    </rPh>
    <rPh sb="99" eb="101">
      <t>バアイ</t>
    </rPh>
    <rPh sb="104" eb="106">
      <t>カサン</t>
    </rPh>
    <rPh sb="107" eb="108">
      <t>ト</t>
    </rPh>
    <rPh sb="109" eb="110">
      <t>サ</t>
    </rPh>
    <rPh sb="112" eb="113">
      <t>オコナ</t>
    </rPh>
    <phoneticPr fontId="10"/>
  </si>
  <si>
    <r>
      <t>※テクノロジーを活用した複数の機器を活用し、利用者に対するケアのアセスメント評価や人員体制の見直しをPDCAサイクルによって継続して行う場合は、当該加算の介護福祉士の配置要件を「</t>
    </r>
    <r>
      <rPr>
        <b/>
        <sz val="8"/>
        <rFont val="ＭＳ 明朝"/>
        <family val="1"/>
        <charset val="128"/>
      </rPr>
      <t>７又はその端数を増すごとに１以上</t>
    </r>
    <r>
      <rPr>
        <sz val="8"/>
        <rFont val="ＭＳ 明朝"/>
        <family val="1"/>
        <charset val="128"/>
      </rPr>
      <t>」→</t>
    </r>
    <r>
      <rPr>
        <b/>
        <sz val="8"/>
        <rFont val="ＭＳ 明朝"/>
        <family val="1"/>
        <charset val="128"/>
      </rPr>
      <t>別紙</t>
    </r>
    <r>
      <rPr>
        <b/>
        <sz val="8"/>
        <color rgb="FFFF0000"/>
        <rFont val="ＭＳ 明朝"/>
        <family val="1"/>
        <charset val="128"/>
      </rPr>
      <t>32</t>
    </r>
    <r>
      <rPr>
        <b/>
        <sz val="8"/>
        <rFont val="ＭＳ 明朝"/>
        <family val="1"/>
        <charset val="128"/>
      </rPr>
      <t>-2を提出すること</t>
    </r>
    <rPh sb="107" eb="109">
      <t>ベッシ</t>
    </rPh>
    <rPh sb="114" eb="116">
      <t>テイシュツ</t>
    </rPh>
    <phoneticPr fontId="70"/>
  </si>
  <si>
    <t>　「尿道カテーテル留置を実施している状態」、「在宅酸素療法を実施している状態」、</t>
    <phoneticPr fontId="10"/>
  </si>
  <si>
    <t>　「インスリン注射を実施している状態」のいずれかに該当する者</t>
    <phoneticPr fontId="10"/>
  </si>
  <si>
    <t>※「口腔内の喀痰吸引等を必要としている状態」、「経管栄養等を必要としている状態」、</t>
    <rPh sb="2" eb="5">
      <t>コウクウナイ</t>
    </rPh>
    <rPh sb="6" eb="11">
      <t>カクタンキュウイントウ</t>
    </rPh>
    <rPh sb="12" eb="14">
      <t>ヒツヨウ</t>
    </rPh>
    <rPh sb="19" eb="21">
      <t>ジョウタイ</t>
    </rPh>
    <rPh sb="24" eb="29">
      <t>ケイカンエイヨウトウ</t>
    </rPh>
    <rPh sb="30" eb="32">
      <t>ヒツヨウ</t>
    </rPh>
    <rPh sb="37" eb="39">
      <t>ジョウタイ</t>
    </rPh>
    <phoneticPr fontId="10"/>
  </si>
  <si>
    <t>要件（※）に該当し看護等を必要とする者（前４月から前々月までの３月間の平均）</t>
    <rPh sb="0" eb="2">
      <t>ヨウケン</t>
    </rPh>
    <rPh sb="6" eb="8">
      <t>ガイトウ</t>
    </rPh>
    <rPh sb="9" eb="11">
      <t>カンゴ</t>
    </rPh>
    <rPh sb="11" eb="12">
      <t>トウ</t>
    </rPh>
    <rPh sb="13" eb="15">
      <t>ヒツヨウ</t>
    </rPh>
    <rPh sb="18" eb="19">
      <t>モノ</t>
    </rPh>
    <rPh sb="20" eb="21">
      <t>マエ</t>
    </rPh>
    <rPh sb="22" eb="23">
      <t>ツキ</t>
    </rPh>
    <rPh sb="25" eb="28">
      <t>ゼンゼンゲツ</t>
    </rPh>
    <rPh sb="32" eb="33">
      <t>ゲツ</t>
    </rPh>
    <rPh sb="33" eb="34">
      <t>カン</t>
    </rPh>
    <rPh sb="35" eb="37">
      <t>ヘイキン</t>
    </rPh>
    <phoneticPr fontId="10"/>
  </si>
  <si>
    <r>
      <t>テクノロジーの導入による入居継続支援加算に関する届出書</t>
    </r>
    <r>
      <rPr>
        <sz val="9"/>
        <color rgb="FFFF0000"/>
        <rFont val="ＭＳ Ｐ明朝"/>
        <family val="1"/>
        <charset val="128"/>
      </rPr>
      <t>＜別紙32-２＞</t>
    </r>
    <rPh sb="28" eb="30">
      <t>ベッシ</t>
    </rPh>
    <phoneticPr fontId="70"/>
  </si>
  <si>
    <t>看護に係る責任者である常勤看護師の分のみ</t>
    <rPh sb="0" eb="2">
      <t>カンゴ</t>
    </rPh>
    <rPh sb="3" eb="4">
      <t>カカ</t>
    </rPh>
    <rPh sb="5" eb="8">
      <t>セキニンシャ</t>
    </rPh>
    <rPh sb="11" eb="13">
      <t>ジョウキン</t>
    </rPh>
    <rPh sb="13" eb="16">
      <t>カンゴシ</t>
    </rPh>
    <rPh sb="17" eb="18">
      <t>ブン</t>
    </rPh>
    <phoneticPr fontId="10"/>
  </si>
  <si>
    <t>利用者の安全やケアの質の確保、職員の負担の軽減を図るための委員会の議事概要</t>
    <rPh sb="0" eb="3">
      <t>リヨウシャ</t>
    </rPh>
    <rPh sb="4" eb="6">
      <t>アンゼン</t>
    </rPh>
    <rPh sb="10" eb="11">
      <t>シツ</t>
    </rPh>
    <rPh sb="12" eb="14">
      <t>カクホ</t>
    </rPh>
    <rPh sb="15" eb="17">
      <t>ショクイン</t>
    </rPh>
    <rPh sb="18" eb="20">
      <t>フタン</t>
    </rPh>
    <rPh sb="21" eb="23">
      <t>ケイゲン</t>
    </rPh>
    <rPh sb="24" eb="25">
      <t>ハカ</t>
    </rPh>
    <rPh sb="29" eb="32">
      <t>イインカイ</t>
    </rPh>
    <rPh sb="33" eb="37">
      <t>ギジガイヨウ</t>
    </rPh>
    <phoneticPr fontId="10"/>
  </si>
  <si>
    <t>介護機器の使用方法の講習やヒヤリ・ハット事例等の周知、その事例を通じた再発防止策の実習等を含む職員研修の記録</t>
    <rPh sb="0" eb="2">
      <t>カイゴ</t>
    </rPh>
    <rPh sb="2" eb="4">
      <t>キキ</t>
    </rPh>
    <rPh sb="5" eb="7">
      <t>シヨウ</t>
    </rPh>
    <rPh sb="7" eb="9">
      <t>ホウホウ</t>
    </rPh>
    <rPh sb="10" eb="12">
      <t>コウシュウ</t>
    </rPh>
    <rPh sb="20" eb="22">
      <t>ジレイ</t>
    </rPh>
    <rPh sb="22" eb="23">
      <t>トウ</t>
    </rPh>
    <rPh sb="24" eb="26">
      <t>シュウチ</t>
    </rPh>
    <rPh sb="29" eb="31">
      <t>ジレイ</t>
    </rPh>
    <rPh sb="32" eb="33">
      <t>ツウ</t>
    </rPh>
    <rPh sb="35" eb="37">
      <t>サイハツ</t>
    </rPh>
    <rPh sb="37" eb="39">
      <t>ボウシ</t>
    </rPh>
    <rPh sb="39" eb="40">
      <t>サク</t>
    </rPh>
    <rPh sb="41" eb="43">
      <t>ジッシュウ</t>
    </rPh>
    <rPh sb="43" eb="44">
      <t>トウ</t>
    </rPh>
    <rPh sb="45" eb="46">
      <t>フク</t>
    </rPh>
    <rPh sb="47" eb="49">
      <t>ショクイン</t>
    </rPh>
    <rPh sb="49" eb="51">
      <t>ケンシュウ</t>
    </rPh>
    <rPh sb="52" eb="54">
      <t>キロク</t>
    </rPh>
    <phoneticPr fontId="10"/>
  </si>
  <si>
    <t>算定開始月を含む年間又は年度研修計画
若しくは介護機器の使用方法の講習等を定期的かつ臨機応変に実施するためのフロー（手順書）等</t>
    <rPh sb="0" eb="5">
      <t>サンテイカイシツキ</t>
    </rPh>
    <rPh sb="6" eb="7">
      <t>フク</t>
    </rPh>
    <rPh sb="8" eb="10">
      <t>ネンカン</t>
    </rPh>
    <rPh sb="10" eb="11">
      <t>マタ</t>
    </rPh>
    <rPh sb="12" eb="14">
      <t>ネンド</t>
    </rPh>
    <rPh sb="14" eb="16">
      <t>ケンシュウ</t>
    </rPh>
    <rPh sb="16" eb="18">
      <t>ケイカク</t>
    </rPh>
    <rPh sb="19" eb="20">
      <t>モ</t>
    </rPh>
    <rPh sb="23" eb="27">
      <t>カイゴキキ</t>
    </rPh>
    <rPh sb="28" eb="32">
      <t>シヨウホウホウ</t>
    </rPh>
    <rPh sb="33" eb="36">
      <t>コウシュウトウ</t>
    </rPh>
    <rPh sb="37" eb="40">
      <t>テイキテキ</t>
    </rPh>
    <rPh sb="42" eb="46">
      <t>リンキオウヘン</t>
    </rPh>
    <rPh sb="47" eb="49">
      <t>ジッシ</t>
    </rPh>
    <rPh sb="58" eb="61">
      <t>テジュンショ</t>
    </rPh>
    <rPh sb="62" eb="63">
      <t>トウ</t>
    </rPh>
    <phoneticPr fontId="10"/>
  </si>
  <si>
    <t>導入後から３月以上、継続して定期的に実施していることがわかるようにすること。</t>
    <rPh sb="0" eb="3">
      <t>ドウニュウゴ</t>
    </rPh>
    <rPh sb="6" eb="7">
      <t>ツキ</t>
    </rPh>
    <rPh sb="7" eb="9">
      <t>イジョウ</t>
    </rPh>
    <rPh sb="10" eb="12">
      <t>ケイゾク</t>
    </rPh>
    <rPh sb="14" eb="17">
      <t>テイキテキ</t>
    </rPh>
    <rPh sb="18" eb="20">
      <t>ジッシ</t>
    </rPh>
    <phoneticPr fontId="10"/>
  </si>
  <si>
    <t>算定開始月時点で予定の場合は、予定している研修等の概要がわかるもの。</t>
    <rPh sb="23" eb="24">
      <t>トウ</t>
    </rPh>
    <phoneticPr fontId="10"/>
  </si>
  <si>
    <t>上記の研修等に相当するもの（複数の研修や通常業務の手順等を組み合わせて内容を網羅する場合は、どの研修等で何を実施するのか）がわかるようにすること。</t>
    <rPh sb="0" eb="2">
      <t>ジョウキ</t>
    </rPh>
    <rPh sb="3" eb="5">
      <t>ケンシュウ</t>
    </rPh>
    <rPh sb="5" eb="6">
      <t>トウ</t>
    </rPh>
    <rPh sb="7" eb="9">
      <t>ソウトウ</t>
    </rPh>
    <rPh sb="14" eb="16">
      <t>フクスウ</t>
    </rPh>
    <rPh sb="17" eb="19">
      <t>ケンシュウ</t>
    </rPh>
    <rPh sb="20" eb="22">
      <t>ツウジョウ</t>
    </rPh>
    <rPh sb="22" eb="24">
      <t>ギョウム</t>
    </rPh>
    <rPh sb="25" eb="27">
      <t>テジュン</t>
    </rPh>
    <rPh sb="27" eb="28">
      <t>トウ</t>
    </rPh>
    <rPh sb="29" eb="30">
      <t>ク</t>
    </rPh>
    <rPh sb="31" eb="32">
      <t>ア</t>
    </rPh>
    <rPh sb="35" eb="37">
      <t>ナイヨウ</t>
    </rPh>
    <rPh sb="38" eb="40">
      <t>モウラ</t>
    </rPh>
    <rPh sb="42" eb="44">
      <t>バアイ</t>
    </rPh>
    <rPh sb="48" eb="50">
      <t>ケンシュウ</t>
    </rPh>
    <rPh sb="50" eb="51">
      <t>トウ</t>
    </rPh>
    <rPh sb="52" eb="53">
      <t>ナニ</t>
    </rPh>
    <rPh sb="54" eb="56">
      <t>ジッシ</t>
    </rPh>
    <phoneticPr fontId="10"/>
  </si>
  <si>
    <r>
      <t>看取り介護加算に係る届出書</t>
    </r>
    <r>
      <rPr>
        <sz val="9"/>
        <color rgb="FFFF0000"/>
        <rFont val="ＭＳ Ｐ明朝"/>
        <family val="1"/>
        <charset val="128"/>
      </rPr>
      <t>＜別紙34-2＞</t>
    </r>
    <rPh sb="0" eb="1">
      <t>ミ</t>
    </rPh>
    <rPh sb="1" eb="2">
      <t>ト</t>
    </rPh>
    <rPh sb="3" eb="5">
      <t>カイゴ</t>
    </rPh>
    <rPh sb="5" eb="7">
      <t>カサン</t>
    </rPh>
    <rPh sb="14" eb="16">
      <t>ベッシ</t>
    </rPh>
    <phoneticPr fontId="10"/>
  </si>
  <si>
    <t>開設</t>
    <rPh sb="0" eb="2">
      <t>カイセツ</t>
    </rPh>
    <phoneticPr fontId="10"/>
  </si>
  <si>
    <r>
      <t>ＡＤＬ維持等加算</t>
    </r>
    <r>
      <rPr>
        <sz val="9"/>
        <color rgb="FFFF0000"/>
        <rFont val="ＭＳ Ｐゴシック"/>
        <family val="3"/>
        <charset val="128"/>
      </rPr>
      <t>（申出の有無）</t>
    </r>
    <rPh sb="3" eb="5">
      <t>イジ</t>
    </rPh>
    <rPh sb="5" eb="6">
      <t>ナド</t>
    </rPh>
    <rPh sb="6" eb="8">
      <t>カサン</t>
    </rPh>
    <rPh sb="9" eb="11">
      <t>モウシデ</t>
    </rPh>
    <rPh sb="12" eb="14">
      <t>ウム</t>
    </rPh>
    <phoneticPr fontId="70"/>
  </si>
  <si>
    <t>予定の場合は、開催スケジュール（年間計画、実施フロー等開催時期と頻度がわかるもの）及び開催内容の概要を記載すること。</t>
    <rPh sb="0" eb="2">
      <t>ヨテイ</t>
    </rPh>
    <rPh sb="3" eb="5">
      <t>バアイ</t>
    </rPh>
    <rPh sb="7" eb="9">
      <t>カイサイ</t>
    </rPh>
    <rPh sb="16" eb="18">
      <t>ネンカン</t>
    </rPh>
    <rPh sb="18" eb="20">
      <t>ケイカク</t>
    </rPh>
    <rPh sb="21" eb="23">
      <t>ジッシ</t>
    </rPh>
    <rPh sb="26" eb="27">
      <t>トウ</t>
    </rPh>
    <rPh sb="27" eb="31">
      <t>カイサイジキ</t>
    </rPh>
    <rPh sb="32" eb="34">
      <t>ヒンド</t>
    </rPh>
    <rPh sb="41" eb="42">
      <t>オヨ</t>
    </rPh>
    <rPh sb="43" eb="45">
      <t>カイサイ</t>
    </rPh>
    <rPh sb="45" eb="47">
      <t>ナイヨウ</t>
    </rPh>
    <rPh sb="48" eb="50">
      <t>ガイヨウ</t>
    </rPh>
    <rPh sb="51" eb="53">
      <t>キサイ</t>
    </rPh>
    <phoneticPr fontId="10"/>
  </si>
  <si>
    <t>高齢者施設等感染症対策向上加算</t>
    <rPh sb="0" eb="3">
      <t>コウレイシャ</t>
    </rPh>
    <rPh sb="3" eb="6">
      <t>シセツトウ</t>
    </rPh>
    <rPh sb="6" eb="9">
      <t>カンセンショウ</t>
    </rPh>
    <rPh sb="9" eb="11">
      <t>タイサク</t>
    </rPh>
    <rPh sb="11" eb="15">
      <t>コウジョウカサン</t>
    </rPh>
    <phoneticPr fontId="10"/>
  </si>
  <si>
    <t>高齢者施設等感染者対策向上加算に係る届出書＜別紙35＞</t>
    <rPh sb="0" eb="3">
      <t>コウレイシャ</t>
    </rPh>
    <rPh sb="3" eb="6">
      <t>シセツトウ</t>
    </rPh>
    <rPh sb="6" eb="9">
      <t>カンセンシャ</t>
    </rPh>
    <rPh sb="9" eb="11">
      <t>タイサク</t>
    </rPh>
    <rPh sb="11" eb="13">
      <t>コウジョウ</t>
    </rPh>
    <rPh sb="13" eb="15">
      <t>カサン</t>
    </rPh>
    <rPh sb="16" eb="17">
      <t>カカ</t>
    </rPh>
    <rPh sb="18" eb="21">
      <t>トドケデショ</t>
    </rPh>
    <rPh sb="22" eb="24">
      <t>ベッシ</t>
    </rPh>
    <phoneticPr fontId="10"/>
  </si>
  <si>
    <t>加算（Ⅰ）を算定する場合。</t>
    <rPh sb="0" eb="2">
      <t>カサン</t>
    </rPh>
    <rPh sb="6" eb="8">
      <t>サンテイ</t>
    </rPh>
    <rPh sb="10" eb="12">
      <t>バアイ</t>
    </rPh>
    <phoneticPr fontId="10"/>
  </si>
  <si>
    <t>実地指導を受けた日時及び指導概要</t>
    <rPh sb="0" eb="2">
      <t>ジッチ</t>
    </rPh>
    <rPh sb="2" eb="4">
      <t>シドウ</t>
    </rPh>
    <rPh sb="5" eb="6">
      <t>ウ</t>
    </rPh>
    <rPh sb="8" eb="10">
      <t>ニチジ</t>
    </rPh>
    <rPh sb="10" eb="11">
      <t>オヨ</t>
    </rPh>
    <rPh sb="12" eb="14">
      <t>シドウ</t>
    </rPh>
    <rPh sb="14" eb="16">
      <t>ガイヨウ</t>
    </rPh>
    <phoneticPr fontId="10"/>
  </si>
  <si>
    <t>院内感染対策に関する研修又は訓練の参加記録</t>
    <rPh sb="0" eb="6">
      <t>インナイカンセンタイサク</t>
    </rPh>
    <rPh sb="7" eb="8">
      <t>カン</t>
    </rPh>
    <rPh sb="10" eb="12">
      <t>ケンシュウ</t>
    </rPh>
    <rPh sb="12" eb="13">
      <t>マタ</t>
    </rPh>
    <rPh sb="14" eb="16">
      <t>クンレン</t>
    </rPh>
    <rPh sb="17" eb="19">
      <t>サンカ</t>
    </rPh>
    <rPh sb="19" eb="21">
      <t>キロク</t>
    </rPh>
    <phoneticPr fontId="10"/>
  </si>
  <si>
    <t>加算（Ⅰ）
　15％以上
加算（Ⅱ）
　５％以上
　15％未満</t>
    <rPh sb="0" eb="2">
      <t>カサン</t>
    </rPh>
    <rPh sb="10" eb="12">
      <t>イジョウ</t>
    </rPh>
    <rPh sb="13" eb="15">
      <t>カサン</t>
    </rPh>
    <rPh sb="22" eb="24">
      <t>イジョウ</t>
    </rPh>
    <rPh sb="29" eb="31">
      <t>ミマン</t>
    </rPh>
    <phoneticPr fontId="10"/>
  </si>
  <si>
    <r>
      <t xml:space="preserve">イ：喀痰吸引等
</t>
    </r>
    <r>
      <rPr>
        <sz val="10"/>
        <color rgb="FFFF0000"/>
        <rFont val="ＭＳ Ｐゴシック"/>
        <family val="3"/>
        <charset val="128"/>
      </rPr>
      <t>（※）</t>
    </r>
    <r>
      <rPr>
        <sz val="10"/>
        <rFont val="ＭＳ Ｐゴシック"/>
        <family val="3"/>
        <charset val="128"/>
      </rPr>
      <t>の者の数
（各月末日時点）</t>
    </r>
    <rPh sb="2" eb="6">
      <t>カクタンキュウイン</t>
    </rPh>
    <rPh sb="6" eb="7">
      <t>ナド</t>
    </rPh>
    <rPh sb="12" eb="13">
      <t>モノ</t>
    </rPh>
    <rPh sb="14" eb="15">
      <t>カズ</t>
    </rPh>
    <rPh sb="17" eb="19">
      <t>カクツキ</t>
    </rPh>
    <rPh sb="19" eb="21">
      <t>マツジツ</t>
    </rPh>
    <rPh sb="21" eb="23">
      <t>ジテン</t>
    </rPh>
    <phoneticPr fontId="10"/>
  </si>
  <si>
    <t>担当者名</t>
    <rPh sb="0" eb="3">
      <t>タントウシャ</t>
    </rPh>
    <rPh sb="3" eb="4">
      <t>メイ</t>
    </rPh>
    <phoneticPr fontId="10"/>
  </si>
  <si>
    <t>連絡先（TEL）</t>
    <rPh sb="0" eb="3">
      <t>レンラクサキ</t>
    </rPh>
    <phoneticPr fontId="10"/>
  </si>
  <si>
    <t>生産性向上推進体制加算に係る届出書＜別紙28＞</t>
    <rPh sb="0" eb="11">
      <t>セイサンセイコウジョウスイシンタイセイカサン</t>
    </rPh>
    <rPh sb="12" eb="13">
      <t>カカ</t>
    </rPh>
    <rPh sb="14" eb="17">
      <t>トドケデショ</t>
    </rPh>
    <rPh sb="18" eb="20">
      <t>ベッシ</t>
    </rPh>
    <phoneticPr fontId="10"/>
  </si>
  <si>
    <t>※</t>
    <phoneticPr fontId="10"/>
  </si>
  <si>
    <t>協力医療機関について年１回届け出るとともに、内容変更の場合は速やかに、その変更内容について変更届を提出すること。</t>
    <rPh sb="0" eb="2">
      <t>キョウリョク</t>
    </rPh>
    <rPh sb="2" eb="6">
      <t>イリョウキカン</t>
    </rPh>
    <rPh sb="10" eb="11">
      <t>ネン</t>
    </rPh>
    <rPh sb="12" eb="13">
      <t>カイ</t>
    </rPh>
    <rPh sb="13" eb="14">
      <t>トド</t>
    </rPh>
    <rPh sb="15" eb="16">
      <t>デ</t>
    </rPh>
    <rPh sb="22" eb="24">
      <t>ナイヨウ</t>
    </rPh>
    <rPh sb="24" eb="26">
      <t>ヘンコウ</t>
    </rPh>
    <rPh sb="27" eb="29">
      <t>バアイ</t>
    </rPh>
    <rPh sb="30" eb="31">
      <t>スミ</t>
    </rPh>
    <rPh sb="37" eb="39">
      <t>ヘンコウ</t>
    </rPh>
    <rPh sb="39" eb="41">
      <t>ナイヨウ</t>
    </rPh>
    <rPh sb="45" eb="47">
      <t>ヘンコウ</t>
    </rPh>
    <rPh sb="47" eb="48">
      <t>トドケ</t>
    </rPh>
    <rPh sb="49" eb="51">
      <t>テイシュツ</t>
    </rPh>
    <phoneticPr fontId="10"/>
  </si>
  <si>
    <t>協力医療機関が（変更）未届の場合は、算定不可。</t>
    <rPh sb="0" eb="6">
      <t>キョウリョクイリョウキカン</t>
    </rPh>
    <rPh sb="8" eb="10">
      <t>ヘンコウ</t>
    </rPh>
    <rPh sb="11" eb="13">
      <t>ミトド</t>
    </rPh>
    <rPh sb="14" eb="16">
      <t>バアイ</t>
    </rPh>
    <rPh sb="18" eb="20">
      <t>サンテイ</t>
    </rPh>
    <rPh sb="20" eb="22">
      <t>フカ</t>
    </rPh>
    <phoneticPr fontId="10"/>
  </si>
  <si>
    <t>各種指標に関する調査結果</t>
    <rPh sb="0" eb="2">
      <t>カクシュ</t>
    </rPh>
    <rPh sb="2" eb="4">
      <t>シヒョウ</t>
    </rPh>
    <rPh sb="5" eb="6">
      <t>カン</t>
    </rPh>
    <rPh sb="8" eb="12">
      <t>チョウサケッカ</t>
    </rPh>
    <phoneticPr fontId="10"/>
  </si>
  <si>
    <t>導入前後を比較して各指標の改善状況等の調査結果がわかるようにすること。</t>
    <rPh sb="0" eb="2">
      <t>ドウニュウ</t>
    </rPh>
    <rPh sb="2" eb="4">
      <t>ゼンゴ</t>
    </rPh>
    <rPh sb="5" eb="7">
      <t>ヒカク</t>
    </rPh>
    <rPh sb="9" eb="10">
      <t>カク</t>
    </rPh>
    <rPh sb="10" eb="12">
      <t>シヒョウ</t>
    </rPh>
    <rPh sb="13" eb="18">
      <t>カイゼンジョウキョウトウ</t>
    </rPh>
    <rPh sb="19" eb="23">
      <t>チョウサケッカ</t>
    </rPh>
    <phoneticPr fontId="10"/>
  </si>
  <si>
    <t>算定要件である事務処理手順（各調査や研修等）がいつどのくらいの頻度でどのような形で実施（予定）されているのかがわかるもの。</t>
    <rPh sb="0" eb="4">
      <t>サンテイヨウケン</t>
    </rPh>
    <rPh sb="7" eb="11">
      <t>ジムショリ</t>
    </rPh>
    <rPh sb="11" eb="13">
      <t>テジュン</t>
    </rPh>
    <rPh sb="14" eb="15">
      <t>カク</t>
    </rPh>
    <rPh sb="15" eb="17">
      <t>チョウサ</t>
    </rPh>
    <rPh sb="18" eb="21">
      <t>ケンシュウトウ</t>
    </rPh>
    <rPh sb="31" eb="33">
      <t>ヒンド</t>
    </rPh>
    <rPh sb="39" eb="40">
      <t>カタチ</t>
    </rPh>
    <rPh sb="41" eb="43">
      <t>ジッシ</t>
    </rPh>
    <phoneticPr fontId="10"/>
  </si>
  <si>
    <t>指針、業務フロー、手順書等算定要件に該当する取組の全体像（概要・体制）がわかる資料</t>
    <rPh sb="0" eb="2">
      <t>シシン</t>
    </rPh>
    <rPh sb="3" eb="5">
      <t>ギョウム</t>
    </rPh>
    <rPh sb="9" eb="12">
      <t>テジュンショ</t>
    </rPh>
    <rPh sb="12" eb="13">
      <t>トウ</t>
    </rPh>
    <rPh sb="13" eb="15">
      <t>サンテイ</t>
    </rPh>
    <rPh sb="15" eb="17">
      <t>ヨウケン</t>
    </rPh>
    <rPh sb="18" eb="20">
      <t>ガイトウ</t>
    </rPh>
    <rPh sb="22" eb="24">
      <t>トリクミ</t>
    </rPh>
    <rPh sb="25" eb="28">
      <t>ゼンタイゾウ</t>
    </rPh>
    <rPh sb="29" eb="31">
      <t>ガイヨウ</t>
    </rPh>
    <rPh sb="32" eb="34">
      <t>タイセイ</t>
    </rPh>
    <rPh sb="39" eb="41">
      <t>シリョウ</t>
    </rPh>
    <phoneticPr fontId="10"/>
  </si>
  <si>
    <t>短期利用型に関する調書</t>
    <rPh sb="0" eb="2">
      <t>タンキ</t>
    </rPh>
    <rPh sb="2" eb="4">
      <t>リヨウ</t>
    </rPh>
    <rPh sb="4" eb="5">
      <t>ガタ</t>
    </rPh>
    <rPh sb="6" eb="7">
      <t>カン</t>
    </rPh>
    <rPh sb="9" eb="11">
      <t>チョウショ</t>
    </rPh>
    <phoneticPr fontId="10"/>
  </si>
  <si>
    <t>〔 特定施設入居者生活介護・地域密着型特定施設入居者生活介護 〕</t>
    <rPh sb="2" eb="4">
      <t>トクテイ</t>
    </rPh>
    <rPh sb="4" eb="6">
      <t>シセツ</t>
    </rPh>
    <rPh sb="6" eb="9">
      <t>ニュウキョシャ</t>
    </rPh>
    <rPh sb="9" eb="11">
      <t>セイカツ</t>
    </rPh>
    <rPh sb="11" eb="13">
      <t>カイゴ</t>
    </rPh>
    <rPh sb="14" eb="16">
      <t>チイキ</t>
    </rPh>
    <rPh sb="16" eb="19">
      <t>ミッチャクガタ</t>
    </rPh>
    <rPh sb="19" eb="21">
      <t>トクテイ</t>
    </rPh>
    <rPh sb="21" eb="23">
      <t>シセツ</t>
    </rPh>
    <rPh sb="23" eb="26">
      <t>ニュウキョシャ</t>
    </rPh>
    <rPh sb="26" eb="28">
      <t>セイカツ</t>
    </rPh>
    <rPh sb="28" eb="30">
      <t>カイゴ</t>
    </rPh>
    <phoneticPr fontId="10"/>
  </si>
  <si>
    <t>　短期利用型に関する状況</t>
    <rPh sb="1" eb="3">
      <t>タンキ</t>
    </rPh>
    <rPh sb="3" eb="5">
      <t>リヨウ</t>
    </rPh>
    <rPh sb="5" eb="6">
      <t>ガタ</t>
    </rPh>
    <rPh sb="7" eb="8">
      <t>カン</t>
    </rPh>
    <rPh sb="10" eb="12">
      <t>ジョウキョウ</t>
    </rPh>
    <phoneticPr fontId="10"/>
  </si>
  <si>
    <t>１</t>
    <phoneticPr fontId="70"/>
  </si>
  <si>
    <t>事業者が下記のいずれかの運営を開始した日</t>
    <rPh sb="0" eb="3">
      <t>ジギョウシャ</t>
    </rPh>
    <rPh sb="4" eb="6">
      <t>カキ</t>
    </rPh>
    <rPh sb="12" eb="14">
      <t>ウンエイ</t>
    </rPh>
    <rPh sb="15" eb="17">
      <t>カイシ</t>
    </rPh>
    <rPh sb="19" eb="20">
      <t>ヒ</t>
    </rPh>
    <phoneticPr fontId="70"/>
  </si>
  <si>
    <t>平成</t>
    <rPh sb="0" eb="2">
      <t>ヘイセイ</t>
    </rPh>
    <phoneticPr fontId="70"/>
  </si>
  <si>
    <t>年</t>
    <rPh sb="0" eb="1">
      <t>ネン</t>
    </rPh>
    <phoneticPr fontId="70"/>
  </si>
  <si>
    <t>月</t>
    <rPh sb="0" eb="1">
      <t>ツキ</t>
    </rPh>
    <phoneticPr fontId="70"/>
  </si>
  <si>
    <t>日</t>
    <rPh sb="0" eb="1">
      <t>ニチ</t>
    </rPh>
    <phoneticPr fontId="70"/>
  </si>
  <si>
    <t>　←３年以上経過していること。</t>
    <rPh sb="3" eb="4">
      <t>ネン</t>
    </rPh>
    <rPh sb="4" eb="6">
      <t>イジョウ</t>
    </rPh>
    <rPh sb="6" eb="8">
      <t>ケイカ</t>
    </rPh>
    <phoneticPr fontId="70"/>
  </si>
  <si>
    <t>・指定居宅サービス</t>
    <rPh sb="1" eb="3">
      <t>シテイ</t>
    </rPh>
    <rPh sb="3" eb="5">
      <t>キョタク</t>
    </rPh>
    <phoneticPr fontId="70"/>
  </si>
  <si>
    <t>・指定介護予防サービス</t>
    <rPh sb="1" eb="3">
      <t>シテイ</t>
    </rPh>
    <rPh sb="3" eb="5">
      <t>カイゴ</t>
    </rPh>
    <rPh sb="5" eb="7">
      <t>ヨボウ</t>
    </rPh>
    <phoneticPr fontId="70"/>
  </si>
  <si>
    <t>・指定地域密着型サービス</t>
    <rPh sb="1" eb="3">
      <t>シテイ</t>
    </rPh>
    <rPh sb="3" eb="8">
      <t>チミツ</t>
    </rPh>
    <phoneticPr fontId="70"/>
  </si>
  <si>
    <t>・指定地域密着型介護予防サービス</t>
    <rPh sb="1" eb="3">
      <t>シテイ</t>
    </rPh>
    <rPh sb="3" eb="8">
      <t>チミツ</t>
    </rPh>
    <rPh sb="8" eb="10">
      <t>カイゴ</t>
    </rPh>
    <rPh sb="10" eb="12">
      <t>ヨボウ</t>
    </rPh>
    <phoneticPr fontId="70"/>
  </si>
  <si>
    <t>・指定居宅介護支援</t>
    <rPh sb="1" eb="3">
      <t>シテイ</t>
    </rPh>
    <rPh sb="3" eb="5">
      <t>キョタク</t>
    </rPh>
    <rPh sb="5" eb="7">
      <t>カイゴ</t>
    </rPh>
    <rPh sb="7" eb="9">
      <t>シエン</t>
    </rPh>
    <phoneticPr fontId="70"/>
  </si>
  <si>
    <t>・指定介護予防支援</t>
    <rPh sb="1" eb="3">
      <t>シテイ</t>
    </rPh>
    <rPh sb="3" eb="5">
      <t>カイゴ</t>
    </rPh>
    <rPh sb="5" eb="7">
      <t>ヨボウ</t>
    </rPh>
    <rPh sb="7" eb="9">
      <t>シエン</t>
    </rPh>
    <phoneticPr fontId="70"/>
  </si>
  <si>
    <t>・介護保険３施設</t>
    <rPh sb="1" eb="3">
      <t>カイゴ</t>
    </rPh>
    <rPh sb="3" eb="5">
      <t>ホケン</t>
    </rPh>
    <rPh sb="6" eb="8">
      <t>シセツ</t>
    </rPh>
    <phoneticPr fontId="70"/>
  </si>
  <si>
    <t>権利金その他の金品を受領の状況</t>
    <rPh sb="0" eb="2">
      <t>ケンリ</t>
    </rPh>
    <rPh sb="2" eb="3">
      <t>キン</t>
    </rPh>
    <rPh sb="5" eb="6">
      <t>タ</t>
    </rPh>
    <rPh sb="7" eb="9">
      <t>キンピン</t>
    </rPh>
    <rPh sb="10" eb="12">
      <t>ジュリョウ</t>
    </rPh>
    <rPh sb="13" eb="15">
      <t>ジョウキョウ</t>
    </rPh>
    <phoneticPr fontId="70"/>
  </si>
  <si>
    <t>　短期利用特定施設入居者生活介護を受けている利用者のみならず、
当該特定施設の入居者からも、権利金その他の金品を受領していない。</t>
    <rPh sb="1" eb="3">
      <t>タンキ</t>
    </rPh>
    <rPh sb="3" eb="5">
      <t>リヨウ</t>
    </rPh>
    <rPh sb="5" eb="7">
      <t>トクテイ</t>
    </rPh>
    <rPh sb="7" eb="9">
      <t>シセツ</t>
    </rPh>
    <rPh sb="9" eb="12">
      <t>ニュウキョシャ</t>
    </rPh>
    <rPh sb="12" eb="14">
      <t>セイカツ</t>
    </rPh>
    <rPh sb="14" eb="16">
      <t>カイゴ</t>
    </rPh>
    <rPh sb="17" eb="18">
      <t>ウ</t>
    </rPh>
    <rPh sb="22" eb="25">
      <t>リヨウシャ</t>
    </rPh>
    <rPh sb="32" eb="34">
      <t>トウガイ</t>
    </rPh>
    <rPh sb="34" eb="36">
      <t>トクテイ</t>
    </rPh>
    <rPh sb="36" eb="38">
      <t>シセツ</t>
    </rPh>
    <rPh sb="39" eb="42">
      <t>ニュウキョシャ</t>
    </rPh>
    <rPh sb="46" eb="49">
      <t>ケンリキン</t>
    </rPh>
    <rPh sb="51" eb="52">
      <t>タ</t>
    </rPh>
    <rPh sb="53" eb="55">
      <t>キンピン</t>
    </rPh>
    <rPh sb="56" eb="58">
      <t>ジュリョウ</t>
    </rPh>
    <phoneticPr fontId="70"/>
  </si>
  <si>
    <t>適　・　否</t>
    <rPh sb="0" eb="1">
      <t>テキ</t>
    </rPh>
    <rPh sb="4" eb="5">
      <t>ヒ</t>
    </rPh>
    <phoneticPr fontId="70"/>
  </si>
  <si>
    <t>勧告等の有無</t>
    <rPh sb="0" eb="2">
      <t>カンコク</t>
    </rPh>
    <rPh sb="2" eb="3">
      <t>トウ</t>
    </rPh>
    <rPh sb="4" eb="6">
      <t>ウム</t>
    </rPh>
    <phoneticPr fontId="70"/>
  </si>
  <si>
    <t>該当する介護サービス事業について記載してください。</t>
    <rPh sb="0" eb="2">
      <t>ガイトウ</t>
    </rPh>
    <rPh sb="4" eb="6">
      <t>カイゴ</t>
    </rPh>
    <rPh sb="10" eb="12">
      <t>ジギョウ</t>
    </rPh>
    <rPh sb="16" eb="18">
      <t>キサイ</t>
    </rPh>
    <phoneticPr fontId="70"/>
  </si>
  <si>
    <t>　指定特定施設入居者生活介護事業について</t>
    <rPh sb="1" eb="3">
      <t>シテイ</t>
    </rPh>
    <rPh sb="3" eb="5">
      <t>トクテイ</t>
    </rPh>
    <rPh sb="5" eb="7">
      <t>シセツ</t>
    </rPh>
    <rPh sb="7" eb="10">
      <t>ニュウキョシャ</t>
    </rPh>
    <rPh sb="10" eb="12">
      <t>セイカツ</t>
    </rPh>
    <rPh sb="12" eb="14">
      <t>カイゴ</t>
    </rPh>
    <rPh sb="14" eb="16">
      <t>ジギョウ</t>
    </rPh>
    <phoneticPr fontId="70"/>
  </si>
  <si>
    <t>介護保険法第７６条の２第１項の規定による勧告，同条第３項の規定による命令</t>
    <rPh sb="0" eb="2">
      <t>カイゴ</t>
    </rPh>
    <rPh sb="2" eb="5">
      <t>ホケンホウ</t>
    </rPh>
    <rPh sb="5" eb="6">
      <t>ダイ</t>
    </rPh>
    <rPh sb="8" eb="9">
      <t>ジョウ</t>
    </rPh>
    <rPh sb="11" eb="12">
      <t>ダイ</t>
    </rPh>
    <rPh sb="13" eb="14">
      <t>コウ</t>
    </rPh>
    <rPh sb="15" eb="17">
      <t>キテイ</t>
    </rPh>
    <rPh sb="20" eb="22">
      <t>カンコク</t>
    </rPh>
    <rPh sb="23" eb="25">
      <t>ドウジョウ</t>
    </rPh>
    <rPh sb="25" eb="26">
      <t>ダイ</t>
    </rPh>
    <rPh sb="27" eb="28">
      <t>コウ</t>
    </rPh>
    <rPh sb="29" eb="31">
      <t>キテイ</t>
    </rPh>
    <rPh sb="34" eb="36">
      <t>メイレイ</t>
    </rPh>
    <phoneticPr fontId="70"/>
  </si>
  <si>
    <t>無</t>
    <rPh sb="0" eb="1">
      <t>ナシ</t>
    </rPh>
    <phoneticPr fontId="70"/>
  </si>
  <si>
    <t>・</t>
    <phoneticPr fontId="70"/>
  </si>
  <si>
    <t>有</t>
    <rPh sb="0" eb="1">
      <t>ア</t>
    </rPh>
    <phoneticPr fontId="70"/>
  </si>
  <si>
    <t>（受けた日：平成</t>
    <rPh sb="1" eb="2">
      <t>ウ</t>
    </rPh>
    <rPh sb="4" eb="5">
      <t>ヒ</t>
    </rPh>
    <rPh sb="6" eb="8">
      <t>ヘイセイ</t>
    </rPh>
    <phoneticPr fontId="70"/>
  </si>
  <si>
    <t>日）</t>
    <rPh sb="0" eb="1">
      <t>ニチ</t>
    </rPh>
    <phoneticPr fontId="70"/>
  </si>
  <si>
    <t>　指定地域密着型特定施設入居者生活介護事業について</t>
    <rPh sb="1" eb="3">
      <t>シテイ</t>
    </rPh>
    <rPh sb="3" eb="5">
      <t>チイキ</t>
    </rPh>
    <rPh sb="5" eb="8">
      <t>ミッチャクガタ</t>
    </rPh>
    <rPh sb="8" eb="10">
      <t>トクテイ</t>
    </rPh>
    <rPh sb="10" eb="12">
      <t>シセツ</t>
    </rPh>
    <rPh sb="12" eb="15">
      <t>ニュウキョシャ</t>
    </rPh>
    <rPh sb="15" eb="17">
      <t>セイカツ</t>
    </rPh>
    <rPh sb="17" eb="19">
      <t>カイゴ</t>
    </rPh>
    <rPh sb="19" eb="21">
      <t>ジギョウ</t>
    </rPh>
    <phoneticPr fontId="70"/>
  </si>
  <si>
    <t>介護保険法第７８条の９第１項の規定による勧告，同条第３項の規定による命令</t>
    <rPh sb="0" eb="2">
      <t>カイゴ</t>
    </rPh>
    <rPh sb="2" eb="5">
      <t>ホケンホウ</t>
    </rPh>
    <rPh sb="5" eb="6">
      <t>ダイ</t>
    </rPh>
    <rPh sb="8" eb="9">
      <t>ジョウ</t>
    </rPh>
    <rPh sb="11" eb="12">
      <t>ダイ</t>
    </rPh>
    <rPh sb="13" eb="14">
      <t>コウ</t>
    </rPh>
    <rPh sb="15" eb="17">
      <t>キテイ</t>
    </rPh>
    <rPh sb="20" eb="22">
      <t>カンコク</t>
    </rPh>
    <rPh sb="23" eb="25">
      <t>ドウジョウ</t>
    </rPh>
    <rPh sb="25" eb="26">
      <t>ダイ</t>
    </rPh>
    <rPh sb="27" eb="28">
      <t>コウ</t>
    </rPh>
    <rPh sb="29" eb="31">
      <t>キテイ</t>
    </rPh>
    <rPh sb="34" eb="36">
      <t>メイレイ</t>
    </rPh>
    <phoneticPr fontId="70"/>
  </si>
  <si>
    <t>↑</t>
    <phoneticPr fontId="70"/>
  </si>
  <si>
    <t>いずれかの勧告等を受けている場合は、当該勧告等を受けた日から５年以上経過していること。</t>
    <rPh sb="5" eb="7">
      <t>カンコク</t>
    </rPh>
    <rPh sb="7" eb="8">
      <t>トウ</t>
    </rPh>
    <rPh sb="9" eb="10">
      <t>ウ</t>
    </rPh>
    <rPh sb="14" eb="16">
      <t>バアイ</t>
    </rPh>
    <rPh sb="18" eb="20">
      <t>トウガイ</t>
    </rPh>
    <rPh sb="20" eb="22">
      <t>カンコク</t>
    </rPh>
    <rPh sb="22" eb="23">
      <t>トウ</t>
    </rPh>
    <rPh sb="24" eb="25">
      <t>ウ</t>
    </rPh>
    <rPh sb="27" eb="28">
      <t>ヒ</t>
    </rPh>
    <rPh sb="31" eb="32">
      <t>ネン</t>
    </rPh>
    <rPh sb="32" eb="34">
      <t>イジョウ</t>
    </rPh>
    <rPh sb="34" eb="36">
      <t>ケイカ</t>
    </rPh>
    <phoneticPr fontId="70"/>
  </si>
  <si>
    <t>該当する特定施設について記載してください。</t>
    <rPh sb="0" eb="2">
      <t>ガイトウ</t>
    </rPh>
    <rPh sb="4" eb="6">
      <t>トクテイ</t>
    </rPh>
    <rPh sb="6" eb="8">
      <t>シセツ</t>
    </rPh>
    <rPh sb="12" eb="14">
      <t>キサイ</t>
    </rPh>
    <phoneticPr fontId="70"/>
  </si>
  <si>
    <t>　有料老人ホームについて</t>
    <rPh sb="1" eb="3">
      <t>ユウリョウ</t>
    </rPh>
    <rPh sb="3" eb="5">
      <t>ロウジン</t>
    </rPh>
    <phoneticPr fontId="70"/>
  </si>
  <si>
    <t>老人福祉法第第２９条第１１項の規定による命令</t>
    <rPh sb="0" eb="2">
      <t>ロウジン</t>
    </rPh>
    <rPh sb="2" eb="5">
      <t>フクシホウ</t>
    </rPh>
    <rPh sb="5" eb="6">
      <t>ダイ</t>
    </rPh>
    <rPh sb="6" eb="7">
      <t>ダイ</t>
    </rPh>
    <rPh sb="9" eb="10">
      <t>ジョウ</t>
    </rPh>
    <rPh sb="10" eb="11">
      <t>ダイ</t>
    </rPh>
    <rPh sb="13" eb="14">
      <t>コウ</t>
    </rPh>
    <rPh sb="15" eb="17">
      <t>キテイ</t>
    </rPh>
    <rPh sb="20" eb="22">
      <t>メイレイ</t>
    </rPh>
    <phoneticPr fontId="70"/>
  </si>
  <si>
    <t>　軽費老人ホームについて</t>
    <rPh sb="1" eb="8">
      <t>ケイヒ</t>
    </rPh>
    <phoneticPr fontId="70"/>
  </si>
  <si>
    <t>社会福祉法第７１条の規程による命令</t>
    <rPh sb="0" eb="2">
      <t>シャカイ</t>
    </rPh>
    <rPh sb="2" eb="5">
      <t>フクシホウ</t>
    </rPh>
    <rPh sb="5" eb="6">
      <t>ダイ</t>
    </rPh>
    <rPh sb="8" eb="9">
      <t>ジョウ</t>
    </rPh>
    <rPh sb="10" eb="12">
      <t>キテイ</t>
    </rPh>
    <rPh sb="15" eb="17">
      <t>メイレイ</t>
    </rPh>
    <phoneticPr fontId="70"/>
  </si>
  <si>
    <t>　サービス付き高齢者向け住宅について</t>
    <rPh sb="5" eb="6">
      <t>ツ</t>
    </rPh>
    <rPh sb="7" eb="10">
      <t>コウレイシャ</t>
    </rPh>
    <rPh sb="10" eb="11">
      <t>ム</t>
    </rPh>
    <rPh sb="12" eb="14">
      <t>ジュウタク</t>
    </rPh>
    <phoneticPr fontId="70"/>
  </si>
  <si>
    <t>高齢者の居住の安定確保に関する法律第２５条各項の規定による指示</t>
    <rPh sb="0" eb="3">
      <t>コウレイシャ</t>
    </rPh>
    <rPh sb="4" eb="6">
      <t>キョジュウ</t>
    </rPh>
    <rPh sb="7" eb="9">
      <t>アンテイ</t>
    </rPh>
    <rPh sb="9" eb="11">
      <t>カクホ</t>
    </rPh>
    <rPh sb="12" eb="13">
      <t>カン</t>
    </rPh>
    <rPh sb="15" eb="17">
      <t>ホウリツ</t>
    </rPh>
    <rPh sb="17" eb="18">
      <t>ダイ</t>
    </rPh>
    <rPh sb="20" eb="21">
      <t>ジョウ</t>
    </rPh>
    <rPh sb="21" eb="23">
      <t>カクコウ</t>
    </rPh>
    <rPh sb="24" eb="26">
      <t>キテイ</t>
    </rPh>
    <rPh sb="29" eb="31">
      <t>シジ</t>
    </rPh>
    <phoneticPr fontId="70"/>
  </si>
  <si>
    <r>
      <t>サービス提供体制強化加算に関する届出書</t>
    </r>
    <r>
      <rPr>
        <sz val="9"/>
        <color rgb="FFFF0000"/>
        <rFont val="ＭＳ Ｐ明朝"/>
        <family val="1"/>
        <charset val="128"/>
      </rPr>
      <t>＜別紙14－６＞</t>
    </r>
    <rPh sb="20" eb="22">
      <t>ベッシ</t>
    </rPh>
    <phoneticPr fontId="10"/>
  </si>
  <si>
    <t>生活機能向上連携加算に関する確認書</t>
    <rPh sb="0" eb="2">
      <t>セイカツ</t>
    </rPh>
    <rPh sb="2" eb="4">
      <t>キノウ</t>
    </rPh>
    <rPh sb="4" eb="6">
      <t>コウジョウ</t>
    </rPh>
    <rPh sb="6" eb="8">
      <t>レンケイ</t>
    </rPh>
    <rPh sb="8" eb="10">
      <t>カサン</t>
    </rPh>
    <rPh sb="11" eb="12">
      <t>カン</t>
    </rPh>
    <rPh sb="14" eb="17">
      <t>カクニンショ</t>
    </rPh>
    <phoneticPr fontId="10"/>
  </si>
  <si>
    <t>届 出 項 目</t>
    <rPh sb="0" eb="1">
      <t>トドケ</t>
    </rPh>
    <rPh sb="2" eb="3">
      <t>デ</t>
    </rPh>
    <rPh sb="4" eb="5">
      <t>コウ</t>
    </rPh>
    <rPh sb="6" eb="7">
      <t>モク</t>
    </rPh>
    <phoneticPr fontId="10"/>
  </si>
  <si>
    <t>　1　生活機能向上連携加算（Ⅰ）　　　2　生活機能向上連携加算（Ⅱ）</t>
    <rPh sb="3" eb="11">
      <t>セイカツキノウコ</t>
    </rPh>
    <rPh sb="21" eb="29">
      <t>セイカツキノウコウジョウレンケイ</t>
    </rPh>
    <phoneticPr fontId="10"/>
  </si>
  <si>
    <t>施設等区分</t>
    <rPh sb="0" eb="2">
      <t>シセツ</t>
    </rPh>
    <rPh sb="2" eb="3">
      <t>トウ</t>
    </rPh>
    <rPh sb="3" eb="5">
      <t>クブン</t>
    </rPh>
    <phoneticPr fontId="10"/>
  </si>
  <si>
    <t>介護老人福祉施設</t>
    <phoneticPr fontId="70"/>
  </si>
  <si>
    <t>地域密着型介護老人福祉施設</t>
    <rPh sb="0" eb="2">
      <t>チイキ</t>
    </rPh>
    <rPh sb="2" eb="5">
      <t>ミッチャクガタ</t>
    </rPh>
    <rPh sb="5" eb="13">
      <t>カイゴロウジンフクシシセツ</t>
    </rPh>
    <phoneticPr fontId="10"/>
  </si>
  <si>
    <t>③</t>
    <phoneticPr fontId="70"/>
  </si>
  <si>
    <t>（介護予防）特定施設入居者生活介護</t>
    <rPh sb="1" eb="3">
      <t>カイゴ</t>
    </rPh>
    <rPh sb="3" eb="5">
      <t>ヨボウ</t>
    </rPh>
    <rPh sb="6" eb="8">
      <t>トクテイ</t>
    </rPh>
    <rPh sb="8" eb="10">
      <t>シセツ</t>
    </rPh>
    <rPh sb="10" eb="13">
      <t>ニュウキョシャ</t>
    </rPh>
    <rPh sb="13" eb="15">
      <t>セイカツ</t>
    </rPh>
    <rPh sb="15" eb="17">
      <t>カイゴ</t>
    </rPh>
    <phoneticPr fontId="10"/>
  </si>
  <si>
    <t>④</t>
    <phoneticPr fontId="70"/>
  </si>
  <si>
    <t>（介護予防）短期入所生活介護</t>
    <phoneticPr fontId="70"/>
  </si>
  <si>
    <t>共同する指定訪問リハビリテーション事業所，指定通所リハビリテーション事業所，医療提供施設</t>
    <rPh sb="0" eb="2">
      <t>キョウドウ</t>
    </rPh>
    <rPh sb="4" eb="6">
      <t>シテイ</t>
    </rPh>
    <rPh sb="6" eb="8">
      <t>ホウモン</t>
    </rPh>
    <rPh sb="17" eb="20">
      <t>ジギョウショ</t>
    </rPh>
    <rPh sb="21" eb="23">
      <t>シテイ</t>
    </rPh>
    <rPh sb="23" eb="25">
      <t>ツウショ</t>
    </rPh>
    <rPh sb="34" eb="37">
      <t>ジギョウショ</t>
    </rPh>
    <rPh sb="38" eb="40">
      <t>イリョウ</t>
    </rPh>
    <rPh sb="40" eb="42">
      <t>テイキョウ</t>
    </rPh>
    <rPh sb="42" eb="44">
      <t>シセツ</t>
    </rPh>
    <phoneticPr fontId="10"/>
  </si>
  <si>
    <t>事業所番号又は医療機関コード</t>
    <rPh sb="0" eb="3">
      <t>ジギョウショ</t>
    </rPh>
    <rPh sb="3" eb="5">
      <t>バンゴウ</t>
    </rPh>
    <rPh sb="5" eb="6">
      <t>マタ</t>
    </rPh>
    <rPh sb="7" eb="11">
      <t>イリョウキカン</t>
    </rPh>
    <phoneticPr fontId="10"/>
  </si>
  <si>
    <t>※</t>
    <phoneticPr fontId="70"/>
  </si>
  <si>
    <t>医療提供施設とは，リハビリテーションを実施している施設であり，診療報酬における疾患別リハビリテーション料の届出を行っている病院若しくは診療所又は介護老人保健施設，介護療養型医療施設若しくは介護医療院である。なお，病院の場合は，許可病床数が200床未満のもの又は当該病院を中心とした半径４キロメートル以内に診療所が存在しないものに限る。</t>
    <rPh sb="0" eb="6">
      <t>イリョウテイキョウシセツ</t>
    </rPh>
    <rPh sb="19" eb="21">
      <t>ジッシ</t>
    </rPh>
    <rPh sb="109" eb="111">
      <t>バアイ</t>
    </rPh>
    <phoneticPr fontId="70"/>
  </si>
  <si>
    <t>共同等する事業所等の名称</t>
    <rPh sb="0" eb="2">
      <t>キョウドウ</t>
    </rPh>
    <rPh sb="2" eb="3">
      <t>トウ</t>
    </rPh>
    <rPh sb="5" eb="8">
      <t>ジギョウショ</t>
    </rPh>
    <rPh sb="8" eb="9">
      <t>トウ</t>
    </rPh>
    <rPh sb="10" eb="12">
      <t>メイショウ</t>
    </rPh>
    <phoneticPr fontId="10"/>
  </si>
  <si>
    <t>若年性認知症利用者（入所者・患者・入居者）受入加算に関する届出書</t>
    <rPh sb="0" eb="2">
      <t>ジャクネン</t>
    </rPh>
    <rPh sb="2" eb="3">
      <t>セイ</t>
    </rPh>
    <rPh sb="3" eb="6">
      <t>ニンチショウ</t>
    </rPh>
    <rPh sb="6" eb="9">
      <t>リヨウシャ</t>
    </rPh>
    <rPh sb="21" eb="23">
      <t>ウケイレ</t>
    </rPh>
    <rPh sb="23" eb="25">
      <t>カサン</t>
    </rPh>
    <rPh sb="26" eb="27">
      <t>カン</t>
    </rPh>
    <rPh sb="29" eb="31">
      <t>トドケデ</t>
    </rPh>
    <rPh sb="31" eb="32">
      <t>ショ</t>
    </rPh>
    <phoneticPr fontId="10"/>
  </si>
  <si>
    <t>若年性認知症利用者（入所者・患者・入居者）に対応する担当職員職・氏名</t>
    <rPh sb="0" eb="2">
      <t>ジャクネン</t>
    </rPh>
    <rPh sb="2" eb="3">
      <t>セイ</t>
    </rPh>
    <rPh sb="3" eb="6">
      <t>ニンチショウ</t>
    </rPh>
    <rPh sb="6" eb="9">
      <t>リヨウシャ</t>
    </rPh>
    <rPh sb="22" eb="24">
      <t>タイオウ</t>
    </rPh>
    <rPh sb="26" eb="28">
      <t>タントウ</t>
    </rPh>
    <rPh sb="28" eb="30">
      <t>ショクイン</t>
    </rPh>
    <rPh sb="30" eb="31">
      <t>ショク</t>
    </rPh>
    <rPh sb="32" eb="34">
      <t>シメイ</t>
    </rPh>
    <phoneticPr fontId="10"/>
  </si>
  <si>
    <t>職　名</t>
    <rPh sb="0" eb="1">
      <t>ショク</t>
    </rPh>
    <rPh sb="2" eb="3">
      <t>メイ</t>
    </rPh>
    <phoneticPr fontId="10"/>
  </si>
  <si>
    <t>氏　　名</t>
    <rPh sb="0" eb="1">
      <t>シ</t>
    </rPh>
    <rPh sb="3" eb="4">
      <t>メイ</t>
    </rPh>
    <phoneticPr fontId="10"/>
  </si>
  <si>
    <t>　短期入所生活介護</t>
    <rPh sb="1" eb="3">
      <t>タンキ</t>
    </rPh>
    <rPh sb="3" eb="5">
      <t>ニュウショ</t>
    </rPh>
    <rPh sb="5" eb="7">
      <t>セイカツ</t>
    </rPh>
    <rPh sb="7" eb="9">
      <t>カイゴ</t>
    </rPh>
    <phoneticPr fontId="10"/>
  </si>
  <si>
    <t>　短期入所療養介護</t>
    <rPh sb="1" eb="3">
      <t>タンキ</t>
    </rPh>
    <rPh sb="3" eb="5">
      <t>ニュウショ</t>
    </rPh>
    <rPh sb="5" eb="7">
      <t>リョウヨウ</t>
    </rPh>
    <rPh sb="7" eb="9">
      <t>カイゴ</t>
    </rPh>
    <phoneticPr fontId="10"/>
  </si>
  <si>
    <t>　特定施設入居者生活介護</t>
    <rPh sb="1" eb="5">
      <t>トクテイシセツ</t>
    </rPh>
    <rPh sb="5" eb="12">
      <t>ニュウキョシャセイカツカイゴ</t>
    </rPh>
    <phoneticPr fontId="10"/>
  </si>
  <si>
    <t>　認知症対応型共同生活介護</t>
    <rPh sb="1" eb="4">
      <t>ニンチショウ</t>
    </rPh>
    <rPh sb="4" eb="7">
      <t>タイオウガタ</t>
    </rPh>
    <rPh sb="7" eb="9">
      <t>キョウドウ</t>
    </rPh>
    <rPh sb="9" eb="11">
      <t>セイカツ</t>
    </rPh>
    <rPh sb="11" eb="13">
      <t>カイゴ</t>
    </rPh>
    <phoneticPr fontId="10"/>
  </si>
  <si>
    <t>　地域密着型特定施設入居者生活介護</t>
    <rPh sb="1" eb="3">
      <t>チイキ</t>
    </rPh>
    <rPh sb="3" eb="6">
      <t>ミッチャクガタ</t>
    </rPh>
    <rPh sb="6" eb="17">
      <t>トクテイシセツニュウキョシャセイカツカイゴ</t>
    </rPh>
    <phoneticPr fontId="10"/>
  </si>
  <si>
    <t>　地域密着型介護老人福祉施設</t>
    <rPh sb="1" eb="3">
      <t>チイキ</t>
    </rPh>
    <rPh sb="3" eb="6">
      <t>ミッチャクガタ</t>
    </rPh>
    <rPh sb="6" eb="8">
      <t>カイゴ</t>
    </rPh>
    <rPh sb="8" eb="10">
      <t>ロウジン</t>
    </rPh>
    <rPh sb="10" eb="12">
      <t>フクシ</t>
    </rPh>
    <rPh sb="12" eb="14">
      <t>シセツ</t>
    </rPh>
    <phoneticPr fontId="10"/>
  </si>
  <si>
    <t>　介護老人福祉施設</t>
    <rPh sb="1" eb="3">
      <t>カイゴ</t>
    </rPh>
    <rPh sb="3" eb="5">
      <t>ロウジン</t>
    </rPh>
    <rPh sb="5" eb="7">
      <t>フクシ</t>
    </rPh>
    <rPh sb="7" eb="9">
      <t>シセツ</t>
    </rPh>
    <phoneticPr fontId="10"/>
  </si>
  <si>
    <t>　介護老人保健施設</t>
    <rPh sb="1" eb="9">
      <t>ロウケン</t>
    </rPh>
    <phoneticPr fontId="10"/>
  </si>
  <si>
    <t>　介護療養型医療施設</t>
    <rPh sb="1" eb="3">
      <t>カイゴ</t>
    </rPh>
    <rPh sb="3" eb="6">
      <t>リョウヨウガタ</t>
    </rPh>
    <rPh sb="6" eb="8">
      <t>イリョウ</t>
    </rPh>
    <rPh sb="8" eb="10">
      <t>シセツ</t>
    </rPh>
    <phoneticPr fontId="10"/>
  </si>
  <si>
    <t>　介護医療院</t>
    <rPh sb="1" eb="3">
      <t>カイゴ</t>
    </rPh>
    <rPh sb="3" eb="5">
      <t>イリョウ</t>
    </rPh>
    <rPh sb="5" eb="6">
      <t>イン</t>
    </rPh>
    <phoneticPr fontId="10"/>
  </si>
  <si>
    <t xml:space="preserve">  介護予防短期入所生活介護</t>
    <rPh sb="2" eb="4">
      <t>カイゴ</t>
    </rPh>
    <rPh sb="4" eb="6">
      <t>ヨボウ</t>
    </rPh>
    <rPh sb="6" eb="8">
      <t>タンキ</t>
    </rPh>
    <rPh sb="8" eb="10">
      <t>ニュウショ</t>
    </rPh>
    <rPh sb="10" eb="12">
      <t>セイカツ</t>
    </rPh>
    <rPh sb="12" eb="14">
      <t>カイゴ</t>
    </rPh>
    <phoneticPr fontId="10"/>
  </si>
  <si>
    <t>　介護予防短期入所療養介護</t>
    <rPh sb="1" eb="3">
      <t>カイゴ</t>
    </rPh>
    <rPh sb="3" eb="5">
      <t>ヨボウ</t>
    </rPh>
    <rPh sb="5" eb="7">
      <t>タンキ</t>
    </rPh>
    <rPh sb="7" eb="9">
      <t>ニュウショ</t>
    </rPh>
    <rPh sb="9" eb="11">
      <t>リョウヨウ</t>
    </rPh>
    <rPh sb="11" eb="13">
      <t>カイゴ</t>
    </rPh>
    <phoneticPr fontId="10"/>
  </si>
  <si>
    <t>　介護予防特定施設入居者生活介護</t>
    <rPh sb="1" eb="3">
      <t>カイゴ</t>
    </rPh>
    <rPh sb="3" eb="5">
      <t>ヨボウ</t>
    </rPh>
    <rPh sb="5" eb="16">
      <t>トクテイシセツニュウキョシャセイカツカイゴ</t>
    </rPh>
    <phoneticPr fontId="10"/>
  </si>
  <si>
    <t>　介護予防認知症対応型共同生活介護</t>
    <rPh sb="1" eb="3">
      <t>カイゴ</t>
    </rPh>
    <rPh sb="3" eb="5">
      <t>ヨボウ</t>
    </rPh>
    <rPh sb="5" eb="8">
      <t>ニンチショウ</t>
    </rPh>
    <rPh sb="8" eb="11">
      <t>タイオウガタ</t>
    </rPh>
    <rPh sb="11" eb="13">
      <t>キョウドウ</t>
    </rPh>
    <rPh sb="13" eb="15">
      <t>セイカツ</t>
    </rPh>
    <rPh sb="15" eb="17">
      <t>カイゴ</t>
    </rPh>
    <phoneticPr fontId="10"/>
  </si>
  <si>
    <t>　受け入れた若年性認知症利用者（入所者・患者・入居者）ごとに個別の担当者を定めているか。</t>
    <rPh sb="1" eb="2">
      <t>ウ</t>
    </rPh>
    <rPh sb="3" eb="4">
      <t>イ</t>
    </rPh>
    <rPh sb="6" eb="8">
      <t>ジャクネン</t>
    </rPh>
    <rPh sb="8" eb="9">
      <t>セイ</t>
    </rPh>
    <rPh sb="9" eb="12">
      <t>ニンチショウ</t>
    </rPh>
    <rPh sb="12" eb="15">
      <t>リヨウシャ</t>
    </rPh>
    <rPh sb="16" eb="19">
      <t>ニュウショシャ</t>
    </rPh>
    <rPh sb="20" eb="22">
      <t>カンジャ</t>
    </rPh>
    <rPh sb="23" eb="26">
      <t>ニュウキョシャ</t>
    </rPh>
    <rPh sb="30" eb="32">
      <t>コベツ</t>
    </rPh>
    <rPh sb="33" eb="36">
      <t>タントウシャ</t>
    </rPh>
    <rPh sb="37" eb="38">
      <t>サダ</t>
    </rPh>
    <phoneticPr fontId="10"/>
  </si>
  <si>
    <t>有　・　無</t>
    <rPh sb="0" eb="1">
      <t>ア</t>
    </rPh>
    <rPh sb="4" eb="5">
      <t>ナシ</t>
    </rPh>
    <phoneticPr fontId="10"/>
  </si>
  <si>
    <t>療養食加算に関する届出書</t>
    <rPh sb="0" eb="3">
      <t>リョウヨウショク</t>
    </rPh>
    <rPh sb="3" eb="5">
      <t>カサン</t>
    </rPh>
    <rPh sb="6" eb="7">
      <t>カン</t>
    </rPh>
    <rPh sb="9" eb="12">
      <t>トドケデショ</t>
    </rPh>
    <phoneticPr fontId="10"/>
  </si>
  <si>
    <t>療養食加算の担当職員職・氏名</t>
    <rPh sb="0" eb="3">
      <t>リョウヨウショク</t>
    </rPh>
    <rPh sb="3" eb="5">
      <t>カサン</t>
    </rPh>
    <rPh sb="6" eb="8">
      <t>タントウ</t>
    </rPh>
    <rPh sb="8" eb="10">
      <t>ショクイン</t>
    </rPh>
    <rPh sb="10" eb="11">
      <t>ショク</t>
    </rPh>
    <rPh sb="12" eb="14">
      <t>シメイ</t>
    </rPh>
    <phoneticPr fontId="10"/>
  </si>
  <si>
    <t>　介護予防短期入所生活介護</t>
    <rPh sb="1" eb="3">
      <t>カイゴ</t>
    </rPh>
    <rPh sb="3" eb="5">
      <t>ヨボウ</t>
    </rPh>
    <rPh sb="5" eb="7">
      <t>タンキ</t>
    </rPh>
    <rPh sb="7" eb="9">
      <t>ニュウショ</t>
    </rPh>
    <rPh sb="9" eb="11">
      <t>セイカツ</t>
    </rPh>
    <rPh sb="11" eb="13">
      <t>カイゴ</t>
    </rPh>
    <phoneticPr fontId="10"/>
  </si>
  <si>
    <t>　食事の提供が管理栄養士又は栄養士によって管理されているか。</t>
    <rPh sb="1" eb="3">
      <t>ショクジ</t>
    </rPh>
    <rPh sb="4" eb="6">
      <t>テイキョウ</t>
    </rPh>
    <rPh sb="7" eb="9">
      <t>カンリ</t>
    </rPh>
    <rPh sb="9" eb="12">
      <t>エイヨウシ</t>
    </rPh>
    <rPh sb="12" eb="13">
      <t>マタ</t>
    </rPh>
    <rPh sb="14" eb="17">
      <t>エイヨウシ</t>
    </rPh>
    <rPh sb="21" eb="23">
      <t>カンリ</t>
    </rPh>
    <phoneticPr fontId="10"/>
  </si>
  <si>
    <t>　利用者（入所者・患者）の年齢、心身の状況によって適切な栄養量及び内容の食事の提供が行われているか。</t>
    <rPh sb="1" eb="4">
      <t>リヨウシャ</t>
    </rPh>
    <rPh sb="5" eb="8">
      <t>ニュウショシャ</t>
    </rPh>
    <rPh sb="9" eb="11">
      <t>カンジャ</t>
    </rPh>
    <rPh sb="13" eb="15">
      <t>ネンレイ</t>
    </rPh>
    <rPh sb="16" eb="18">
      <t>シンシン</t>
    </rPh>
    <rPh sb="19" eb="21">
      <t>ジョウキョウ</t>
    </rPh>
    <rPh sb="25" eb="27">
      <t>テキセツ</t>
    </rPh>
    <rPh sb="28" eb="31">
      <t>エイヨウリョウ</t>
    </rPh>
    <rPh sb="31" eb="32">
      <t>オヨ</t>
    </rPh>
    <rPh sb="33" eb="35">
      <t>ナイヨウ</t>
    </rPh>
    <rPh sb="36" eb="38">
      <t>ショクジ</t>
    </rPh>
    <rPh sb="39" eb="41">
      <t>テイキョウ</t>
    </rPh>
    <rPh sb="42" eb="43">
      <t>オコナ</t>
    </rPh>
    <phoneticPr fontId="10"/>
  </si>
  <si>
    <t>　</t>
    <phoneticPr fontId="10"/>
  </si>
  <si>
    <t>地域密着型介護老人福祉施設</t>
    <rPh sb="0" eb="2">
      <t>チイキ</t>
    </rPh>
    <rPh sb="2" eb="5">
      <t>ミッチャクガタ</t>
    </rPh>
    <rPh sb="5" eb="7">
      <t>カイゴ</t>
    </rPh>
    <rPh sb="7" eb="9">
      <t>ロウジン</t>
    </rPh>
    <rPh sb="9" eb="11">
      <t>フクシ</t>
    </rPh>
    <rPh sb="11" eb="13">
      <t>シセツ</t>
    </rPh>
    <phoneticPr fontId="10"/>
  </si>
  <si>
    <t>介護給付費算定に係る体制等に関する届出書・変更届出書　チェック表
（認知症対応型共同生活介護・介護予防認知症対応型共同生活介護）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6">
      <t>ニンチ</t>
    </rPh>
    <rPh sb="36" eb="37">
      <t>ショウ</t>
    </rPh>
    <rPh sb="37" eb="40">
      <t>タイオウガタ</t>
    </rPh>
    <rPh sb="40" eb="42">
      <t>キョウドウ</t>
    </rPh>
    <rPh sb="42" eb="44">
      <t>セイカツ</t>
    </rPh>
    <rPh sb="44" eb="46">
      <t>カイゴ</t>
    </rPh>
    <rPh sb="47" eb="49">
      <t>カイゴ</t>
    </rPh>
    <rPh sb="49" eb="51">
      <t>ヨボウ</t>
    </rPh>
    <rPh sb="51" eb="53">
      <t>ニンチ</t>
    </rPh>
    <rPh sb="53" eb="54">
      <t>ショウ</t>
    </rPh>
    <rPh sb="54" eb="57">
      <t>タイオウガタ</t>
    </rPh>
    <rPh sb="57" eb="59">
      <t>キョウドウ</t>
    </rPh>
    <rPh sb="59" eb="61">
      <t>セイカツ</t>
    </rPh>
    <rPh sb="61" eb="63">
      <t>カイゴ</t>
    </rPh>
    <phoneticPr fontId="10"/>
  </si>
  <si>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10"/>
  </si>
  <si>
    <t>介護従業者の勤務状況がわかるもの。</t>
    <rPh sb="0" eb="2">
      <t>カイゴ</t>
    </rPh>
    <rPh sb="2" eb="5">
      <t>ジュウギョウシャ</t>
    </rPh>
    <rPh sb="6" eb="8">
      <t>キンム</t>
    </rPh>
    <rPh sb="8" eb="10">
      <t>ジョウキョウ</t>
    </rPh>
    <phoneticPr fontId="10"/>
  </si>
  <si>
    <t>夜間勤務条件基準</t>
    <rPh sb="0" eb="2">
      <t>ヤカン</t>
    </rPh>
    <rPh sb="2" eb="4">
      <t>キンム</t>
    </rPh>
    <rPh sb="4" eb="6">
      <t>ジョウケン</t>
    </rPh>
    <rPh sb="6" eb="8">
      <t>キジュン</t>
    </rPh>
    <phoneticPr fontId="10"/>
  </si>
  <si>
    <t>身体拘束廃止取組
の有無</t>
    <rPh sb="0" eb="2">
      <t>シンタイ</t>
    </rPh>
    <rPh sb="2" eb="4">
      <t>コウソク</t>
    </rPh>
    <rPh sb="4" eb="6">
      <t>ハイシ</t>
    </rPh>
    <rPh sb="6" eb="8">
      <t>トリクミ</t>
    </rPh>
    <rPh sb="10" eb="12">
      <t>ウム</t>
    </rPh>
    <phoneticPr fontId="10"/>
  </si>
  <si>
    <t>任意の様式で可（代表者名）。ただし、経緯、今後の改善策・職員教育、対象入所者の現状及び廃止に向けた取組みは必ず記載すること。</t>
    <rPh sb="0" eb="2">
      <t>ニンイ</t>
    </rPh>
    <rPh sb="3" eb="5">
      <t>ヨウシキ</t>
    </rPh>
    <rPh sb="6" eb="7">
      <t>カ</t>
    </rPh>
    <rPh sb="8" eb="11">
      <t>ダイヒョウシャ</t>
    </rPh>
    <rPh sb="11" eb="12">
      <t>メイ</t>
    </rPh>
    <rPh sb="12" eb="13">
      <t>リナ</t>
    </rPh>
    <rPh sb="18" eb="20">
      <t>ケイイ</t>
    </rPh>
    <rPh sb="21" eb="23">
      <t>コンゴ</t>
    </rPh>
    <rPh sb="24" eb="27">
      <t>カイゼンサク</t>
    </rPh>
    <rPh sb="28" eb="30">
      <t>ショクイン</t>
    </rPh>
    <rPh sb="30" eb="32">
      <t>キョウイク</t>
    </rPh>
    <rPh sb="33" eb="35">
      <t>タイショウ</t>
    </rPh>
    <rPh sb="35" eb="38">
      <t>ニュウショシャ</t>
    </rPh>
    <rPh sb="39" eb="41">
      <t>ゲンジョウ</t>
    </rPh>
    <rPh sb="41" eb="42">
      <t>オヨ</t>
    </rPh>
    <rPh sb="43" eb="45">
      <t>ハイシ</t>
    </rPh>
    <rPh sb="46" eb="47">
      <t>ム</t>
    </rPh>
    <rPh sb="49" eb="51">
      <t>トリクミ</t>
    </rPh>
    <rPh sb="53" eb="54">
      <t>カナラ</t>
    </rPh>
    <rPh sb="55" eb="57">
      <t>キサイ</t>
    </rPh>
    <phoneticPr fontId="10"/>
  </si>
  <si>
    <t>３ユニットの事業所が夜勤職員を２人以上とする場合</t>
    <phoneticPr fontId="70"/>
  </si>
  <si>
    <t>従業者の勤務の体制及び勤務形態一覧表＜別紙７＞又はこれに準じた勤務割表等</t>
    <rPh sb="19" eb="21">
      <t>ベッシ</t>
    </rPh>
    <phoneticPr fontId="10"/>
  </si>
  <si>
    <t>若年性認知症利用者受入加算</t>
    <rPh sb="0" eb="2">
      <t>ジャクネン</t>
    </rPh>
    <rPh sb="2" eb="3">
      <t>セイ</t>
    </rPh>
    <rPh sb="3" eb="6">
      <t>ニンチショウ</t>
    </rPh>
    <rPh sb="6" eb="9">
      <t>リヨウシャ</t>
    </rPh>
    <rPh sb="9" eb="11">
      <t>ウケイレ</t>
    </rPh>
    <rPh sb="11" eb="13">
      <t>カサン</t>
    </rPh>
    <phoneticPr fontId="10"/>
  </si>
  <si>
    <t>利用者の入院期間中の体制（入院時費用）</t>
    <rPh sb="13" eb="15">
      <t>ニュウイン</t>
    </rPh>
    <rPh sb="15" eb="16">
      <t>ジ</t>
    </rPh>
    <rPh sb="16" eb="18">
      <t>ヒヨウ</t>
    </rPh>
    <phoneticPr fontId="70"/>
  </si>
  <si>
    <r>
      <t xml:space="preserve">看取り介護加算
</t>
    </r>
    <r>
      <rPr>
        <sz val="8"/>
        <rFont val="ＭＳ Ｐゴシック"/>
        <family val="3"/>
        <charset val="128"/>
      </rPr>
      <t>＊介護サービス（短期利用型を除く）のみ</t>
    </r>
    <rPh sb="0" eb="2">
      <t>ミト</t>
    </rPh>
    <rPh sb="3" eb="5">
      <t>カイゴ</t>
    </rPh>
    <rPh sb="5" eb="7">
      <t>カサン</t>
    </rPh>
    <rPh sb="16" eb="18">
      <t>タンキ</t>
    </rPh>
    <rPh sb="18" eb="20">
      <t>リヨウ</t>
    </rPh>
    <rPh sb="20" eb="21">
      <t>ガタ</t>
    </rPh>
    <rPh sb="22" eb="23">
      <t>ノゾ</t>
    </rPh>
    <phoneticPr fontId="10"/>
  </si>
  <si>
    <t>看取りに関する指針</t>
    <rPh sb="0" eb="2">
      <t>ミト</t>
    </rPh>
    <rPh sb="4" eb="5">
      <t>カン</t>
    </rPh>
    <rPh sb="7" eb="9">
      <t>シシン</t>
    </rPh>
    <phoneticPr fontId="10"/>
  </si>
  <si>
    <t>必要な要件を満たしている場合は，重度化した場合の対応に係る指針をもって代えることも可。</t>
    <rPh sb="0" eb="2">
      <t>ヒツヨウ</t>
    </rPh>
    <rPh sb="3" eb="5">
      <t>ヨウケン</t>
    </rPh>
    <rPh sb="4" eb="5">
      <t>ヒツヨウ</t>
    </rPh>
    <rPh sb="6" eb="7">
      <t>ミ</t>
    </rPh>
    <rPh sb="12" eb="14">
      <t>バアイ</t>
    </rPh>
    <rPh sb="16" eb="19">
      <t>ジュウドカ</t>
    </rPh>
    <rPh sb="21" eb="23">
      <t>バアイ</t>
    </rPh>
    <rPh sb="24" eb="26">
      <t>タイオウ</t>
    </rPh>
    <rPh sb="27" eb="28">
      <t>カカ</t>
    </rPh>
    <rPh sb="29" eb="31">
      <t>シシン</t>
    </rPh>
    <rPh sb="35" eb="36">
      <t>カ</t>
    </rPh>
    <rPh sb="41" eb="42">
      <t>カ</t>
    </rPh>
    <phoneticPr fontId="10"/>
  </si>
  <si>
    <r>
      <t>医療連携体制</t>
    </r>
    <r>
      <rPr>
        <sz val="8"/>
        <rFont val="ＭＳ Ｐゴシック"/>
        <family val="3"/>
        <charset val="128"/>
      </rPr>
      <t xml:space="preserve">
＊介護サービスのみ</t>
    </r>
    <rPh sb="0" eb="2">
      <t>イリョウ</t>
    </rPh>
    <rPh sb="2" eb="4">
      <t>レンケイ</t>
    </rPh>
    <rPh sb="4" eb="6">
      <t>タイセイ</t>
    </rPh>
    <rPh sb="8" eb="10">
      <t>カイゴ</t>
    </rPh>
    <phoneticPr fontId="10"/>
  </si>
  <si>
    <t>≪病院、訪問看護ｽﾃｰｼｮﾝ等との連携による場合≫
２４時間連絡体制に係る契約書・協定書（写）</t>
    <rPh sb="28" eb="30">
      <t>ジカン</t>
    </rPh>
    <rPh sb="30" eb="32">
      <t>レンラク</t>
    </rPh>
    <rPh sb="32" eb="34">
      <t>タイセイ</t>
    </rPh>
    <rPh sb="35" eb="36">
      <t>カカ</t>
    </rPh>
    <rPh sb="41" eb="44">
      <t>キョウテイショ</t>
    </rPh>
    <phoneticPr fontId="10"/>
  </si>
  <si>
    <t>事業所に配置される看護職員，または２４時間連絡体制に係る看護師の免許証（写）</t>
    <rPh sb="0" eb="3">
      <t>ジギョウショ</t>
    </rPh>
    <rPh sb="4" eb="6">
      <t>ハイチ</t>
    </rPh>
    <rPh sb="9" eb="11">
      <t>カンゴ</t>
    </rPh>
    <rPh sb="11" eb="13">
      <t>ショクイン</t>
    </rPh>
    <rPh sb="19" eb="21">
      <t>ジカン</t>
    </rPh>
    <rPh sb="21" eb="23">
      <t>レンラク</t>
    </rPh>
    <rPh sb="23" eb="25">
      <t>タイセイ</t>
    </rPh>
    <rPh sb="26" eb="27">
      <t>カカワ</t>
    </rPh>
    <rPh sb="28" eb="31">
      <t>カンゴシ</t>
    </rPh>
    <rPh sb="32" eb="35">
      <t>メンキョショウ</t>
    </rPh>
    <rPh sb="36" eb="37">
      <t>ウツ</t>
    </rPh>
    <phoneticPr fontId="10"/>
  </si>
  <si>
    <t>認知症介護実践リーダー研修の修了証（写）</t>
    <phoneticPr fontId="10"/>
  </si>
  <si>
    <t>認知症介護指導者養成研修の修了証（写）</t>
    <phoneticPr fontId="10"/>
  </si>
  <si>
    <t>加算Ⅱを算定する場合。</t>
    <rPh sb="0" eb="2">
      <t>カサン</t>
    </rPh>
    <rPh sb="4" eb="6">
      <t>サンテイ</t>
    </rPh>
    <rPh sb="8" eb="10">
      <t>バアイ</t>
    </rPh>
    <phoneticPr fontId="10"/>
  </si>
  <si>
    <t>前年度４月～２月の分。なお，前年度実績が６月に満たない場合は届出前３か月分</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phoneticPr fontId="10"/>
  </si>
  <si>
    <t>該当する研修の修了証書（写）</t>
    <rPh sb="0" eb="2">
      <t>ガイトウ</t>
    </rPh>
    <rPh sb="4" eb="6">
      <t>ケンシュウ</t>
    </rPh>
    <rPh sb="7" eb="10">
      <t>シュウリョウショウ</t>
    </rPh>
    <rPh sb="10" eb="11">
      <t>ショ</t>
    </rPh>
    <rPh sb="12" eb="13">
      <t>ウツ</t>
    </rPh>
    <phoneticPr fontId="10"/>
  </si>
  <si>
    <t>・認知症介護実務者研修専門課程
・認知症介護実践研修（実践リーダー研修）
・認知症介護指導者養成研修</t>
    <rPh sb="1" eb="4">
      <t>ニンチショウ</t>
    </rPh>
    <rPh sb="4" eb="6">
      <t>カイゴ</t>
    </rPh>
    <rPh sb="6" eb="9">
      <t>ジツムシャ</t>
    </rPh>
    <rPh sb="9" eb="11">
      <t>ケンシュウ</t>
    </rPh>
    <rPh sb="11" eb="13">
      <t>センモン</t>
    </rPh>
    <rPh sb="13" eb="15">
      <t>カテイ</t>
    </rPh>
    <rPh sb="17" eb="20">
      <t>ニンチショウ</t>
    </rPh>
    <rPh sb="20" eb="22">
      <t>カイゴ</t>
    </rPh>
    <rPh sb="22" eb="24">
      <t>ジッセン</t>
    </rPh>
    <rPh sb="24" eb="26">
      <t>ケンシュウ</t>
    </rPh>
    <rPh sb="27" eb="29">
      <t>ジッセン</t>
    </rPh>
    <rPh sb="33" eb="35">
      <t>ケンシュウ</t>
    </rPh>
    <rPh sb="38" eb="41">
      <t>ニンチショウ</t>
    </rPh>
    <rPh sb="41" eb="43">
      <t>カイゴ</t>
    </rPh>
    <rPh sb="43" eb="46">
      <t>シドウシャ</t>
    </rPh>
    <rPh sb="46" eb="48">
      <t>ヨウセイ</t>
    </rPh>
    <rPh sb="48" eb="50">
      <t>ケンシュウ</t>
    </rPh>
    <phoneticPr fontId="10"/>
  </si>
  <si>
    <t>指定居宅サービス事業者等による介護給付費の割引に係る割引率の設定について＜別紙５-２＞</t>
    <rPh sb="0" eb="2">
      <t>シテイ</t>
    </rPh>
    <rPh sb="2" eb="4">
      <t>キョタク</t>
    </rPh>
    <rPh sb="8" eb="11">
      <t>ジギョウシャ</t>
    </rPh>
    <rPh sb="11" eb="12">
      <t>トウ</t>
    </rPh>
    <rPh sb="15" eb="17">
      <t>カイゴ</t>
    </rPh>
    <rPh sb="17" eb="20">
      <t>キュウフヒ</t>
    </rPh>
    <rPh sb="21" eb="23">
      <t>ワリビキ</t>
    </rPh>
    <rPh sb="24" eb="25">
      <t>カカ</t>
    </rPh>
    <rPh sb="26" eb="29">
      <t>ワリビキリツ</t>
    </rPh>
    <rPh sb="30" eb="32">
      <t>セッテイ</t>
    </rPh>
    <rPh sb="37" eb="39">
      <t>ベッシ</t>
    </rPh>
    <phoneticPr fontId="10"/>
  </si>
  <si>
    <t>夜間及び深夜の時間帯を明記すること。算定開始する月の分。</t>
    <rPh sb="0" eb="2">
      <t>ヤカン</t>
    </rPh>
    <rPh sb="2" eb="3">
      <t>オヨ</t>
    </rPh>
    <rPh sb="4" eb="6">
      <t>シンヤ</t>
    </rPh>
    <rPh sb="7" eb="10">
      <t>ジカンタイ</t>
    </rPh>
    <rPh sb="11" eb="13">
      <t>メイキ</t>
    </rPh>
    <rPh sb="18" eb="20">
      <t>サンテイ</t>
    </rPh>
    <rPh sb="20" eb="22">
      <t>カイシ</t>
    </rPh>
    <rPh sb="24" eb="25">
      <t>ツキ</t>
    </rPh>
    <rPh sb="26" eb="27">
      <t>ブン</t>
    </rPh>
    <phoneticPr fontId="10"/>
  </si>
  <si>
    <t>若年性認知症利用者受入加算に関する届出書＜参考様式５＞</t>
    <rPh sb="0" eb="2">
      <t>ジャクネン</t>
    </rPh>
    <rPh sb="2" eb="3">
      <t>セイ</t>
    </rPh>
    <rPh sb="3" eb="6">
      <t>ニンチショウ</t>
    </rPh>
    <rPh sb="6" eb="9">
      <t>リヨウシャ</t>
    </rPh>
    <rPh sb="9" eb="11">
      <t>ウケイレ</t>
    </rPh>
    <rPh sb="11" eb="13">
      <t>カサン</t>
    </rPh>
    <rPh sb="14" eb="15">
      <t>カン</t>
    </rPh>
    <rPh sb="17" eb="20">
      <t>トドケデショ</t>
    </rPh>
    <rPh sb="21" eb="23">
      <t>サンコウ</t>
    </rPh>
    <rPh sb="23" eb="25">
      <t>ヨウシキ</t>
    </rPh>
    <phoneticPr fontId="10"/>
  </si>
  <si>
    <t>入院時費用に関する調書＜参考様式15＞</t>
    <rPh sb="0" eb="2">
      <t>ニュウイン</t>
    </rPh>
    <rPh sb="2" eb="3">
      <t>ジ</t>
    </rPh>
    <rPh sb="3" eb="5">
      <t>ヒヨウ</t>
    </rPh>
    <rPh sb="12" eb="14">
      <t>サンコウ</t>
    </rPh>
    <rPh sb="14" eb="16">
      <t>ヨウシキ</t>
    </rPh>
    <phoneticPr fontId="10"/>
  </si>
  <si>
    <r>
      <t xml:space="preserve">短期利用型
</t>
    </r>
    <r>
      <rPr>
        <sz val="8"/>
        <rFont val="ＭＳ Ｐゴシック"/>
        <family val="3"/>
        <charset val="128"/>
      </rPr>
      <t>＊介護事業の指定を受けた日から起算して３年以上経過している場合のみ</t>
    </r>
    <rPh sb="0" eb="2">
      <t>タンキ</t>
    </rPh>
    <rPh sb="2" eb="4">
      <t>リヨウ</t>
    </rPh>
    <rPh sb="4" eb="5">
      <t>ガタ</t>
    </rPh>
    <rPh sb="7" eb="9">
      <t>カイゴ</t>
    </rPh>
    <rPh sb="9" eb="11">
      <t>ジギョウ</t>
    </rPh>
    <rPh sb="12" eb="14">
      <t>シテイ</t>
    </rPh>
    <rPh sb="15" eb="16">
      <t>ウ</t>
    </rPh>
    <rPh sb="18" eb="19">
      <t>ヒ</t>
    </rPh>
    <rPh sb="21" eb="23">
      <t>キサン</t>
    </rPh>
    <rPh sb="26" eb="27">
      <t>ネン</t>
    </rPh>
    <rPh sb="27" eb="29">
      <t>イジョウ</t>
    </rPh>
    <rPh sb="29" eb="31">
      <t>ケイカ</t>
    </rPh>
    <rPh sb="35" eb="37">
      <t>バアイ</t>
    </rPh>
    <phoneticPr fontId="10"/>
  </si>
  <si>
    <t>短期利用型に関する調書＜参考様式15＞</t>
    <rPh sb="12" eb="14">
      <t>サンコウ</t>
    </rPh>
    <rPh sb="14" eb="16">
      <t>ヨウシキ</t>
    </rPh>
    <phoneticPr fontId="10"/>
  </si>
  <si>
    <t>業務継続計画（BPC）</t>
    <phoneticPr fontId="10"/>
  </si>
  <si>
    <r>
      <t>事業所の平面図</t>
    </r>
    <r>
      <rPr>
        <sz val="9"/>
        <color rgb="FFFF0000"/>
        <rFont val="ＭＳ Ｐ明朝"/>
        <family val="1"/>
        <charset val="128"/>
      </rPr>
      <t>＜別紙６＞</t>
    </r>
    <rPh sb="0" eb="3">
      <t>ジギョウショ</t>
    </rPh>
    <rPh sb="4" eb="7">
      <t>ヘイメンズ</t>
    </rPh>
    <rPh sb="8" eb="10">
      <t>ベッシ</t>
    </rPh>
    <phoneticPr fontId="70"/>
  </si>
  <si>
    <t>最新の状況であれば、指定時に提出した平面図と同等のもの（任意様式）での提出可。</t>
    <rPh sb="0" eb="2">
      <t>サイシン</t>
    </rPh>
    <rPh sb="3" eb="5">
      <t>ジョウキョウ</t>
    </rPh>
    <rPh sb="10" eb="13">
      <t>シテイジ</t>
    </rPh>
    <rPh sb="14" eb="16">
      <t>テイシュツ</t>
    </rPh>
    <rPh sb="18" eb="21">
      <t>ヘイメンズ</t>
    </rPh>
    <rPh sb="22" eb="24">
      <t>ドウトウ</t>
    </rPh>
    <rPh sb="28" eb="32">
      <t>ニンイヨウシキ</t>
    </rPh>
    <rPh sb="35" eb="37">
      <t>テイシュツ</t>
    </rPh>
    <rPh sb="37" eb="38">
      <t>カ</t>
    </rPh>
    <phoneticPr fontId="10"/>
  </si>
  <si>
    <t>〔認知症対応型共同生活介護・介護予防認知症対応型共同生活介護〕</t>
    <rPh sb="1" eb="4">
      <t>ニンチショウ</t>
    </rPh>
    <rPh sb="4" eb="7">
      <t>タイオウガタ</t>
    </rPh>
    <rPh sb="7" eb="9">
      <t>キョウドウ</t>
    </rPh>
    <rPh sb="9" eb="11">
      <t>セイカツ</t>
    </rPh>
    <rPh sb="11" eb="13">
      <t>カイゴ</t>
    </rPh>
    <rPh sb="14" eb="16">
      <t>カイゴ</t>
    </rPh>
    <rPh sb="16" eb="18">
      <t>ヨボウ</t>
    </rPh>
    <rPh sb="18" eb="20">
      <t>ニンチ</t>
    </rPh>
    <rPh sb="20" eb="21">
      <t>ショウ</t>
    </rPh>
    <rPh sb="21" eb="24">
      <t>タイオウガタ</t>
    </rPh>
    <rPh sb="24" eb="26">
      <t>キョウドウ</t>
    </rPh>
    <rPh sb="26" eb="28">
      <t>セイカツ</t>
    </rPh>
    <rPh sb="28" eb="30">
      <t>カイゴ</t>
    </rPh>
    <phoneticPr fontId="10"/>
  </si>
  <si>
    <t>短期利用型に関する状況</t>
    <rPh sb="0" eb="2">
      <t>タンキ</t>
    </rPh>
    <rPh sb="2" eb="4">
      <t>リヨウ</t>
    </rPh>
    <rPh sb="4" eb="5">
      <t>ガタ</t>
    </rPh>
    <rPh sb="6" eb="7">
      <t>カン</t>
    </rPh>
    <rPh sb="9" eb="11">
      <t>ジョウキョウ</t>
    </rPh>
    <phoneticPr fontId="10"/>
  </si>
  <si>
    <t>運営している事業の種類</t>
    <rPh sb="0" eb="2">
      <t>ウンエイ</t>
    </rPh>
    <rPh sb="6" eb="8">
      <t>ジギョウ</t>
    </rPh>
    <rPh sb="9" eb="11">
      <t>シュルイ</t>
    </rPh>
    <phoneticPr fontId="10"/>
  </si>
  <si>
    <t>最初に指定を受けた日</t>
    <rPh sb="0" eb="2">
      <t>サイショ</t>
    </rPh>
    <rPh sb="3" eb="5">
      <t>シテイ</t>
    </rPh>
    <rPh sb="6" eb="7">
      <t>ウ</t>
    </rPh>
    <rPh sb="9" eb="10">
      <t>ヒ</t>
    </rPh>
    <phoneticPr fontId="10"/>
  </si>
  <si>
    <t>※他の事業又は当該（介護予防）認知症対応型共同生活介護の最初に指定を受けた日（いずれかの指定日から３年以上経過していること）を記載してください。</t>
    <rPh sb="1" eb="2">
      <t>タ</t>
    </rPh>
    <rPh sb="3" eb="5">
      <t>ジギョウ</t>
    </rPh>
    <rPh sb="5" eb="6">
      <t>マタ</t>
    </rPh>
    <rPh sb="7" eb="9">
      <t>トウガイ</t>
    </rPh>
    <rPh sb="10" eb="12">
      <t>カイゴ</t>
    </rPh>
    <rPh sb="12" eb="14">
      <t>ヨボウ</t>
    </rPh>
    <rPh sb="15" eb="18">
      <t>ニンチショウ</t>
    </rPh>
    <rPh sb="18" eb="21">
      <t>タイオウガタ</t>
    </rPh>
    <rPh sb="21" eb="23">
      <t>キョウドウ</t>
    </rPh>
    <rPh sb="23" eb="25">
      <t>セイカツ</t>
    </rPh>
    <rPh sb="25" eb="27">
      <t>カイゴ</t>
    </rPh>
    <rPh sb="28" eb="30">
      <t>サイショ</t>
    </rPh>
    <rPh sb="31" eb="33">
      <t>シテイ</t>
    </rPh>
    <rPh sb="34" eb="35">
      <t>ウ</t>
    </rPh>
    <rPh sb="37" eb="38">
      <t>ヒ</t>
    </rPh>
    <rPh sb="44" eb="46">
      <t>シテイ</t>
    </rPh>
    <rPh sb="46" eb="47">
      <t>ビ</t>
    </rPh>
    <rPh sb="50" eb="51">
      <t>ネン</t>
    </rPh>
    <rPh sb="51" eb="53">
      <t>イジョウ</t>
    </rPh>
    <rPh sb="53" eb="55">
      <t>ケイカ</t>
    </rPh>
    <rPh sb="63" eb="65">
      <t>キサイ</t>
    </rPh>
    <phoneticPr fontId="10"/>
  </si>
  <si>
    <r>
      <t>次のいずれかの研修を修了した従業者を配置している。</t>
    </r>
    <r>
      <rPr>
        <sz val="10"/>
        <rFont val="ＭＳ Ｐゴシック"/>
        <family val="3"/>
        <charset val="128"/>
      </rPr>
      <t>（該当するものに、印を付けてください。）</t>
    </r>
    <rPh sb="0" eb="1">
      <t>ツギ</t>
    </rPh>
    <rPh sb="7" eb="9">
      <t>ケンシュウ</t>
    </rPh>
    <rPh sb="10" eb="12">
      <t>シュウリョウ</t>
    </rPh>
    <rPh sb="14" eb="17">
      <t>ジュウギョウシャ</t>
    </rPh>
    <rPh sb="18" eb="20">
      <t>ハイチ</t>
    </rPh>
    <phoneticPr fontId="10"/>
  </si>
  <si>
    <t>認知症介護実務者研修専門課程</t>
    <rPh sb="0" eb="3">
      <t>ニンチショウ</t>
    </rPh>
    <rPh sb="3" eb="5">
      <t>カイゴ</t>
    </rPh>
    <rPh sb="5" eb="8">
      <t>ジツムシャ</t>
    </rPh>
    <rPh sb="8" eb="10">
      <t>ケンシュウ</t>
    </rPh>
    <rPh sb="10" eb="12">
      <t>センモン</t>
    </rPh>
    <rPh sb="12" eb="14">
      <t>カテイ</t>
    </rPh>
    <phoneticPr fontId="10"/>
  </si>
  <si>
    <t>認知症介護実践研修（実践リーダー研修）</t>
    <rPh sb="0" eb="3">
      <t>ニンチショウ</t>
    </rPh>
    <rPh sb="3" eb="5">
      <t>カイゴ</t>
    </rPh>
    <rPh sb="5" eb="7">
      <t>ジッセン</t>
    </rPh>
    <rPh sb="7" eb="9">
      <t>ケンシュウ</t>
    </rPh>
    <rPh sb="10" eb="12">
      <t>ジッセン</t>
    </rPh>
    <rPh sb="16" eb="18">
      <t>ケンシュウ</t>
    </rPh>
    <phoneticPr fontId="10"/>
  </si>
  <si>
    <t>認知症介護指導者養成研修</t>
    <rPh sb="0" eb="3">
      <t>ニンチショウ</t>
    </rPh>
    <rPh sb="3" eb="5">
      <t>カイゴ</t>
    </rPh>
    <rPh sb="5" eb="8">
      <t>シドウシャ</t>
    </rPh>
    <rPh sb="8" eb="10">
      <t>ヨウセイ</t>
    </rPh>
    <rPh sb="10" eb="12">
      <t>ケンシュウ</t>
    </rPh>
    <phoneticPr fontId="10"/>
  </si>
  <si>
    <t>利用者の入院期間中の体制に関する調書</t>
    <rPh sb="0" eb="3">
      <t>リヨウシャ</t>
    </rPh>
    <rPh sb="4" eb="6">
      <t>ニュウイン</t>
    </rPh>
    <rPh sb="6" eb="9">
      <t>キカンチュウ</t>
    </rPh>
    <rPh sb="10" eb="12">
      <t>タイセイ</t>
    </rPh>
    <rPh sb="13" eb="14">
      <t>カン</t>
    </rPh>
    <rPh sb="16" eb="18">
      <t>チョウショ</t>
    </rPh>
    <phoneticPr fontId="10"/>
  </si>
  <si>
    <t>入院後３月以内に退院することが明らかに見込まれる利用者に対して，やむを得ない事情がある場合を除き，退院後再び当該事業所に円滑に入居することができる体制を確保している。</t>
    <rPh sb="0" eb="2">
      <t>ニュウイン</t>
    </rPh>
    <rPh sb="2" eb="3">
      <t>ゴ</t>
    </rPh>
    <rPh sb="4" eb="5">
      <t>ツキ</t>
    </rPh>
    <rPh sb="5" eb="7">
      <t>イナイ</t>
    </rPh>
    <rPh sb="8" eb="10">
      <t>タイイン</t>
    </rPh>
    <rPh sb="15" eb="16">
      <t>アキ</t>
    </rPh>
    <rPh sb="19" eb="21">
      <t>ミコ</t>
    </rPh>
    <rPh sb="24" eb="27">
      <t>リヨウシャ</t>
    </rPh>
    <rPh sb="28" eb="29">
      <t>タイ</t>
    </rPh>
    <rPh sb="35" eb="36">
      <t>エ</t>
    </rPh>
    <rPh sb="38" eb="40">
      <t>ジジョウ</t>
    </rPh>
    <rPh sb="43" eb="45">
      <t>バアイ</t>
    </rPh>
    <rPh sb="46" eb="47">
      <t>ノゾ</t>
    </rPh>
    <rPh sb="49" eb="52">
      <t>タイインゴ</t>
    </rPh>
    <rPh sb="52" eb="53">
      <t>フタタ</t>
    </rPh>
    <rPh sb="54" eb="56">
      <t>トウガイ</t>
    </rPh>
    <rPh sb="56" eb="59">
      <t>ジギョウショ</t>
    </rPh>
    <rPh sb="60" eb="62">
      <t>エンカツ</t>
    </rPh>
    <rPh sb="63" eb="65">
      <t>ニュウキョ</t>
    </rPh>
    <rPh sb="73" eb="75">
      <t>タイセイ</t>
    </rPh>
    <rPh sb="76" eb="78">
      <t>カクホ</t>
    </rPh>
    <phoneticPr fontId="10"/>
  </si>
  <si>
    <t>上記の体制について，あらかじめ，利用者に対して説明を行っている。</t>
    <rPh sb="0" eb="2">
      <t>ジョウキ</t>
    </rPh>
    <rPh sb="3" eb="5">
      <t>タイセイ</t>
    </rPh>
    <rPh sb="16" eb="19">
      <t>リヨウシャ</t>
    </rPh>
    <rPh sb="20" eb="21">
      <t>タイ</t>
    </rPh>
    <rPh sb="23" eb="25">
      <t>セツメイ</t>
    </rPh>
    <rPh sb="26" eb="27">
      <t>オコナ</t>
    </rPh>
    <phoneticPr fontId="10"/>
  </si>
  <si>
    <r>
      <t>次のいずれかの研修を修了した従業者を配置している。</t>
    </r>
    <r>
      <rPr>
        <strike/>
        <sz val="10"/>
        <color rgb="FFFF0000"/>
        <rFont val="ＭＳ Ｐゴシック"/>
        <family val="3"/>
        <charset val="128"/>
      </rPr>
      <t>（該当するものに、印を付けてください。）</t>
    </r>
    <rPh sb="0" eb="1">
      <t>ツギ</t>
    </rPh>
    <rPh sb="7" eb="9">
      <t>ケンシュウ</t>
    </rPh>
    <rPh sb="10" eb="12">
      <t>シュウリョウ</t>
    </rPh>
    <rPh sb="14" eb="17">
      <t>ジュウギョウシャ</t>
    </rPh>
    <rPh sb="18" eb="20">
      <t>ハイチ</t>
    </rPh>
    <phoneticPr fontId="10"/>
  </si>
  <si>
    <r>
      <t>看取り介護加算に関する届出書</t>
    </r>
    <r>
      <rPr>
        <sz val="9"/>
        <color rgb="FFFF0000"/>
        <rFont val="ＭＳ Ｐ明朝"/>
        <family val="1"/>
        <charset val="128"/>
      </rPr>
      <t>＜別紙47＞</t>
    </r>
    <rPh sb="0" eb="2">
      <t>ミト</t>
    </rPh>
    <rPh sb="3" eb="5">
      <t>カイゴ</t>
    </rPh>
    <rPh sb="5" eb="7">
      <t>カサン</t>
    </rPh>
    <rPh sb="8" eb="9">
      <t>カン</t>
    </rPh>
    <rPh sb="11" eb="13">
      <t>トドケデ</t>
    </rPh>
    <rPh sb="13" eb="14">
      <t>ショ</t>
    </rPh>
    <rPh sb="15" eb="17">
      <t>ベッシ</t>
    </rPh>
    <phoneticPr fontId="10"/>
  </si>
  <si>
    <t>医療連携体制加算（Ⅰ）に係る届出書＜別紙48＞</t>
    <rPh sb="6" eb="8">
      <t>カサン</t>
    </rPh>
    <rPh sb="12" eb="13">
      <t>カカ</t>
    </rPh>
    <rPh sb="18" eb="20">
      <t>ベッシ</t>
    </rPh>
    <phoneticPr fontId="10"/>
  </si>
  <si>
    <t>医療連携体制加算（Ⅱ）に係る届出書＜別紙48-2＞</t>
    <rPh sb="12" eb="13">
      <t>カカ</t>
    </rPh>
    <rPh sb="18" eb="20">
      <t>ベッシ</t>
    </rPh>
    <phoneticPr fontId="10"/>
  </si>
  <si>
    <t>加算Ⅱを算定する場合のみ。</t>
    <rPh sb="0" eb="2">
      <t>カサン</t>
    </rPh>
    <rPh sb="4" eb="6">
      <t>サンテイ</t>
    </rPh>
    <rPh sb="8" eb="10">
      <t>バアイ</t>
    </rPh>
    <phoneticPr fontId="10"/>
  </si>
  <si>
    <r>
      <t>重度化した場合の対応に係る指針</t>
    </r>
    <r>
      <rPr>
        <sz val="9"/>
        <color rgb="FFFF0000"/>
        <rFont val="ＭＳ Ｐ明朝"/>
        <family val="1"/>
        <charset val="128"/>
      </rPr>
      <t>（案）</t>
    </r>
    <rPh sb="0" eb="3">
      <t>ジュウドカ</t>
    </rPh>
    <rPh sb="5" eb="7">
      <t>バアイ</t>
    </rPh>
    <rPh sb="8" eb="10">
      <t>タイオウ</t>
    </rPh>
    <rPh sb="11" eb="12">
      <t>カカワ</t>
    </rPh>
    <rPh sb="13" eb="15">
      <t>シシン</t>
    </rPh>
    <rPh sb="16" eb="17">
      <t>アン</t>
    </rPh>
    <phoneticPr fontId="10"/>
  </si>
  <si>
    <t>認知症チームケア推進加算</t>
    <rPh sb="0" eb="3">
      <t>ニンチショウ</t>
    </rPh>
    <rPh sb="8" eb="12">
      <t>スイシンカサン</t>
    </rPh>
    <phoneticPr fontId="10"/>
  </si>
  <si>
    <t>認知症チームケア推進加算に係る届出書＜別紙40＞</t>
    <rPh sb="0" eb="3">
      <t>ニンチショウ</t>
    </rPh>
    <rPh sb="8" eb="10">
      <t>スイシン</t>
    </rPh>
    <rPh sb="10" eb="12">
      <t>カサン</t>
    </rPh>
    <rPh sb="13" eb="14">
      <t>カカ</t>
    </rPh>
    <rPh sb="15" eb="18">
      <t>トドケデショ</t>
    </rPh>
    <rPh sb="19" eb="21">
      <t>ベッシ</t>
    </rPh>
    <phoneticPr fontId="10"/>
  </si>
  <si>
    <t>加算Ⅱを算定する場合</t>
    <rPh sb="0" eb="2">
      <t>カサン</t>
    </rPh>
    <rPh sb="4" eb="6">
      <t>サンテイ</t>
    </rPh>
    <rPh sb="8" eb="10">
      <t>バアイ</t>
    </rPh>
    <phoneticPr fontId="10"/>
  </si>
  <si>
    <t>各月末時点ごとの利用者数及び自立度Ⅱ・Ⅲ・Ⅳ又はMに該当する利用者総数がわかるもの。</t>
    <rPh sb="0" eb="2">
      <t>カクツキ</t>
    </rPh>
    <rPh sb="2" eb="3">
      <t>マツ</t>
    </rPh>
    <rPh sb="3" eb="5">
      <t>ジテン</t>
    </rPh>
    <rPh sb="8" eb="11">
      <t>リヨウシャ</t>
    </rPh>
    <rPh sb="11" eb="12">
      <t>スウ</t>
    </rPh>
    <rPh sb="12" eb="13">
      <t>オヨ</t>
    </rPh>
    <rPh sb="14" eb="17">
      <t>ジリツド</t>
    </rPh>
    <rPh sb="22" eb="23">
      <t>マタ</t>
    </rPh>
    <rPh sb="26" eb="28">
      <t>ガイトウ</t>
    </rPh>
    <rPh sb="30" eb="33">
      <t>リヨウシャ</t>
    </rPh>
    <rPh sb="33" eb="35">
      <t>ソウスウ</t>
    </rPh>
    <phoneticPr fontId="10"/>
  </si>
  <si>
    <t>加算Ⅰを算定する場合。</t>
    <rPh sb="0" eb="2">
      <t>カサン</t>
    </rPh>
    <rPh sb="4" eb="6">
      <t>サンテイ</t>
    </rPh>
    <rPh sb="8" eb="10">
      <t>バアイ</t>
    </rPh>
    <phoneticPr fontId="10"/>
  </si>
  <si>
    <t>夜間支援体制加算に係る届出書＜別紙46＞</t>
    <rPh sb="0" eb="2">
      <t>ヤカン</t>
    </rPh>
    <rPh sb="2" eb="4">
      <t>シエン</t>
    </rPh>
    <rPh sb="4" eb="6">
      <t>タイセイ</t>
    </rPh>
    <rPh sb="6" eb="8">
      <t>カサン</t>
    </rPh>
    <rPh sb="9" eb="10">
      <t>カカ</t>
    </rPh>
    <rPh sb="11" eb="14">
      <t>トドケデショ</t>
    </rPh>
    <rPh sb="15" eb="17">
      <t>ベッシ</t>
    </rPh>
    <phoneticPr fontId="10"/>
  </si>
  <si>
    <t>導入後から９週間以上、継続して定期的に実施していることがわかるようにすること。</t>
    <rPh sb="0" eb="3">
      <t>ドウニュウゴ</t>
    </rPh>
    <rPh sb="6" eb="8">
      <t>シュウカン</t>
    </rPh>
    <rPh sb="8" eb="10">
      <t>イジョウ</t>
    </rPh>
    <rPh sb="11" eb="13">
      <t>ケイゾク</t>
    </rPh>
    <rPh sb="15" eb="18">
      <t>テイキテキ</t>
    </rPh>
    <rPh sb="19" eb="21">
      <t>ジッシ</t>
    </rPh>
    <phoneticPr fontId="10"/>
  </si>
  <si>
    <t>≪見守り機器等を導入した緩和措置を適用する場合≫
利用者の安全やケアの質の確保、職員の負担の軽減を図るための委員会の議事概要</t>
    <rPh sb="1" eb="3">
      <t>ミマモ</t>
    </rPh>
    <rPh sb="4" eb="7">
      <t>キキトウ</t>
    </rPh>
    <rPh sb="8" eb="10">
      <t>ドウニュウ</t>
    </rPh>
    <rPh sb="12" eb="14">
      <t>カンワ</t>
    </rPh>
    <rPh sb="14" eb="16">
      <t>ソチ</t>
    </rPh>
    <rPh sb="17" eb="19">
      <t>テキヨウ</t>
    </rPh>
    <rPh sb="25" eb="28">
      <t>リヨウシャ</t>
    </rPh>
    <rPh sb="29" eb="31">
      <t>アンゼン</t>
    </rPh>
    <rPh sb="35" eb="36">
      <t>シツ</t>
    </rPh>
    <rPh sb="37" eb="39">
      <t>カクホ</t>
    </rPh>
    <rPh sb="40" eb="42">
      <t>ショクイン</t>
    </rPh>
    <rPh sb="43" eb="45">
      <t>フタン</t>
    </rPh>
    <rPh sb="46" eb="48">
      <t>ケイゲン</t>
    </rPh>
    <rPh sb="49" eb="50">
      <t>ハカ</t>
    </rPh>
    <rPh sb="54" eb="57">
      <t>イインカイ</t>
    </rPh>
    <rPh sb="58" eb="62">
      <t>ギジガイヨウ</t>
    </rPh>
    <phoneticPr fontId="10"/>
  </si>
  <si>
    <t>加算Ⅱを算定する場合のみ。
該当者がいない「利用者の状態」については利用者数の記録不要。</t>
    <rPh sb="0" eb="2">
      <t>カサン</t>
    </rPh>
    <rPh sb="4" eb="6">
      <t>サンテイ</t>
    </rPh>
    <rPh sb="8" eb="10">
      <t>バアイ</t>
    </rPh>
    <rPh sb="14" eb="17">
      <t>ガイトウシャ</t>
    </rPh>
    <rPh sb="22" eb="25">
      <t>リヨウシャ</t>
    </rPh>
    <rPh sb="26" eb="28">
      <t>ジョウタイ</t>
    </rPh>
    <rPh sb="34" eb="37">
      <t>リヨウシャ</t>
    </rPh>
    <rPh sb="37" eb="38">
      <t>スウ</t>
    </rPh>
    <rPh sb="39" eb="43">
      <t>キロクフヨウ</t>
    </rPh>
    <phoneticPr fontId="10"/>
  </si>
  <si>
    <t>喀痰吸引等の「要件となる利用者の状態」ごとに、前３月の利用者数を記録（計算）したもの</t>
    <rPh sb="0" eb="5">
      <t>カクタンキュウイントウ</t>
    </rPh>
    <rPh sb="7" eb="9">
      <t>ヨウケン</t>
    </rPh>
    <rPh sb="12" eb="15">
      <t>リヨウシャ</t>
    </rPh>
    <rPh sb="16" eb="18">
      <t>ジョウタイ</t>
    </rPh>
    <rPh sb="27" eb="30">
      <t>リヨウシャ</t>
    </rPh>
    <rPh sb="30" eb="31">
      <t>スウ</t>
    </rPh>
    <rPh sb="32" eb="34">
      <t>キロク</t>
    </rPh>
    <rPh sb="35" eb="37">
      <t>ケイサン</t>
    </rPh>
    <phoneticPr fontId="10"/>
  </si>
  <si>
    <t>前３月の各月末時点での利用者総数に占める、要件に該当する利用者の割合（平均）を記録（計算）したもの</t>
    <rPh sb="0" eb="1">
      <t>マエ</t>
    </rPh>
    <rPh sb="2" eb="3">
      <t>ツキ</t>
    </rPh>
    <rPh sb="4" eb="6">
      <t>カクツキ</t>
    </rPh>
    <rPh sb="6" eb="7">
      <t>マツ</t>
    </rPh>
    <rPh sb="7" eb="9">
      <t>ジテン</t>
    </rPh>
    <rPh sb="11" eb="13">
      <t>リヨウ</t>
    </rPh>
    <rPh sb="13" eb="14">
      <t>シャ</t>
    </rPh>
    <rPh sb="14" eb="16">
      <t>ソウスウ</t>
    </rPh>
    <rPh sb="17" eb="18">
      <t>シ</t>
    </rPh>
    <rPh sb="21" eb="23">
      <t>ヨウケン</t>
    </rPh>
    <rPh sb="24" eb="26">
      <t>ガイトウ</t>
    </rPh>
    <rPh sb="28" eb="31">
      <t>リヨウシャ</t>
    </rPh>
    <rPh sb="32" eb="34">
      <t>ワリアイ</t>
    </rPh>
    <rPh sb="35" eb="37">
      <t>ヘイキン</t>
    </rPh>
    <rPh sb="39" eb="41">
      <t>キロク</t>
    </rPh>
    <rPh sb="42" eb="44">
      <t>ケイサン</t>
    </rPh>
    <phoneticPr fontId="10"/>
  </si>
  <si>
    <t>様式中「（看護・）介護職員」は「介護従業者」と読み替えること。</t>
    <rPh sb="0" eb="3">
      <t>ヨウシキチュウ</t>
    </rPh>
    <rPh sb="5" eb="7">
      <t>カンゴ</t>
    </rPh>
    <rPh sb="9" eb="13">
      <t>カイゴショクイン</t>
    </rPh>
    <rPh sb="16" eb="21">
      <t>カイゴジュウギョウシャ</t>
    </rPh>
    <rPh sb="23" eb="24">
      <t>ヨ</t>
    </rPh>
    <rPh sb="25" eb="26">
      <t>カ</t>
    </rPh>
    <phoneticPr fontId="10"/>
  </si>
  <si>
    <t>認知症チームケア推進研修の修了証（写）</t>
    <rPh sb="0" eb="3">
      <t>ニンチショウ</t>
    </rPh>
    <rPh sb="8" eb="12">
      <t>スイシンケンシュウ</t>
    </rPh>
    <rPh sb="13" eb="16">
      <t>シュウリョウショウ</t>
    </rPh>
    <rPh sb="17" eb="18">
      <t>ウツ</t>
    </rPh>
    <phoneticPr fontId="10"/>
  </si>
  <si>
    <t>加算Ⅰを算定する場合</t>
    <rPh sb="0" eb="2">
      <t>カサン</t>
    </rPh>
    <rPh sb="4" eb="6">
      <t>サンテイ</t>
    </rPh>
    <rPh sb="8" eb="10">
      <t>バアイ</t>
    </rPh>
    <phoneticPr fontId="10"/>
  </si>
  <si>
    <t>介護給付費算定に係る体制等に関する届出書・変更届出書　チェック表
（介護老人福祉施設）</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6">
      <t>カイゴ</t>
    </rPh>
    <rPh sb="36" eb="38">
      <t>ロウジン</t>
    </rPh>
    <rPh sb="38" eb="40">
      <t>フクシ</t>
    </rPh>
    <rPh sb="40" eb="42">
      <t>シセツ</t>
    </rPh>
    <phoneticPr fontId="10"/>
  </si>
  <si>
    <t>別紙１(届)の変更内容欄にLIFE登録日を記入すること。</t>
    <rPh sb="0" eb="2">
      <t>ベッシ</t>
    </rPh>
    <rPh sb="4" eb="5">
      <t>トドケ</t>
    </rPh>
    <rPh sb="7" eb="11">
      <t>ヘンコウナイヨウ</t>
    </rPh>
    <rPh sb="11" eb="12">
      <t>ラン</t>
    </rPh>
    <rPh sb="17" eb="20">
      <t>トウロクビ</t>
    </rPh>
    <rPh sb="21" eb="23">
      <t>キニュウ</t>
    </rPh>
    <phoneticPr fontId="10"/>
  </si>
  <si>
    <t>看護職員、介護職員、介護支援専門員の配置状況がわかるもの。</t>
    <rPh sb="0" eb="2">
      <t>カンゴ</t>
    </rPh>
    <rPh sb="2" eb="4">
      <t>ショクイン</t>
    </rPh>
    <rPh sb="5" eb="7">
      <t>カイゴ</t>
    </rPh>
    <rPh sb="7" eb="9">
      <t>ショクイン</t>
    </rPh>
    <rPh sb="10" eb="12">
      <t>カイゴ</t>
    </rPh>
    <rPh sb="12" eb="14">
      <t>シエン</t>
    </rPh>
    <rPh sb="14" eb="17">
      <t>センモンイン</t>
    </rPh>
    <rPh sb="18" eb="20">
      <t>ハイチ</t>
    </rPh>
    <rPh sb="20" eb="22">
      <t>ジョウキョウ</t>
    </rPh>
    <phoneticPr fontId="10"/>
  </si>
  <si>
    <t>欠員が解消される場合。</t>
    <rPh sb="0" eb="2">
      <t>ケツイン</t>
    </rPh>
    <rPh sb="3" eb="5">
      <t>カイショウ</t>
    </rPh>
    <rPh sb="8" eb="10">
      <t>バアイ</t>
    </rPh>
    <phoneticPr fontId="10"/>
  </si>
  <si>
    <t>任意の様式で可（理事長名）。ただし、経緯、今後の改善策・職員教育、対象入所者の現状及び廃止に向けた取組みは必ず記載すること。</t>
    <rPh sb="0" eb="2">
      <t>ニンイ</t>
    </rPh>
    <rPh sb="3" eb="5">
      <t>ヨウシキ</t>
    </rPh>
    <rPh sb="6" eb="7">
      <t>カ</t>
    </rPh>
    <rPh sb="8" eb="11">
      <t>リジチョウ</t>
    </rPh>
    <rPh sb="11" eb="12">
      <t>メイ</t>
    </rPh>
    <rPh sb="18" eb="20">
      <t>ケイイ</t>
    </rPh>
    <rPh sb="21" eb="23">
      <t>コンゴ</t>
    </rPh>
    <rPh sb="24" eb="27">
      <t>カイゼンサク</t>
    </rPh>
    <rPh sb="28" eb="30">
      <t>ショクイン</t>
    </rPh>
    <rPh sb="30" eb="32">
      <t>キョウイク</t>
    </rPh>
    <rPh sb="33" eb="35">
      <t>タイショウ</t>
    </rPh>
    <rPh sb="35" eb="38">
      <t>ニュウショシャ</t>
    </rPh>
    <rPh sb="39" eb="41">
      <t>ゲンジョウ</t>
    </rPh>
    <rPh sb="41" eb="42">
      <t>オヨ</t>
    </rPh>
    <rPh sb="43" eb="45">
      <t>ハイシ</t>
    </rPh>
    <rPh sb="46" eb="47">
      <t>ム</t>
    </rPh>
    <rPh sb="49" eb="51">
      <t>トリクミ</t>
    </rPh>
    <rPh sb="53" eb="54">
      <t>カナラ</t>
    </rPh>
    <rPh sb="55" eb="57">
      <t>キサイ</t>
    </rPh>
    <phoneticPr fontId="10"/>
  </si>
  <si>
    <t>安全管理体制</t>
    <rPh sb="0" eb="6">
      <t>アンゼンカンリタイセイ</t>
    </rPh>
    <phoneticPr fontId="10"/>
  </si>
  <si>
    <t>運営基準における事故の発生又は再発を防止するための措置を講じるための改善報告書</t>
    <rPh sb="28" eb="29">
      <t>コウ</t>
    </rPh>
    <rPh sb="34" eb="39">
      <t>カイゼンホウコクショ</t>
    </rPh>
    <phoneticPr fontId="10"/>
  </si>
  <si>
    <t>任意の様式で可（理事長名）。ただし、今後の改善計画（指針の整備・体制の整備・従業者研修計画）を必ず記載すること。</t>
    <rPh sb="23" eb="25">
      <t>ケイカク</t>
    </rPh>
    <rPh sb="26" eb="28">
      <t>シシン</t>
    </rPh>
    <rPh sb="29" eb="31">
      <t>セイビ</t>
    </rPh>
    <rPh sb="32" eb="34">
      <t>タイセイ</t>
    </rPh>
    <rPh sb="35" eb="37">
      <t>セイビ</t>
    </rPh>
    <rPh sb="38" eb="41">
      <t>ジュウギョウシャ</t>
    </rPh>
    <rPh sb="41" eb="43">
      <t>ケンシュウ</t>
    </rPh>
    <rPh sb="43" eb="45">
      <t>ケイカク</t>
    </rPh>
    <phoneticPr fontId="10"/>
  </si>
  <si>
    <t>栄養士及び管理栄養士の資格証（写）</t>
    <rPh sb="0" eb="3">
      <t>エイヨウシ</t>
    </rPh>
    <rPh sb="3" eb="4">
      <t>オヨ</t>
    </rPh>
    <rPh sb="5" eb="10">
      <t>カンリエイヨウシ</t>
    </rPh>
    <rPh sb="11" eb="14">
      <t>シカクショウ</t>
    </rPh>
    <rPh sb="15" eb="16">
      <t>ウツ</t>
    </rPh>
    <phoneticPr fontId="10"/>
  </si>
  <si>
    <r>
      <t xml:space="preserve">日常生活継続支援加算
</t>
    </r>
    <r>
      <rPr>
        <sz val="8"/>
        <rFont val="ＭＳ Ｐゴシック"/>
        <family val="3"/>
        <charset val="128"/>
      </rPr>
      <t>＊開設時からの算定は不可</t>
    </r>
    <rPh sb="0" eb="2">
      <t>ニチジョウ</t>
    </rPh>
    <rPh sb="2" eb="4">
      <t>セイカツ</t>
    </rPh>
    <rPh sb="4" eb="6">
      <t>ケイゾク</t>
    </rPh>
    <rPh sb="6" eb="8">
      <t>シエン</t>
    </rPh>
    <rPh sb="8" eb="10">
      <t>カサン</t>
    </rPh>
    <phoneticPr fontId="10"/>
  </si>
  <si>
    <t>テクノロジーの導入
（日常生活継続支援加算関係）</t>
    <phoneticPr fontId="10"/>
  </si>
  <si>
    <t>看護体制加算</t>
    <rPh sb="0" eb="2">
      <t>カンゴ</t>
    </rPh>
    <rPh sb="2" eb="4">
      <t>タイセイ</t>
    </rPh>
    <rPh sb="4" eb="6">
      <t>カサン</t>
    </rPh>
    <phoneticPr fontId="10"/>
  </si>
  <si>
    <t>看護師、准看護師。</t>
    <rPh sb="0" eb="3">
      <t>カンゴシ</t>
    </rPh>
    <rPh sb="4" eb="8">
      <t>ジュンカンゴシ</t>
    </rPh>
    <phoneticPr fontId="10"/>
  </si>
  <si>
    <t>夜間における連絡・対応体制（オンコール体制）に関する取り決め（指針やマニュアル等で、看護職員不在時の介護職員による入所者の観察項目を含む。案でも可）</t>
    <rPh sb="42" eb="44">
      <t>カンゴ</t>
    </rPh>
    <rPh sb="44" eb="46">
      <t>ショクイン</t>
    </rPh>
    <rPh sb="46" eb="49">
      <t>フザイジ</t>
    </rPh>
    <rPh sb="50" eb="52">
      <t>カイゴ</t>
    </rPh>
    <rPh sb="52" eb="54">
      <t>ショクイン</t>
    </rPh>
    <rPh sb="57" eb="60">
      <t>ニュウショシャ</t>
    </rPh>
    <rPh sb="61" eb="63">
      <t>カンサツ</t>
    </rPh>
    <rPh sb="63" eb="65">
      <t>コウモク</t>
    </rPh>
    <rPh sb="66" eb="67">
      <t>フク</t>
    </rPh>
    <rPh sb="69" eb="70">
      <t>アン</t>
    </rPh>
    <rPh sb="72" eb="73">
      <t>カ</t>
    </rPh>
    <phoneticPr fontId="10"/>
  </si>
  <si>
    <t>≪病院、訪問看護ｽﾃｰｼｮﾝ等との連携による場合≫
２４時間連絡体制に係る契約書・協定書等（写）</t>
    <rPh sb="28" eb="30">
      <t>ジカン</t>
    </rPh>
    <rPh sb="30" eb="32">
      <t>レンラク</t>
    </rPh>
    <rPh sb="32" eb="34">
      <t>タイセイ</t>
    </rPh>
    <rPh sb="35" eb="36">
      <t>カカ</t>
    </rPh>
    <rPh sb="41" eb="44">
      <t>キョウテイショ</t>
    </rPh>
    <rPh sb="44" eb="45">
      <t>トウ</t>
    </rPh>
    <phoneticPr fontId="10"/>
  </si>
  <si>
    <t>登録喀痰吸引等事業者としての登録通知書（写）</t>
    <rPh sb="0" eb="2">
      <t>トウロク</t>
    </rPh>
    <rPh sb="2" eb="4">
      <t>カクタン</t>
    </rPh>
    <rPh sb="4" eb="6">
      <t>キュウイン</t>
    </rPh>
    <rPh sb="6" eb="7">
      <t>トウ</t>
    </rPh>
    <rPh sb="7" eb="9">
      <t>ジギョウ</t>
    </rPh>
    <rPh sb="9" eb="10">
      <t>シャ</t>
    </rPh>
    <rPh sb="14" eb="16">
      <t>トウロク</t>
    </rPh>
    <rPh sb="16" eb="19">
      <t>ツウチショ</t>
    </rPh>
    <rPh sb="20" eb="21">
      <t>シャ</t>
    </rPh>
    <phoneticPr fontId="10"/>
  </si>
  <si>
    <t>Ⅲ・Ⅳを算定する場合。</t>
    <rPh sb="4" eb="6">
      <t>サンテイ</t>
    </rPh>
    <rPh sb="8" eb="10">
      <t>バアイ</t>
    </rPh>
    <phoneticPr fontId="10"/>
  </si>
  <si>
    <t>介護福祉士・認定特定行為業務従事者名簿（写）</t>
    <rPh sb="0" eb="2">
      <t>カイゴ</t>
    </rPh>
    <rPh sb="2" eb="5">
      <t>フクシシ</t>
    </rPh>
    <rPh sb="6" eb="8">
      <t>ニンテイ</t>
    </rPh>
    <rPh sb="8" eb="10">
      <t>トクテイ</t>
    </rPh>
    <rPh sb="10" eb="12">
      <t>コウイ</t>
    </rPh>
    <rPh sb="12" eb="14">
      <t>ギョウム</t>
    </rPh>
    <rPh sb="14" eb="17">
      <t>ジュウジシャ</t>
    </rPh>
    <rPh sb="17" eb="19">
      <t>メイボ</t>
    </rPh>
    <rPh sb="20" eb="21">
      <t>ウツ</t>
    </rPh>
    <phoneticPr fontId="10"/>
  </si>
  <si>
    <t>Ⅲ・Ⅳを算定する場合。</t>
    <phoneticPr fontId="10"/>
  </si>
  <si>
    <t>テクノロジーの導入
（夜勤職員配置加算関係）</t>
    <phoneticPr fontId="10"/>
  </si>
  <si>
    <t>準ユニット部分の平面図</t>
    <rPh sb="0" eb="1">
      <t>ジュン</t>
    </rPh>
    <rPh sb="5" eb="7">
      <t>ブブン</t>
    </rPh>
    <rPh sb="8" eb="11">
      <t>ヘイメンズ</t>
    </rPh>
    <phoneticPr fontId="10"/>
  </si>
  <si>
    <t>訪問リハビリテーション若しくは通所リハビリテーションを実施している事業所又はリハビリテーションを実施している医療提供施設との協定書等</t>
    <rPh sb="0" eb="2">
      <t>ホウモン</t>
    </rPh>
    <rPh sb="11" eb="12">
      <t>モ</t>
    </rPh>
    <rPh sb="15" eb="17">
      <t>ツウショ</t>
    </rPh>
    <rPh sb="27" eb="29">
      <t>ジッシ</t>
    </rPh>
    <rPh sb="33" eb="36">
      <t>ジギョウショ</t>
    </rPh>
    <rPh sb="36" eb="37">
      <t>マタ</t>
    </rPh>
    <rPh sb="48" eb="50">
      <t>ジッシ</t>
    </rPh>
    <rPh sb="54" eb="56">
      <t>イリョウ</t>
    </rPh>
    <rPh sb="56" eb="58">
      <t>テイキョウ</t>
    </rPh>
    <rPh sb="58" eb="60">
      <t>シセツ</t>
    </rPh>
    <rPh sb="62" eb="65">
      <t>キョウテイショ</t>
    </rPh>
    <rPh sb="65" eb="66">
      <t>トウ</t>
    </rPh>
    <phoneticPr fontId="10"/>
  </si>
  <si>
    <t>理学療法士、作業療法士、言語聴覚士、看護師、准看護師、柔道整復師、あん摩マッサージ指圧師、はり師、きゅう師。</t>
    <phoneticPr fontId="10"/>
  </si>
  <si>
    <t>≪はり師又はきゅう師を機能訓練指導員として配置する場合≫
理学療法士、作業療法士、言語聴覚士、看護職員、柔道整復師又はあん摩マッサージ指圧師の資格を有する機能訓練指導員を配置した事業所で６月以上機能訓練指導に従事した経験を有する者であることが分かる証明書</t>
    <rPh sb="3" eb="5">
      <t>シマタ</t>
    </rPh>
    <rPh sb="9" eb="10">
      <t>シ</t>
    </rPh>
    <rPh sb="11" eb="18">
      <t>キノウクンレンシドウイン</t>
    </rPh>
    <rPh sb="21" eb="23">
      <t>ハイチ</t>
    </rPh>
    <rPh sb="25" eb="27">
      <t>バアイ</t>
    </rPh>
    <phoneticPr fontId="70"/>
  </si>
  <si>
    <t>施設サービス計画の標準様式例以外の様式を使用する場合。</t>
    <phoneticPr fontId="10"/>
  </si>
  <si>
    <t>常勤専従医師配置</t>
    <rPh sb="0" eb="2">
      <t>ジョウキン</t>
    </rPh>
    <rPh sb="2" eb="4">
      <t>センジュウ</t>
    </rPh>
    <rPh sb="4" eb="6">
      <t>イシ</t>
    </rPh>
    <rPh sb="6" eb="8">
      <t>ハイチ</t>
    </rPh>
    <phoneticPr fontId="10"/>
  </si>
  <si>
    <t>医師免許証（写）</t>
    <phoneticPr fontId="10"/>
  </si>
  <si>
    <t>常勤専従医師の契約書（写）又は辞令（写）</t>
    <rPh sb="0" eb="2">
      <t>ジョウキン</t>
    </rPh>
    <rPh sb="2" eb="4">
      <t>センジュウ</t>
    </rPh>
    <rPh sb="4" eb="6">
      <t>イシ</t>
    </rPh>
    <phoneticPr fontId="10"/>
  </si>
  <si>
    <t>精神科医師定期的療養指導</t>
    <rPh sb="0" eb="3">
      <t>セイシンカ</t>
    </rPh>
    <rPh sb="3" eb="5">
      <t>イシ</t>
    </rPh>
    <rPh sb="5" eb="8">
      <t>テイキテキ</t>
    </rPh>
    <rPh sb="8" eb="10">
      <t>リョウヨウ</t>
    </rPh>
    <rPh sb="10" eb="12">
      <t>シドウ</t>
    </rPh>
    <phoneticPr fontId="10"/>
  </si>
  <si>
    <t>精神科医師の契約書（写）</t>
    <rPh sb="0" eb="5">
      <t>セイシンカ</t>
    </rPh>
    <phoneticPr fontId="10"/>
  </si>
  <si>
    <t>障害者生活支援体制</t>
    <rPh sb="0" eb="3">
      <t>ショウガイシャ</t>
    </rPh>
    <rPh sb="3" eb="5">
      <t>セイカツ</t>
    </rPh>
    <rPh sb="5" eb="7">
      <t>シエン</t>
    </rPh>
    <rPh sb="7" eb="9">
      <t>タイセイ</t>
    </rPh>
    <phoneticPr fontId="10"/>
  </si>
  <si>
    <t>障害者生活支援員の経歴書（写）又は資格証（写）</t>
    <rPh sb="0" eb="3">
      <t>ショウガイシャ</t>
    </rPh>
    <rPh sb="3" eb="5">
      <t>セイカツ</t>
    </rPh>
    <rPh sb="5" eb="7">
      <t>シエン</t>
    </rPh>
    <rPh sb="7" eb="8">
      <t>イン</t>
    </rPh>
    <phoneticPr fontId="10"/>
  </si>
  <si>
    <t>①視覚障がい
　点字の指導、点訳、歩行支援等のできる者
②聴覚障がい又は言語機能障がい
　手話通訳等のできる者
③知的障がい
　知的障害者福祉法第14条各号のいずれかに該当する者又はこれらに準ずる者
④精神障害
　精神保健福祉士又は精神保健及び精神障害者福祉に関する法律施行令第12条各号に掲げる者</t>
    <rPh sb="1" eb="3">
      <t>シカク</t>
    </rPh>
    <rPh sb="3" eb="4">
      <t>ショウ</t>
    </rPh>
    <rPh sb="8" eb="9">
      <t>テン</t>
    </rPh>
    <rPh sb="9" eb="10">
      <t>ジ</t>
    </rPh>
    <rPh sb="11" eb="13">
      <t>シドウ</t>
    </rPh>
    <rPh sb="14" eb="16">
      <t>テンヤク</t>
    </rPh>
    <rPh sb="17" eb="19">
      <t>ホコウ</t>
    </rPh>
    <rPh sb="19" eb="22">
      <t>シエンナド</t>
    </rPh>
    <rPh sb="26" eb="27">
      <t>モノ</t>
    </rPh>
    <rPh sb="29" eb="31">
      <t>チョウカク</t>
    </rPh>
    <rPh sb="31" eb="32">
      <t>サワ</t>
    </rPh>
    <rPh sb="34" eb="35">
      <t>マタ</t>
    </rPh>
    <rPh sb="36" eb="38">
      <t>ゲンゴ</t>
    </rPh>
    <rPh sb="38" eb="40">
      <t>キノウ</t>
    </rPh>
    <rPh sb="40" eb="41">
      <t>サワ</t>
    </rPh>
    <rPh sb="45" eb="47">
      <t>シュワ</t>
    </rPh>
    <rPh sb="47" eb="49">
      <t>ツウヤク</t>
    </rPh>
    <rPh sb="49" eb="50">
      <t>トウ</t>
    </rPh>
    <rPh sb="54" eb="55">
      <t>モノ</t>
    </rPh>
    <rPh sb="57" eb="59">
      <t>チテキ</t>
    </rPh>
    <rPh sb="59" eb="60">
      <t>サワ</t>
    </rPh>
    <rPh sb="64" eb="66">
      <t>チテキ</t>
    </rPh>
    <rPh sb="66" eb="69">
      <t>ショウガイシャ</t>
    </rPh>
    <rPh sb="69" eb="72">
      <t>フクシホウ</t>
    </rPh>
    <rPh sb="72" eb="73">
      <t>ダイ</t>
    </rPh>
    <rPh sb="75" eb="76">
      <t>ジョウ</t>
    </rPh>
    <rPh sb="76" eb="78">
      <t>カクゴウ</t>
    </rPh>
    <rPh sb="84" eb="86">
      <t>ガイトウ</t>
    </rPh>
    <rPh sb="88" eb="89">
      <t>モノ</t>
    </rPh>
    <rPh sb="89" eb="90">
      <t>マタ</t>
    </rPh>
    <rPh sb="95" eb="96">
      <t>ジュン</t>
    </rPh>
    <rPh sb="98" eb="99">
      <t>モノ</t>
    </rPh>
    <rPh sb="116" eb="118">
      <t>セイシン</t>
    </rPh>
    <rPh sb="118" eb="120">
      <t>ホケン</t>
    </rPh>
    <rPh sb="120" eb="121">
      <t>オヨ</t>
    </rPh>
    <phoneticPr fontId="10"/>
  </si>
  <si>
    <t>対象入所者全員分の身障手帳（写）又は療育手帳（写）</t>
    <phoneticPr fontId="10"/>
  </si>
  <si>
    <t>栄養マネジメント強化体制</t>
    <phoneticPr fontId="10"/>
  </si>
  <si>
    <t>療養食加算</t>
    <rPh sb="0" eb="3">
      <t>リョウヨウショク</t>
    </rPh>
    <rPh sb="3" eb="5">
      <t>カサン</t>
    </rPh>
    <phoneticPr fontId="10"/>
  </si>
  <si>
    <t>配置医師緊急時対応加算</t>
    <rPh sb="0" eb="2">
      <t>ハイチ</t>
    </rPh>
    <rPh sb="2" eb="4">
      <t>イシ</t>
    </rPh>
    <rPh sb="4" eb="7">
      <t>キンキュウジ</t>
    </rPh>
    <rPh sb="7" eb="9">
      <t>タイオウ</t>
    </rPh>
    <rPh sb="9" eb="11">
      <t>カサン</t>
    </rPh>
    <phoneticPr fontId="10"/>
  </si>
  <si>
    <t>医師の資格証（写）</t>
    <rPh sb="0" eb="2">
      <t>イシ</t>
    </rPh>
    <rPh sb="3" eb="5">
      <t>シカク</t>
    </rPh>
    <rPh sb="5" eb="6">
      <t>ショウ</t>
    </rPh>
    <rPh sb="7" eb="8">
      <t>ウツ</t>
    </rPh>
    <phoneticPr fontId="10"/>
  </si>
  <si>
    <t>看護師。</t>
    <rPh sb="0" eb="3">
      <t>カンゴシ</t>
    </rPh>
    <phoneticPr fontId="10"/>
  </si>
  <si>
    <t>看取りに関する指針（案でも可）</t>
    <rPh sb="10" eb="11">
      <t>アン</t>
    </rPh>
    <rPh sb="13" eb="14">
      <t>カ</t>
    </rPh>
    <phoneticPr fontId="10"/>
  </si>
  <si>
    <t>居宅介護支援事業者との合意書等（写）</t>
    <rPh sb="0" eb="2">
      <t>キョタク</t>
    </rPh>
    <rPh sb="2" eb="4">
      <t>カイゴ</t>
    </rPh>
    <rPh sb="4" eb="6">
      <t>シエン</t>
    </rPh>
    <rPh sb="6" eb="9">
      <t>ジギョウシャ</t>
    </rPh>
    <rPh sb="11" eb="14">
      <t>ゴウイショ</t>
    </rPh>
    <rPh sb="14" eb="15">
      <t>トウ</t>
    </rPh>
    <rPh sb="16" eb="17">
      <t>ウツ</t>
    </rPh>
    <phoneticPr fontId="10"/>
  </si>
  <si>
    <t>在宅・入所相互利用の介護に関する目標及び方針（案でも可。）</t>
    <rPh sb="0" eb="2">
      <t>ザイタク</t>
    </rPh>
    <rPh sb="3" eb="5">
      <t>ニュウショ</t>
    </rPh>
    <rPh sb="5" eb="7">
      <t>ソウゴ</t>
    </rPh>
    <rPh sb="7" eb="9">
      <t>リヨウ</t>
    </rPh>
    <rPh sb="10" eb="12">
      <t>カイゴ</t>
    </rPh>
    <rPh sb="13" eb="14">
      <t>カン</t>
    </rPh>
    <rPh sb="16" eb="18">
      <t>モクヒョウ</t>
    </rPh>
    <rPh sb="18" eb="19">
      <t>オヨ</t>
    </rPh>
    <rPh sb="20" eb="22">
      <t>ホウシン</t>
    </rPh>
    <rPh sb="23" eb="24">
      <t>アン</t>
    </rPh>
    <rPh sb="26" eb="27">
      <t>カ</t>
    </rPh>
    <phoneticPr fontId="10"/>
  </si>
  <si>
    <t>介護に関する目標及び方針の説明書・同意書様式</t>
    <rPh sb="0" eb="2">
      <t>カイゴ</t>
    </rPh>
    <rPh sb="3" eb="4">
      <t>カン</t>
    </rPh>
    <rPh sb="6" eb="8">
      <t>モクヒョウ</t>
    </rPh>
    <rPh sb="8" eb="9">
      <t>オヨ</t>
    </rPh>
    <rPh sb="10" eb="12">
      <t>ホウシン</t>
    </rPh>
    <rPh sb="13" eb="15">
      <t>セツメイ</t>
    </rPh>
    <rPh sb="15" eb="16">
      <t>ショ</t>
    </rPh>
    <rPh sb="17" eb="20">
      <t>ドウイショ</t>
    </rPh>
    <rPh sb="20" eb="22">
      <t>ヨウシキ</t>
    </rPh>
    <phoneticPr fontId="10"/>
  </si>
  <si>
    <t>排せつ支援加算</t>
    <phoneticPr fontId="10"/>
  </si>
  <si>
    <t>排せつ支援加算に関する届出書＜参考様式９＞</t>
    <rPh sb="15" eb="19">
      <t>サンコウヨウシキ</t>
    </rPh>
    <phoneticPr fontId="10"/>
  </si>
  <si>
    <t>自立支援促進加算</t>
    <phoneticPr fontId="10"/>
  </si>
  <si>
    <t>安全対策体制</t>
    <phoneticPr fontId="10"/>
  </si>
  <si>
    <t>安全管理対策体制に関する確認書＜参考様式11＞</t>
    <rPh sb="0" eb="8">
      <t>アンゼンカンリタイサクタイセイ</t>
    </rPh>
    <rPh sb="12" eb="14">
      <t>カクニン</t>
    </rPh>
    <rPh sb="16" eb="20">
      <t>サンコウヨウシキ</t>
    </rPh>
    <phoneticPr fontId="10"/>
  </si>
  <si>
    <t>夜勤職員配置加算に係る確認書＜参考様式３＞</t>
    <phoneticPr fontId="10"/>
  </si>
  <si>
    <t>準ユニット部分の配置職員のみ。算定開始する月の分。</t>
    <rPh sb="0" eb="1">
      <t>ジュン</t>
    </rPh>
    <rPh sb="5" eb="7">
      <t>ブブン</t>
    </rPh>
    <rPh sb="8" eb="10">
      <t>ハイチ</t>
    </rPh>
    <rPh sb="10" eb="12">
      <t>ショクイン</t>
    </rPh>
    <rPh sb="15" eb="17">
      <t>サンテイ</t>
    </rPh>
    <rPh sb="17" eb="19">
      <t>カイシ</t>
    </rPh>
    <rPh sb="21" eb="22">
      <t>ツキ</t>
    </rPh>
    <rPh sb="23" eb="24">
      <t>ブン</t>
    </rPh>
    <phoneticPr fontId="10"/>
  </si>
  <si>
    <t>共同等する上記事業所又は医療施設の理学療法士，作業療法士，言語聴覚士又は医師の資格証（写）</t>
    <rPh sb="0" eb="2">
      <t>キョウドウ</t>
    </rPh>
    <rPh sb="2" eb="3">
      <t>トウ</t>
    </rPh>
    <rPh sb="5" eb="7">
      <t>ジョウキ</t>
    </rPh>
    <rPh sb="7" eb="10">
      <t>ジギョウショ</t>
    </rPh>
    <rPh sb="10" eb="11">
      <t>マタ</t>
    </rPh>
    <rPh sb="12" eb="14">
      <t>イリョウ</t>
    </rPh>
    <rPh sb="14" eb="16">
      <t>シセツ</t>
    </rPh>
    <rPh sb="17" eb="19">
      <t>リガク</t>
    </rPh>
    <rPh sb="19" eb="22">
      <t>リョウホウシ</t>
    </rPh>
    <rPh sb="23" eb="25">
      <t>サギョウ</t>
    </rPh>
    <rPh sb="25" eb="28">
      <t>リョウホウシ</t>
    </rPh>
    <rPh sb="29" eb="34">
      <t>ゲンゴチョウカクシ</t>
    </rPh>
    <rPh sb="34" eb="35">
      <t>マタ</t>
    </rPh>
    <rPh sb="36" eb="38">
      <t>イシ</t>
    </rPh>
    <rPh sb="39" eb="41">
      <t>シカク</t>
    </rPh>
    <rPh sb="41" eb="42">
      <t>ショウ</t>
    </rPh>
    <rPh sb="43" eb="44">
      <t>ウツ</t>
    </rPh>
    <phoneticPr fontId="10"/>
  </si>
  <si>
    <t>若年性認知症入所者受入加算に関する届出書＜参考様式５＞</t>
    <rPh sb="21" eb="23">
      <t>サンコウ</t>
    </rPh>
    <rPh sb="23" eb="25">
      <t>ヨウシキ</t>
    </rPh>
    <phoneticPr fontId="10"/>
  </si>
  <si>
    <t>精神科医師定期的療養指導に関する届出書＜参考様式６＞</t>
    <rPh sb="20" eb="22">
      <t>サンコウ</t>
    </rPh>
    <rPh sb="22" eb="24">
      <t>ヨウシキ</t>
    </rPh>
    <phoneticPr fontId="10"/>
  </si>
  <si>
    <t>障害者生活支援体制に関する届出書＜参考様式７＞</t>
    <rPh sb="17" eb="19">
      <t>サンコウ</t>
    </rPh>
    <rPh sb="19" eb="21">
      <t>ヨウシキ</t>
    </rPh>
    <phoneticPr fontId="10"/>
  </si>
  <si>
    <r>
      <t>介護給付費算定に係る体制等状況一覧表</t>
    </r>
    <r>
      <rPr>
        <sz val="9"/>
        <color rgb="FFFF0000"/>
        <rFont val="ＭＳ Ｐ明朝"/>
        <family val="1"/>
        <charset val="128"/>
      </rPr>
      <t>＜別紙1-1＞</t>
    </r>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10"/>
  </si>
  <si>
    <t>栄養マネジメント体制に関する届出書＜別紙38＞</t>
    <rPh sb="0" eb="2">
      <t>エイヨウ</t>
    </rPh>
    <rPh sb="8" eb="10">
      <t>タイセイ</t>
    </rPh>
    <rPh sb="11" eb="12">
      <t>カン</t>
    </rPh>
    <rPh sb="14" eb="17">
      <t>トドケデショ</t>
    </rPh>
    <rPh sb="18" eb="20">
      <t>ベッシ</t>
    </rPh>
    <phoneticPr fontId="10"/>
  </si>
  <si>
    <r>
      <t>日常生活継続支援加算に関する届出書</t>
    </r>
    <r>
      <rPr>
        <sz val="9"/>
        <color rgb="FFFF0000"/>
        <rFont val="ＭＳ Ｐ明朝"/>
        <family val="1"/>
        <charset val="128"/>
      </rPr>
      <t>＜別紙37＞</t>
    </r>
    <rPh sb="11" eb="12">
      <t>カン</t>
    </rPh>
    <rPh sb="14" eb="17">
      <t>トドケデショ</t>
    </rPh>
    <rPh sb="18" eb="20">
      <t>ベッシ</t>
    </rPh>
    <phoneticPr fontId="10"/>
  </si>
  <si>
    <t xml:space="preserve"> 事業所名</t>
    <rPh sb="1" eb="4">
      <t>ジギョウショ</t>
    </rPh>
    <rPh sb="4" eb="5">
      <t>メイ</t>
    </rPh>
    <phoneticPr fontId="10"/>
  </si>
  <si>
    <t xml:space="preserve"> 施設種別</t>
    <rPh sb="1" eb="3">
      <t>シセツ</t>
    </rPh>
    <rPh sb="3" eb="5">
      <t>シュベツ</t>
    </rPh>
    <phoneticPr fontId="10"/>
  </si>
  <si>
    <t>介護老人保健施設</t>
    <rPh sb="0" eb="8">
      <t>ロウケン</t>
    </rPh>
    <phoneticPr fontId="10"/>
  </si>
  <si>
    <t>医　　師</t>
    <rPh sb="0" eb="1">
      <t>イ</t>
    </rPh>
    <rPh sb="3" eb="4">
      <t>シ</t>
    </rPh>
    <phoneticPr fontId="10"/>
  </si>
  <si>
    <t>管理栄養士</t>
    <rPh sb="0" eb="2">
      <t>カンリ</t>
    </rPh>
    <rPh sb="2" eb="5">
      <t>エイヨウシ</t>
    </rPh>
    <phoneticPr fontId="10"/>
  </si>
  <si>
    <t>歯科医師</t>
    <rPh sb="0" eb="4">
      <t>シカイシ</t>
    </rPh>
    <phoneticPr fontId="10"/>
  </si>
  <si>
    <t>介護支援専門員</t>
    <rPh sb="0" eb="7">
      <t>カイゴ</t>
    </rPh>
    <phoneticPr fontId="10"/>
  </si>
  <si>
    <t>栄養ケア・マネジメントの実施の有無</t>
    <phoneticPr fontId="10"/>
  </si>
  <si>
    <r>
      <t>栄養マネジメント体制に関する届出書</t>
    </r>
    <r>
      <rPr>
        <sz val="9"/>
        <color rgb="FFFF0000"/>
        <rFont val="ＭＳ Ｐ明朝"/>
        <family val="1"/>
        <charset val="128"/>
      </rPr>
      <t>＜別紙38＞</t>
    </r>
    <rPh sb="18" eb="20">
      <t>ベッシ</t>
    </rPh>
    <phoneticPr fontId="10"/>
  </si>
  <si>
    <r>
      <t>テクノロジーの導入による日常生活継続支援加算に関する届出書</t>
    </r>
    <r>
      <rPr>
        <sz val="9"/>
        <color rgb="FFFF0000"/>
        <rFont val="ＭＳ Ｐ明朝"/>
        <family val="1"/>
        <charset val="128"/>
      </rPr>
      <t>＜別紙37-2＞</t>
    </r>
    <rPh sb="30" eb="32">
      <t>ベッシ</t>
    </rPh>
    <phoneticPr fontId="10"/>
  </si>
  <si>
    <r>
      <t>個別機能訓練</t>
    </r>
    <r>
      <rPr>
        <sz val="9"/>
        <rFont val="ＭＳ Ｐゴシック"/>
        <family val="3"/>
        <charset val="128"/>
      </rPr>
      <t>加算</t>
    </r>
    <rPh sb="0" eb="2">
      <t>コベツ</t>
    </rPh>
    <rPh sb="2" eb="4">
      <t>キノウ</t>
    </rPh>
    <rPh sb="4" eb="6">
      <t>クンレン</t>
    </rPh>
    <rPh sb="6" eb="8">
      <t>カサン</t>
    </rPh>
    <phoneticPr fontId="10"/>
  </si>
  <si>
    <t>障害者生活支援体制に関する届出書</t>
    <rPh sb="0" eb="3">
      <t>ショウガイシャ</t>
    </rPh>
    <rPh sb="3" eb="5">
      <t>セイカツ</t>
    </rPh>
    <rPh sb="5" eb="7">
      <t>シエン</t>
    </rPh>
    <rPh sb="7" eb="9">
      <t>タイセイ</t>
    </rPh>
    <rPh sb="10" eb="11">
      <t>カン</t>
    </rPh>
    <rPh sb="13" eb="16">
      <t>トドケデショ</t>
    </rPh>
    <phoneticPr fontId="10"/>
  </si>
  <si>
    <t>新規</t>
    <rPh sb="0" eb="2">
      <t>シンキ</t>
    </rPh>
    <phoneticPr fontId="10"/>
  </si>
  <si>
    <t>変更</t>
    <rPh sb="0" eb="2">
      <t>ヘンコウ</t>
    </rPh>
    <phoneticPr fontId="10"/>
  </si>
  <si>
    <t>終了</t>
    <rPh sb="0" eb="2">
      <t>シュウリョウ</t>
    </rPh>
    <phoneticPr fontId="10"/>
  </si>
  <si>
    <t>１　入所者の状況</t>
    <rPh sb="2" eb="5">
      <t>ニュウショシャ</t>
    </rPh>
    <rPh sb="6" eb="8">
      <t>ジョウキョウ</t>
    </rPh>
    <phoneticPr fontId="10"/>
  </si>
  <si>
    <t>入所者の総数</t>
    <rPh sb="0" eb="3">
      <t>ニュウショシャ</t>
    </rPh>
    <rPh sb="4" eb="6">
      <t>ソウスウ</t>
    </rPh>
    <phoneticPr fontId="10"/>
  </si>
  <si>
    <t>　　Ⅰの要件</t>
    <rPh sb="4" eb="6">
      <t>ヨウケン</t>
    </rPh>
    <phoneticPr fontId="10"/>
  </si>
  <si>
    <t>Ⅱの要件</t>
    <rPh sb="2" eb="4">
      <t>ヨウケン</t>
    </rPh>
    <phoneticPr fontId="10"/>
  </si>
  <si>
    <t>視覚障害者等である入所者の数</t>
    <phoneticPr fontId="10"/>
  </si>
  <si>
    <t>→１５人以上　　有　・　無</t>
    <rPh sb="3" eb="4">
      <t>ニン</t>
    </rPh>
    <rPh sb="4" eb="6">
      <t>イジョウ</t>
    </rPh>
    <rPh sb="8" eb="9">
      <t>アリ</t>
    </rPh>
    <rPh sb="12" eb="13">
      <t>ナシ</t>
    </rPh>
    <phoneticPr fontId="10"/>
  </si>
  <si>
    <t>（②÷①）×100</t>
    <phoneticPr fontId="10"/>
  </si>
  <si>
    <t>→３０％以上　　有　・　無</t>
    <rPh sb="4" eb="6">
      <t>イジョウ</t>
    </rPh>
    <rPh sb="8" eb="9">
      <t>アリ</t>
    </rPh>
    <rPh sb="12" eb="13">
      <t>ナシ</t>
    </rPh>
    <phoneticPr fontId="10"/>
  </si>
  <si>
    <t>５０％以上　有　・　無</t>
    <rPh sb="3" eb="5">
      <t>イジョウ</t>
    </rPh>
    <rPh sb="6" eb="7">
      <t>アリ</t>
    </rPh>
    <rPh sb="10" eb="11">
      <t>ナシ</t>
    </rPh>
    <phoneticPr fontId="10"/>
  </si>
  <si>
    <t>2　障害者生活支援員</t>
    <phoneticPr fontId="10"/>
  </si>
  <si>
    <t>a</t>
    <phoneticPr fontId="10"/>
  </si>
  <si>
    <t>点字の指導、点訳、歩行支援等を行うことができる者</t>
    <phoneticPr fontId="10"/>
  </si>
  <si>
    <t>b</t>
    <phoneticPr fontId="10"/>
  </si>
  <si>
    <t>手話通訳等を行うことができる者</t>
    <phoneticPr fontId="10"/>
  </si>
  <si>
    <t>c</t>
    <phoneticPr fontId="10"/>
  </si>
  <si>
    <t>知的障害者福祉法(昭和三十五年法律第三十七号)第十四条各号に掲げる者又はこれらに準ずる者</t>
    <phoneticPr fontId="10"/>
  </si>
  <si>
    <t>d</t>
    <phoneticPr fontId="10"/>
  </si>
  <si>
    <t>精神保健福祉士又は精神保健及び精神障害者福祉に関する法律施行令(昭和二十五年政令第百五十五号)第十二条各号に掲げる者</t>
    <phoneticPr fontId="10"/>
  </si>
  <si>
    <t>障害者生活支援員氏名</t>
    <rPh sb="0" eb="3">
      <t>ショウガイシャ</t>
    </rPh>
    <rPh sb="3" eb="5">
      <t>セイカツ</t>
    </rPh>
    <rPh sb="5" eb="7">
      <t>シエン</t>
    </rPh>
    <rPh sb="7" eb="8">
      <t>イン</t>
    </rPh>
    <rPh sb="8" eb="10">
      <t>シメイ</t>
    </rPh>
    <phoneticPr fontId="10"/>
  </si>
  <si>
    <t>種別</t>
    <rPh sb="0" eb="2">
      <t>シュベツ</t>
    </rPh>
    <phoneticPr fontId="10"/>
  </si>
  <si>
    <t>常勤・非常勤</t>
    <rPh sb="0" eb="2">
      <t>ジョウキン</t>
    </rPh>
    <rPh sb="3" eb="6">
      <t>ヒジョウキン</t>
    </rPh>
    <phoneticPr fontId="10"/>
  </si>
  <si>
    <t>常勤・非常勤</t>
    <phoneticPr fontId="10"/>
  </si>
  <si>
    <t>※　種別には上記a～dの該当する種別を記載してください。</t>
    <rPh sb="2" eb="4">
      <t>シュベツ</t>
    </rPh>
    <rPh sb="6" eb="8">
      <t>ジョウキ</t>
    </rPh>
    <rPh sb="12" eb="14">
      <t>ガイトウ</t>
    </rPh>
    <rPh sb="16" eb="18">
      <t>シュベツ</t>
    </rPh>
    <rPh sb="19" eb="21">
      <t>キサイ</t>
    </rPh>
    <phoneticPr fontId="10"/>
  </si>
  <si>
    <t>常勤専従の障害者生活支援員の数</t>
    <rPh sb="0" eb="2">
      <t>ジョウキン</t>
    </rPh>
    <rPh sb="2" eb="4">
      <t>センジュウ</t>
    </rPh>
    <rPh sb="14" eb="15">
      <t>サンスウ</t>
    </rPh>
    <phoneticPr fontId="10"/>
  </si>
  <si>
    <t>加算Ⅰ</t>
    <rPh sb="0" eb="2">
      <t>カサン</t>
    </rPh>
    <phoneticPr fontId="10"/>
  </si>
  <si>
    <t>視覚障害者等である入所者の数が５０人以下</t>
    <rPh sb="17" eb="18">
      <t>ニン</t>
    </rPh>
    <rPh sb="18" eb="20">
      <t>イカ</t>
    </rPh>
    <phoneticPr fontId="10"/>
  </si>
  <si>
    <t>配置基準　
常勤専従１</t>
    <rPh sb="0" eb="2">
      <t>ハイチ</t>
    </rPh>
    <rPh sb="2" eb="4">
      <t>キジュン</t>
    </rPh>
    <rPh sb="6" eb="8">
      <t>ジョウキン</t>
    </rPh>
    <rPh sb="8" eb="10">
      <t>センジュウ</t>
    </rPh>
    <phoneticPr fontId="10"/>
  </si>
  <si>
    <t>　有　・　無</t>
    <rPh sb="1" eb="2">
      <t>アリ</t>
    </rPh>
    <rPh sb="5" eb="6">
      <t>ナシ</t>
    </rPh>
    <phoneticPr fontId="10"/>
  </si>
  <si>
    <t>視覚障害者等である入所者の数が５０人を超える</t>
    <rPh sb="17" eb="18">
      <t>ニン</t>
    </rPh>
    <rPh sb="19" eb="20">
      <t>コ</t>
    </rPh>
    <phoneticPr fontId="10"/>
  </si>
  <si>
    <t>上記に加え
常勤換算　50：1</t>
    <rPh sb="0" eb="2">
      <t>ジョウキ</t>
    </rPh>
    <rPh sb="3" eb="4">
      <t>クワ</t>
    </rPh>
    <rPh sb="6" eb="8">
      <t>ジョウキン</t>
    </rPh>
    <rPh sb="8" eb="10">
      <t>カンサン</t>
    </rPh>
    <phoneticPr fontId="10"/>
  </si>
  <si>
    <t>加算Ⅱ</t>
    <rPh sb="0" eb="2">
      <t>カサン</t>
    </rPh>
    <phoneticPr fontId="10"/>
  </si>
  <si>
    <t>配置基準
常勤専従　2</t>
    <rPh sb="0" eb="2">
      <t>ハイチ</t>
    </rPh>
    <rPh sb="2" eb="4">
      <t>キジュン</t>
    </rPh>
    <rPh sb="5" eb="7">
      <t>ジョウキン</t>
    </rPh>
    <rPh sb="7" eb="9">
      <t>センジュウ</t>
    </rPh>
    <phoneticPr fontId="10"/>
  </si>
  <si>
    <t>上記に加え
常勤換算で
（（50：1）＋1）</t>
    <rPh sb="0" eb="2">
      <t>ジョウキ</t>
    </rPh>
    <rPh sb="3" eb="4">
      <t>クワ</t>
    </rPh>
    <rPh sb="6" eb="8">
      <t>ジョウキン</t>
    </rPh>
    <rPh sb="8" eb="10">
      <t>カンサン</t>
    </rPh>
    <phoneticPr fontId="10"/>
  </si>
  <si>
    <t>※　各要件を満たすことが確認できる書類を添付してください。</t>
    <rPh sb="2" eb="5">
      <t>カクヨウケン</t>
    </rPh>
    <rPh sb="6" eb="7">
      <t>ミ</t>
    </rPh>
    <rPh sb="12" eb="14">
      <t>カクニン</t>
    </rPh>
    <rPh sb="17" eb="19">
      <t>ショルイ</t>
    </rPh>
    <rPh sb="20" eb="22">
      <t>テンプ</t>
    </rPh>
    <phoneticPr fontId="10"/>
  </si>
  <si>
    <t>療養食加算に関する届出書＜参考様式５＞</t>
    <rPh sb="13" eb="15">
      <t>サンコウ</t>
    </rPh>
    <rPh sb="15" eb="17">
      <t>ヨウシキ</t>
    </rPh>
    <phoneticPr fontId="10"/>
  </si>
  <si>
    <r>
      <t>看護体制加算に係る届出書</t>
    </r>
    <r>
      <rPr>
        <sz val="9"/>
        <color rgb="FFFF0000"/>
        <rFont val="ＭＳ Ｐ明朝"/>
        <family val="1"/>
        <charset val="128"/>
      </rPr>
      <t>＜別紙25-2＞</t>
    </r>
    <rPh sb="13" eb="15">
      <t>ベッシ</t>
    </rPh>
    <phoneticPr fontId="10"/>
  </si>
  <si>
    <t>短期入所生活介護</t>
    <rPh sb="0" eb="2">
      <t>タンキ</t>
    </rPh>
    <rPh sb="2" eb="4">
      <t>ニュウショ</t>
    </rPh>
    <rPh sb="4" eb="6">
      <t>セイカツ</t>
    </rPh>
    <rPh sb="6" eb="8">
      <t>カイゴ</t>
    </rPh>
    <phoneticPr fontId="10"/>
  </si>
  <si>
    <t>短期入所療養介護</t>
    <rPh sb="0" eb="2">
      <t>タンキ</t>
    </rPh>
    <rPh sb="2" eb="4">
      <t>ニュウショ</t>
    </rPh>
    <rPh sb="4" eb="6">
      <t>リョウヨウ</t>
    </rPh>
    <rPh sb="6" eb="8">
      <t>カイゴ</t>
    </rPh>
    <phoneticPr fontId="10"/>
  </si>
  <si>
    <t>前年度の
平均入所者数等</t>
    <rPh sb="0" eb="3">
      <t>ゼンネンド</t>
    </rPh>
    <rPh sb="5" eb="7">
      <t>ヘイキン</t>
    </rPh>
    <rPh sb="7" eb="10">
      <t>ニュウショシャ</t>
    </rPh>
    <rPh sb="10" eb="11">
      <t>スウ</t>
    </rPh>
    <rPh sb="11" eb="12">
      <t>トウ</t>
    </rPh>
    <phoneticPr fontId="10"/>
  </si>
  <si>
    <r>
      <t xml:space="preserve">短期入所
生活介護・
</t>
    </r>
    <r>
      <rPr>
        <sz val="8"/>
        <rFont val="ＭＳ Ｐゴシック"/>
        <family val="3"/>
        <charset val="128"/>
      </rPr>
      <t>（地域密着型）</t>
    </r>
    <r>
      <rPr>
        <sz val="9"/>
        <rFont val="ＭＳ Ｐゴシック"/>
        <family val="3"/>
        <charset val="128"/>
      </rPr>
      <t xml:space="preserve">
介護老人
福祉施設</t>
    </r>
    <rPh sb="0" eb="2">
      <t>タンキ</t>
    </rPh>
    <rPh sb="2" eb="4">
      <t>ニュウショ</t>
    </rPh>
    <rPh sb="5" eb="7">
      <t>セイカツ</t>
    </rPh>
    <rPh sb="7" eb="9">
      <t>カイゴ</t>
    </rPh>
    <rPh sb="13" eb="15">
      <t>チイキ</t>
    </rPh>
    <rPh sb="15" eb="17">
      <t>ミッチャク</t>
    </rPh>
    <rPh sb="17" eb="18">
      <t>ガタ</t>
    </rPh>
    <rPh sb="20" eb="22">
      <t>カイゴ</t>
    </rPh>
    <rPh sb="22" eb="24">
      <t>ロウジン</t>
    </rPh>
    <rPh sb="25" eb="27">
      <t>フクシ</t>
    </rPh>
    <rPh sb="27" eb="29">
      <t>シセツ</t>
    </rPh>
    <phoneticPr fontId="10"/>
  </si>
  <si>
    <t>本体施設の前年度の
平均入所者数（※空床短期入所を含む）</t>
    <rPh sb="0" eb="2">
      <t>ホンタイ</t>
    </rPh>
    <rPh sb="2" eb="4">
      <t>シセツ</t>
    </rPh>
    <rPh sb="5" eb="8">
      <t>ゼンネンド</t>
    </rPh>
    <rPh sb="10" eb="12">
      <t>ヘイキン</t>
    </rPh>
    <rPh sb="12" eb="15">
      <t>ニュウショシャ</t>
    </rPh>
    <rPh sb="15" eb="16">
      <t>スウ</t>
    </rPh>
    <rPh sb="18" eb="20">
      <t>クウショウ</t>
    </rPh>
    <rPh sb="20" eb="22">
      <t>タンキ</t>
    </rPh>
    <rPh sb="22" eb="24">
      <t>ニュウショ</t>
    </rPh>
    <rPh sb="25" eb="26">
      <t>フク</t>
    </rPh>
    <phoneticPr fontId="10"/>
  </si>
  <si>
    <t>併設型短期入所の前年度の平均利用者数</t>
    <rPh sb="0" eb="2">
      <t>ヘイセツ</t>
    </rPh>
    <rPh sb="2" eb="3">
      <t>ガタ</t>
    </rPh>
    <rPh sb="3" eb="5">
      <t>タンキ</t>
    </rPh>
    <rPh sb="5" eb="7">
      <t>ニュウショ</t>
    </rPh>
    <rPh sb="8" eb="11">
      <t>ゼンネンド</t>
    </rPh>
    <rPh sb="12" eb="14">
      <t>ヘイキン</t>
    </rPh>
    <rPh sb="14" eb="17">
      <t>リヨウシャ</t>
    </rPh>
    <rPh sb="17" eb="18">
      <t>スウ</t>
    </rPh>
    <phoneticPr fontId="10"/>
  </si>
  <si>
    <t>左記の合計</t>
    <rPh sb="0" eb="2">
      <t>サキ</t>
    </rPh>
    <rPh sb="3" eb="5">
      <t>ゴウケイ</t>
    </rPh>
    <phoneticPr fontId="10"/>
  </si>
  <si>
    <r>
      <t xml:space="preserve">ﾕﾆｯﾄ部分の
ﾕﾆｯﾄ数
</t>
    </r>
    <r>
      <rPr>
        <sz val="8"/>
        <rFont val="ＭＳ Ｐゴシック"/>
        <family val="3"/>
        <charset val="128"/>
      </rPr>
      <t>（併設短期入所を含む）</t>
    </r>
    <rPh sb="4" eb="6">
      <t>ブブン</t>
    </rPh>
    <rPh sb="12" eb="13">
      <t>スウ</t>
    </rPh>
    <rPh sb="15" eb="17">
      <t>ヘイセツ</t>
    </rPh>
    <rPh sb="17" eb="19">
      <t>タンキ</t>
    </rPh>
    <rPh sb="19" eb="21">
      <t>ニュウショ</t>
    </rPh>
    <rPh sb="22" eb="23">
      <t>フク</t>
    </rPh>
    <phoneticPr fontId="10"/>
  </si>
  <si>
    <t>前年度の平均入所者数
（※みなし短期入所を含む）</t>
    <rPh sb="0" eb="3">
      <t>ゼンネンド</t>
    </rPh>
    <rPh sb="4" eb="6">
      <t>ヘイキン</t>
    </rPh>
    <rPh sb="6" eb="9">
      <t>ニュウショシャ</t>
    </rPh>
    <rPh sb="9" eb="10">
      <t>スウ</t>
    </rPh>
    <rPh sb="16" eb="18">
      <t>タンキ</t>
    </rPh>
    <rPh sb="18" eb="20">
      <t>ニュウショ</t>
    </rPh>
    <rPh sb="21" eb="22">
      <t>フク</t>
    </rPh>
    <phoneticPr fontId="10"/>
  </si>
  <si>
    <t>ﾕﾆｯﾄ部分の
ﾕﾆｯﾄ数</t>
    <rPh sb="4" eb="6">
      <t>ブブン</t>
    </rPh>
    <rPh sb="12" eb="13">
      <t>スウ</t>
    </rPh>
    <phoneticPr fontId="10"/>
  </si>
  <si>
    <t>認知症専門棟以外</t>
    <rPh sb="0" eb="3">
      <t>ニンチショウ</t>
    </rPh>
    <rPh sb="3" eb="5">
      <t>センモン</t>
    </rPh>
    <rPh sb="5" eb="6">
      <t>トウ</t>
    </rPh>
    <rPh sb="6" eb="8">
      <t>イガイ</t>
    </rPh>
    <phoneticPr fontId="10"/>
  </si>
  <si>
    <t>認知症専門棟</t>
    <rPh sb="0" eb="3">
      <t>ニンチショウ</t>
    </rPh>
    <rPh sb="3" eb="5">
      <t>センモン</t>
    </rPh>
    <rPh sb="5" eb="6">
      <t>トウ</t>
    </rPh>
    <phoneticPr fontId="10"/>
  </si>
  <si>
    <r>
      <t>●</t>
    </r>
    <r>
      <rPr>
        <u/>
        <sz val="11"/>
        <rFont val="ＭＳ Ｐゴシック"/>
        <family val="3"/>
        <charset val="128"/>
      </rPr>
      <t>ユニット及び認知症専門棟以外の部分用</t>
    </r>
    <rPh sb="5" eb="6">
      <t>オヨ</t>
    </rPh>
    <rPh sb="7" eb="10">
      <t>ニンチショウ</t>
    </rPh>
    <rPh sb="10" eb="12">
      <t>センモン</t>
    </rPh>
    <rPh sb="12" eb="13">
      <t>トウ</t>
    </rPh>
    <rPh sb="13" eb="15">
      <t>イガイ</t>
    </rPh>
    <rPh sb="16" eb="18">
      <t>ブブン</t>
    </rPh>
    <rPh sb="18" eb="19">
      <t>ヨウ</t>
    </rPh>
    <phoneticPr fontId="10"/>
  </si>
  <si>
    <t>施設の夜勤時間帯</t>
    <rPh sb="0" eb="2">
      <t>シセツ</t>
    </rPh>
    <rPh sb="3" eb="5">
      <t>ヤキン</t>
    </rPh>
    <rPh sb="5" eb="8">
      <t>ジカンタイ</t>
    </rPh>
    <phoneticPr fontId="10"/>
  </si>
  <si>
    <t>：</t>
    <phoneticPr fontId="10"/>
  </si>
  <si>
    <t>）～</t>
    <phoneticPr fontId="10"/>
  </si>
  <si>
    <r>
      <t>）の</t>
    </r>
    <r>
      <rPr>
        <u/>
        <sz val="11"/>
        <rFont val="ＭＳ Ｐゴシック"/>
        <family val="3"/>
        <charset val="128"/>
      </rPr>
      <t>１６時間</t>
    </r>
    <rPh sb="4" eb="6">
      <t>ジカン</t>
    </rPh>
    <phoneticPr fontId="10"/>
  </si>
  <si>
    <t>)</t>
    <phoneticPr fontId="10"/>
  </si>
  <si>
    <t>※ 22時～翌5時を含めた連続する
　16時間で、施設で定めたもの。</t>
    <phoneticPr fontId="10"/>
  </si>
  <si>
    <t>夜勤時間帯における延夜勤時間数</t>
    <rPh sb="0" eb="2">
      <t>ヤキン</t>
    </rPh>
    <rPh sb="2" eb="5">
      <t>ジカンタイ</t>
    </rPh>
    <rPh sb="9" eb="10">
      <t>ノ</t>
    </rPh>
    <rPh sb="10" eb="12">
      <t>ヤキン</t>
    </rPh>
    <rPh sb="12" eb="14">
      <t>ジカン</t>
    </rPh>
    <rPh sb="14" eb="15">
      <t>スウ</t>
    </rPh>
    <phoneticPr fontId="10"/>
  </si>
  <si>
    <t>勤務の
種別</t>
    <rPh sb="0" eb="2">
      <t>キンム</t>
    </rPh>
    <rPh sb="4" eb="6">
      <t>シュベツ</t>
    </rPh>
    <phoneticPr fontId="10"/>
  </si>
  <si>
    <t>勤　務　時　間</t>
    <rPh sb="0" eb="1">
      <t>ツトム</t>
    </rPh>
    <rPh sb="2" eb="3">
      <t>ツトム</t>
    </rPh>
    <rPh sb="4" eb="5">
      <t>トキ</t>
    </rPh>
    <rPh sb="6" eb="7">
      <t>アイダ</t>
    </rPh>
    <phoneticPr fontId="10"/>
  </si>
  <si>
    <t>うち、夜勤時間帯に該当する勤務時間数（Ａ）</t>
    <rPh sb="3" eb="5">
      <t>ヤキン</t>
    </rPh>
    <rPh sb="5" eb="8">
      <t>ジカンタイ</t>
    </rPh>
    <rPh sb="9" eb="11">
      <t>ガイトウ</t>
    </rPh>
    <rPh sb="13" eb="15">
      <t>キンム</t>
    </rPh>
    <rPh sb="15" eb="17">
      <t>ジカン</t>
    </rPh>
    <rPh sb="17" eb="18">
      <t>スウ</t>
    </rPh>
    <phoneticPr fontId="10"/>
  </si>
  <si>
    <t>当該月内の勤務延日数（Ｂ）</t>
    <rPh sb="0" eb="2">
      <t>トウガイ</t>
    </rPh>
    <rPh sb="2" eb="3">
      <t>ツキ</t>
    </rPh>
    <rPh sb="3" eb="4">
      <t>ナイ</t>
    </rPh>
    <rPh sb="5" eb="7">
      <t>キンム</t>
    </rPh>
    <rPh sb="7" eb="8">
      <t>ノ</t>
    </rPh>
    <rPh sb="8" eb="9">
      <t>ニチ</t>
    </rPh>
    <rPh sb="9" eb="10">
      <t>カズ</t>
    </rPh>
    <phoneticPr fontId="10"/>
  </si>
  <si>
    <t>（Ａ）×（Ｂ）</t>
    <phoneticPr fontId="10"/>
  </si>
  <si>
    <t>ｈ</t>
    <phoneticPr fontId="10"/>
  </si>
  <si>
    <t>延夜勤時間数</t>
    <rPh sb="0" eb="1">
      <t>ノ</t>
    </rPh>
    <rPh sb="1" eb="3">
      <t>ヤキン</t>
    </rPh>
    <rPh sb="3" eb="6">
      <t>ジカンスウ</t>
    </rPh>
    <phoneticPr fontId="10"/>
  </si>
  <si>
    <t>１日平均夜勤職員数</t>
    <rPh sb="1" eb="2">
      <t>ニチ</t>
    </rPh>
    <rPh sb="2" eb="4">
      <t>ヘイキン</t>
    </rPh>
    <rPh sb="4" eb="6">
      <t>ヤキン</t>
    </rPh>
    <rPh sb="6" eb="8">
      <t>ショクイン</t>
    </rPh>
    <rPh sb="8" eb="9">
      <t>スウ</t>
    </rPh>
    <phoneticPr fontId="10"/>
  </si>
  <si>
    <t>÷　（</t>
    <phoneticPr fontId="10"/>
  </si>
  <si>
    <t>×　１６　）　＝</t>
    <phoneticPr fontId="10"/>
  </si>
  <si>
    <t>※延夜勤時間数</t>
    <rPh sb="1" eb="2">
      <t>ノ</t>
    </rPh>
    <rPh sb="2" eb="4">
      <t>ヤキン</t>
    </rPh>
    <rPh sb="4" eb="7">
      <t>ジカンスウ</t>
    </rPh>
    <phoneticPr fontId="10"/>
  </si>
  <si>
    <t>※当該月の日数</t>
    <rPh sb="1" eb="3">
      <t>トウガイ</t>
    </rPh>
    <rPh sb="3" eb="4">
      <t>ツキ</t>
    </rPh>
    <rPh sb="5" eb="7">
      <t>ニッスウ</t>
    </rPh>
    <phoneticPr fontId="10"/>
  </si>
  <si>
    <t>※小数点第３位以下切り捨て</t>
    <phoneticPr fontId="10"/>
  </si>
  <si>
    <r>
      <t>●</t>
    </r>
    <r>
      <rPr>
        <u/>
        <sz val="11"/>
        <rFont val="ＭＳ Ｐゴシック"/>
        <family val="3"/>
        <charset val="128"/>
      </rPr>
      <t>ユニット部分用又は認知症専門棟部分</t>
    </r>
    <rPh sb="5" eb="7">
      <t>ブブン</t>
    </rPh>
    <rPh sb="7" eb="8">
      <t>ヨウ</t>
    </rPh>
    <rPh sb="8" eb="9">
      <t>マタ</t>
    </rPh>
    <rPh sb="10" eb="13">
      <t>ニンチショウ</t>
    </rPh>
    <rPh sb="13" eb="15">
      <t>センモン</t>
    </rPh>
    <rPh sb="15" eb="16">
      <t>トウ</t>
    </rPh>
    <rPh sb="16" eb="18">
      <t>ブブン</t>
    </rPh>
    <phoneticPr fontId="10"/>
  </si>
  <si>
    <t>　一部ユニット型施設（経過措置）においては、ユニット部分とユニット以外の部分についてそれぞれ記載すること。（ユニット部分とユニット以外の部分について、それぞれ区分して算定の可否を判断すること。）</t>
    <rPh sb="1" eb="3">
      <t>イチブ</t>
    </rPh>
    <rPh sb="7" eb="8">
      <t>ガタ</t>
    </rPh>
    <rPh sb="8" eb="10">
      <t>シセツ</t>
    </rPh>
    <rPh sb="11" eb="13">
      <t>ケイカ</t>
    </rPh>
    <rPh sb="13" eb="15">
      <t>ソチ</t>
    </rPh>
    <rPh sb="26" eb="28">
      <t>ブブン</t>
    </rPh>
    <rPh sb="33" eb="35">
      <t>イガイ</t>
    </rPh>
    <rPh sb="36" eb="38">
      <t>ブブン</t>
    </rPh>
    <rPh sb="46" eb="48">
      <t>キサイ</t>
    </rPh>
    <rPh sb="58" eb="60">
      <t>ブブン</t>
    </rPh>
    <rPh sb="65" eb="67">
      <t>イガイ</t>
    </rPh>
    <rPh sb="68" eb="70">
      <t>ブブン</t>
    </rPh>
    <rPh sb="79" eb="81">
      <t>クブン</t>
    </rPh>
    <rPh sb="83" eb="85">
      <t>サンテイ</t>
    </rPh>
    <rPh sb="86" eb="88">
      <t>カヒ</t>
    </rPh>
    <rPh sb="89" eb="91">
      <t>ハンダン</t>
    </rPh>
    <phoneticPr fontId="10"/>
  </si>
  <si>
    <t>　認知症専門棟を有する介護老人保健施設福祉施設においては、認知症専門棟部分と認知症専門棟以外の部分についてそれぞれ記載すること。（認知症専門棟部分と認知症専門棟以外の部分について、それぞれ区分して算定の可否を判断すること。）</t>
    <rPh sb="1" eb="4">
      <t>ニンチショウ</t>
    </rPh>
    <rPh sb="4" eb="6">
      <t>センモン</t>
    </rPh>
    <rPh sb="6" eb="7">
      <t>トウ</t>
    </rPh>
    <rPh sb="8" eb="9">
      <t>ユウ</t>
    </rPh>
    <rPh sb="11" eb="13">
      <t>カイゴ</t>
    </rPh>
    <rPh sb="13" eb="15">
      <t>ロウジン</t>
    </rPh>
    <rPh sb="15" eb="17">
      <t>ホケン</t>
    </rPh>
    <rPh sb="17" eb="19">
      <t>シセツ</t>
    </rPh>
    <rPh sb="19" eb="21">
      <t>フクシ</t>
    </rPh>
    <rPh sb="21" eb="23">
      <t>シセツ</t>
    </rPh>
    <phoneticPr fontId="10"/>
  </si>
  <si>
    <t>※　参考様式は、算定要件を満たす内容を証するものであれば任意様式で提出しても差し支えありませんが、</t>
    <rPh sb="2" eb="6">
      <t>サンコウヨウシキ</t>
    </rPh>
    <rPh sb="8" eb="12">
      <t>サンテイヨウケン</t>
    </rPh>
    <rPh sb="13" eb="14">
      <t>ミ</t>
    </rPh>
    <rPh sb="16" eb="18">
      <t>ナイヨウ</t>
    </rPh>
    <rPh sb="19" eb="20">
      <t>ショウ</t>
    </rPh>
    <rPh sb="28" eb="30">
      <t>ニンイ</t>
    </rPh>
    <rPh sb="30" eb="32">
      <t>ヨウシキ</t>
    </rPh>
    <rPh sb="33" eb="35">
      <t>テイシュツ</t>
    </rPh>
    <rPh sb="38" eb="39">
      <t>サ</t>
    </rPh>
    <rPh sb="40" eb="41">
      <t>ツカ</t>
    </rPh>
    <phoneticPr fontId="10"/>
  </si>
  <si>
    <t>　届け出後も同じ様式を継続して使用し、算定要件を毎月確認及び記録してください。</t>
    <rPh sb="1" eb="2">
      <t>トド</t>
    </rPh>
    <rPh sb="3" eb="4">
      <t>デ</t>
    </rPh>
    <rPh sb="4" eb="5">
      <t>ゴ</t>
    </rPh>
    <rPh sb="6" eb="7">
      <t>オナ</t>
    </rPh>
    <rPh sb="8" eb="10">
      <t>ヨウシキ</t>
    </rPh>
    <rPh sb="11" eb="13">
      <t>ケイゾク</t>
    </rPh>
    <rPh sb="15" eb="17">
      <t>シヨウ</t>
    </rPh>
    <rPh sb="19" eb="23">
      <t>サンテイヨウケン</t>
    </rPh>
    <rPh sb="24" eb="26">
      <t>マイツキ</t>
    </rPh>
    <rPh sb="26" eb="28">
      <t>カクニン</t>
    </rPh>
    <rPh sb="28" eb="29">
      <t>オヨ</t>
    </rPh>
    <rPh sb="30" eb="32">
      <t>キロク</t>
    </rPh>
    <phoneticPr fontId="10"/>
  </si>
  <si>
    <t>前６月又は前12月における別紙37の人数等を計算したもの</t>
    <rPh sb="2" eb="3">
      <t>ツキ</t>
    </rPh>
    <rPh sb="3" eb="4">
      <t>マタ</t>
    </rPh>
    <rPh sb="5" eb="6">
      <t>マエ</t>
    </rPh>
    <rPh sb="8" eb="9">
      <t>ツキ</t>
    </rPh>
    <rPh sb="13" eb="15">
      <t>ベッシ</t>
    </rPh>
    <rPh sb="18" eb="20">
      <t>ニンズウ</t>
    </rPh>
    <rPh sb="20" eb="21">
      <t>トウ</t>
    </rPh>
    <rPh sb="22" eb="24">
      <t>ケイサン</t>
    </rPh>
    <phoneticPr fontId="10"/>
  </si>
  <si>
    <t>日常生活継続支援加算に関する確認書①</t>
    <rPh sb="0" eb="2">
      <t>ニチジョウ</t>
    </rPh>
    <rPh sb="2" eb="4">
      <t>セイカツ</t>
    </rPh>
    <rPh sb="4" eb="6">
      <t>ケイゾク</t>
    </rPh>
    <rPh sb="6" eb="8">
      <t>シエン</t>
    </rPh>
    <rPh sb="8" eb="10">
      <t>カサン</t>
    </rPh>
    <rPh sb="11" eb="12">
      <t>カン</t>
    </rPh>
    <rPh sb="14" eb="17">
      <t>カクニンショ</t>
    </rPh>
    <phoneticPr fontId="10"/>
  </si>
  <si>
    <t>【要件１】　※１～５のいずれかを記載すること</t>
    <rPh sb="1" eb="3">
      <t>ヨウケン</t>
    </rPh>
    <rPh sb="16" eb="18">
      <t>キサイ</t>
    </rPh>
    <phoneticPr fontId="10"/>
  </si>
  <si>
    <t>１</t>
    <phoneticPr fontId="10"/>
  </si>
  <si>
    <t>　要介護４又は要介護５の者の数　（届出月前６か月の新規入所者）</t>
    <rPh sb="1" eb="4">
      <t>ヨウカイゴ</t>
    </rPh>
    <rPh sb="5" eb="6">
      <t>マタ</t>
    </rPh>
    <rPh sb="7" eb="10">
      <t>ヨウカイゴ</t>
    </rPh>
    <rPh sb="12" eb="13">
      <t>モノ</t>
    </rPh>
    <rPh sb="14" eb="15">
      <t>カズ</t>
    </rPh>
    <rPh sb="17" eb="19">
      <t>トドケデ</t>
    </rPh>
    <rPh sb="19" eb="20">
      <t>ツキ</t>
    </rPh>
    <rPh sb="20" eb="21">
      <t>マエ</t>
    </rPh>
    <rPh sb="23" eb="24">
      <t>ゲツ</t>
    </rPh>
    <rPh sb="25" eb="27">
      <t>シンキ</t>
    </rPh>
    <rPh sb="27" eb="30">
      <t>ニュウショシャ</t>
    </rPh>
    <phoneticPr fontId="10"/>
  </si>
  <si>
    <t>　月</t>
    <phoneticPr fontId="10"/>
  </si>
  <si>
    <t>新規入所者の総数</t>
    <rPh sb="0" eb="2">
      <t>シンキ</t>
    </rPh>
    <rPh sb="2" eb="5">
      <t>ニュウショシャ</t>
    </rPh>
    <rPh sb="6" eb="8">
      <t>ソウスウ</t>
    </rPh>
    <phoneticPr fontId="10"/>
  </si>
  <si>
    <t>←A</t>
    <phoneticPr fontId="10"/>
  </si>
  <si>
    <t>B/A×100</t>
    <phoneticPr fontId="10"/>
  </si>
  <si>
    <t>①のうち入所した日の
要介護状態区分が
要介護４・５の者の数</t>
    <rPh sb="4" eb="6">
      <t>ニュウショ</t>
    </rPh>
    <rPh sb="8" eb="9">
      <t>ヒ</t>
    </rPh>
    <rPh sb="11" eb="14">
      <t>ヨウカイゴ</t>
    </rPh>
    <rPh sb="14" eb="16">
      <t>ジョウタイ</t>
    </rPh>
    <rPh sb="16" eb="18">
      <t>クブン</t>
    </rPh>
    <rPh sb="20" eb="23">
      <t>ヨウカイゴ</t>
    </rPh>
    <rPh sb="27" eb="28">
      <t>モノ</t>
    </rPh>
    <rPh sb="29" eb="30">
      <t>カズ</t>
    </rPh>
    <phoneticPr fontId="10"/>
  </si>
  <si>
    <t>←B</t>
    <phoneticPr fontId="10"/>
  </si>
  <si>
    <t>７０％以上</t>
    <phoneticPr fontId="10"/>
  </si>
  <si>
    <t>２</t>
    <phoneticPr fontId="10"/>
  </si>
  <si>
    <t>　要介護４又は要介護５の者の数　（届出月前12か月の新規入所者）</t>
    <rPh sb="1" eb="4">
      <t>ヨウカイゴ</t>
    </rPh>
    <rPh sb="5" eb="6">
      <t>マタ</t>
    </rPh>
    <rPh sb="7" eb="10">
      <t>ヨウカイゴ</t>
    </rPh>
    <rPh sb="12" eb="13">
      <t>モノ</t>
    </rPh>
    <rPh sb="14" eb="15">
      <t>カズ</t>
    </rPh>
    <rPh sb="17" eb="19">
      <t>トドケデ</t>
    </rPh>
    <rPh sb="19" eb="20">
      <t>ツキ</t>
    </rPh>
    <rPh sb="20" eb="21">
      <t>マエ</t>
    </rPh>
    <rPh sb="24" eb="25">
      <t>ゲツ</t>
    </rPh>
    <rPh sb="26" eb="28">
      <t>シンキ</t>
    </rPh>
    <rPh sb="28" eb="31">
      <t>ニュウショシャ</t>
    </rPh>
    <phoneticPr fontId="10"/>
  </si>
  <si>
    <t>３</t>
    <phoneticPr fontId="10"/>
  </si>
  <si>
    <t>　日常生活自立度ランクⅢ、Ⅳ又はＭの者の数　（届出月前６か月の新規入所者）</t>
    <rPh sb="1" eb="3">
      <t>ニチジョウ</t>
    </rPh>
    <rPh sb="3" eb="5">
      <t>セイカツ</t>
    </rPh>
    <rPh sb="5" eb="8">
      <t>ジリツド</t>
    </rPh>
    <rPh sb="14" eb="15">
      <t>マタ</t>
    </rPh>
    <rPh sb="18" eb="19">
      <t>モノ</t>
    </rPh>
    <rPh sb="20" eb="21">
      <t>カズ</t>
    </rPh>
    <phoneticPr fontId="10"/>
  </si>
  <si>
    <t>←a</t>
    <phoneticPr fontId="10"/>
  </si>
  <si>
    <t>b/a×100</t>
    <phoneticPr fontId="10"/>
  </si>
  <si>
    <t>①のうち入所した日の日常生活自立度がランクⅢ，Ⅳ又はＭの者の数</t>
    <rPh sb="4" eb="6">
      <t>ニュウショ</t>
    </rPh>
    <rPh sb="8" eb="9">
      <t>ヒ</t>
    </rPh>
    <rPh sb="10" eb="12">
      <t>ニチジョウ</t>
    </rPh>
    <rPh sb="12" eb="14">
      <t>セイカツ</t>
    </rPh>
    <rPh sb="14" eb="17">
      <t>ジリツド</t>
    </rPh>
    <rPh sb="24" eb="25">
      <t>マタ</t>
    </rPh>
    <rPh sb="28" eb="29">
      <t>モノ</t>
    </rPh>
    <rPh sb="30" eb="31">
      <t>カズ</t>
    </rPh>
    <phoneticPr fontId="10"/>
  </si>
  <si>
    <t>←b</t>
    <phoneticPr fontId="10"/>
  </si>
  <si>
    <t>６５％以上</t>
    <phoneticPr fontId="10"/>
  </si>
  <si>
    <t>４</t>
    <phoneticPr fontId="10"/>
  </si>
  <si>
    <t>　日常生活自立度ランクⅢ、Ⅳ又はＭの者の数　　（届出月前12か月の新規入所者）</t>
    <rPh sb="1" eb="3">
      <t>ニチジョウ</t>
    </rPh>
    <rPh sb="3" eb="5">
      <t>セイカツ</t>
    </rPh>
    <rPh sb="5" eb="8">
      <t>ジリツド</t>
    </rPh>
    <rPh sb="14" eb="15">
      <t>マタ</t>
    </rPh>
    <rPh sb="18" eb="19">
      <t>モノ</t>
    </rPh>
    <rPh sb="20" eb="21">
      <t>カズ</t>
    </rPh>
    <phoneticPr fontId="10"/>
  </si>
  <si>
    <t>５</t>
    <phoneticPr fontId="10"/>
  </si>
  <si>
    <r>
      <t>　口腔内のたんの吸引等、経管栄養等を必要とする者の数　（届出月前</t>
    </r>
    <r>
      <rPr>
        <sz val="11"/>
        <rFont val="ＭＳ Ｐゴシック"/>
        <family val="3"/>
        <charset val="128"/>
      </rPr>
      <t>４月から前々月までの３月間の平均）</t>
    </r>
    <rPh sb="1" eb="3">
      <t>コウコウ</t>
    </rPh>
    <rPh sb="3" eb="4">
      <t>ナイ</t>
    </rPh>
    <rPh sb="8" eb="11">
      <t>キュウインナド</t>
    </rPh>
    <rPh sb="12" eb="13">
      <t>キョウ</t>
    </rPh>
    <rPh sb="13" eb="14">
      <t>カン</t>
    </rPh>
    <rPh sb="14" eb="17">
      <t>エイヨウナド</t>
    </rPh>
    <rPh sb="18" eb="20">
      <t>ヒツヨウ</t>
    </rPh>
    <rPh sb="23" eb="24">
      <t>モノ</t>
    </rPh>
    <rPh sb="25" eb="26">
      <t>カズ</t>
    </rPh>
    <rPh sb="28" eb="30">
      <t>トドケデ</t>
    </rPh>
    <rPh sb="30" eb="31">
      <t>ツキ</t>
    </rPh>
    <rPh sb="31" eb="32">
      <t>マエ</t>
    </rPh>
    <rPh sb="33" eb="34">
      <t>ゲツ</t>
    </rPh>
    <rPh sb="36" eb="39">
      <t>ゼンゼンゲツ</t>
    </rPh>
    <rPh sb="43" eb="45">
      <t>ツキカン</t>
    </rPh>
    <rPh sb="46" eb="48">
      <t>ヘイキン</t>
    </rPh>
    <phoneticPr fontId="10"/>
  </si>
  <si>
    <t>ア：入所者数
（各月末日時点）</t>
    <rPh sb="2" eb="5">
      <t>ニュウショシャ</t>
    </rPh>
    <rPh sb="5" eb="6">
      <t>スウ</t>
    </rPh>
    <rPh sb="8" eb="10">
      <t>カクツキ</t>
    </rPh>
    <rPh sb="10" eb="12">
      <t>マツジツ</t>
    </rPh>
    <rPh sb="12" eb="14">
      <t>ジテン</t>
    </rPh>
    <phoneticPr fontId="10"/>
  </si>
  <si>
    <t>イ：たんの吸引等
の者の数
（各月末日時点）</t>
    <rPh sb="5" eb="7">
      <t>キュウイン</t>
    </rPh>
    <rPh sb="7" eb="8">
      <t>ナド</t>
    </rPh>
    <rPh sb="10" eb="11">
      <t>モノ</t>
    </rPh>
    <rPh sb="12" eb="13">
      <t>カズ</t>
    </rPh>
    <rPh sb="15" eb="17">
      <t>カクツキ</t>
    </rPh>
    <rPh sb="17" eb="19">
      <t>マツジツ</t>
    </rPh>
    <rPh sb="19" eb="21">
      <t>ジテン</t>
    </rPh>
    <phoneticPr fontId="10"/>
  </si>
  <si>
    <t>エ：平均
（ ウの計÷3 ）</t>
    <rPh sb="2" eb="4">
      <t>ヘイキン</t>
    </rPh>
    <rPh sb="9" eb="10">
      <t>ケイ</t>
    </rPh>
    <phoneticPr fontId="10"/>
  </si>
  <si>
    <t>各要件について，それぞれ根拠となる（要件を満たすことがわかる）書類も提出してください。</t>
    <rPh sb="0" eb="1">
      <t>カク</t>
    </rPh>
    <rPh sb="1" eb="3">
      <t>ヨウケン</t>
    </rPh>
    <rPh sb="12" eb="14">
      <t>コンキョ</t>
    </rPh>
    <rPh sb="18" eb="20">
      <t>ヨウケン</t>
    </rPh>
    <rPh sb="21" eb="22">
      <t>ミ</t>
    </rPh>
    <rPh sb="31" eb="33">
      <t>ショルイ</t>
    </rPh>
    <rPh sb="34" eb="36">
      <t>テイシュツ</t>
    </rPh>
    <phoneticPr fontId="10"/>
  </si>
  <si>
    <t>届出を行った月以降においても，毎月直近６か月又は12か月間のこれらの割合がそれぞれ所定の割合以上であることが必要である。その割合については，毎月記録するとともに，所定の割合を下回った場合には，加算の取り下げを行うこと。</t>
    <rPh sb="0" eb="2">
      <t>トドケデ</t>
    </rPh>
    <rPh sb="3" eb="4">
      <t>オコナ</t>
    </rPh>
    <rPh sb="6" eb="7">
      <t>ツキ</t>
    </rPh>
    <rPh sb="7" eb="9">
      <t>イコウ</t>
    </rPh>
    <rPh sb="15" eb="17">
      <t>マイツキ</t>
    </rPh>
    <rPh sb="17" eb="19">
      <t>チョッキン</t>
    </rPh>
    <rPh sb="21" eb="22">
      <t>ゲツ</t>
    </rPh>
    <rPh sb="22" eb="23">
      <t>マタ</t>
    </rPh>
    <rPh sb="27" eb="28">
      <t>ツキ</t>
    </rPh>
    <rPh sb="28" eb="29">
      <t>カン</t>
    </rPh>
    <rPh sb="34" eb="36">
      <t>ワリアイ</t>
    </rPh>
    <rPh sb="41" eb="43">
      <t>ショテイ</t>
    </rPh>
    <rPh sb="44" eb="46">
      <t>ワリアイ</t>
    </rPh>
    <rPh sb="46" eb="48">
      <t>イジョウ</t>
    </rPh>
    <rPh sb="54" eb="56">
      <t>ヒツヨウ</t>
    </rPh>
    <rPh sb="62" eb="64">
      <t>ワリアイ</t>
    </rPh>
    <rPh sb="70" eb="72">
      <t>マイツキ</t>
    </rPh>
    <rPh sb="72" eb="74">
      <t>キロク</t>
    </rPh>
    <rPh sb="81" eb="83">
      <t>ショテイ</t>
    </rPh>
    <rPh sb="84" eb="86">
      <t>ワリアイ</t>
    </rPh>
    <rPh sb="87" eb="89">
      <t>シタマワ</t>
    </rPh>
    <rPh sb="91" eb="93">
      <t>バアイ</t>
    </rPh>
    <rPh sb="96" eb="98">
      <t>カサン</t>
    </rPh>
    <rPh sb="99" eb="100">
      <t>ト</t>
    </rPh>
    <rPh sb="101" eb="102">
      <t>サ</t>
    </rPh>
    <rPh sb="104" eb="105">
      <t>オコナ</t>
    </rPh>
    <phoneticPr fontId="10"/>
  </si>
  <si>
    <t>平均入所者数</t>
    <rPh sb="0" eb="2">
      <t>ヘイキン</t>
    </rPh>
    <rPh sb="2" eb="5">
      <t>ニュウショシャ</t>
    </rPh>
    <rPh sb="5" eb="6">
      <t>スウ</t>
    </rPh>
    <phoneticPr fontId="10"/>
  </si>
  <si>
    <t>当該年度の前年度の全入所者の延数　÷　当該前年度の日数</t>
    <rPh sb="0" eb="2">
      <t>トウガイ</t>
    </rPh>
    <rPh sb="2" eb="4">
      <t>ネンド</t>
    </rPh>
    <rPh sb="5" eb="8">
      <t>ゼンネンド</t>
    </rPh>
    <rPh sb="9" eb="10">
      <t>ゼン</t>
    </rPh>
    <rPh sb="10" eb="13">
      <t>ニュウショシャ</t>
    </rPh>
    <rPh sb="14" eb="15">
      <t>ノ</t>
    </rPh>
    <rPh sb="15" eb="16">
      <t>スウ</t>
    </rPh>
    <rPh sb="19" eb="21">
      <t>トウガイ</t>
    </rPh>
    <rPh sb="21" eb="24">
      <t>ゼンネンド</t>
    </rPh>
    <rPh sb="25" eb="27">
      <t>ニッスウ</t>
    </rPh>
    <phoneticPr fontId="10"/>
  </si>
  <si>
    <t>参考様式「日常生活継続支援加算に関する確認書」で算出された届出月前３か月平均における介護福祉士の数　（常勤換算数）</t>
    <rPh sb="0" eb="2">
      <t>サンコウ</t>
    </rPh>
    <rPh sb="2" eb="4">
      <t>ヨウシキ</t>
    </rPh>
    <rPh sb="5" eb="7">
      <t>ニチジョウ</t>
    </rPh>
    <rPh sb="7" eb="9">
      <t>セイカツ</t>
    </rPh>
    <rPh sb="9" eb="11">
      <t>ケイゾク</t>
    </rPh>
    <rPh sb="11" eb="13">
      <t>シエン</t>
    </rPh>
    <rPh sb="13" eb="15">
      <t>カサン</t>
    </rPh>
    <rPh sb="16" eb="17">
      <t>カン</t>
    </rPh>
    <rPh sb="19" eb="22">
      <t>カクニンショ</t>
    </rPh>
    <rPh sb="24" eb="26">
      <t>サンシュツ</t>
    </rPh>
    <rPh sb="29" eb="31">
      <t>トドケデ</t>
    </rPh>
    <rPh sb="31" eb="32">
      <t>ツキ</t>
    </rPh>
    <rPh sb="32" eb="33">
      <t>マエ</t>
    </rPh>
    <rPh sb="35" eb="36">
      <t>ゲツ</t>
    </rPh>
    <rPh sb="36" eb="38">
      <t>ヘイキン</t>
    </rPh>
    <rPh sb="42" eb="44">
      <t>カイゴ</t>
    </rPh>
    <rPh sb="44" eb="47">
      <t>フクシシ</t>
    </rPh>
    <rPh sb="48" eb="49">
      <t>カズ</t>
    </rPh>
    <rPh sb="51" eb="53">
      <t>ジョウキン</t>
    </rPh>
    <rPh sb="53" eb="55">
      <t>カンサン</t>
    </rPh>
    <rPh sb="55" eb="56">
      <t>スウ</t>
    </rPh>
    <phoneticPr fontId="10"/>
  </si>
  <si>
    <r>
      <t>テクノロジーの導入により介護福祉士数（②）：入所者数（①）が１：７以上→別紙</t>
    </r>
    <r>
      <rPr>
        <sz val="11"/>
        <color rgb="FFFF0000"/>
        <rFont val="ＭＳ Ｐゴシック"/>
        <family val="3"/>
        <charset val="128"/>
      </rPr>
      <t>37－２</t>
    </r>
    <r>
      <rPr>
        <sz val="11"/>
        <rFont val="ＭＳ Ｐゴシック"/>
        <family val="3"/>
        <charset val="128"/>
      </rPr>
      <t>を提出すること</t>
    </r>
    <rPh sb="7" eb="9">
      <t>ドウニュウ</t>
    </rPh>
    <rPh sb="36" eb="38">
      <t>ベッシ</t>
    </rPh>
    <rPh sb="43" eb="45">
      <t>テイシュツ</t>
    </rPh>
    <phoneticPr fontId="10"/>
  </si>
  <si>
    <t>精神科医師定期的療養指導に関する届出書</t>
    <rPh sb="0" eb="5">
      <t>セイシンカ</t>
    </rPh>
    <rPh sb="5" eb="8">
      <t>テイキテキ</t>
    </rPh>
    <rPh sb="8" eb="10">
      <t>リョウヨウ</t>
    </rPh>
    <rPh sb="10" eb="12">
      <t>シドウ</t>
    </rPh>
    <rPh sb="13" eb="14">
      <t>カン</t>
    </rPh>
    <rPh sb="16" eb="19">
      <t>トドケデショ</t>
    </rPh>
    <phoneticPr fontId="10"/>
  </si>
  <si>
    <t>１　施設名</t>
    <rPh sb="2" eb="4">
      <t>シセツ</t>
    </rPh>
    <rPh sb="4" eb="5">
      <t>メイ</t>
    </rPh>
    <phoneticPr fontId="10"/>
  </si>
  <si>
    <t>２　施設種別</t>
    <rPh sb="2" eb="4">
      <t>シセツ</t>
    </rPh>
    <rPh sb="4" eb="6">
      <t>シュベツ</t>
    </rPh>
    <phoneticPr fontId="10"/>
  </si>
  <si>
    <t>３　入所者数</t>
    <rPh sb="2" eb="5">
      <t>ニュウショシャ</t>
    </rPh>
    <rPh sb="5" eb="6">
      <t>スウ</t>
    </rPh>
    <phoneticPr fontId="10"/>
  </si>
  <si>
    <t>４　認知症の症状
　を呈する入所者</t>
    <rPh sb="2" eb="4">
      <t>ニンチ</t>
    </rPh>
    <rPh sb="4" eb="5">
      <t>ショウ</t>
    </rPh>
    <rPh sb="6" eb="8">
      <t>ショウジョウ</t>
    </rPh>
    <rPh sb="11" eb="12">
      <t>テイ</t>
    </rPh>
    <rPh sb="14" eb="17">
      <t>ニュウショシャ</t>
    </rPh>
    <phoneticPr fontId="10"/>
  </si>
  <si>
    <t>年齢</t>
    <rPh sb="0" eb="2">
      <t>ネンレイ</t>
    </rPh>
    <phoneticPr fontId="10"/>
  </si>
  <si>
    <t>５　精神科を担当
　する医師</t>
    <rPh sb="2" eb="5">
      <t>セイシンカ</t>
    </rPh>
    <rPh sb="6" eb="8">
      <t>タントウ</t>
    </rPh>
    <rPh sb="12" eb="14">
      <t>イシ</t>
    </rPh>
    <phoneticPr fontId="10"/>
  </si>
  <si>
    <t>　精神科を
　標ぼうする
　所属医療機関</t>
    <rPh sb="1" eb="4">
      <t>セイシンカ</t>
    </rPh>
    <rPh sb="7" eb="8">
      <t>ヒョウ</t>
    </rPh>
    <rPh sb="14" eb="16">
      <t>ショゾク</t>
    </rPh>
    <rPh sb="16" eb="18">
      <t>イリョウ</t>
    </rPh>
    <rPh sb="18" eb="20">
      <t>キカン</t>
    </rPh>
    <phoneticPr fontId="10"/>
  </si>
  <si>
    <t>住所</t>
    <rPh sb="0" eb="2">
      <t>ジュウショ</t>
    </rPh>
    <phoneticPr fontId="10"/>
  </si>
  <si>
    <t>精神科担当医師氏名</t>
    <rPh sb="0" eb="3">
      <t>セイシンカ</t>
    </rPh>
    <rPh sb="3" eb="5">
      <t>タントウ</t>
    </rPh>
    <rPh sb="5" eb="7">
      <t>イシ</t>
    </rPh>
    <rPh sb="7" eb="9">
      <t>シメイ</t>
    </rPh>
    <phoneticPr fontId="10"/>
  </si>
  <si>
    <t>６　１か月当たり
　の療養指導の
　回数，時間</t>
    <rPh sb="4" eb="5">
      <t>ゲツ</t>
    </rPh>
    <rPh sb="5" eb="6">
      <t>ア</t>
    </rPh>
    <rPh sb="11" eb="13">
      <t>リョウヨウ</t>
    </rPh>
    <rPh sb="13" eb="15">
      <t>シドウ</t>
    </rPh>
    <rPh sb="18" eb="20">
      <t>カイスウ</t>
    </rPh>
    <rPh sb="21" eb="23">
      <t>ジカン</t>
    </rPh>
    <phoneticPr fontId="10"/>
  </si>
  <si>
    <t>配置医師（嘱託医）とは別に精神科担当医師がいる場合</t>
    <rPh sb="0" eb="2">
      <t>ハイチ</t>
    </rPh>
    <rPh sb="2" eb="4">
      <t>イシ</t>
    </rPh>
    <rPh sb="5" eb="8">
      <t>ショクタクイ</t>
    </rPh>
    <rPh sb="11" eb="12">
      <t>ベツ</t>
    </rPh>
    <rPh sb="13" eb="16">
      <t>セイシンカ</t>
    </rPh>
    <rPh sb="16" eb="18">
      <t>タントウ</t>
    </rPh>
    <rPh sb="18" eb="20">
      <t>イシ</t>
    </rPh>
    <rPh sb="23" eb="25">
      <t>バアイ</t>
    </rPh>
    <phoneticPr fontId="10"/>
  </si>
  <si>
    <t>　１か月当たりの回数：</t>
    <rPh sb="3" eb="4">
      <t>ゲツ</t>
    </rPh>
    <rPh sb="4" eb="5">
      <t>ア</t>
    </rPh>
    <rPh sb="8" eb="10">
      <t>カイスウ</t>
    </rPh>
    <phoneticPr fontId="10"/>
  </si>
  <si>
    <t>回</t>
    <rPh sb="0" eb="1">
      <t>カイ</t>
    </rPh>
    <phoneticPr fontId="10"/>
  </si>
  <si>
    <t>　１回当たりの勤務時間：</t>
    <rPh sb="2" eb="3">
      <t>カイ</t>
    </rPh>
    <rPh sb="3" eb="4">
      <t>ア</t>
    </rPh>
    <rPh sb="7" eb="9">
      <t>キンム</t>
    </rPh>
    <rPh sb="9" eb="11">
      <t>ジカン</t>
    </rPh>
    <phoneticPr fontId="10"/>
  </si>
  <si>
    <t>配置医師（嘱託医）が精神科担当医師を兼ねる場合</t>
    <rPh sb="0" eb="2">
      <t>ハイチ</t>
    </rPh>
    <rPh sb="2" eb="4">
      <t>イシ</t>
    </rPh>
    <rPh sb="5" eb="8">
      <t>ショクタクイ</t>
    </rPh>
    <rPh sb="10" eb="13">
      <t>セイシンカ</t>
    </rPh>
    <rPh sb="13" eb="15">
      <t>タントウ</t>
    </rPh>
    <rPh sb="15" eb="17">
      <t>イシ</t>
    </rPh>
    <rPh sb="18" eb="19">
      <t>カ</t>
    </rPh>
    <rPh sb="21" eb="23">
      <t>バアイ</t>
    </rPh>
    <phoneticPr fontId="10"/>
  </si>
  <si>
    <t>(1) 配置医師（嘱託医）として勤務する回数，時間</t>
    <rPh sb="4" eb="6">
      <t>ハイチ</t>
    </rPh>
    <rPh sb="6" eb="8">
      <t>イシ</t>
    </rPh>
    <rPh sb="9" eb="12">
      <t>ショクタクイ</t>
    </rPh>
    <rPh sb="16" eb="18">
      <t>キンム</t>
    </rPh>
    <rPh sb="20" eb="22">
      <t>カイスウ</t>
    </rPh>
    <rPh sb="23" eb="25">
      <t>ジカン</t>
    </rPh>
    <phoneticPr fontId="10"/>
  </si>
  <si>
    <t>(2) 配置医師（嘱託医）として勤務する回数，時間</t>
    <rPh sb="4" eb="6">
      <t>ハイチ</t>
    </rPh>
    <rPh sb="6" eb="8">
      <t>イシ</t>
    </rPh>
    <rPh sb="9" eb="12">
      <t>ショクタクイ</t>
    </rPh>
    <rPh sb="16" eb="18">
      <t>キンム</t>
    </rPh>
    <rPh sb="20" eb="22">
      <t>カイスウ</t>
    </rPh>
    <rPh sb="23" eb="25">
      <t>ジカン</t>
    </rPh>
    <phoneticPr fontId="10"/>
  </si>
  <si>
    <t>＜精神科担当医師の証明＞</t>
    <rPh sb="1" eb="4">
      <t>セイシンカ</t>
    </rPh>
    <rPh sb="4" eb="6">
      <t>タントウ</t>
    </rPh>
    <rPh sb="6" eb="8">
      <t>イシ</t>
    </rPh>
    <rPh sb="9" eb="11">
      <t>ショウメイ</t>
    </rPh>
    <phoneticPr fontId="10"/>
  </si>
  <si>
    <t>上記のとおり相違ないことを証明します。</t>
    <rPh sb="0" eb="2">
      <t>ジョウキ</t>
    </rPh>
    <rPh sb="6" eb="8">
      <t>ソウイ</t>
    </rPh>
    <rPh sb="13" eb="15">
      <t>ショウメイ</t>
    </rPh>
    <phoneticPr fontId="10"/>
  </si>
  <si>
    <t>備考1</t>
    <rPh sb="0" eb="2">
      <t>ビコウ</t>
    </rPh>
    <phoneticPr fontId="10"/>
  </si>
  <si>
    <t>　上記４の欄は，３の欄の全入所者のうち，認知症の症状を呈する入所者の数及びその氏名，年齢を記入すること。</t>
    <rPh sb="1" eb="3">
      <t>ジョウキ</t>
    </rPh>
    <rPh sb="5" eb="6">
      <t>ラン</t>
    </rPh>
    <rPh sb="10" eb="11">
      <t>ラン</t>
    </rPh>
    <rPh sb="12" eb="13">
      <t>ゼン</t>
    </rPh>
    <rPh sb="13" eb="16">
      <t>ニュウショシャ</t>
    </rPh>
    <rPh sb="20" eb="22">
      <t>ニンチ</t>
    </rPh>
    <rPh sb="22" eb="23">
      <t>ショウ</t>
    </rPh>
    <rPh sb="24" eb="26">
      <t>ショウジョウ</t>
    </rPh>
    <rPh sb="27" eb="28">
      <t>テイ</t>
    </rPh>
    <rPh sb="30" eb="33">
      <t>ニュウショシャ</t>
    </rPh>
    <rPh sb="34" eb="35">
      <t>スウ</t>
    </rPh>
    <rPh sb="35" eb="36">
      <t>オヨ</t>
    </rPh>
    <rPh sb="39" eb="41">
      <t>シメイ</t>
    </rPh>
    <rPh sb="42" eb="44">
      <t>ネンレイ</t>
    </rPh>
    <rPh sb="45" eb="47">
      <t>キニュウ</t>
    </rPh>
    <phoneticPr fontId="10"/>
  </si>
  <si>
    <t>　上記５の欄は，精神科を標ぼうする医療機関において精神科を担当する医師であって，定期的療養指導を行う医師について記入すること。</t>
    <rPh sb="1" eb="3">
      <t>ジョウキ</t>
    </rPh>
    <rPh sb="5" eb="6">
      <t>ラン</t>
    </rPh>
    <rPh sb="8" eb="11">
      <t>セイシンカ</t>
    </rPh>
    <rPh sb="12" eb="13">
      <t>ヒョウ</t>
    </rPh>
    <rPh sb="17" eb="19">
      <t>イリョウ</t>
    </rPh>
    <rPh sb="19" eb="21">
      <t>キカン</t>
    </rPh>
    <rPh sb="25" eb="28">
      <t>セイシンカ</t>
    </rPh>
    <rPh sb="29" eb="31">
      <t>タントウ</t>
    </rPh>
    <rPh sb="33" eb="35">
      <t>イシ</t>
    </rPh>
    <rPh sb="40" eb="43">
      <t>テイキテキ</t>
    </rPh>
    <rPh sb="43" eb="45">
      <t>リョウヨウ</t>
    </rPh>
    <rPh sb="45" eb="47">
      <t>シドウ</t>
    </rPh>
    <rPh sb="48" eb="49">
      <t>オコナ</t>
    </rPh>
    <rPh sb="50" eb="52">
      <t>イシ</t>
    </rPh>
    <rPh sb="56" eb="58">
      <t>キニュウ</t>
    </rPh>
    <phoneticPr fontId="10"/>
  </si>
  <si>
    <t>　配置医師（嘱託医）が，上記５の精神科担当医師を兼ねる場合，配置医師として勤務する回数のうち，月４回（１回当たりの勤務時間３～４時間程度）までは，加算算定の基礎とはならないこと。（１回当たりの勤務時間が１．５～２時間の場合にあっては，月８回までは加算算定の基礎としない。）</t>
    <rPh sb="1" eb="3">
      <t>ハイチ</t>
    </rPh>
    <rPh sb="3" eb="5">
      <t>イシ</t>
    </rPh>
    <rPh sb="6" eb="9">
      <t>ショクタクイ</t>
    </rPh>
    <rPh sb="12" eb="14">
      <t>ジョウキ</t>
    </rPh>
    <phoneticPr fontId="10"/>
  </si>
  <si>
    <r>
      <t>配置医師緊急時対応加算に係る届出書＜別紙</t>
    </r>
    <r>
      <rPr>
        <sz val="9"/>
        <color rgb="FFFF0000"/>
        <rFont val="ＭＳ Ｐ明朝"/>
        <family val="1"/>
        <charset val="128"/>
      </rPr>
      <t>39</t>
    </r>
    <r>
      <rPr>
        <sz val="9"/>
        <rFont val="ＭＳ Ｐ明朝"/>
        <family val="1"/>
        <charset val="128"/>
      </rPr>
      <t>＞</t>
    </r>
    <phoneticPr fontId="10"/>
  </si>
  <si>
    <r>
      <t>看取り介護体制に係る届出書＜別紙</t>
    </r>
    <r>
      <rPr>
        <sz val="9"/>
        <color rgb="FFFF0000"/>
        <rFont val="ＭＳ Ｐ明朝"/>
        <family val="1"/>
        <charset val="128"/>
      </rPr>
      <t>34</t>
    </r>
    <r>
      <rPr>
        <sz val="9"/>
        <rFont val="ＭＳ Ｐ明朝"/>
        <family val="1"/>
        <charset val="128"/>
      </rPr>
      <t>＞</t>
    </r>
    <rPh sb="14" eb="16">
      <t>ベッシ</t>
    </rPh>
    <phoneticPr fontId="10"/>
  </si>
  <si>
    <r>
      <t>褥瘡マネジメントに関する届出書＜別紙</t>
    </r>
    <r>
      <rPr>
        <sz val="9"/>
        <color rgb="FFFF0000"/>
        <rFont val="ＭＳ Ｐ明朝"/>
        <family val="1"/>
        <charset val="128"/>
      </rPr>
      <t>41</t>
    </r>
    <r>
      <rPr>
        <sz val="9"/>
        <rFont val="ＭＳ Ｐ明朝"/>
        <family val="1"/>
        <charset val="128"/>
      </rPr>
      <t>＞</t>
    </r>
    <phoneticPr fontId="10"/>
  </si>
  <si>
    <t>排せつ支援加算に関する届出書</t>
    <rPh sb="0" eb="1">
      <t>ハイ</t>
    </rPh>
    <rPh sb="3" eb="5">
      <t>シエン</t>
    </rPh>
    <rPh sb="5" eb="7">
      <t>カサン</t>
    </rPh>
    <rPh sb="8" eb="9">
      <t>カン</t>
    </rPh>
    <rPh sb="11" eb="14">
      <t>トドケデショ</t>
    </rPh>
    <phoneticPr fontId="10"/>
  </si>
  <si>
    <t>1 事業所名</t>
    <rPh sb="2" eb="5">
      <t>ジギョウショ</t>
    </rPh>
    <rPh sb="5" eb="6">
      <t>メイ</t>
    </rPh>
    <phoneticPr fontId="10"/>
  </si>
  <si>
    <t>2 異動区分</t>
    <rPh sb="2" eb="4">
      <t>イドウ</t>
    </rPh>
    <rPh sb="4" eb="6">
      <t>クブン</t>
    </rPh>
    <phoneticPr fontId="10"/>
  </si>
  <si>
    <t>3 施設種別</t>
    <rPh sb="2" eb="4">
      <t>シセツ</t>
    </rPh>
    <rPh sb="4" eb="6">
      <t>シュベツ</t>
    </rPh>
    <phoneticPr fontId="10"/>
  </si>
  <si>
    <t>介護老人保健施設</t>
    <rPh sb="0" eb="8">
      <t>カイゴロウジンホケンシセツ</t>
    </rPh>
    <phoneticPr fontId="10"/>
  </si>
  <si>
    <t>介護医療院</t>
    <rPh sb="0" eb="5">
      <t>カイゴイリョウイン</t>
    </rPh>
    <phoneticPr fontId="10"/>
  </si>
  <si>
    <t>4 排泄支援の状況</t>
    <rPh sb="2" eb="4">
      <t>ハイセツ</t>
    </rPh>
    <rPh sb="4" eb="6">
      <t>シエン</t>
    </rPh>
    <rPh sb="7" eb="9">
      <t>ジョウキョウ</t>
    </rPh>
    <phoneticPr fontId="10"/>
  </si>
  <si>
    <t>排泄支援に関わる者</t>
    <rPh sb="0" eb="2">
      <t>ハイセツ</t>
    </rPh>
    <rPh sb="2" eb="4">
      <t>シエン</t>
    </rPh>
    <rPh sb="5" eb="6">
      <t>カカ</t>
    </rPh>
    <rPh sb="8" eb="9">
      <t>モノ</t>
    </rPh>
    <phoneticPr fontId="10"/>
  </si>
  <si>
    <t>看護師</t>
    <rPh sb="0" eb="3">
      <t>カンゴシ</t>
    </rPh>
    <phoneticPr fontId="10"/>
  </si>
  <si>
    <t>※「排泄支援に関わる者」には、共同で排泄支援計画を作成している者の職種及び氏名を記入してくだい。</t>
    <rPh sb="2" eb="6">
      <t>ハイセツシエン</t>
    </rPh>
    <rPh sb="18" eb="22">
      <t>ハイセツシエン</t>
    </rPh>
    <phoneticPr fontId="10"/>
  </si>
  <si>
    <t>看護小規模多機能型居宅介護</t>
  </si>
  <si>
    <t>自立支援促進加算に関する届出書</t>
    <rPh sb="0" eb="6">
      <t>ジリツシエンソクシン</t>
    </rPh>
    <rPh sb="6" eb="8">
      <t>カサン</t>
    </rPh>
    <rPh sb="9" eb="10">
      <t>カン</t>
    </rPh>
    <rPh sb="12" eb="15">
      <t>トドケデショ</t>
    </rPh>
    <phoneticPr fontId="10"/>
  </si>
  <si>
    <t>4 自立支援の状況</t>
    <rPh sb="2" eb="4">
      <t>ジリツ</t>
    </rPh>
    <rPh sb="4" eb="6">
      <t>シエン</t>
    </rPh>
    <rPh sb="7" eb="9">
      <t>ジョウキョウ</t>
    </rPh>
    <phoneticPr fontId="10"/>
  </si>
  <si>
    <t>自立支援に関わる者</t>
    <rPh sb="0" eb="2">
      <t>ジリツ</t>
    </rPh>
    <rPh sb="2" eb="4">
      <t>シエン</t>
    </rPh>
    <rPh sb="5" eb="6">
      <t>カカ</t>
    </rPh>
    <rPh sb="8" eb="9">
      <t>モノ</t>
    </rPh>
    <phoneticPr fontId="10"/>
  </si>
  <si>
    <t>※「自立支援に関わる者」には、共同で自立支援計画を作成している者の職種及び氏名を記入してください。</t>
    <rPh sb="2" eb="4">
      <t>ジリツ</t>
    </rPh>
    <rPh sb="4" eb="6">
      <t>シエン</t>
    </rPh>
    <rPh sb="18" eb="20">
      <t>ジリツ</t>
    </rPh>
    <rPh sb="20" eb="22">
      <t>シエン</t>
    </rPh>
    <rPh sb="22" eb="24">
      <t>ケイカク</t>
    </rPh>
    <phoneticPr fontId="10"/>
  </si>
  <si>
    <t>安全対策体制に関する確認書</t>
    <rPh sb="0" eb="2">
      <t>アンゼン</t>
    </rPh>
    <rPh sb="2" eb="4">
      <t>タイサク</t>
    </rPh>
    <rPh sb="4" eb="6">
      <t>タイセイ</t>
    </rPh>
    <rPh sb="7" eb="8">
      <t>カン</t>
    </rPh>
    <rPh sb="10" eb="13">
      <t>カクニンショ</t>
    </rPh>
    <phoneticPr fontId="10"/>
  </si>
  <si>
    <t>安全対策体制の状況</t>
    <rPh sb="0" eb="6">
      <t>アンゼンタイサクタイセイ</t>
    </rPh>
    <rPh sb="7" eb="9">
      <t>ジョウキョウ</t>
    </rPh>
    <phoneticPr fontId="10"/>
  </si>
  <si>
    <t>措置を適切に実施するための担当者の職種及び氏名</t>
    <rPh sb="17" eb="19">
      <t>ショクシュ</t>
    </rPh>
    <rPh sb="19" eb="20">
      <t>オヨ</t>
    </rPh>
    <rPh sb="21" eb="23">
      <t>シメイ</t>
    </rPh>
    <phoneticPr fontId="10"/>
  </si>
  <si>
    <t>担当者が受講した安全対策に係る外部研修</t>
    <rPh sb="4" eb="6">
      <t>ジュコウ</t>
    </rPh>
    <phoneticPr fontId="10"/>
  </si>
  <si>
    <t>研修名</t>
    <rPh sb="0" eb="3">
      <t>ケンシュウメイ</t>
    </rPh>
    <phoneticPr fontId="10"/>
  </si>
  <si>
    <t>当該施設内に設置された安全管理部門名称</t>
    <rPh sb="0" eb="2">
      <t>トウガイ</t>
    </rPh>
    <rPh sb="6" eb="8">
      <t>セッチ</t>
    </rPh>
    <rPh sb="17" eb="19">
      <t>メイショウ</t>
    </rPh>
    <phoneticPr fontId="10"/>
  </si>
  <si>
    <t>自立支援促進加算に関する届出書＜参考様式10＞</t>
    <rPh sb="0" eb="2">
      <t>ジリツ</t>
    </rPh>
    <rPh sb="2" eb="4">
      <t>シエン</t>
    </rPh>
    <rPh sb="4" eb="6">
      <t>ソクシン</t>
    </rPh>
    <rPh sb="6" eb="8">
      <t>カサン</t>
    </rPh>
    <rPh sb="16" eb="20">
      <t>サンコウヨウシキ</t>
    </rPh>
    <phoneticPr fontId="10"/>
  </si>
  <si>
    <t>前年度４月～２月の分。なお、前年度実績が６月に満たない場合は届出前３か月分</t>
    <rPh sb="0" eb="3">
      <t>ゼンネンド</t>
    </rPh>
    <rPh sb="4" eb="5">
      <t>ガツ</t>
    </rPh>
    <rPh sb="7" eb="8">
      <t>ガツ</t>
    </rPh>
    <rPh sb="9" eb="10">
      <t>ブン</t>
    </rPh>
    <rPh sb="14" eb="17">
      <t>ゼンネンド</t>
    </rPh>
    <rPh sb="17" eb="19">
      <t>ジッセキ</t>
    </rPh>
    <rPh sb="21" eb="22">
      <t>ガツ</t>
    </rPh>
    <rPh sb="23" eb="24">
      <t>ミ</t>
    </rPh>
    <rPh sb="27" eb="29">
      <t>バアイ</t>
    </rPh>
    <rPh sb="30" eb="32">
      <t>トドケデ</t>
    </rPh>
    <rPh sb="32" eb="33">
      <t>マエ</t>
    </rPh>
    <rPh sb="35" eb="37">
      <t>ゲツブン</t>
    </rPh>
    <phoneticPr fontId="10"/>
  </si>
  <si>
    <t>単独型の場合。</t>
    <rPh sb="0" eb="3">
      <t>タンドクガタ</t>
    </rPh>
    <rPh sb="4" eb="6">
      <t>バアイ</t>
    </rPh>
    <phoneticPr fontId="10"/>
  </si>
  <si>
    <t>管理栄養士・栄養士の資格証（写）</t>
    <rPh sb="0" eb="2">
      <t>カンリ</t>
    </rPh>
    <rPh sb="2" eb="5">
      <t>エイヨウシ</t>
    </rPh>
    <rPh sb="6" eb="9">
      <t>エイヨウシ</t>
    </rPh>
    <rPh sb="10" eb="13">
      <t>シカクショウ</t>
    </rPh>
    <rPh sb="14" eb="15">
      <t>ウツ</t>
    </rPh>
    <phoneticPr fontId="10"/>
  </si>
  <si>
    <t>送迎記録簿</t>
    <rPh sb="0" eb="2">
      <t>ソウゲイ</t>
    </rPh>
    <rPh sb="2" eb="4">
      <t>キロク</t>
    </rPh>
    <rPh sb="4" eb="5">
      <t>ボ</t>
    </rPh>
    <phoneticPr fontId="10"/>
  </si>
  <si>
    <t>送迎車両の任意保険証書（写）</t>
    <rPh sb="0" eb="2">
      <t>ソウゲイ</t>
    </rPh>
    <rPh sb="2" eb="4">
      <t>シャリョウ</t>
    </rPh>
    <rPh sb="5" eb="7">
      <t>ニンイ</t>
    </rPh>
    <rPh sb="7" eb="9">
      <t>ホケン</t>
    </rPh>
    <rPh sb="9" eb="11">
      <t>ショウショ</t>
    </rPh>
    <rPh sb="12" eb="13">
      <t>ウツ</t>
    </rPh>
    <phoneticPr fontId="10"/>
  </si>
  <si>
    <t>送迎車両の車検証（写）</t>
    <rPh sb="0" eb="2">
      <t>ソウゲイ</t>
    </rPh>
    <rPh sb="2" eb="4">
      <t>シャリョウ</t>
    </rPh>
    <rPh sb="5" eb="8">
      <t>シャケンショウ</t>
    </rPh>
    <rPh sb="9" eb="10">
      <t>ウツ</t>
    </rPh>
    <phoneticPr fontId="10"/>
  </si>
  <si>
    <t>ナンバーが確認できるように撮影すること。</t>
    <rPh sb="5" eb="7">
      <t>カクニン</t>
    </rPh>
    <rPh sb="13" eb="15">
      <t>サツエイ</t>
    </rPh>
    <phoneticPr fontId="10"/>
  </si>
  <si>
    <t>送迎車両の写真</t>
    <rPh sb="0" eb="2">
      <t>ソウゲイ</t>
    </rPh>
    <rPh sb="2" eb="4">
      <t>シャリョウ</t>
    </rPh>
    <rPh sb="5" eb="7">
      <t>シャシン</t>
    </rPh>
    <phoneticPr fontId="10"/>
  </si>
  <si>
    <t>送迎体制</t>
    <rPh sb="0" eb="2">
      <t>ソウゲイ</t>
    </rPh>
    <rPh sb="2" eb="4">
      <t>タイセイ</t>
    </rPh>
    <phoneticPr fontId="10"/>
  </si>
  <si>
    <t>請求する月の分。</t>
    <rPh sb="0" eb="8">
      <t>セ</t>
    </rPh>
    <phoneticPr fontId="10"/>
  </si>
  <si>
    <r>
      <t>夜勤職員配置加算</t>
    </r>
    <r>
      <rPr>
        <sz val="8"/>
        <rFont val="ＭＳ Ｐゴシック"/>
        <family val="3"/>
        <charset val="128"/>
      </rPr>
      <t xml:space="preserve">
＊介護サービスのみ</t>
    </r>
    <rPh sb="0" eb="2">
      <t>ヤキン</t>
    </rPh>
    <rPh sb="2" eb="4">
      <t>ショクイン</t>
    </rPh>
    <rPh sb="4" eb="6">
      <t>ハイチ</t>
    </rPh>
    <rPh sb="6" eb="8">
      <t>カサン</t>
    </rPh>
    <rPh sb="10" eb="12">
      <t>カイゴ</t>
    </rPh>
    <phoneticPr fontId="10"/>
  </si>
  <si>
    <t>任意の様式で可。（重要事項説明書に記載がしてある際には重要事項説明書を提出）</t>
    <phoneticPr fontId="10"/>
  </si>
  <si>
    <t>急変時に医療提供の方針について、利用者からの合意文書</t>
    <rPh sb="24" eb="26">
      <t>ブンショ</t>
    </rPh>
    <phoneticPr fontId="10"/>
  </si>
  <si>
    <t>協力医療機関との協定書(写）</t>
    <rPh sb="0" eb="2">
      <t>キョウリョク</t>
    </rPh>
    <rPh sb="2" eb="4">
      <t>イリョウ</t>
    </rPh>
    <rPh sb="4" eb="6">
      <t>キカン</t>
    </rPh>
    <rPh sb="8" eb="11">
      <t>キョウテイショ</t>
    </rPh>
    <rPh sb="12" eb="13">
      <t>ウツ</t>
    </rPh>
    <phoneticPr fontId="10"/>
  </si>
  <si>
    <r>
      <t xml:space="preserve">医療連携強化加算
</t>
    </r>
    <r>
      <rPr>
        <sz val="8"/>
        <rFont val="ＭＳ Ｐゴシック"/>
        <family val="3"/>
        <charset val="128"/>
      </rPr>
      <t>＊介護サービスのみ </t>
    </r>
    <phoneticPr fontId="10"/>
  </si>
  <si>
    <r>
      <t>看護体制加算</t>
    </r>
    <r>
      <rPr>
        <sz val="8"/>
        <rFont val="ＭＳ Ｐゴシック"/>
        <family val="3"/>
        <charset val="128"/>
      </rPr>
      <t xml:space="preserve">
＊介護サービスのみ</t>
    </r>
    <rPh sb="0" eb="2">
      <t>カンゴ</t>
    </rPh>
    <rPh sb="2" eb="4">
      <t>タイセイ</t>
    </rPh>
    <rPh sb="4" eb="6">
      <t>カサン</t>
    </rPh>
    <phoneticPr fontId="10"/>
  </si>
  <si>
    <t>請求する月の分。</t>
    <phoneticPr fontId="10"/>
  </si>
  <si>
    <t>理学療法士、作業療法士、言語聴覚士、看護師、准看護師、柔道整復師、あん摩マッサージ指圧師、はり師、きゅう師。</t>
    <rPh sb="0" eb="5">
      <t>リガク</t>
    </rPh>
    <rPh sb="6" eb="11">
      <t>サギョウ</t>
    </rPh>
    <rPh sb="12" eb="14">
      <t>ゲンゴ</t>
    </rPh>
    <rPh sb="14" eb="17">
      <t>チョウカクシ</t>
    </rPh>
    <rPh sb="18" eb="21">
      <t>カンゴシ</t>
    </rPh>
    <rPh sb="22" eb="26">
      <t>ジュンカンゴシ</t>
    </rPh>
    <rPh sb="27" eb="29">
      <t>ジュウドウ</t>
    </rPh>
    <rPh sb="29" eb="31">
      <t>セイフク</t>
    </rPh>
    <rPh sb="31" eb="32">
      <t>シ</t>
    </rPh>
    <rPh sb="35" eb="36">
      <t>マ</t>
    </rPh>
    <rPh sb="41" eb="44">
      <t>シアツシ</t>
    </rPh>
    <phoneticPr fontId="10"/>
  </si>
  <si>
    <t>機能訓練指導体制</t>
    <rPh sb="0" eb="2">
      <t>キノウ</t>
    </rPh>
    <rPh sb="2" eb="4">
      <t>クンレン</t>
    </rPh>
    <rPh sb="4" eb="6">
      <t>シドウ</t>
    </rPh>
    <rPh sb="6" eb="8">
      <t>タイセイ</t>
    </rPh>
    <phoneticPr fontId="10"/>
  </si>
  <si>
    <t>該当する資格証（写）</t>
    <rPh sb="0" eb="2">
      <t>ガイトウ</t>
    </rPh>
    <rPh sb="4" eb="7">
      <t>シカクショウ</t>
    </rPh>
    <rPh sb="8" eb="9">
      <t>ウツ</t>
    </rPh>
    <phoneticPr fontId="10"/>
  </si>
  <si>
    <t>共生型サービスの提供
（短期入所事業所）</t>
    <rPh sb="0" eb="3">
      <t>キョウセイガタ</t>
    </rPh>
    <rPh sb="8" eb="10">
      <t>テイキョウ</t>
    </rPh>
    <rPh sb="12" eb="14">
      <t>タンキ</t>
    </rPh>
    <rPh sb="14" eb="16">
      <t>ニュウショ</t>
    </rPh>
    <rPh sb="16" eb="18">
      <t>ジギョウ</t>
    </rPh>
    <rPh sb="18" eb="19">
      <t>ショ</t>
    </rPh>
    <phoneticPr fontId="10"/>
  </si>
  <si>
    <t>組織体制図</t>
    <rPh sb="0" eb="2">
      <t>ソシキ</t>
    </rPh>
    <rPh sb="2" eb="4">
      <t>タイセイ</t>
    </rPh>
    <rPh sb="4" eb="5">
      <t>ズ</t>
    </rPh>
    <phoneticPr fontId="10"/>
  </si>
  <si>
    <t>看護職員、介護職員の配置状況がわかるもの。</t>
    <rPh sb="0" eb="2">
      <t>カンゴ</t>
    </rPh>
    <rPh sb="2" eb="4">
      <t>ショクイン</t>
    </rPh>
    <rPh sb="5" eb="7">
      <t>カイゴ</t>
    </rPh>
    <rPh sb="7" eb="9">
      <t>ショクイン</t>
    </rPh>
    <rPh sb="10" eb="12">
      <t>ハイチ</t>
    </rPh>
    <rPh sb="12" eb="14">
      <t>ジョウキョウ</t>
    </rPh>
    <phoneticPr fontId="10"/>
  </si>
  <si>
    <t>理由書</t>
    <rPh sb="0" eb="3">
      <t>リユウショ</t>
    </rPh>
    <phoneticPr fontId="10"/>
  </si>
  <si>
    <t>介護給付費算定に係る体制等に関する変更に伴い、改正したもの。介護の内容・利用料金の変更等について記載が必要。</t>
    <rPh sb="0" eb="2">
      <t>カイゴ</t>
    </rPh>
    <rPh sb="2" eb="5">
      <t>キュウフヒ</t>
    </rPh>
    <rPh sb="5" eb="7">
      <t>サンテイ</t>
    </rPh>
    <rPh sb="8" eb="9">
      <t>カカ</t>
    </rPh>
    <rPh sb="10" eb="12">
      <t>タイセイ</t>
    </rPh>
    <rPh sb="12" eb="13">
      <t>トウ</t>
    </rPh>
    <rPh sb="14" eb="15">
      <t>カン</t>
    </rPh>
    <rPh sb="17" eb="19">
      <t>ヘンコウ</t>
    </rPh>
    <rPh sb="20" eb="21">
      <t>トモナ</t>
    </rPh>
    <rPh sb="23" eb="25">
      <t>カイセイ</t>
    </rPh>
    <rPh sb="30" eb="32">
      <t>カイゴ</t>
    </rPh>
    <rPh sb="33" eb="35">
      <t>ナイヨウ</t>
    </rPh>
    <rPh sb="36" eb="38">
      <t>リヨウ</t>
    </rPh>
    <rPh sb="38" eb="40">
      <t>リョウキン</t>
    </rPh>
    <rPh sb="41" eb="43">
      <t>ヘンコウ</t>
    </rPh>
    <rPh sb="43" eb="44">
      <t>トウ</t>
    </rPh>
    <rPh sb="48" eb="50">
      <t>キサイ</t>
    </rPh>
    <rPh sb="51" eb="53">
      <t>ヒツヨウ</t>
    </rPh>
    <phoneticPr fontId="10"/>
  </si>
  <si>
    <t>介護給付費算定に係る体制等に関する届出書・変更届出書　チェック表
（短期入所生活介護・介護予防短期入所生活介護）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6">
      <t>タンキ</t>
    </rPh>
    <rPh sb="36" eb="38">
      <t>ニュウショ</t>
    </rPh>
    <rPh sb="38" eb="40">
      <t>セイカツ</t>
    </rPh>
    <rPh sb="40" eb="42">
      <t>カイゴ</t>
    </rPh>
    <rPh sb="43" eb="45">
      <t>カイゴ</t>
    </rPh>
    <rPh sb="45" eb="47">
      <t>ヨボウ</t>
    </rPh>
    <rPh sb="47" eb="49">
      <t>タンキ</t>
    </rPh>
    <rPh sb="49" eb="51">
      <t>ニュウショ</t>
    </rPh>
    <rPh sb="51" eb="53">
      <t>セイカツ</t>
    </rPh>
    <rPh sb="53" eb="55">
      <t>カイゴ</t>
    </rPh>
    <phoneticPr fontId="10"/>
  </si>
  <si>
    <t>若年性認知症利用者受入加算に関する届出書＜参考様式５＞</t>
    <rPh sb="6" eb="8">
      <t>リヨウ</t>
    </rPh>
    <rPh sb="21" eb="23">
      <t>サンコウ</t>
    </rPh>
    <rPh sb="23" eb="25">
      <t>ヨウシキ</t>
    </rPh>
    <phoneticPr fontId="10"/>
  </si>
  <si>
    <t>生活相談員配置等加算に係る届出書＜別紙21＞</t>
    <rPh sb="0" eb="5">
      <t>セイカツソウダンイン</t>
    </rPh>
    <rPh sb="5" eb="8">
      <t>ハイチトウ</t>
    </rPh>
    <rPh sb="8" eb="10">
      <t>カサン</t>
    </rPh>
    <rPh sb="11" eb="12">
      <t>カカ</t>
    </rPh>
    <rPh sb="13" eb="16">
      <t>トドケデショ</t>
    </rPh>
    <rPh sb="17" eb="19">
      <t>ベッシ</t>
    </rPh>
    <phoneticPr fontId="10"/>
  </si>
  <si>
    <r>
      <t>看護体制加算に係る届出書＜別紙</t>
    </r>
    <r>
      <rPr>
        <sz val="9"/>
        <color rgb="FFFF0000"/>
        <rFont val="ＭＳ Ｐ明朝"/>
        <family val="1"/>
        <charset val="128"/>
      </rPr>
      <t>25</t>
    </r>
    <r>
      <rPr>
        <sz val="9"/>
        <rFont val="ＭＳ Ｐ明朝"/>
        <family val="1"/>
        <charset val="128"/>
      </rPr>
      <t>＞</t>
    </r>
    <rPh sb="0" eb="2">
      <t>カンゴ</t>
    </rPh>
    <rPh sb="13" eb="15">
      <t>ベッシ</t>
    </rPh>
    <phoneticPr fontId="10"/>
  </si>
  <si>
    <t>看取り連携体制加算に係る届出書＜別紙13＞</t>
    <rPh sb="0" eb="2">
      <t>ミト</t>
    </rPh>
    <rPh sb="3" eb="5">
      <t>レンケイ</t>
    </rPh>
    <rPh sb="5" eb="7">
      <t>タイセイ</t>
    </rPh>
    <rPh sb="7" eb="9">
      <t>カサン</t>
    </rPh>
    <rPh sb="10" eb="11">
      <t>カカ</t>
    </rPh>
    <rPh sb="12" eb="15">
      <t>トドケデショ</t>
    </rPh>
    <rPh sb="16" eb="18">
      <t>ベッシ</t>
    </rPh>
    <phoneticPr fontId="10"/>
  </si>
  <si>
    <t>看取り期における対応方針（案でも可）</t>
    <rPh sb="0" eb="2">
      <t>ミト</t>
    </rPh>
    <rPh sb="3" eb="4">
      <t>キ</t>
    </rPh>
    <rPh sb="8" eb="12">
      <t>タイオウホウシン</t>
    </rPh>
    <rPh sb="13" eb="14">
      <t>アン</t>
    </rPh>
    <rPh sb="16" eb="17">
      <t>カ</t>
    </rPh>
    <phoneticPr fontId="10"/>
  </si>
  <si>
    <t>医療連携強化加算に係る届出書＜別紙26＞</t>
    <rPh sb="9" eb="10">
      <t>カカ</t>
    </rPh>
    <rPh sb="15" eb="17">
      <t>ベッシ</t>
    </rPh>
    <phoneticPr fontId="10"/>
  </si>
  <si>
    <r>
      <t>サービス提供体制強化加算に関する届出書＜別紙</t>
    </r>
    <r>
      <rPr>
        <sz val="9"/>
        <color rgb="FFFF0000"/>
        <rFont val="ＭＳ Ｐ明朝"/>
        <family val="1"/>
        <charset val="128"/>
      </rPr>
      <t>１4－４</t>
    </r>
    <r>
      <rPr>
        <sz val="9"/>
        <rFont val="ＭＳ Ｐ明朝"/>
        <family val="1"/>
        <charset val="128"/>
      </rPr>
      <t>＞</t>
    </r>
    <rPh sb="20" eb="22">
      <t>ベッシ</t>
    </rPh>
    <phoneticPr fontId="10"/>
  </si>
  <si>
    <t>口腔連携強化加算に関する届出書＜別紙11＞</t>
    <rPh sb="0" eb="2">
      <t>コウクウ</t>
    </rPh>
    <rPh sb="2" eb="4">
      <t>レンケイ</t>
    </rPh>
    <rPh sb="4" eb="6">
      <t>キョウカ</t>
    </rPh>
    <rPh sb="6" eb="8">
      <t>カサン</t>
    </rPh>
    <rPh sb="9" eb="10">
      <t>カン</t>
    </rPh>
    <rPh sb="12" eb="15">
      <t>トドケデショ</t>
    </rPh>
    <rPh sb="16" eb="18">
      <t>ベッシ</t>
    </rPh>
    <phoneticPr fontId="10"/>
  </si>
  <si>
    <t>協力医療機関との協定書(写）等相談できる体制を確保していることがわかるもの</t>
    <rPh sb="0" eb="2">
      <t>キョウリョク</t>
    </rPh>
    <rPh sb="2" eb="4">
      <t>イリョウ</t>
    </rPh>
    <rPh sb="4" eb="6">
      <t>キカン</t>
    </rPh>
    <rPh sb="8" eb="11">
      <t>キョウテイショ</t>
    </rPh>
    <rPh sb="12" eb="13">
      <t>ウツ</t>
    </rPh>
    <rPh sb="14" eb="15">
      <t>トウ</t>
    </rPh>
    <rPh sb="15" eb="17">
      <t>ソウダン</t>
    </rPh>
    <rPh sb="20" eb="22">
      <t>タイセイ</t>
    </rPh>
    <rPh sb="23" eb="25">
      <t>カクホ</t>
    </rPh>
    <phoneticPr fontId="10"/>
  </si>
  <si>
    <t>施設等の区分・
人員配置区分</t>
    <rPh sb="0" eb="2">
      <t>シセツ</t>
    </rPh>
    <rPh sb="2" eb="3">
      <t>トウ</t>
    </rPh>
    <rPh sb="4" eb="6">
      <t>クブン</t>
    </rPh>
    <rPh sb="8" eb="10">
      <t>ジンイン</t>
    </rPh>
    <rPh sb="10" eb="12">
      <t>ハイチ</t>
    </rPh>
    <rPh sb="12" eb="14">
      <t>クブン</t>
    </rPh>
    <phoneticPr fontId="10"/>
  </si>
  <si>
    <t>栄養ケア・マネジメントの実施の有無</t>
    <rPh sb="0" eb="2">
      <t>エイヨウ</t>
    </rPh>
    <rPh sb="12" eb="14">
      <t>ジッシ</t>
    </rPh>
    <rPh sb="15" eb="17">
      <t>ウム</t>
    </rPh>
    <phoneticPr fontId="10"/>
  </si>
  <si>
    <t>ユニットケア体制</t>
    <phoneticPr fontId="10"/>
  </si>
  <si>
    <t>若年性認知症入所者受入加算</t>
    <rPh sb="0" eb="2">
      <t>ジャクネン</t>
    </rPh>
    <rPh sb="2" eb="3">
      <t>セイ</t>
    </rPh>
    <rPh sb="3" eb="6">
      <t>ニンチショウ</t>
    </rPh>
    <rPh sb="6" eb="9">
      <t>ニュウショシャ</t>
    </rPh>
    <rPh sb="9" eb="11">
      <t>ウケイレ</t>
    </rPh>
    <rPh sb="11" eb="13">
      <t>カサン</t>
    </rPh>
    <phoneticPr fontId="10"/>
  </si>
  <si>
    <t>「特別診療費」に相当する診療報酬の算定のために届け出た届出書類（写）</t>
    <rPh sb="1" eb="3">
      <t>トクベツ</t>
    </rPh>
    <rPh sb="3" eb="6">
      <t>シンリョウヒ</t>
    </rPh>
    <rPh sb="8" eb="10">
      <t>ソウトウ</t>
    </rPh>
    <rPh sb="12" eb="14">
      <t>シンリョウ</t>
    </rPh>
    <rPh sb="14" eb="16">
      <t>ホウシュウ</t>
    </rPh>
    <rPh sb="17" eb="19">
      <t>サンテイ</t>
    </rPh>
    <rPh sb="23" eb="24">
      <t>トド</t>
    </rPh>
    <rPh sb="25" eb="26">
      <t>デ</t>
    </rPh>
    <rPh sb="27" eb="29">
      <t>トドケデ</t>
    </rPh>
    <rPh sb="29" eb="31">
      <t>ショルイ</t>
    </rPh>
    <rPh sb="32" eb="33">
      <t>ウツ</t>
    </rPh>
    <phoneticPr fontId="10"/>
  </si>
  <si>
    <t>重症皮膚潰瘍管理指導の施設基準に係る届出書添付書類＜様式５＞</t>
    <rPh sb="0" eb="2">
      <t>ジュウショウ</t>
    </rPh>
    <rPh sb="2" eb="4">
      <t>ヒフ</t>
    </rPh>
    <rPh sb="4" eb="6">
      <t>カイヨウ</t>
    </rPh>
    <rPh sb="6" eb="8">
      <t>カンリ</t>
    </rPh>
    <rPh sb="8" eb="10">
      <t>シドウ</t>
    </rPh>
    <rPh sb="11" eb="13">
      <t>シセツ</t>
    </rPh>
    <rPh sb="13" eb="15">
      <t>キジュン</t>
    </rPh>
    <rPh sb="16" eb="17">
      <t>カカ</t>
    </rPh>
    <rPh sb="18" eb="21">
      <t>トドケデショ</t>
    </rPh>
    <rPh sb="21" eb="23">
      <t>テンプ</t>
    </rPh>
    <rPh sb="23" eb="25">
      <t>ショルイ</t>
    </rPh>
    <rPh sb="26" eb="28">
      <t>ヨウシキ</t>
    </rPh>
    <phoneticPr fontId="10"/>
  </si>
  <si>
    <t>薬剤管理指導の施設基準に係る届出書添付書類＜様式６＞</t>
    <rPh sb="14" eb="16">
      <t>トドケデ</t>
    </rPh>
    <rPh sb="16" eb="17">
      <t>ショ</t>
    </rPh>
    <rPh sb="22" eb="24">
      <t>ヨウシキ</t>
    </rPh>
    <phoneticPr fontId="10"/>
  </si>
  <si>
    <t>理学療法、作業療法、言語聴覚療法又は集団コミュニケーション療法の施設基準に係る届出書添付書類＜様式８＞</t>
    <rPh sb="16" eb="17">
      <t>マタ</t>
    </rPh>
    <rPh sb="18" eb="20">
      <t>シュウダン</t>
    </rPh>
    <rPh sb="29" eb="31">
      <t>リョウホウ</t>
    </rPh>
    <rPh sb="39" eb="41">
      <t>トドケデ</t>
    </rPh>
    <rPh sb="41" eb="42">
      <t>ショ</t>
    </rPh>
    <phoneticPr fontId="10"/>
  </si>
  <si>
    <t>該当する医師免許証（写）、薬剤師免許証（写）、言語聴覚士の資格証（写）</t>
    <rPh sb="0" eb="2">
      <t>ガイトウ</t>
    </rPh>
    <rPh sb="23" eb="25">
      <t>ゲンゴ</t>
    </rPh>
    <rPh sb="25" eb="28">
      <t>チョウカクシ</t>
    </rPh>
    <rPh sb="29" eb="32">
      <t>シカクショウ</t>
    </rPh>
    <rPh sb="33" eb="34">
      <t>ウツ</t>
    </rPh>
    <phoneticPr fontId="10"/>
  </si>
  <si>
    <t>リハビリテーション提供体制</t>
    <rPh sb="9" eb="11">
      <t>テイキョウ</t>
    </rPh>
    <rPh sb="11" eb="13">
      <t>タイセイ</t>
    </rPh>
    <phoneticPr fontId="10"/>
  </si>
  <si>
    <t>「特定診療費」に相当する診療報酬の算定のために届け出た届出書類（写）</t>
    <rPh sb="1" eb="3">
      <t>トクテイ</t>
    </rPh>
    <rPh sb="3" eb="6">
      <t>シンリョウヒ</t>
    </rPh>
    <rPh sb="8" eb="10">
      <t>ソウトウ</t>
    </rPh>
    <rPh sb="12" eb="14">
      <t>シンリョウ</t>
    </rPh>
    <rPh sb="14" eb="16">
      <t>ホウシュウ</t>
    </rPh>
    <rPh sb="17" eb="19">
      <t>サンテイ</t>
    </rPh>
    <rPh sb="23" eb="24">
      <t>トド</t>
    </rPh>
    <rPh sb="25" eb="26">
      <t>デ</t>
    </rPh>
    <rPh sb="27" eb="29">
      <t>トドケデ</t>
    </rPh>
    <rPh sb="29" eb="31">
      <t>ショルイ</t>
    </rPh>
    <rPh sb="32" eb="33">
      <t>ウツ</t>
    </rPh>
    <phoneticPr fontId="10"/>
  </si>
  <si>
    <t>精神科作業療法の施設基準に係る届出書添付書類＜様式９＞</t>
    <rPh sb="0" eb="3">
      <t>セイシンカ</t>
    </rPh>
    <rPh sb="3" eb="5">
      <t>サギョウ</t>
    </rPh>
    <rPh sb="5" eb="7">
      <t>リョウホウ</t>
    </rPh>
    <rPh sb="8" eb="10">
      <t>シセツ</t>
    </rPh>
    <rPh sb="10" eb="12">
      <t>キジュン</t>
    </rPh>
    <rPh sb="13" eb="14">
      <t>カカワ</t>
    </rPh>
    <rPh sb="15" eb="18">
      <t>トドケデショ</t>
    </rPh>
    <rPh sb="18" eb="20">
      <t>テンプ</t>
    </rPh>
    <rPh sb="20" eb="22">
      <t>ショルイ</t>
    </rPh>
    <rPh sb="23" eb="25">
      <t>ヨウシキ</t>
    </rPh>
    <phoneticPr fontId="10"/>
  </si>
  <si>
    <t>該当する言語聴覚士、作業療法士の資格証（写）</t>
    <rPh sb="0" eb="2">
      <t>ガイトウ</t>
    </rPh>
    <phoneticPr fontId="10"/>
  </si>
  <si>
    <t>該当する資格証（写）等</t>
    <rPh sb="0" eb="2">
      <t>ガイトウ</t>
    </rPh>
    <rPh sb="10" eb="11">
      <t>トウ</t>
    </rPh>
    <phoneticPr fontId="10"/>
  </si>
  <si>
    <t>理学療法士、作業療法士、言語聴覚士、認知症リハビリテーションの専門研修を修了した医師。</t>
    <rPh sb="0" eb="5">
      <t>リガク</t>
    </rPh>
    <rPh sb="6" eb="11">
      <t>サギョウ</t>
    </rPh>
    <rPh sb="12" eb="14">
      <t>ゲンゴ</t>
    </rPh>
    <rPh sb="14" eb="17">
      <t>チョウカクシ</t>
    </rPh>
    <rPh sb="18" eb="21">
      <t>ニンチショウ</t>
    </rPh>
    <rPh sb="31" eb="32">
      <t>アツム</t>
    </rPh>
    <rPh sb="32" eb="33">
      <t>モン</t>
    </rPh>
    <rPh sb="33" eb="35">
      <t>ケンシュウ</t>
    </rPh>
    <rPh sb="36" eb="38">
      <t>シュウリョウ</t>
    </rPh>
    <rPh sb="40" eb="42">
      <t>イシ</t>
    </rPh>
    <phoneticPr fontId="10"/>
  </si>
  <si>
    <t>認知症介護実践リーダー研修の修了証書（写）</t>
    <rPh sb="0" eb="3">
      <t>ニンチショウ</t>
    </rPh>
    <rPh sb="3" eb="5">
      <t>カイゴ</t>
    </rPh>
    <rPh sb="5" eb="7">
      <t>ジッセン</t>
    </rPh>
    <rPh sb="11" eb="13">
      <t>ケンシュウ</t>
    </rPh>
    <rPh sb="14" eb="17">
      <t>シュウリョウショウ</t>
    </rPh>
    <rPh sb="17" eb="18">
      <t>ショ</t>
    </rPh>
    <rPh sb="19" eb="20">
      <t>ウツ</t>
    </rPh>
    <phoneticPr fontId="10"/>
  </si>
  <si>
    <t>認知症介護指導者養成研修の修了証書（写）</t>
    <rPh sb="0" eb="3">
      <t>ニンチショウ</t>
    </rPh>
    <rPh sb="3" eb="5">
      <t>カイゴ</t>
    </rPh>
    <rPh sb="5" eb="8">
      <t>シドウシャ</t>
    </rPh>
    <rPh sb="8" eb="10">
      <t>ヨウセイ</t>
    </rPh>
    <rPh sb="10" eb="12">
      <t>ケンシュウ</t>
    </rPh>
    <rPh sb="13" eb="16">
      <t>シュウリョウショウ</t>
    </rPh>
    <rPh sb="16" eb="17">
      <t>ショ</t>
    </rPh>
    <rPh sb="18" eb="19">
      <t>ウツ</t>
    </rPh>
    <phoneticPr fontId="10"/>
  </si>
  <si>
    <t>該当する資格証（写）等</t>
    <phoneticPr fontId="70"/>
  </si>
  <si>
    <t>精神保健福祉士、理学療法士、作業療法士、言語聴覚士。</t>
    <rPh sb="0" eb="2">
      <t>セイシン</t>
    </rPh>
    <rPh sb="2" eb="4">
      <t>ホケン</t>
    </rPh>
    <rPh sb="4" eb="7">
      <t>フクシシ</t>
    </rPh>
    <rPh sb="8" eb="13">
      <t>リガク</t>
    </rPh>
    <rPh sb="14" eb="19">
      <t>サギョウ</t>
    </rPh>
    <rPh sb="20" eb="22">
      <t>ゲンゴ</t>
    </rPh>
    <rPh sb="22" eb="25">
      <t>チョウカクシ</t>
    </rPh>
    <phoneticPr fontId="10"/>
  </si>
  <si>
    <t>自立支援加算に関する届出書＜参考様式10＞</t>
    <rPh sb="0" eb="2">
      <t>ジリツ</t>
    </rPh>
    <rPh sb="14" eb="18">
      <t>サンコウヨウシキ</t>
    </rPh>
    <phoneticPr fontId="10"/>
  </si>
  <si>
    <t>〔　（当該届出の施設基準の名称）　〕に勤務する従事者の名簿＜様式７＞</t>
    <rPh sb="3" eb="5">
      <t>トウガイ</t>
    </rPh>
    <rPh sb="5" eb="7">
      <t>トドケデ</t>
    </rPh>
    <rPh sb="8" eb="10">
      <t>シセツ</t>
    </rPh>
    <rPh sb="10" eb="12">
      <t>キジュン</t>
    </rPh>
    <rPh sb="13" eb="15">
      <t>メイショウ</t>
    </rPh>
    <rPh sb="19" eb="21">
      <t>キンム</t>
    </rPh>
    <rPh sb="23" eb="26">
      <t>ジュウジシャ</t>
    </rPh>
    <rPh sb="27" eb="29">
      <t>メイボ</t>
    </rPh>
    <rPh sb="30" eb="32">
      <t>ヨウシキ</t>
    </rPh>
    <phoneticPr fontId="10"/>
  </si>
  <si>
    <t>認知症短期集中リハビリテーション実施加算に関する届出書＜参考様式12＞</t>
    <rPh sb="28" eb="30">
      <t>サンコウ</t>
    </rPh>
    <rPh sb="30" eb="32">
      <t>ヨウシキ</t>
    </rPh>
    <phoneticPr fontId="10"/>
  </si>
  <si>
    <t>介護給付費算定に係る体制等に関する届出書・変更届出書　チェック表
（介護老人保健施設（介護療養型老人保健施設を含む。））
（介護老人保健施設：短期入所療養介護・介護予防短期入所療養介護）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42">
      <t>ロウケン</t>
    </rPh>
    <rPh sb="43" eb="45">
      <t>カイゴ</t>
    </rPh>
    <rPh sb="45" eb="48">
      <t>リョウヨウガタ</t>
    </rPh>
    <rPh sb="48" eb="50">
      <t>ロウジン</t>
    </rPh>
    <rPh sb="50" eb="52">
      <t>ホケン</t>
    </rPh>
    <rPh sb="52" eb="54">
      <t>シセツ</t>
    </rPh>
    <rPh sb="55" eb="56">
      <t>フク</t>
    </rPh>
    <phoneticPr fontId="10"/>
  </si>
  <si>
    <t>※　（介護予防）通所リハビリテーションに係る届出は、（介護予防）通所リハビリテーション事業所用の様式を使用してください。</t>
    <rPh sb="3" eb="7">
      <t>カイゴヨボウ</t>
    </rPh>
    <rPh sb="8" eb="10">
      <t>ツウショ</t>
    </rPh>
    <rPh sb="20" eb="21">
      <t>カカ</t>
    </rPh>
    <rPh sb="22" eb="24">
      <t>トドケデ</t>
    </rPh>
    <rPh sb="27" eb="31">
      <t>カイゴヨボウ</t>
    </rPh>
    <rPh sb="32" eb="34">
      <t>ツウショ</t>
    </rPh>
    <rPh sb="43" eb="46">
      <t>ジギョウショ</t>
    </rPh>
    <rPh sb="46" eb="47">
      <t>ヨウ</t>
    </rPh>
    <rPh sb="48" eb="50">
      <t>ヨウシキ</t>
    </rPh>
    <rPh sb="51" eb="53">
      <t>シヨウ</t>
    </rPh>
    <phoneticPr fontId="10"/>
  </si>
  <si>
    <t>※　①を除き従業者の勤務体制及び勤務形態一覧表＜別紙７＞又はこれに準じた勤務割表等は、</t>
    <rPh sb="4" eb="5">
      <t>ノゾ</t>
    </rPh>
    <rPh sb="6" eb="9">
      <t>ジュウギョウシャ</t>
    </rPh>
    <rPh sb="10" eb="14">
      <t>キンムタイセイ</t>
    </rPh>
    <rPh sb="14" eb="15">
      <t>オヨ</t>
    </rPh>
    <rPh sb="16" eb="20">
      <t>キンムケイタイ</t>
    </rPh>
    <rPh sb="20" eb="23">
      <t>イチランヒョウ</t>
    </rPh>
    <rPh sb="24" eb="26">
      <t>ベッシ</t>
    </rPh>
    <phoneticPr fontId="10"/>
  </si>
  <si>
    <t>※　介護老人保健施設又は（介護予防）短期入所療養介護における届出事項で、重複する添付資料は提出不要です。</t>
    <rPh sb="2" eb="6">
      <t>カイゴロウジン</t>
    </rPh>
    <rPh sb="6" eb="10">
      <t>ホケンシセツ</t>
    </rPh>
    <rPh sb="10" eb="11">
      <t>マタ</t>
    </rPh>
    <rPh sb="13" eb="17">
      <t>カイゴヨボウ</t>
    </rPh>
    <rPh sb="36" eb="38">
      <t>チョウフク</t>
    </rPh>
    <rPh sb="40" eb="42">
      <t>テンプ</t>
    </rPh>
    <rPh sb="42" eb="44">
      <t>シリョウ</t>
    </rPh>
    <rPh sb="45" eb="47">
      <t>テイシュツ</t>
    </rPh>
    <rPh sb="47" eb="49">
      <t>フヨウ</t>
    </rPh>
    <phoneticPr fontId="10"/>
  </si>
  <si>
    <t>算定・届出対象</t>
    <rPh sb="0" eb="2">
      <t>サンテイ</t>
    </rPh>
    <rPh sb="3" eb="5">
      <t>トドケデ</t>
    </rPh>
    <rPh sb="5" eb="7">
      <t>タイショウ</t>
    </rPh>
    <phoneticPr fontId="10"/>
  </si>
  <si>
    <t>本体
老健</t>
    <rPh sb="0" eb="2">
      <t>ホンタイ</t>
    </rPh>
    <rPh sb="3" eb="5">
      <t>ロウケン</t>
    </rPh>
    <phoneticPr fontId="10"/>
  </si>
  <si>
    <t>併設
療養SS</t>
    <rPh sb="0" eb="2">
      <t>ヘイセツ</t>
    </rPh>
    <rPh sb="3" eb="5">
      <t>リョウヨウ</t>
    </rPh>
    <phoneticPr fontId="10"/>
  </si>
  <si>
    <t>○ （共通）</t>
    <rPh sb="3" eb="5">
      <t>キョウツウ</t>
    </rPh>
    <phoneticPr fontId="10"/>
  </si>
  <si>
    <t>○  （共通）</t>
    <rPh sb="4" eb="6">
      <t>キョウツウ</t>
    </rPh>
    <phoneticPr fontId="10"/>
  </si>
  <si>
    <t>施設等の区分が、「1介護老人保健施設（Ⅰ）」又は「2ユニット型介護老人保健施設（Ⅰ）」に該当する場合。</t>
    <rPh sb="0" eb="2">
      <t>シセツ</t>
    </rPh>
    <rPh sb="2" eb="3">
      <t>トウ</t>
    </rPh>
    <rPh sb="4" eb="6">
      <t>クブン</t>
    </rPh>
    <rPh sb="10" eb="18">
      <t>ロウケン</t>
    </rPh>
    <rPh sb="22" eb="23">
      <t>マタ</t>
    </rPh>
    <rPh sb="30" eb="31">
      <t>ガタ</t>
    </rPh>
    <rPh sb="31" eb="39">
      <t>ロウケン</t>
    </rPh>
    <rPh sb="44" eb="46">
      <t>ガイトウ</t>
    </rPh>
    <rPh sb="48" eb="50">
      <t>バアイ</t>
    </rPh>
    <phoneticPr fontId="10"/>
  </si>
  <si>
    <t>施設等の区分が、「介護老人保健施設（Ⅱ）」又は「介護老人保健施設（Ⅲ）に該当する場合。</t>
    <rPh sb="0" eb="2">
      <t>シセツ</t>
    </rPh>
    <rPh sb="2" eb="3">
      <t>トウ</t>
    </rPh>
    <rPh sb="4" eb="6">
      <t>クブン</t>
    </rPh>
    <rPh sb="9" eb="17">
      <t>ロウケン</t>
    </rPh>
    <rPh sb="21" eb="22">
      <t>マタ</t>
    </rPh>
    <rPh sb="24" eb="32">
      <t>ロウケン</t>
    </rPh>
    <rPh sb="36" eb="38">
      <t>ガイトウ</t>
    </rPh>
    <rPh sb="40" eb="42">
      <t>バアイ</t>
    </rPh>
    <phoneticPr fontId="10"/>
  </si>
  <si>
    <t>医師、看護職員、介護職員、理学療法士療法士・作業療法士・言語聴覚士、介護支援専門員の配置状況がわかるもの。</t>
    <rPh sb="0" eb="2">
      <t>イシ</t>
    </rPh>
    <rPh sb="3" eb="5">
      <t>カンゴ</t>
    </rPh>
    <rPh sb="5" eb="7">
      <t>ショクイン</t>
    </rPh>
    <rPh sb="8" eb="10">
      <t>カイゴ</t>
    </rPh>
    <rPh sb="10" eb="12">
      <t>ショクイン</t>
    </rPh>
    <rPh sb="13" eb="18">
      <t>リガク</t>
    </rPh>
    <rPh sb="18" eb="21">
      <t>リョウホウシ</t>
    </rPh>
    <rPh sb="22" eb="27">
      <t>サギョウ</t>
    </rPh>
    <rPh sb="28" eb="30">
      <t>ゲンゴ</t>
    </rPh>
    <rPh sb="30" eb="33">
      <t>チョウカクシ</t>
    </rPh>
    <rPh sb="34" eb="36">
      <t>カイゴ</t>
    </rPh>
    <rPh sb="36" eb="38">
      <t>シエン</t>
    </rPh>
    <rPh sb="38" eb="41">
      <t>センモンイン</t>
    </rPh>
    <rPh sb="42" eb="44">
      <t>ハイチ</t>
    </rPh>
    <rPh sb="44" eb="46">
      <t>ジョウキョウ</t>
    </rPh>
    <phoneticPr fontId="10"/>
  </si>
  <si>
    <t>認知症ケア加算</t>
    <rPh sb="0" eb="3">
      <t>ニンチショウ</t>
    </rPh>
    <rPh sb="5" eb="7">
      <t>カサン</t>
    </rPh>
    <phoneticPr fontId="10"/>
  </si>
  <si>
    <t>認知症専門棟となる施設（フロア）の平面図</t>
    <rPh sb="9" eb="11">
      <t>シセツ</t>
    </rPh>
    <rPh sb="17" eb="20">
      <t>ヘイメンズ</t>
    </rPh>
    <phoneticPr fontId="10"/>
  </si>
  <si>
    <r>
      <t xml:space="preserve">在宅復帰・在宅療養支援機能加算
</t>
    </r>
    <r>
      <rPr>
        <sz val="8"/>
        <rFont val="ＭＳ Ｐゴシック"/>
        <family val="3"/>
        <charset val="128"/>
      </rPr>
      <t>＊開設時からの算定は不可</t>
    </r>
    <phoneticPr fontId="10"/>
  </si>
  <si>
    <t>ターミナルケアに係る計画書様式</t>
    <rPh sb="8" eb="9">
      <t>カカ</t>
    </rPh>
    <rPh sb="10" eb="13">
      <t>ケイカクショ</t>
    </rPh>
    <rPh sb="13" eb="15">
      <t>ヨウシキ</t>
    </rPh>
    <phoneticPr fontId="10"/>
  </si>
  <si>
    <t>リハビリ計画書情報加算</t>
    <phoneticPr fontId="10"/>
  </si>
  <si>
    <t>ナンバーが確認できるように撮影のこと。</t>
    <rPh sb="5" eb="7">
      <t>カクニン</t>
    </rPh>
    <rPh sb="13" eb="15">
      <t>サツエイ</t>
    </rPh>
    <phoneticPr fontId="10"/>
  </si>
  <si>
    <t>「特別診療費加算」に相当する診療報酬の算定のために届け出た届出書類（写）</t>
    <rPh sb="1" eb="3">
      <t>トクベツ</t>
    </rPh>
    <rPh sb="3" eb="6">
      <t>シンリョウヒ</t>
    </rPh>
    <rPh sb="6" eb="8">
      <t>カサン</t>
    </rPh>
    <rPh sb="10" eb="12">
      <t>ソウトウ</t>
    </rPh>
    <rPh sb="14" eb="16">
      <t>シンリョウ</t>
    </rPh>
    <rPh sb="16" eb="18">
      <t>ホウシュウ</t>
    </rPh>
    <rPh sb="19" eb="21">
      <t>サンテイ</t>
    </rPh>
    <rPh sb="25" eb="26">
      <t>トド</t>
    </rPh>
    <rPh sb="27" eb="28">
      <t>デ</t>
    </rPh>
    <rPh sb="29" eb="31">
      <t>トドケデ</t>
    </rPh>
    <rPh sb="31" eb="33">
      <t>ショルイ</t>
    </rPh>
    <rPh sb="34" eb="35">
      <t>ウツ</t>
    </rPh>
    <phoneticPr fontId="10"/>
  </si>
  <si>
    <t>施設等の区分が、「介護老人保健施設（Ⅱ）」又は「介護老人保健施設（Ⅲ）」に該当する場合。</t>
    <rPh sb="0" eb="2">
      <t>シセツ</t>
    </rPh>
    <rPh sb="2" eb="3">
      <t>トウ</t>
    </rPh>
    <rPh sb="4" eb="6">
      <t>クブン</t>
    </rPh>
    <rPh sb="21" eb="22">
      <t>マタ</t>
    </rPh>
    <rPh sb="37" eb="39">
      <t>ガイトウ</t>
    </rPh>
    <rPh sb="41" eb="43">
      <t>バアイ</t>
    </rPh>
    <phoneticPr fontId="10"/>
  </si>
  <si>
    <t>該当する医師免許証（写）、薬剤師免許証（写）</t>
    <rPh sb="0" eb="2">
      <t>ガイトウ</t>
    </rPh>
    <rPh sb="4" eb="6">
      <t>イシ</t>
    </rPh>
    <rPh sb="6" eb="9">
      <t>メンキョショウ</t>
    </rPh>
    <rPh sb="10" eb="11">
      <t>ウツ</t>
    </rPh>
    <rPh sb="13" eb="16">
      <t>ヤクザイシ</t>
    </rPh>
    <rPh sb="16" eb="19">
      <t>メンキョショウ</t>
    </rPh>
    <rPh sb="20" eb="21">
      <t>ウツ</t>
    </rPh>
    <phoneticPr fontId="10"/>
  </si>
  <si>
    <r>
      <t xml:space="preserve">療養体制維持特別加算Ⅱ
</t>
    </r>
    <r>
      <rPr>
        <sz val="8"/>
        <rFont val="ＭＳ Ｐゴシック"/>
        <family val="3"/>
        <charset val="128"/>
      </rPr>
      <t>＊開設時からの算定は不可</t>
    </r>
    <rPh sb="0" eb="2">
      <t>リョウヨウ</t>
    </rPh>
    <rPh sb="2" eb="4">
      <t>タイセイ</t>
    </rPh>
    <rPh sb="4" eb="6">
      <t>イジ</t>
    </rPh>
    <rPh sb="6" eb="8">
      <t>トクベツ</t>
    </rPh>
    <rPh sb="8" eb="10">
      <t>カサン</t>
    </rPh>
    <phoneticPr fontId="10"/>
  </si>
  <si>
    <t>言語聴覚療法の施設基準に係る届出書添付書類＜様式８＞</t>
    <rPh sb="0" eb="2">
      <t>ゲンゴ</t>
    </rPh>
    <rPh sb="2" eb="4">
      <t>チョウカク</t>
    </rPh>
    <rPh sb="4" eb="6">
      <t>リョウホウ</t>
    </rPh>
    <rPh sb="7" eb="9">
      <t>シセツ</t>
    </rPh>
    <rPh sb="9" eb="11">
      <t>キジュン</t>
    </rPh>
    <rPh sb="12" eb="13">
      <t>カカ</t>
    </rPh>
    <rPh sb="14" eb="16">
      <t>トドケデ</t>
    </rPh>
    <rPh sb="16" eb="17">
      <t>ショ</t>
    </rPh>
    <rPh sb="17" eb="19">
      <t>テンプ</t>
    </rPh>
    <rPh sb="19" eb="21">
      <t>ショルイ</t>
    </rPh>
    <phoneticPr fontId="10"/>
  </si>
  <si>
    <t>該当する言語聴覚士、作業療法士の資格証（写）</t>
    <rPh sb="0" eb="2">
      <t>ガイトウ</t>
    </rPh>
    <rPh sb="4" eb="6">
      <t>ゲンゴ</t>
    </rPh>
    <rPh sb="6" eb="9">
      <t>チョウカクシ</t>
    </rPh>
    <rPh sb="10" eb="15">
      <t>サギョウ</t>
    </rPh>
    <phoneticPr fontId="10"/>
  </si>
  <si>
    <t>夜勤職員配置加算に係る確認書＜参考様式３＞</t>
    <rPh sb="15" eb="17">
      <t>サンコウ</t>
    </rPh>
    <rPh sb="17" eb="19">
      <t>ヨウシキ</t>
    </rPh>
    <phoneticPr fontId="10"/>
  </si>
  <si>
    <t>認知症専門棟の配置職員のみ。算定開始する月の分。</t>
    <rPh sb="0" eb="3">
      <t>ニンチショウ</t>
    </rPh>
    <rPh sb="3" eb="5">
      <t>センモン</t>
    </rPh>
    <rPh sb="5" eb="6">
      <t>トウ</t>
    </rPh>
    <rPh sb="7" eb="9">
      <t>ハイチ</t>
    </rPh>
    <rPh sb="9" eb="11">
      <t>ショクイン</t>
    </rPh>
    <rPh sb="14" eb="16">
      <t>サンテイ</t>
    </rPh>
    <rPh sb="16" eb="18">
      <t>カイシ</t>
    </rPh>
    <rPh sb="20" eb="21">
      <t>ツキ</t>
    </rPh>
    <rPh sb="22" eb="23">
      <t>ブン</t>
    </rPh>
    <phoneticPr fontId="10"/>
  </si>
  <si>
    <t>〔　（当該届出の施設基準の名称）　〕に勤務する従事者の名簿＜様式７＞</t>
    <rPh sb="3" eb="5">
      <t>トウガイ</t>
    </rPh>
    <rPh sb="5" eb="7">
      <t>トドケデ</t>
    </rPh>
    <rPh sb="8" eb="10">
      <t>シセツ</t>
    </rPh>
    <rPh sb="10" eb="12">
      <t>キジュン</t>
    </rPh>
    <rPh sb="13" eb="15">
      <t>メイショウ</t>
    </rPh>
    <rPh sb="19" eb="21">
      <t>キンム</t>
    </rPh>
    <rPh sb="23" eb="26">
      <t>ジュウジシャ</t>
    </rPh>
    <rPh sb="27" eb="29">
      <t>メイボ</t>
    </rPh>
    <phoneticPr fontId="10"/>
  </si>
  <si>
    <r>
      <t>介護老人保健施設（基本型・在宅強化型）の基本施設サービス費及び在宅復帰・在宅療養支援機能加算に係る届出＜別紙</t>
    </r>
    <r>
      <rPr>
        <sz val="9"/>
        <color rgb="FFFF0000"/>
        <rFont val="ＭＳ Ｐ明朝"/>
        <family val="1"/>
        <charset val="128"/>
      </rPr>
      <t>29</t>
    </r>
    <r>
      <rPr>
        <sz val="9"/>
        <rFont val="ＭＳ Ｐ明朝"/>
        <family val="1"/>
        <charset val="128"/>
      </rPr>
      <t>又は</t>
    </r>
    <r>
      <rPr>
        <sz val="9"/>
        <color rgb="FFFF0000"/>
        <rFont val="ＭＳ Ｐ明朝"/>
        <family val="1"/>
        <charset val="128"/>
      </rPr>
      <t>別紙29-2</t>
    </r>
    <r>
      <rPr>
        <sz val="9"/>
        <rFont val="ＭＳ Ｐ明朝"/>
        <family val="1"/>
        <charset val="128"/>
      </rPr>
      <t>＞</t>
    </r>
    <rPh sb="52" eb="54">
      <t>ベッシ</t>
    </rPh>
    <rPh sb="56" eb="57">
      <t>マタ</t>
    </rPh>
    <rPh sb="58" eb="60">
      <t>ベッシ</t>
    </rPh>
    <phoneticPr fontId="10"/>
  </si>
  <si>
    <r>
      <t>介護老人保健施設（療養型）の基本施設サービス費及び療養体制維持特別加算（Ⅱ）に係る届出＜別</t>
    </r>
    <r>
      <rPr>
        <sz val="9"/>
        <color rgb="FFFF0000"/>
        <rFont val="ＭＳ Ｐ明朝"/>
        <family val="1"/>
        <charset val="128"/>
      </rPr>
      <t>紙29-3</t>
    </r>
    <r>
      <rPr>
        <sz val="9"/>
        <rFont val="ＭＳ Ｐ明朝"/>
        <family val="1"/>
        <charset val="128"/>
      </rPr>
      <t>＞</t>
    </r>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phoneticPr fontId="10"/>
  </si>
  <si>
    <r>
      <t>サービス提供体制強化加算に関する届出書＜別紙</t>
    </r>
    <r>
      <rPr>
        <sz val="9"/>
        <color rgb="FFFF0000"/>
        <rFont val="ＭＳ Ｐ明朝"/>
        <family val="1"/>
        <charset val="128"/>
      </rPr>
      <t>14-4</t>
    </r>
    <r>
      <rPr>
        <sz val="9"/>
        <rFont val="ＭＳ Ｐ明朝"/>
        <family val="1"/>
        <charset val="128"/>
      </rPr>
      <t>＞</t>
    </r>
    <rPh sb="20" eb="22">
      <t>ベッシ</t>
    </rPh>
    <phoneticPr fontId="10"/>
  </si>
  <si>
    <r>
      <t>介護老人保健施設（基本型・在宅強化型）の基本施設サービス費及び在宅復帰・在宅療養支援機能加算に係る届出＜別紙</t>
    </r>
    <r>
      <rPr>
        <sz val="9"/>
        <color rgb="FFFF0000"/>
        <rFont val="ＭＳ Ｐ明朝"/>
        <family val="1"/>
        <charset val="128"/>
      </rPr>
      <t>29</t>
    </r>
    <r>
      <rPr>
        <sz val="8"/>
        <color rgb="FFFF0000"/>
        <rFont val="ＭＳ Ｐ明朝"/>
        <family val="1"/>
        <charset val="128"/>
      </rPr>
      <t>（R6.9月提供分まで）</t>
    </r>
    <r>
      <rPr>
        <sz val="9"/>
        <rFont val="ＭＳ Ｐ明朝"/>
        <family val="1"/>
        <charset val="128"/>
      </rPr>
      <t>又は</t>
    </r>
    <r>
      <rPr>
        <sz val="9"/>
        <color rgb="FFFF0000"/>
        <rFont val="ＭＳ Ｐ明朝"/>
        <family val="1"/>
        <charset val="128"/>
      </rPr>
      <t>別紙29-2</t>
    </r>
    <r>
      <rPr>
        <sz val="8"/>
        <color rgb="FFFF0000"/>
        <rFont val="ＭＳ Ｐ明朝"/>
        <family val="1"/>
        <charset val="128"/>
      </rPr>
      <t>(R6.10月提供以降）</t>
    </r>
    <r>
      <rPr>
        <sz val="9"/>
        <rFont val="ＭＳ Ｐ明朝"/>
        <family val="1"/>
        <charset val="128"/>
      </rPr>
      <t>＞</t>
    </r>
    <rPh sb="52" eb="54">
      <t>ベッシ</t>
    </rPh>
    <rPh sb="61" eb="62">
      <t>ガツ</t>
    </rPh>
    <rPh sb="62" eb="65">
      <t>テイキョウブン</t>
    </rPh>
    <rPh sb="68" eb="69">
      <t>マタ</t>
    </rPh>
    <rPh sb="70" eb="72">
      <t>ベッシ</t>
    </rPh>
    <rPh sb="82" eb="83">
      <t>ガツ</t>
    </rPh>
    <rPh sb="83" eb="85">
      <t>テイキョウ</t>
    </rPh>
    <rPh sb="85" eb="87">
      <t>イコウ</t>
    </rPh>
    <phoneticPr fontId="10"/>
  </si>
  <si>
    <t>≪テクノロジーを導入した夜間職員配置緩和措置を適用する場合≫</t>
    <rPh sb="12" eb="14">
      <t>ヤカン</t>
    </rPh>
    <rPh sb="14" eb="16">
      <t>ショクイン</t>
    </rPh>
    <rPh sb="16" eb="18">
      <t>ハイチ</t>
    </rPh>
    <phoneticPr fontId="10"/>
  </si>
  <si>
    <t>テクノロジーを導入する場合の夜間の人員配置基準（ユニット型を除く）に係る届出書＜別紙＞</t>
    <rPh sb="40" eb="42">
      <t>ベッシ</t>
    </rPh>
    <phoneticPr fontId="10"/>
  </si>
  <si>
    <t>※　介護医療院又は（介護予防）短期入所療養介護における届出事項で、重複する添付資料は提出不要です。</t>
    <rPh sb="2" eb="7">
      <t>カイゴイリョウイン</t>
    </rPh>
    <rPh sb="7" eb="8">
      <t>マタ</t>
    </rPh>
    <rPh sb="10" eb="14">
      <t>カイゴヨボウ</t>
    </rPh>
    <rPh sb="33" eb="35">
      <t>チョウフク</t>
    </rPh>
    <rPh sb="37" eb="39">
      <t>テンプ</t>
    </rPh>
    <rPh sb="39" eb="41">
      <t>シリョウ</t>
    </rPh>
    <rPh sb="42" eb="44">
      <t>テイシュツ</t>
    </rPh>
    <rPh sb="44" eb="46">
      <t>フヨウ</t>
    </rPh>
    <phoneticPr fontId="10"/>
  </si>
  <si>
    <r>
      <t>介護医療院の基本施設サービス費に係る届出
＜Ⅰ型：別紙</t>
    </r>
    <r>
      <rPr>
        <sz val="9"/>
        <color rgb="FFFF0000"/>
        <rFont val="ＭＳ Ｐ明朝"/>
        <family val="1"/>
        <charset val="128"/>
      </rPr>
      <t>30</t>
    </r>
    <r>
      <rPr>
        <sz val="9"/>
        <rFont val="ＭＳ Ｐ明朝"/>
        <family val="1"/>
        <charset val="128"/>
      </rPr>
      <t>，Ⅱ型：別紙</t>
    </r>
    <r>
      <rPr>
        <sz val="9"/>
        <color rgb="FFFF0000"/>
        <rFont val="ＭＳ Ｐ明朝"/>
        <family val="1"/>
        <charset val="128"/>
      </rPr>
      <t>30-2</t>
    </r>
    <r>
      <rPr>
        <sz val="9"/>
        <rFont val="ＭＳ Ｐ明朝"/>
        <family val="1"/>
        <charset val="128"/>
      </rPr>
      <t>＞</t>
    </r>
    <rPh sb="0" eb="2">
      <t>カイゴ</t>
    </rPh>
    <rPh sb="2" eb="4">
      <t>イリョウ</t>
    </rPh>
    <rPh sb="4" eb="5">
      <t>イン</t>
    </rPh>
    <rPh sb="6" eb="8">
      <t>キホン</t>
    </rPh>
    <rPh sb="8" eb="10">
      <t>シセツ</t>
    </rPh>
    <rPh sb="14" eb="15">
      <t>ヒ</t>
    </rPh>
    <rPh sb="16" eb="17">
      <t>カカ</t>
    </rPh>
    <rPh sb="18" eb="20">
      <t>トドケデ</t>
    </rPh>
    <rPh sb="23" eb="24">
      <t>ガタ</t>
    </rPh>
    <rPh sb="25" eb="27">
      <t>ベッシ</t>
    </rPh>
    <rPh sb="31" eb="32">
      <t>ガタ</t>
    </rPh>
    <rPh sb="33" eb="35">
      <t>ベッシ</t>
    </rPh>
    <phoneticPr fontId="10"/>
  </si>
  <si>
    <t>療養環境基準</t>
    <rPh sb="0" eb="2">
      <t>リョウヨウ</t>
    </rPh>
    <rPh sb="2" eb="6">
      <t>カンキョウキジュン</t>
    </rPh>
    <phoneticPr fontId="10"/>
  </si>
  <si>
    <t>廊下幅が設備基準を満たさなくなった病棟、又は廊下幅が設備基準を満たすこととなった病棟の平面図</t>
    <phoneticPr fontId="10"/>
  </si>
  <si>
    <t>認知症短期集中リハビリテーション加算</t>
    <rPh sb="0" eb="3">
      <t>ニンチショウ</t>
    </rPh>
    <rPh sb="3" eb="5">
      <t>タンキ</t>
    </rPh>
    <rPh sb="5" eb="7">
      <t>シュウチュウ</t>
    </rPh>
    <rPh sb="16" eb="18">
      <t>カサン</t>
    </rPh>
    <phoneticPr fontId="10"/>
  </si>
  <si>
    <t>重度認知症疾患療養体制加算</t>
    <rPh sb="0" eb="2">
      <t>ジュウド</t>
    </rPh>
    <rPh sb="2" eb="5">
      <t>ニンチショウ</t>
    </rPh>
    <rPh sb="5" eb="7">
      <t>シッカン</t>
    </rPh>
    <rPh sb="7" eb="13">
      <t>リョウヨウタイセイカサン</t>
    </rPh>
    <phoneticPr fontId="10"/>
  </si>
  <si>
    <t>施設等の区分が、「1 Ⅰ型介護医療院」「2 Ⅱ型介護医療院」「4ユニット型Ⅰ型介護医療院」「5 ユニット型Ⅱ型介護医療院」に該当する場合。</t>
    <phoneticPr fontId="10"/>
  </si>
  <si>
    <t>施設等の区分が、「1病院療養型」「2診療所型」「6ユニット型病院療養型」「7ユニット型診療所型」「A病院経過型」「Cユニット型病院経過型」に該当する場合。</t>
    <phoneticPr fontId="10"/>
  </si>
  <si>
    <r>
      <t>介護医療院における重度認知症疾患療養体制加算に係る届出＜別紙</t>
    </r>
    <r>
      <rPr>
        <sz val="9"/>
        <color rgb="FFFF0000"/>
        <rFont val="ＭＳ Ｐ明朝"/>
        <family val="1"/>
        <charset val="128"/>
      </rPr>
      <t>３１</t>
    </r>
    <r>
      <rPr>
        <sz val="9"/>
        <rFont val="ＭＳ Ｐ明朝"/>
        <family val="1"/>
        <charset val="128"/>
      </rPr>
      <t>＞</t>
    </r>
    <rPh sb="28" eb="30">
      <t>ベッシ</t>
    </rPh>
    <phoneticPr fontId="70"/>
  </si>
  <si>
    <t>ﾘﾊﾋﾞﾘﾃｰｼｮﾝ・口腔・栄養に係る計画の提出</t>
    <rPh sb="11" eb="13">
      <t>コウクウ</t>
    </rPh>
    <rPh sb="14" eb="16">
      <t>エイヨウ</t>
    </rPh>
    <rPh sb="17" eb="18">
      <t>カカ</t>
    </rPh>
    <rPh sb="19" eb="21">
      <t>ケイカク</t>
    </rPh>
    <rPh sb="22" eb="24">
      <t>テイシュツ</t>
    </rPh>
    <phoneticPr fontId="10"/>
  </si>
  <si>
    <t>※全従業員（通所ﾘﾊ・訪問ﾘﾊ含む。）の勤務体制表を提出すること。
※看護職員、介護職員分は、入所と通所リハ・訪問リハ分を別様とすること。それ以外の職種については、通所リハ・訪問リハにおける勤務時間も含めて記載すること。
※兼務者はそれぞれに分けて記載すること。</t>
    <rPh sb="55" eb="57">
      <t>ホウモン</t>
    </rPh>
    <rPh sb="87" eb="89">
      <t>ホウモン</t>
    </rPh>
    <rPh sb="112" eb="115">
      <t>ケンムシャ</t>
    </rPh>
    <rPh sb="121" eb="122">
      <t>ワ</t>
    </rPh>
    <rPh sb="124" eb="126">
      <t>キサイ</t>
    </rPh>
    <phoneticPr fontId="10"/>
  </si>
  <si>
    <t>も含む全従業者が対象です。</t>
    <phoneticPr fontId="10"/>
  </si>
  <si>
    <r>
      <t>※　①の別紙７又はこれに準じた勤務割表等は、添付資料の欄のとおり、通所リハビリテーション事業所</t>
    </r>
    <r>
      <rPr>
        <sz val="9"/>
        <color rgb="FFFF0000"/>
        <rFont val="ＭＳ Ｐ明朝"/>
        <family val="1"/>
        <charset val="128"/>
      </rPr>
      <t>及び訪問リハビリテーション事業所</t>
    </r>
    <rPh sb="22" eb="24">
      <t>テンプ</t>
    </rPh>
    <rPh sb="24" eb="26">
      <t>シリョウ</t>
    </rPh>
    <rPh sb="27" eb="28">
      <t>ラン</t>
    </rPh>
    <rPh sb="33" eb="35">
      <t>ツウショ</t>
    </rPh>
    <rPh sb="44" eb="47">
      <t>ジギョウショ</t>
    </rPh>
    <rPh sb="47" eb="48">
      <t>オヨ</t>
    </rPh>
    <rPh sb="49" eb="51">
      <t>ホウモン</t>
    </rPh>
    <rPh sb="60" eb="63">
      <t>ジギョウショ</t>
    </rPh>
    <phoneticPr fontId="10"/>
  </si>
  <si>
    <t>※　（介護予防）訪問リハビリテーションに係る届出は、（介護予防）訪問リハビリテーション事業所用の様式を使用してください。</t>
    <rPh sb="3" eb="7">
      <t>カイゴヨボウ</t>
    </rPh>
    <rPh sb="8" eb="10">
      <t>ホウモン</t>
    </rPh>
    <rPh sb="20" eb="21">
      <t>カカ</t>
    </rPh>
    <rPh sb="22" eb="24">
      <t>トドケデ</t>
    </rPh>
    <rPh sb="27" eb="31">
      <t>カイゴヨボウ</t>
    </rPh>
    <rPh sb="32" eb="34">
      <t>ホウモン</t>
    </rPh>
    <rPh sb="43" eb="46">
      <t>ジギョウショ</t>
    </rPh>
    <rPh sb="46" eb="47">
      <t>ヨウ</t>
    </rPh>
    <rPh sb="48" eb="50">
      <t>ヨウシキ</t>
    </rPh>
    <rPh sb="51" eb="53">
      <t>シヨウ</t>
    </rPh>
    <phoneticPr fontId="10"/>
  </si>
  <si>
    <t>介護医療院及び併設する（介護予防）短期入所療養介護事業所のすべての従業者を記載してください。</t>
    <rPh sb="0" eb="5">
      <t>カイゴイリョウイン</t>
    </rPh>
    <phoneticPr fontId="10"/>
  </si>
  <si>
    <t>医師、看護職員、介護職員、理学療法士療法士・作業療法士・言語聴覚士、介護支援専門員の配置状況がわかるもの（欠員となり解消された職種のみで可）</t>
    <rPh sb="0" eb="2">
      <t>イシ</t>
    </rPh>
    <rPh sb="3" eb="5">
      <t>カンゴ</t>
    </rPh>
    <rPh sb="5" eb="7">
      <t>ショクイン</t>
    </rPh>
    <rPh sb="8" eb="10">
      <t>カイゴ</t>
    </rPh>
    <rPh sb="10" eb="12">
      <t>ショクイン</t>
    </rPh>
    <rPh sb="13" eb="18">
      <t>リガク</t>
    </rPh>
    <rPh sb="18" eb="21">
      <t>リョウホウシ</t>
    </rPh>
    <rPh sb="22" eb="27">
      <t>サギョウ</t>
    </rPh>
    <rPh sb="28" eb="30">
      <t>ゲンゴ</t>
    </rPh>
    <rPh sb="30" eb="33">
      <t>チョウカクシ</t>
    </rPh>
    <rPh sb="34" eb="36">
      <t>カイゴ</t>
    </rPh>
    <rPh sb="36" eb="38">
      <t>シエン</t>
    </rPh>
    <rPh sb="38" eb="41">
      <t>センモンイン</t>
    </rPh>
    <rPh sb="42" eb="44">
      <t>ハイチ</t>
    </rPh>
    <rPh sb="44" eb="46">
      <t>ジョウキョウ</t>
    </rPh>
    <rPh sb="53" eb="55">
      <t>ケツイン</t>
    </rPh>
    <rPh sb="58" eb="60">
      <t>カイショウ</t>
    </rPh>
    <rPh sb="63" eb="65">
      <t>ショクシュ</t>
    </rPh>
    <rPh sb="68" eb="69">
      <t>カ</t>
    </rPh>
    <phoneticPr fontId="10"/>
  </si>
  <si>
    <t>任意の様式で可（代表者名）。ただし、未措置事項（BPC策定、訓練、研修）の現状及び改善に向けた取組みは必ず記載すること。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7" eb="29">
      <t>サクテイ</t>
    </rPh>
    <rPh sb="30" eb="32">
      <t>クンレン</t>
    </rPh>
    <rPh sb="33" eb="35">
      <t>ケンシュウ</t>
    </rPh>
    <rPh sb="37" eb="39">
      <t>ゲンジョウ</t>
    </rPh>
    <rPh sb="39" eb="40">
      <t>オヨ</t>
    </rPh>
    <rPh sb="41" eb="43">
      <t>カイゼン</t>
    </rPh>
    <rPh sb="44" eb="45">
      <t>ム</t>
    </rPh>
    <rPh sb="47" eb="49">
      <t>トリクミ</t>
    </rPh>
    <rPh sb="51" eb="52">
      <t>カナラ</t>
    </rPh>
    <rPh sb="53" eb="55">
      <t>キサイ</t>
    </rPh>
    <phoneticPr fontId="10"/>
  </si>
  <si>
    <t>有資格者等の割合の参考計算書＜別紙７-2＞又はこれに準じた計算資料</t>
    <rPh sb="0" eb="4">
      <t>ユウシカクシャ</t>
    </rPh>
    <rPh sb="4" eb="5">
      <t>トウ</t>
    </rPh>
    <rPh sb="6" eb="8">
      <t>ワリアイ</t>
    </rPh>
    <rPh sb="9" eb="11">
      <t>サンコウ</t>
    </rPh>
    <rPh sb="11" eb="14">
      <t>ケイサンショ</t>
    </rPh>
    <rPh sb="15" eb="17">
      <t>ベッシ</t>
    </rPh>
    <rPh sb="21" eb="22">
      <t>マタ</t>
    </rPh>
    <rPh sb="26" eb="27">
      <t>ジュン</t>
    </rPh>
    <rPh sb="29" eb="33">
      <t>ケイサンシリョウ</t>
    </rPh>
    <phoneticPr fontId="10"/>
  </si>
  <si>
    <t>届出前３か月の介護職員のうち介護福祉士の常勤換算数を平均したもの</t>
    <rPh sb="0" eb="2">
      <t>トドケデ</t>
    </rPh>
    <rPh sb="2" eb="3">
      <t>マエ</t>
    </rPh>
    <rPh sb="5" eb="6">
      <t>ゲツ</t>
    </rPh>
    <rPh sb="7" eb="11">
      <t>カイゴショクイン</t>
    </rPh>
    <rPh sb="14" eb="19">
      <t>カイゴフクシシ</t>
    </rPh>
    <rPh sb="20" eb="24">
      <t>ジョウキンカンサン</t>
    </rPh>
    <rPh sb="24" eb="25">
      <t>スウ</t>
    </rPh>
    <rPh sb="26" eb="28">
      <t>ヘイキン</t>
    </rPh>
    <phoneticPr fontId="10"/>
  </si>
  <si>
    <t>算定する加算の要件に応じた有資格者等の常勤換算を計算し平均したもの</t>
    <rPh sb="0" eb="2">
      <t>サンテイ</t>
    </rPh>
    <rPh sb="4" eb="6">
      <t>カサン</t>
    </rPh>
    <rPh sb="7" eb="9">
      <t>ヨウケン</t>
    </rPh>
    <rPh sb="10" eb="11">
      <t>オウ</t>
    </rPh>
    <rPh sb="13" eb="17">
      <t>ユウシカクシャ</t>
    </rPh>
    <rPh sb="17" eb="18">
      <t>トウ</t>
    </rPh>
    <rPh sb="19" eb="23">
      <t>ジョウキンカンサン</t>
    </rPh>
    <rPh sb="24" eb="26">
      <t>ケイサン</t>
    </rPh>
    <rPh sb="27" eb="29">
      <t>ヘイキン</t>
    </rPh>
    <phoneticPr fontId="10"/>
  </si>
  <si>
    <t xml:space="preserve">※　厚労省様式（「別紙○」の名称のもの）については、記載の注意事項を確認し正しい方法で使用してください。
</t>
    <rPh sb="2" eb="5">
      <t>コウロウショウ</t>
    </rPh>
    <rPh sb="5" eb="7">
      <t>ヨウシキ</t>
    </rPh>
    <rPh sb="9" eb="11">
      <t>ベッシ</t>
    </rPh>
    <rPh sb="14" eb="16">
      <t>メイショウ</t>
    </rPh>
    <rPh sb="26" eb="28">
      <t>キサイ</t>
    </rPh>
    <rPh sb="29" eb="33">
      <t>チュウイジコウ</t>
    </rPh>
    <rPh sb="34" eb="36">
      <t>カクニン</t>
    </rPh>
    <rPh sb="37" eb="38">
      <t>タダ</t>
    </rPh>
    <rPh sb="40" eb="42">
      <t>ホウホウ</t>
    </rPh>
    <rPh sb="43" eb="45">
      <t>シヨウ</t>
    </rPh>
    <phoneticPr fontId="10"/>
  </si>
  <si>
    <t>別シートの「備考（1-1）」も必ず確認すること。</t>
    <rPh sb="0" eb="1">
      <t>ベツ</t>
    </rPh>
    <rPh sb="6" eb="8">
      <t>ビコウ</t>
    </rPh>
    <rPh sb="15" eb="16">
      <t>カナラ</t>
    </rPh>
    <rPh sb="17" eb="19">
      <t>カクニン</t>
    </rPh>
    <phoneticPr fontId="10"/>
  </si>
  <si>
    <t>　指定申請等に使用した（標準様式１）で作成したものも対象です。</t>
    <rPh sb="19" eb="21">
      <t>サクセイ</t>
    </rPh>
    <rPh sb="26" eb="28">
      <t>タイショウ</t>
    </rPh>
    <phoneticPr fontId="10"/>
  </si>
  <si>
    <r>
      <t>介護給付費算定に係る体制等に関する届出書・変更届出書</t>
    </r>
    <r>
      <rPr>
        <sz val="9"/>
        <color rgb="FFFF0000"/>
        <rFont val="ＭＳ Ｐ明朝"/>
        <family val="1"/>
        <charset val="128"/>
      </rPr>
      <t>＜加算様式１＞</t>
    </r>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6">
      <t>トドケデショ</t>
    </rPh>
    <rPh sb="27" eb="29">
      <t>カサン</t>
    </rPh>
    <rPh sb="29" eb="31">
      <t>ヨウシキ</t>
    </rPh>
    <phoneticPr fontId="10"/>
  </si>
  <si>
    <r>
      <t>本チェック表</t>
    </r>
    <r>
      <rPr>
        <sz val="9"/>
        <color rgb="FFFF0000"/>
        <rFont val="ＭＳ Ｐ明朝"/>
        <family val="1"/>
        <charset val="128"/>
      </rPr>
      <t>＜加算様式２＞</t>
    </r>
    <rPh sb="0" eb="1">
      <t>ホン</t>
    </rPh>
    <rPh sb="5" eb="6">
      <t>オモテ</t>
    </rPh>
    <rPh sb="7" eb="9">
      <t>カサン</t>
    </rPh>
    <rPh sb="9" eb="11">
      <t>ヨウシキ</t>
    </rPh>
    <phoneticPr fontId="10"/>
  </si>
  <si>
    <r>
      <t>サービス提供体制強化加算に関する届出書＜別紙</t>
    </r>
    <r>
      <rPr>
        <sz val="9"/>
        <color rgb="FFFF0000"/>
        <rFont val="ＭＳ Ｐ明朝"/>
        <family val="1"/>
        <charset val="128"/>
      </rPr>
      <t>14－4</t>
    </r>
    <r>
      <rPr>
        <sz val="9"/>
        <rFont val="ＭＳ Ｐ明朝"/>
        <family val="1"/>
        <charset val="128"/>
      </rPr>
      <t>＞</t>
    </r>
    <rPh sb="20" eb="22">
      <t>ベッシ</t>
    </rPh>
    <phoneticPr fontId="10"/>
  </si>
  <si>
    <t>任意の様式で可。</t>
    <phoneticPr fontId="10"/>
  </si>
  <si>
    <t>※　「従業者の勤務の体制及び勤務形態一覧表（別紙７）又はこれに準じた勤務割表等」については、</t>
    <rPh sb="3" eb="6">
      <t>ジュウギョウシャ</t>
    </rPh>
    <rPh sb="7" eb="9">
      <t>キンム</t>
    </rPh>
    <rPh sb="10" eb="12">
      <t>タイセイ</t>
    </rPh>
    <rPh sb="12" eb="13">
      <t>オヨ</t>
    </rPh>
    <rPh sb="14" eb="16">
      <t>キンム</t>
    </rPh>
    <rPh sb="16" eb="18">
      <t>ケイタイ</t>
    </rPh>
    <rPh sb="18" eb="21">
      <t>イチランヒョウ</t>
    </rPh>
    <rPh sb="22" eb="24">
      <t>ベッシ</t>
    </rPh>
    <rPh sb="26" eb="27">
      <t>マタ</t>
    </rPh>
    <rPh sb="31" eb="32">
      <t>ジュン</t>
    </rPh>
    <rPh sb="34" eb="36">
      <t>キンム</t>
    </rPh>
    <rPh sb="36" eb="37">
      <t>ワリ</t>
    </rPh>
    <rPh sb="37" eb="38">
      <t>ヒョウ</t>
    </rPh>
    <rPh sb="38" eb="39">
      <t>ナド</t>
    </rPh>
    <phoneticPr fontId="10"/>
  </si>
  <si>
    <t>No</t>
    <phoneticPr fontId="100"/>
  </si>
  <si>
    <t>安全管理対策体制に関する確認書＜参考様式11＞</t>
    <phoneticPr fontId="10"/>
  </si>
  <si>
    <t>○ R6.4.1～R6.5.31　版</t>
    <phoneticPr fontId="10"/>
  </si>
  <si>
    <t>担当者未設置に伴う減算を解消する場合。研修の欄以外を埋めること。</t>
    <rPh sb="0" eb="3">
      <t>タントウシャ</t>
    </rPh>
    <rPh sb="3" eb="6">
      <t>ミセッチ</t>
    </rPh>
    <rPh sb="7" eb="8">
      <t>トモナ</t>
    </rPh>
    <rPh sb="9" eb="11">
      <t>ゲンサン</t>
    </rPh>
    <rPh sb="12" eb="14">
      <t>カイショウ</t>
    </rPh>
    <rPh sb="16" eb="18">
      <t>バアイ</t>
    </rPh>
    <rPh sb="19" eb="21">
      <t>ケンシュウ</t>
    </rPh>
    <rPh sb="22" eb="23">
      <t>ラン</t>
    </rPh>
    <rPh sb="23" eb="25">
      <t>イガイ</t>
    </rPh>
    <rPh sb="26" eb="27">
      <t>ウ</t>
    </rPh>
    <phoneticPr fontId="10"/>
  </si>
  <si>
    <t>BCP未策定に伴う減算を解消する場合。感染症及び災害の項目を設定したもの。</t>
    <rPh sb="3" eb="6">
      <t>ミサクテイ</t>
    </rPh>
    <rPh sb="7" eb="8">
      <t>トモナ</t>
    </rPh>
    <rPh sb="9" eb="11">
      <t>ゲンサン</t>
    </rPh>
    <rPh sb="12" eb="14">
      <t>カイショウ</t>
    </rPh>
    <rPh sb="16" eb="18">
      <t>バアイ</t>
    </rPh>
    <phoneticPr fontId="10"/>
  </si>
  <si>
    <r>
      <rPr>
        <sz val="9"/>
        <color rgb="FFFF0000"/>
        <rFont val="ＭＳ Ｐ明朝"/>
        <family val="1"/>
        <charset val="128"/>
      </rPr>
      <t>日常生活継続支援加算に関する確認書①</t>
    </r>
    <r>
      <rPr>
        <sz val="9"/>
        <rFont val="ＭＳ Ｐ明朝"/>
        <family val="1"/>
        <charset val="128"/>
      </rPr>
      <t>＜参考様式2-1＞</t>
    </r>
    <rPh sb="11" eb="12">
      <t>カン</t>
    </rPh>
    <rPh sb="14" eb="17">
      <t>カクニンショ</t>
    </rPh>
    <rPh sb="19" eb="23">
      <t>サンコウヨウシキ</t>
    </rPh>
    <phoneticPr fontId="10"/>
  </si>
  <si>
    <t>介護処遇改善加算等の専用受付に専用の届出一式を提出すること</t>
    <rPh sb="0" eb="9">
      <t>カイゴショグウカイゼンカサントウ</t>
    </rPh>
    <rPh sb="10" eb="12">
      <t>センヨウ</t>
    </rPh>
    <rPh sb="12" eb="14">
      <t>ウケツケ</t>
    </rPh>
    <rPh sb="15" eb="17">
      <t>センヨウ</t>
    </rPh>
    <rPh sb="18" eb="20">
      <t>トドケデ</t>
    </rPh>
    <rPh sb="20" eb="22">
      <t>イッシキ</t>
    </rPh>
    <rPh sb="23" eb="25">
      <t>テイシュツ</t>
    </rPh>
    <phoneticPr fontId="10"/>
  </si>
  <si>
    <r>
      <t>テクノロジーの導入による夜勤職員配置加算に関する届出書</t>
    </r>
    <r>
      <rPr>
        <sz val="9"/>
        <color rgb="FFFF0000"/>
        <rFont val="ＭＳ Ｐ明朝"/>
        <family val="1"/>
        <charset val="128"/>
      </rPr>
      <t>＜別紙7-3＞又は</t>
    </r>
    <r>
      <rPr>
        <sz val="9"/>
        <rFont val="ＭＳ Ｐ明朝"/>
        <family val="1"/>
        <charset val="128"/>
      </rPr>
      <t>＜別紙</t>
    </r>
    <r>
      <rPr>
        <sz val="9"/>
        <color rgb="FFFF0000"/>
        <rFont val="ＭＳ Ｐ明朝"/>
        <family val="1"/>
        <charset val="128"/>
      </rPr>
      <t>27</t>
    </r>
    <r>
      <rPr>
        <sz val="9"/>
        <rFont val="ＭＳ Ｐ明朝"/>
        <family val="1"/>
        <charset val="128"/>
      </rPr>
      <t>＞</t>
    </r>
    <rPh sb="12" eb="18">
      <t>ヤキンショクインハイチ</t>
    </rPh>
    <rPh sb="28" eb="30">
      <t>ベッシ</t>
    </rPh>
    <rPh sb="34" eb="35">
      <t>マタ</t>
    </rPh>
    <rPh sb="37" eb="39">
      <t>ベッシ</t>
    </rPh>
    <phoneticPr fontId="10"/>
  </si>
  <si>
    <r>
      <t>指定居宅サービス事業者等による介護給付費の割引に係る割引率の設定について＜別紙</t>
    </r>
    <r>
      <rPr>
        <sz val="9"/>
        <color rgb="FFFF0000"/>
        <rFont val="ＭＳ Ｐ明朝"/>
        <family val="1"/>
        <charset val="128"/>
      </rPr>
      <t>５-2</t>
    </r>
    <r>
      <rPr>
        <sz val="9"/>
        <rFont val="ＭＳ Ｐ明朝"/>
        <family val="1"/>
        <charset val="128"/>
      </rPr>
      <t>＞</t>
    </r>
    <rPh sb="0" eb="2">
      <t>シテイ</t>
    </rPh>
    <rPh sb="2" eb="4">
      <t>キョタク</t>
    </rPh>
    <rPh sb="8" eb="11">
      <t>ジギョウシャ</t>
    </rPh>
    <rPh sb="11" eb="12">
      <t>トウ</t>
    </rPh>
    <rPh sb="15" eb="17">
      <t>カイゴ</t>
    </rPh>
    <rPh sb="17" eb="20">
      <t>キュウフヒ</t>
    </rPh>
    <rPh sb="21" eb="23">
      <t>ワリビキ</t>
    </rPh>
    <rPh sb="24" eb="25">
      <t>カカ</t>
    </rPh>
    <rPh sb="26" eb="29">
      <t>ワリビキリツ</t>
    </rPh>
    <rPh sb="30" eb="32">
      <t>セッテイ</t>
    </rPh>
    <rPh sb="37" eb="39">
      <t>ベッシ</t>
    </rPh>
    <phoneticPr fontId="10"/>
  </si>
  <si>
    <r>
      <t>介護給付費算定に係る体制等状況一覧表</t>
    </r>
    <r>
      <rPr>
        <sz val="9"/>
        <color rgb="FFFF0000"/>
        <rFont val="ＭＳ Ｐ明朝"/>
        <family val="1"/>
        <charset val="128"/>
      </rPr>
      <t>＜別紙1-3＞</t>
    </r>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10"/>
  </si>
  <si>
    <t>別シートの「備考（1-3）」も必ず確認すること。</t>
    <rPh sb="0" eb="1">
      <t>ベツ</t>
    </rPh>
    <rPh sb="6" eb="8">
      <t>ビコウ</t>
    </rPh>
    <rPh sb="15" eb="16">
      <t>カナラ</t>
    </rPh>
    <rPh sb="17" eb="19">
      <t>カクニン</t>
    </rPh>
    <phoneticPr fontId="10"/>
  </si>
  <si>
    <t>介護給付費算定に係る体制等に関する届出書・変更届出書　チェック表
（地域密着型介護老人福祉施設入所者生活介護）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9">
      <t>チイキミッチャクガタ</t>
    </rPh>
    <rPh sb="39" eb="41">
      <t>カイゴ</t>
    </rPh>
    <rPh sb="41" eb="43">
      <t>ロウジン</t>
    </rPh>
    <rPh sb="43" eb="45">
      <t>フクシ</t>
    </rPh>
    <rPh sb="45" eb="47">
      <t>シセツ</t>
    </rPh>
    <rPh sb="47" eb="50">
      <t>ニュウショシャ</t>
    </rPh>
    <rPh sb="50" eb="54">
      <t>セイカツカイゴ</t>
    </rPh>
    <phoneticPr fontId="10"/>
  </si>
  <si>
    <t>小規模拠点集合体制</t>
    <phoneticPr fontId="10"/>
  </si>
  <si>
    <t>別シートの「備考（1-1）（1-2）」も必ず確認すること。</t>
    <rPh sb="0" eb="1">
      <t>ベツ</t>
    </rPh>
    <rPh sb="6" eb="8">
      <t>ビコウ</t>
    </rPh>
    <rPh sb="20" eb="21">
      <t>カナラ</t>
    </rPh>
    <rPh sb="22" eb="24">
      <t>カクニン</t>
    </rPh>
    <phoneticPr fontId="10"/>
  </si>
  <si>
    <t>従業者の勤務の体制及び勤務形態一覧表＜別紙7＞又はこれに準じた勤務割表等</t>
    <phoneticPr fontId="10"/>
  </si>
  <si>
    <t>共同等する上記事業所又は医療施設の理学療法士、作業療法士、言語聴覚士又は医師の資格証（写）</t>
    <rPh sb="0" eb="2">
      <t>キョウドウ</t>
    </rPh>
    <rPh sb="2" eb="3">
      <t>トウ</t>
    </rPh>
    <rPh sb="5" eb="7">
      <t>ジョウキ</t>
    </rPh>
    <rPh sb="7" eb="10">
      <t>ジギョウショ</t>
    </rPh>
    <rPh sb="10" eb="11">
      <t>マタ</t>
    </rPh>
    <rPh sb="12" eb="14">
      <t>イリョウ</t>
    </rPh>
    <rPh sb="14" eb="16">
      <t>シセツ</t>
    </rPh>
    <rPh sb="17" eb="19">
      <t>リガク</t>
    </rPh>
    <rPh sb="19" eb="22">
      <t>リョウホウシ</t>
    </rPh>
    <rPh sb="23" eb="25">
      <t>サギョウ</t>
    </rPh>
    <rPh sb="25" eb="28">
      <t>リョウホウシ</t>
    </rPh>
    <rPh sb="29" eb="34">
      <t>ゲンゴチョウカクシ</t>
    </rPh>
    <rPh sb="34" eb="35">
      <t>マタ</t>
    </rPh>
    <rPh sb="36" eb="38">
      <t>イシ</t>
    </rPh>
    <rPh sb="39" eb="41">
      <t>シカク</t>
    </rPh>
    <rPh sb="41" eb="42">
      <t>ショウ</t>
    </rPh>
    <rPh sb="43" eb="44">
      <t>ウツ</t>
    </rPh>
    <phoneticPr fontId="10"/>
  </si>
  <si>
    <t>※　本体が特養かつ併設型・空床型の両方を実施している場合で、「空床型のみ算定する加算」を新たに届け出る場合は、</t>
    <rPh sb="2" eb="4">
      <t>ホンタイ</t>
    </rPh>
    <rPh sb="5" eb="7">
      <t>トクヨウ</t>
    </rPh>
    <rPh sb="9" eb="11">
      <t>ヘイセツ</t>
    </rPh>
    <rPh sb="11" eb="12">
      <t>ガタ</t>
    </rPh>
    <rPh sb="13" eb="16">
      <t>クウショウガタ</t>
    </rPh>
    <rPh sb="17" eb="19">
      <t>リョウホウ</t>
    </rPh>
    <rPh sb="20" eb="22">
      <t>ジッシ</t>
    </rPh>
    <rPh sb="26" eb="28">
      <t>バアイ</t>
    </rPh>
    <rPh sb="31" eb="34">
      <t>クウショウガタ</t>
    </rPh>
    <rPh sb="36" eb="38">
      <t>サンテイ</t>
    </rPh>
    <rPh sb="40" eb="42">
      <t>カサン</t>
    </rPh>
    <rPh sb="44" eb="45">
      <t>アラ</t>
    </rPh>
    <rPh sb="47" eb="48">
      <t>トド</t>
    </rPh>
    <rPh sb="49" eb="50">
      <t>デ</t>
    </rPh>
    <rPh sb="51" eb="53">
      <t>バアイ</t>
    </rPh>
    <phoneticPr fontId="10"/>
  </si>
  <si>
    <t>　（その場合、下記チェック表で加算ごとに指定している添付書類については提出不要）</t>
    <rPh sb="4" eb="6">
      <t>バアイ</t>
    </rPh>
    <rPh sb="7" eb="9">
      <t>カキ</t>
    </rPh>
    <rPh sb="13" eb="14">
      <t>ヒョウ</t>
    </rPh>
    <rPh sb="15" eb="17">
      <t>カサン</t>
    </rPh>
    <rPh sb="20" eb="22">
      <t>シテイ</t>
    </rPh>
    <rPh sb="26" eb="30">
      <t>テンプショルイ</t>
    </rPh>
    <rPh sb="35" eb="37">
      <t>テイシュツ</t>
    </rPh>
    <rPh sb="37" eb="39">
      <t>フヨウ</t>
    </rPh>
    <phoneticPr fontId="10"/>
  </si>
  <si>
    <t>　当該加算算定に係る特養の届出と同時に提出するか、特養の別紙1-1～３（直近の届出状況）を添付すること。</t>
    <rPh sb="1" eb="3">
      <t>トウガイ</t>
    </rPh>
    <rPh sb="3" eb="5">
      <t>カサン</t>
    </rPh>
    <rPh sb="5" eb="7">
      <t>サンテイ</t>
    </rPh>
    <rPh sb="8" eb="9">
      <t>カカ</t>
    </rPh>
    <rPh sb="10" eb="12">
      <t>トクヨウ</t>
    </rPh>
    <rPh sb="36" eb="38">
      <t>チョッキン</t>
    </rPh>
    <rPh sb="39" eb="41">
      <t>トドケデ</t>
    </rPh>
    <rPh sb="41" eb="43">
      <t>ジョウキョウ</t>
    </rPh>
    <phoneticPr fontId="10"/>
  </si>
  <si>
    <r>
      <t>介護給付費算定に係る体制等状況一覧表</t>
    </r>
    <r>
      <rPr>
        <sz val="9"/>
        <color rgb="FFFF0000"/>
        <rFont val="ＭＳ Ｐ明朝"/>
        <family val="1"/>
        <charset val="128"/>
      </rPr>
      <t>＜別紙1-1、1-2＞</t>
    </r>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10"/>
  </si>
  <si>
    <t>　（本ファイルには特養用の（標準様式１）をセットしています。プルダウンリストの修正等、特定施設にあわせた修正作業に</t>
    <rPh sb="2" eb="3">
      <t>ホン</t>
    </rPh>
    <rPh sb="9" eb="11">
      <t>トクヨウ</t>
    </rPh>
    <rPh sb="11" eb="12">
      <t>ヨウ</t>
    </rPh>
    <rPh sb="14" eb="18">
      <t>ヒョウジュンヨウシキ</t>
    </rPh>
    <rPh sb="41" eb="42">
      <t>トウ</t>
    </rPh>
    <rPh sb="43" eb="47">
      <t>トクテイシセツ</t>
    </rPh>
    <rPh sb="52" eb="54">
      <t>シュウセイ</t>
    </rPh>
    <rPh sb="54" eb="56">
      <t>サギョウ</t>
    </rPh>
    <phoneticPr fontId="10"/>
  </si>
  <si>
    <t>　　不安がある場合は、特定施設の加算届ファイルにセットされた（標準様式１）を使用してください）</t>
    <rPh sb="18" eb="19">
      <t>トドケ</t>
    </rPh>
    <rPh sb="31" eb="33">
      <t>ヒョウジュン</t>
    </rPh>
    <rPh sb="33" eb="35">
      <t>ヨウシキ</t>
    </rPh>
    <phoneticPr fontId="10"/>
  </si>
  <si>
    <t>任意の様式で可（代表者名）。ただし、経緯、今後の改善策・職員教育、対象入居者の現状及び廃止に向けた取組みは必ず記載すること。</t>
    <rPh sb="0" eb="2">
      <t>ニンイ</t>
    </rPh>
    <rPh sb="3" eb="5">
      <t>ヨウシキ</t>
    </rPh>
    <rPh sb="6" eb="7">
      <t>カ</t>
    </rPh>
    <rPh sb="8" eb="11">
      <t>ダイヒョウシャ</t>
    </rPh>
    <rPh sb="11" eb="12">
      <t>メイ</t>
    </rPh>
    <rPh sb="18" eb="20">
      <t>ケイイ</t>
    </rPh>
    <rPh sb="21" eb="23">
      <t>コンゴ</t>
    </rPh>
    <rPh sb="24" eb="27">
      <t>カイゼンサク</t>
    </rPh>
    <rPh sb="28" eb="30">
      <t>ショクイン</t>
    </rPh>
    <rPh sb="30" eb="32">
      <t>キョウイク</t>
    </rPh>
    <rPh sb="33" eb="35">
      <t>タイショウ</t>
    </rPh>
    <rPh sb="35" eb="38">
      <t>ニュウキョシャ</t>
    </rPh>
    <rPh sb="39" eb="41">
      <t>ゲンジョウ</t>
    </rPh>
    <rPh sb="41" eb="42">
      <t>オヨ</t>
    </rPh>
    <rPh sb="43" eb="45">
      <t>ハイシ</t>
    </rPh>
    <rPh sb="46" eb="47">
      <t>ム</t>
    </rPh>
    <rPh sb="49" eb="51">
      <t>トリクミ</t>
    </rPh>
    <rPh sb="53" eb="54">
      <t>カナラ</t>
    </rPh>
    <rPh sb="55" eb="57">
      <t>キサイ</t>
    </rPh>
    <phoneticPr fontId="10"/>
  </si>
  <si>
    <t>共同等する上記事業所又は医療施設の理学療法士、作業療法士、言語聴覚士又は医師の資格証（写）</t>
    <rPh sb="2" eb="3">
      <t>トウ</t>
    </rPh>
    <phoneticPr fontId="70"/>
  </si>
  <si>
    <t>理学療法士、作業療法士、言語聴覚士、看護職員、柔道整復師、あん摩マッサージ指圧師、はり師、きゅう師。</t>
    <rPh sb="0" eb="5">
      <t>リガク</t>
    </rPh>
    <rPh sb="6" eb="11">
      <t>サギョウ</t>
    </rPh>
    <rPh sb="12" eb="14">
      <t>ゲンゴ</t>
    </rPh>
    <rPh sb="14" eb="17">
      <t>チョウカクシ</t>
    </rPh>
    <rPh sb="18" eb="20">
      <t>カンゴ</t>
    </rPh>
    <rPh sb="20" eb="22">
      <t>ショクイン</t>
    </rPh>
    <rPh sb="23" eb="25">
      <t>ジュウドウ</t>
    </rPh>
    <rPh sb="25" eb="27">
      <t>セイフク</t>
    </rPh>
    <rPh sb="27" eb="28">
      <t>シ</t>
    </rPh>
    <rPh sb="31" eb="32">
      <t>マ</t>
    </rPh>
    <rPh sb="37" eb="39">
      <t>シアツ</t>
    </rPh>
    <rPh sb="39" eb="40">
      <t>シ</t>
    </rPh>
    <phoneticPr fontId="10"/>
  </si>
  <si>
    <t>＜病院、訪問看護ｽﾃｰｼｮﾝ等との連携による場合＞
24時間連絡体制に係る契約書・協定書（写）</t>
    <rPh sb="28" eb="30">
      <t>ジカン</t>
    </rPh>
    <rPh sb="30" eb="32">
      <t>レンラク</t>
    </rPh>
    <rPh sb="32" eb="34">
      <t>タイセイ</t>
    </rPh>
    <rPh sb="35" eb="36">
      <t>カカ</t>
    </rPh>
    <rPh sb="41" eb="44">
      <t>キョウテイショ</t>
    </rPh>
    <phoneticPr fontId="10"/>
  </si>
  <si>
    <t>短期利用者に対する利用料を説明する文書（重要事項説明書、その他の利用料がわかる文書）</t>
    <rPh sb="0" eb="2">
      <t>タンキ</t>
    </rPh>
    <rPh sb="2" eb="5">
      <t>リヨウシャ</t>
    </rPh>
    <rPh sb="6" eb="7">
      <t>タイ</t>
    </rPh>
    <rPh sb="9" eb="12">
      <t>リヨウリョウ</t>
    </rPh>
    <rPh sb="13" eb="15">
      <t>セツメイ</t>
    </rPh>
    <rPh sb="17" eb="19">
      <t>ブンショ</t>
    </rPh>
    <rPh sb="20" eb="22">
      <t>ジュウヨウ</t>
    </rPh>
    <rPh sb="22" eb="24">
      <t>ジコウ</t>
    </rPh>
    <rPh sb="24" eb="27">
      <t>セツメイショ</t>
    </rPh>
    <rPh sb="30" eb="31">
      <t>タ</t>
    </rPh>
    <rPh sb="32" eb="35">
      <t>リヨウリョウ</t>
    </rPh>
    <rPh sb="39" eb="41">
      <t>ブンショ</t>
    </rPh>
    <phoneticPr fontId="10"/>
  </si>
  <si>
    <t>前年度４月～２月の分。なお、前年度実績が６月に満たない場合は届出前３か月分。</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phoneticPr fontId="10"/>
  </si>
  <si>
    <t>入居継続支援加算に関する確認書</t>
    <rPh sb="0" eb="4">
      <t>ニュウキョケイゾク</t>
    </rPh>
    <rPh sb="4" eb="6">
      <t>シエン</t>
    </rPh>
    <rPh sb="6" eb="8">
      <t>カサン</t>
    </rPh>
    <rPh sb="9" eb="10">
      <t>カン</t>
    </rPh>
    <rPh sb="12" eb="15">
      <t>カクニンショ</t>
    </rPh>
    <phoneticPr fontId="10"/>
  </si>
  <si>
    <r>
      <rPr>
        <sz val="11"/>
        <color rgb="FFFF0000"/>
        <rFont val="ＭＳ Ｐゴシック"/>
        <family val="3"/>
        <charset val="128"/>
      </rPr>
      <t>届出月の</t>
    </r>
    <r>
      <rPr>
        <sz val="11"/>
        <rFont val="ＭＳ Ｐゴシック"/>
        <family val="3"/>
        <charset val="128"/>
      </rPr>
      <t>前３月間の平均における介護福祉士の数　（常勤換算数）</t>
    </r>
    <rPh sb="0" eb="2">
      <t>トドケデ</t>
    </rPh>
    <rPh sb="2" eb="3">
      <t>ツキ</t>
    </rPh>
    <rPh sb="4" eb="5">
      <t>マエ</t>
    </rPh>
    <rPh sb="6" eb="7">
      <t>ゲツ</t>
    </rPh>
    <rPh sb="7" eb="8">
      <t>カン</t>
    </rPh>
    <rPh sb="9" eb="11">
      <t>ヘイキン</t>
    </rPh>
    <rPh sb="15" eb="17">
      <t>カイゴ</t>
    </rPh>
    <rPh sb="17" eb="20">
      <t>フクシシ</t>
    </rPh>
    <rPh sb="21" eb="22">
      <t>カズ</t>
    </rPh>
    <rPh sb="24" eb="26">
      <t>ジョウキン</t>
    </rPh>
    <rPh sb="26" eb="28">
      <t>カンサン</t>
    </rPh>
    <rPh sb="28" eb="29">
      <t>スウ</t>
    </rPh>
    <phoneticPr fontId="10"/>
  </si>
  <si>
    <r>
      <t>入居継続支援加算に関する確認書</t>
    </r>
    <r>
      <rPr>
        <sz val="9"/>
        <rFont val="ＭＳ Ｐ明朝"/>
        <family val="1"/>
        <charset val="128"/>
      </rPr>
      <t>＜参考様式</t>
    </r>
    <r>
      <rPr>
        <sz val="9"/>
        <color rgb="FFFF0000"/>
        <rFont val="ＭＳ Ｐ明朝"/>
        <family val="1"/>
        <charset val="128"/>
      </rPr>
      <t>32</t>
    </r>
    <r>
      <rPr>
        <sz val="9"/>
        <rFont val="ＭＳ Ｐ明朝"/>
        <family val="1"/>
        <charset val="128"/>
      </rPr>
      <t>＞</t>
    </r>
    <rPh sb="12" eb="15">
      <t>カクニンショ</t>
    </rPh>
    <rPh sb="16" eb="18">
      <t>サンコウ</t>
    </rPh>
    <rPh sb="18" eb="20">
      <t>ヨウシキ</t>
    </rPh>
    <phoneticPr fontId="70"/>
  </si>
  <si>
    <t>届出月前３月間における介護福祉士の常勤換算数及び平均を求めたもの</t>
    <rPh sb="0" eb="2">
      <t>トドケデ</t>
    </rPh>
    <rPh sb="2" eb="3">
      <t>ツキ</t>
    </rPh>
    <rPh sb="3" eb="4">
      <t>マエ</t>
    </rPh>
    <rPh sb="5" eb="6">
      <t>ツキ</t>
    </rPh>
    <rPh sb="6" eb="7">
      <t>カン</t>
    </rPh>
    <rPh sb="11" eb="16">
      <t>カイゴフクシシ</t>
    </rPh>
    <rPh sb="17" eb="21">
      <t>ジョウキンカンサン</t>
    </rPh>
    <rPh sb="21" eb="22">
      <t>スウ</t>
    </rPh>
    <rPh sb="22" eb="23">
      <t>オヨ</t>
    </rPh>
    <rPh sb="24" eb="26">
      <t>ヘイキン</t>
    </rPh>
    <rPh sb="27" eb="28">
      <t>モト</t>
    </rPh>
    <phoneticPr fontId="10"/>
  </si>
  <si>
    <t>≪別紙32の要件③・④が「有」の場合≫
該当する資格証（写）</t>
    <rPh sb="1" eb="3">
      <t>ベッシ</t>
    </rPh>
    <rPh sb="20" eb="22">
      <t>ガイトウ</t>
    </rPh>
    <phoneticPr fontId="10"/>
  </si>
  <si>
    <t>介護給付費算定に係る体制等に関する届出書・変更届出書　チェック表
（地域密着型特定施設入居者生活介護）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9">
      <t>チイキミッチャクガタ</t>
    </rPh>
    <rPh sb="39" eb="41">
      <t>トクテイ</t>
    </rPh>
    <rPh sb="41" eb="43">
      <t>シセツ</t>
    </rPh>
    <rPh sb="43" eb="46">
      <t>ニュウキョシャ</t>
    </rPh>
    <rPh sb="46" eb="48">
      <t>セイカツ</t>
    </rPh>
    <rPh sb="48" eb="50">
      <t>カイゴ</t>
    </rPh>
    <phoneticPr fontId="10"/>
  </si>
  <si>
    <t>　介護老人保健施設及び併設する（介護予防）短期入所療養介護事業所のすべての従業者を記載してください。</t>
    <phoneticPr fontId="10"/>
  </si>
  <si>
    <r>
      <t>介護給付費算定に係る体制等状況一覧表</t>
    </r>
    <r>
      <rPr>
        <sz val="9"/>
        <color rgb="FFFF0000"/>
        <rFont val="ＭＳ Ｐ明朝"/>
        <family val="1"/>
        <charset val="128"/>
      </rPr>
      <t>＜別紙1-1,1-2＞</t>
    </r>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10"/>
  </si>
  <si>
    <t>別シートの「備考（1-1）(1-2)」も必ず確認すること。</t>
    <rPh sb="0" eb="1">
      <t>ベツ</t>
    </rPh>
    <rPh sb="6" eb="8">
      <t>ビコウ</t>
    </rPh>
    <rPh sb="20" eb="21">
      <t>カナラ</t>
    </rPh>
    <rPh sb="22" eb="24">
      <t>カクニン</t>
    </rPh>
    <phoneticPr fontId="10"/>
  </si>
  <si>
    <r>
      <t>※全従業員（通所ﾘﾊ</t>
    </r>
    <r>
      <rPr>
        <sz val="8"/>
        <color rgb="FFFF0000"/>
        <rFont val="ＭＳ Ｐ明朝"/>
        <family val="1"/>
        <charset val="128"/>
      </rPr>
      <t>・訪問ﾘﾊ</t>
    </r>
    <r>
      <rPr>
        <sz val="8"/>
        <rFont val="ＭＳ Ｐ明朝"/>
        <family val="1"/>
        <charset val="128"/>
      </rPr>
      <t>含む。）の勤務体制表を提出すること。
※看護職員、介護職員分は、入所と通所リハ</t>
    </r>
    <r>
      <rPr>
        <sz val="8"/>
        <color rgb="FFFF0000"/>
        <rFont val="ＭＳ Ｐ明朝"/>
        <family val="1"/>
        <charset val="128"/>
      </rPr>
      <t>・訪問リハ</t>
    </r>
    <r>
      <rPr>
        <sz val="8"/>
        <rFont val="ＭＳ Ｐ明朝"/>
        <family val="1"/>
        <charset val="128"/>
      </rPr>
      <t>分を別様とすること。それ以外の職種については、通所リハ</t>
    </r>
    <r>
      <rPr>
        <sz val="8"/>
        <color rgb="FFFF0000"/>
        <rFont val="ＭＳ Ｐ明朝"/>
        <family val="1"/>
        <charset val="128"/>
      </rPr>
      <t>・訪問リハ</t>
    </r>
    <r>
      <rPr>
        <sz val="8"/>
        <rFont val="ＭＳ Ｐ明朝"/>
        <family val="1"/>
        <charset val="128"/>
      </rPr>
      <t>における勤務時間も含めて記載すること。
※兼務者はそれぞれに分けて記載すること。</t>
    </r>
    <phoneticPr fontId="10"/>
  </si>
  <si>
    <t>（別紙）</t>
    <rPh sb="1" eb="3">
      <t>ベッシ</t>
    </rPh>
    <phoneticPr fontId="10"/>
  </si>
  <si>
    <t>テクノロジーを導入する場合の夜間の人員配置基準（ユニット型を除く）に係る届出書</t>
    <rPh sb="7" eb="9">
      <t>ドウニュウ</t>
    </rPh>
    <rPh sb="11" eb="13">
      <t>バアイ</t>
    </rPh>
    <rPh sb="14" eb="16">
      <t>ヤカン</t>
    </rPh>
    <rPh sb="17" eb="19">
      <t>ジンイン</t>
    </rPh>
    <rPh sb="19" eb="21">
      <t>ハイチ</t>
    </rPh>
    <rPh sb="21" eb="23">
      <t>キジュン</t>
    </rPh>
    <rPh sb="28" eb="29">
      <t>ガタ</t>
    </rPh>
    <rPh sb="30" eb="31">
      <t>ノゾ</t>
    </rPh>
    <rPh sb="34" eb="35">
      <t>カカ</t>
    </rPh>
    <rPh sb="36" eb="39">
      <t>トドケデショ</t>
    </rPh>
    <phoneticPr fontId="10"/>
  </si>
  <si>
    <t>　1　介護老人保健施設
　3　介護予防短期入所療養介護</t>
    <rPh sb="3" eb="5">
      <t>カイゴ</t>
    </rPh>
    <rPh sb="5" eb="7">
      <t>ロウジン</t>
    </rPh>
    <rPh sb="7" eb="9">
      <t>ホケン</t>
    </rPh>
    <rPh sb="9" eb="11">
      <t>シセツ</t>
    </rPh>
    <phoneticPr fontId="10"/>
  </si>
  <si>
    <t xml:space="preserve">2　短期入所療養介護
</t>
    <rPh sb="2" eb="4">
      <t>タンキ</t>
    </rPh>
    <rPh sb="4" eb="6">
      <t>ニュウショ</t>
    </rPh>
    <rPh sb="6" eb="8">
      <t>リョウヨウ</t>
    </rPh>
    <rPh sb="8" eb="10">
      <t>カイゴ</t>
    </rPh>
    <phoneticPr fontId="10"/>
  </si>
  <si>
    <t>④ 利用者の安全やケアの質の確保、職員の負担の軽減を図るため、以下のすべての項目
　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6">
      <t>ドウニュウゴ</t>
    </rPh>
    <rPh sb="57" eb="58">
      <t>スク</t>
    </rPh>
    <rPh sb="64" eb="65">
      <t>ツキ</t>
    </rPh>
    <rPh sb="65" eb="67">
      <t>イジョウ</t>
    </rPh>
    <rPh sb="67" eb="69">
      <t>ジッシ</t>
    </rPh>
    <phoneticPr fontId="10"/>
  </si>
  <si>
    <t>ⅰ 利用者の安全並びに介護サービスの質の確保及び職員の負担軽減に資する方策を検討するための委員会の設置</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rPh sb="35" eb="37">
      <t>ホウサク</t>
    </rPh>
    <rPh sb="38" eb="40">
      <t>ケントウ</t>
    </rPh>
    <rPh sb="45" eb="48">
      <t>イインカイ</t>
    </rPh>
    <rPh sb="49" eb="51">
      <t>セッチ</t>
    </rPh>
    <phoneticPr fontId="10"/>
  </si>
  <si>
    <t>備考２　④ⅰの委員会には夜勤職員をはじめケア等を行う多職種の職員が参画すること。</t>
    <rPh sb="0" eb="2">
      <t>ビコウ</t>
    </rPh>
    <rPh sb="7" eb="10">
      <t>イインカイ</t>
    </rPh>
    <rPh sb="12" eb="14">
      <t>ヤキン</t>
    </rPh>
    <rPh sb="14" eb="16">
      <t>ショクイン</t>
    </rPh>
    <rPh sb="22" eb="23">
      <t>トウ</t>
    </rPh>
    <rPh sb="24" eb="25">
      <t>オコナ</t>
    </rPh>
    <rPh sb="26" eb="29">
      <t>タショクシュ</t>
    </rPh>
    <rPh sb="30" eb="32">
      <t>ショクイン</t>
    </rPh>
    <rPh sb="33" eb="35">
      <t>サンカク</t>
    </rPh>
    <phoneticPr fontId="10"/>
  </si>
  <si>
    <t>短期入所
療養介護・
介護老人
保健施設
介護医療院</t>
    <rPh sb="0" eb="2">
      <t>タンキ</t>
    </rPh>
    <rPh sb="2" eb="4">
      <t>ニュウショ</t>
    </rPh>
    <rPh sb="5" eb="7">
      <t>リョウヨウ</t>
    </rPh>
    <rPh sb="7" eb="9">
      <t>カイゴ</t>
    </rPh>
    <rPh sb="12" eb="14">
      <t>カイゴ</t>
    </rPh>
    <rPh sb="14" eb="16">
      <t>ロウジン</t>
    </rPh>
    <rPh sb="17" eb="19">
      <t>ホケン</t>
    </rPh>
    <rPh sb="19" eb="21">
      <t>シセツ</t>
    </rPh>
    <rPh sb="23" eb="28">
      <t>カイゴイリョウイン</t>
    </rPh>
    <phoneticPr fontId="10"/>
  </si>
  <si>
    <t>⑤</t>
    <phoneticPr fontId="10"/>
  </si>
  <si>
    <t>②</t>
    <phoneticPr fontId="10"/>
  </si>
  <si>
    <r>
      <t>夜勤職員配置加算</t>
    </r>
    <r>
      <rPr>
        <sz val="11"/>
        <color rgb="FFFF0000"/>
        <rFont val="ＭＳ Ｐゴシック"/>
        <family val="3"/>
        <charset val="128"/>
      </rPr>
      <t>（夜間勤務等看護加算）</t>
    </r>
    <r>
      <rPr>
        <sz val="11"/>
        <rFont val="ＭＳ Ｐゴシック"/>
        <family val="3"/>
        <charset val="128"/>
      </rPr>
      <t>に係る確認書</t>
    </r>
    <rPh sb="0" eb="2">
      <t>ヤキン</t>
    </rPh>
    <rPh sb="2" eb="4">
      <t>ショクイン</t>
    </rPh>
    <rPh sb="4" eb="6">
      <t>ハイチ</t>
    </rPh>
    <rPh sb="6" eb="8">
      <t>カサン</t>
    </rPh>
    <rPh sb="9" eb="13">
      <t>ヤカンキンム</t>
    </rPh>
    <rPh sb="13" eb="14">
      <t>トウ</t>
    </rPh>
    <rPh sb="14" eb="18">
      <t>カンゴカサン</t>
    </rPh>
    <rPh sb="20" eb="21">
      <t>カカ</t>
    </rPh>
    <rPh sb="22" eb="24">
      <t>カクニン</t>
    </rPh>
    <rPh sb="24" eb="25">
      <t>ショ</t>
    </rPh>
    <phoneticPr fontId="10"/>
  </si>
  <si>
    <t>夜間勤務等看護加算に係る確認書＜参考様式３＞</t>
    <rPh sb="0" eb="2">
      <t>ヤカン</t>
    </rPh>
    <rPh sb="2" eb="5">
      <t>キンムトウ</t>
    </rPh>
    <rPh sb="5" eb="7">
      <t>カンゴ</t>
    </rPh>
    <rPh sb="7" eb="9">
      <t>カサン</t>
    </rPh>
    <rPh sb="16" eb="18">
      <t>サンコウ</t>
    </rPh>
    <rPh sb="18" eb="20">
      <t>ヨウシキ</t>
    </rPh>
    <phoneticPr fontId="10"/>
  </si>
  <si>
    <t>夜間勤務等看護加算</t>
    <rPh sb="0" eb="2">
      <t>ヤカン</t>
    </rPh>
    <rPh sb="2" eb="5">
      <t>キンムトウ</t>
    </rPh>
    <rPh sb="5" eb="9">
      <t>カンゴカサン</t>
    </rPh>
    <phoneticPr fontId="10"/>
  </si>
  <si>
    <t>※　別紙1-1及び別紙1-2のうち、「52 介護老人保健施設」「22 短期入所療養介護」「25 介護予防短期入所療養介護」のうち、</t>
    <rPh sb="2" eb="4">
      <t>ベッシ</t>
    </rPh>
    <rPh sb="7" eb="8">
      <t>オヨ</t>
    </rPh>
    <rPh sb="9" eb="11">
      <t>ベッシ</t>
    </rPh>
    <rPh sb="22" eb="24">
      <t>カイゴ</t>
    </rPh>
    <rPh sb="24" eb="26">
      <t>ロウジン</t>
    </rPh>
    <rPh sb="26" eb="28">
      <t>ホケン</t>
    </rPh>
    <rPh sb="28" eb="30">
      <t>シセツ</t>
    </rPh>
    <rPh sb="35" eb="37">
      <t>タンキ</t>
    </rPh>
    <rPh sb="37" eb="39">
      <t>ニュウショ</t>
    </rPh>
    <rPh sb="39" eb="43">
      <t>リョウヨウカイゴ</t>
    </rPh>
    <rPh sb="48" eb="52">
      <t>カイゴヨボウ</t>
    </rPh>
    <rPh sb="52" eb="54">
      <t>タンキ</t>
    </rPh>
    <rPh sb="54" eb="56">
      <t>ニュウショ</t>
    </rPh>
    <rPh sb="56" eb="60">
      <t>リョウヨウカイゴ</t>
    </rPh>
    <phoneticPr fontId="10"/>
  </si>
  <si>
    <t>　施設等の区分が該当しない部分については提出を省略して差し支えありません（「52」「22」「25」が１種類ずつ表示されていれば可）</t>
    <rPh sb="1" eb="3">
      <t>シセツ</t>
    </rPh>
    <rPh sb="3" eb="4">
      <t>トウ</t>
    </rPh>
    <rPh sb="5" eb="7">
      <t>クブン</t>
    </rPh>
    <rPh sb="8" eb="10">
      <t>ガイトウ</t>
    </rPh>
    <rPh sb="13" eb="15">
      <t>ブブン</t>
    </rPh>
    <rPh sb="20" eb="22">
      <t>テイシュツ</t>
    </rPh>
    <rPh sb="23" eb="25">
      <t>ショウリャク</t>
    </rPh>
    <rPh sb="27" eb="28">
      <t>サ</t>
    </rPh>
    <rPh sb="29" eb="30">
      <t>ツカ</t>
    </rPh>
    <rPh sb="51" eb="53">
      <t>シュルイ</t>
    </rPh>
    <rPh sb="55" eb="57">
      <t>ヒョウジ</t>
    </rPh>
    <rPh sb="63" eb="64">
      <t>カ</t>
    </rPh>
    <phoneticPr fontId="10"/>
  </si>
  <si>
    <t>※　別紙1-1及び別紙1-2のうち、「55 介護医療院」「2A 短期入所療養介護」「2B 介護予防短期入所療養介護」のうち、</t>
    <rPh sb="2" eb="4">
      <t>ベッシ</t>
    </rPh>
    <rPh sb="7" eb="8">
      <t>オヨ</t>
    </rPh>
    <rPh sb="9" eb="11">
      <t>ベッシ</t>
    </rPh>
    <rPh sb="22" eb="24">
      <t>カイゴ</t>
    </rPh>
    <rPh sb="24" eb="27">
      <t>イリョウイン</t>
    </rPh>
    <rPh sb="32" eb="34">
      <t>タンキ</t>
    </rPh>
    <rPh sb="34" eb="36">
      <t>ニュウショ</t>
    </rPh>
    <rPh sb="36" eb="40">
      <t>リョウヨウカイゴ</t>
    </rPh>
    <rPh sb="45" eb="49">
      <t>カイゴヨボウ</t>
    </rPh>
    <rPh sb="49" eb="51">
      <t>タンキ</t>
    </rPh>
    <rPh sb="51" eb="53">
      <t>ニュウショ</t>
    </rPh>
    <rPh sb="53" eb="57">
      <t>リョウヨウカイゴ</t>
    </rPh>
    <phoneticPr fontId="10"/>
  </si>
  <si>
    <t>　施設等の区分が該当しない部分については提出を省略して差し支えありません（「55」「2A」「2B」が１種類ずつ表示されていれば可）</t>
    <rPh sb="1" eb="3">
      <t>シセツ</t>
    </rPh>
    <rPh sb="3" eb="4">
      <t>トウ</t>
    </rPh>
    <rPh sb="5" eb="7">
      <t>クブン</t>
    </rPh>
    <rPh sb="8" eb="10">
      <t>ガイトウ</t>
    </rPh>
    <rPh sb="13" eb="15">
      <t>ブブン</t>
    </rPh>
    <rPh sb="20" eb="22">
      <t>テイシュツ</t>
    </rPh>
    <rPh sb="23" eb="25">
      <t>ショウリャク</t>
    </rPh>
    <rPh sb="27" eb="28">
      <t>サ</t>
    </rPh>
    <rPh sb="29" eb="30">
      <t>ツカ</t>
    </rPh>
    <rPh sb="51" eb="53">
      <t>シュルイ</t>
    </rPh>
    <rPh sb="55" eb="57">
      <t>ヒョウジ</t>
    </rPh>
    <rPh sb="63" eb="64">
      <t>カ</t>
    </rPh>
    <phoneticPr fontId="10"/>
  </si>
  <si>
    <t>認知症短期集中リハビリテーション加算に関する届出書</t>
    <rPh sb="0" eb="3">
      <t>ニンチショウ</t>
    </rPh>
    <rPh sb="3" eb="5">
      <t>タンキ</t>
    </rPh>
    <rPh sb="5" eb="7">
      <t>シュウチュウ</t>
    </rPh>
    <rPh sb="16" eb="18">
      <t>カサン</t>
    </rPh>
    <rPh sb="19" eb="20">
      <t>カン</t>
    </rPh>
    <rPh sb="22" eb="24">
      <t>トドケデ</t>
    </rPh>
    <rPh sb="24" eb="25">
      <t>ショ</t>
    </rPh>
    <phoneticPr fontId="10"/>
  </si>
  <si>
    <t>精神科医若しくは神経内科医又は認知症に対するリハビリテーションに関する研修を修了した医師の氏名</t>
    <rPh sb="0" eb="4">
      <t>セイシンカイ</t>
    </rPh>
    <rPh sb="4" eb="5">
      <t>モ</t>
    </rPh>
    <rPh sb="8" eb="10">
      <t>シンケイ</t>
    </rPh>
    <rPh sb="10" eb="13">
      <t>ナイカイ</t>
    </rPh>
    <rPh sb="13" eb="14">
      <t>マタ</t>
    </rPh>
    <rPh sb="15" eb="17">
      <t>ニンチ</t>
    </rPh>
    <rPh sb="17" eb="18">
      <t>ショウ</t>
    </rPh>
    <rPh sb="19" eb="20">
      <t>タイ</t>
    </rPh>
    <rPh sb="32" eb="33">
      <t>カン</t>
    </rPh>
    <rPh sb="35" eb="37">
      <t>ケンシュウ</t>
    </rPh>
    <rPh sb="38" eb="40">
      <t>シュウリョウ</t>
    </rPh>
    <rPh sb="42" eb="44">
      <t>イシ</t>
    </rPh>
    <rPh sb="45" eb="47">
      <t>シメイ</t>
    </rPh>
    <phoneticPr fontId="10"/>
  </si>
  <si>
    <t>精神科医師</t>
    <rPh sb="0" eb="5">
      <t>セイシンカ</t>
    </rPh>
    <phoneticPr fontId="10"/>
  </si>
  <si>
    <t>神経内科医師</t>
    <rPh sb="0" eb="2">
      <t>シンケイ</t>
    </rPh>
    <rPh sb="2" eb="4">
      <t>ナイカ</t>
    </rPh>
    <rPh sb="4" eb="6">
      <t>イシ</t>
    </rPh>
    <phoneticPr fontId="10"/>
  </si>
  <si>
    <t>研修修了医師</t>
    <rPh sb="0" eb="2">
      <t>ケンシュウ</t>
    </rPh>
    <rPh sb="2" eb="4">
      <t>シュウリョウ</t>
    </rPh>
    <rPh sb="4" eb="6">
      <t>イシ</t>
    </rPh>
    <phoneticPr fontId="10"/>
  </si>
  <si>
    <t>理学療法士、作業療法士、言語聴覚士の氏名</t>
    <rPh sb="0" eb="2">
      <t>リガク</t>
    </rPh>
    <rPh sb="2" eb="5">
      <t>リョウホウシ</t>
    </rPh>
    <rPh sb="6" eb="8">
      <t>サギョウ</t>
    </rPh>
    <rPh sb="8" eb="11">
      <t>リョウホウシ</t>
    </rPh>
    <rPh sb="12" eb="14">
      <t>ゲンゴ</t>
    </rPh>
    <rPh sb="14" eb="16">
      <t>チョウカク</t>
    </rPh>
    <rPh sb="16" eb="17">
      <t>シ</t>
    </rPh>
    <rPh sb="18" eb="20">
      <t>シメイ</t>
    </rPh>
    <phoneticPr fontId="10"/>
  </si>
  <si>
    <t>※氏名欄は、それぞれのサービスの共同実施者名（職種ごとの代表者名）を記入してください。</t>
    <rPh sb="1" eb="3">
      <t>シメイ</t>
    </rPh>
    <rPh sb="3" eb="4">
      <t>ラン</t>
    </rPh>
    <rPh sb="16" eb="18">
      <t>キョウドウ</t>
    </rPh>
    <rPh sb="18" eb="20">
      <t>ジッシ</t>
    </rPh>
    <rPh sb="20" eb="21">
      <t>シャ</t>
    </rPh>
    <rPh sb="21" eb="22">
      <t>メイ</t>
    </rPh>
    <rPh sb="23" eb="25">
      <t>ショクシュ</t>
    </rPh>
    <rPh sb="28" eb="31">
      <t>ダイヒョウシャ</t>
    </rPh>
    <rPh sb="31" eb="32">
      <t>メイ</t>
    </rPh>
    <rPh sb="34" eb="36">
      <t>キニュウ</t>
    </rPh>
    <phoneticPr fontId="10"/>
  </si>
  <si>
    <r>
      <t>〔</t>
    </r>
    <r>
      <rPr>
        <sz val="11"/>
        <color rgb="FFFF0000"/>
        <rFont val="ＭＳ Ｐゴシック"/>
        <family val="3"/>
        <charset val="128"/>
      </rPr>
      <t>介護老人保健施設</t>
    </r>
    <r>
      <rPr>
        <sz val="11"/>
        <rFont val="ＭＳ Ｐゴシック"/>
        <family val="3"/>
        <charset val="128"/>
      </rPr>
      <t>〕</t>
    </r>
    <rPh sb="1" eb="5">
      <t>カイゴロウジン</t>
    </rPh>
    <rPh sb="5" eb="9">
      <t>ホケンシセツ</t>
    </rPh>
    <phoneticPr fontId="10"/>
  </si>
  <si>
    <t>本体
医療院</t>
    <rPh sb="0" eb="2">
      <t>ホンタイ</t>
    </rPh>
    <rPh sb="3" eb="6">
      <t>イリョウイン</t>
    </rPh>
    <phoneticPr fontId="10"/>
  </si>
  <si>
    <t>介護給付費算定に係る体制等に関する届出書・変更届出書　チェック表
（介護医療院）
（介護医療院：短期入所療養介護・介護予防短期入所療養介護）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9">
      <t>カイゴイリョウイン</t>
    </rPh>
    <rPh sb="42" eb="47">
      <t>カイゴイリョウイン</t>
    </rPh>
    <phoneticPr fontId="10"/>
  </si>
  <si>
    <t>（標準様式1）</t>
    <rPh sb="1" eb="3">
      <t>ヒョウジュン</t>
    </rPh>
    <rPh sb="3" eb="5">
      <t>ヨウシキ</t>
    </rPh>
    <phoneticPr fontId="10"/>
  </si>
  <si>
    <t>従業者の勤務の体制及び勤務形態一覧表　</t>
  </si>
  <si>
    <t>サービス種別（</t>
    <rPh sb="4" eb="6">
      <t>シュベツ</t>
    </rPh>
    <phoneticPr fontId="100"/>
  </si>
  <si>
    <t>指定介護老人福祉施設（ユニット型）</t>
    <rPh sb="0" eb="2">
      <t>シテイ</t>
    </rPh>
    <rPh sb="2" eb="4">
      <t>カイゴ</t>
    </rPh>
    <rPh sb="4" eb="6">
      <t>ロウジン</t>
    </rPh>
    <rPh sb="6" eb="8">
      <t>フクシ</t>
    </rPh>
    <rPh sb="8" eb="10">
      <t>シセツ</t>
    </rPh>
    <rPh sb="15" eb="16">
      <t>ガタ</t>
    </rPh>
    <phoneticPr fontId="100"/>
  </si>
  <si>
    <t>）</t>
    <phoneticPr fontId="100"/>
  </si>
  <si>
    <t>令和</t>
    <rPh sb="0" eb="2">
      <t>レイワ</t>
    </rPh>
    <phoneticPr fontId="100"/>
  </si>
  <si>
    <t>(</t>
    <phoneticPr fontId="100"/>
  </si>
  <si>
    <t>)</t>
    <phoneticPr fontId="100"/>
  </si>
  <si>
    <t>年</t>
    <rPh sb="0" eb="1">
      <t>ネン</t>
    </rPh>
    <phoneticPr fontId="100"/>
  </si>
  <si>
    <t>月</t>
    <rPh sb="0" eb="1">
      <t>ゲツ</t>
    </rPh>
    <phoneticPr fontId="100"/>
  </si>
  <si>
    <t>事業所名（</t>
    <rPh sb="0" eb="3">
      <t>ジギョウショ</t>
    </rPh>
    <rPh sb="3" eb="4">
      <t>メイ</t>
    </rPh>
    <phoneticPr fontId="100"/>
  </si>
  <si>
    <t>○○○○</t>
    <phoneticPr fontId="100"/>
  </si>
  <si>
    <t>(1)</t>
    <phoneticPr fontId="100"/>
  </si>
  <si>
    <t>４週</t>
  </si>
  <si>
    <t>(2)</t>
    <phoneticPr fontId="100"/>
  </si>
  <si>
    <t>予定</t>
  </si>
  <si>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100"/>
  </si>
  <si>
    <t>時間/週</t>
    <rPh sb="0" eb="2">
      <t>ジカン</t>
    </rPh>
    <rPh sb="3" eb="4">
      <t>シュウ</t>
    </rPh>
    <phoneticPr fontId="100"/>
  </si>
  <si>
    <t>時間/月</t>
    <rPh sb="0" eb="2">
      <t>ジカン</t>
    </rPh>
    <rPh sb="3" eb="4">
      <t>ツキ</t>
    </rPh>
    <phoneticPr fontId="100"/>
  </si>
  <si>
    <t>当月の日数</t>
    <rPh sb="0" eb="2">
      <t>トウゲツ</t>
    </rPh>
    <rPh sb="3" eb="5">
      <t>ニッスウ</t>
    </rPh>
    <phoneticPr fontId="100"/>
  </si>
  <si>
    <t>日</t>
    <rPh sb="0" eb="1">
      <t>ニチ</t>
    </rPh>
    <phoneticPr fontId="100"/>
  </si>
  <si>
    <t>(4) 入所者数（利用者数）</t>
    <rPh sb="4" eb="7">
      <t>ニュウショシャ</t>
    </rPh>
    <rPh sb="7" eb="8">
      <t>スウ</t>
    </rPh>
    <rPh sb="9" eb="12">
      <t>リヨウシャ</t>
    </rPh>
    <rPh sb="12" eb="13">
      <t>スウ</t>
    </rPh>
    <phoneticPr fontId="100"/>
  </si>
  <si>
    <t>（前年度の平均値または推定数）</t>
    <rPh sb="1" eb="4">
      <t>ゼンネンド</t>
    </rPh>
    <rPh sb="5" eb="8">
      <t>ヘイキンチ</t>
    </rPh>
    <rPh sb="11" eb="14">
      <t>スイテイスウ</t>
    </rPh>
    <phoneticPr fontId="100"/>
  </si>
  <si>
    <t>人</t>
    <rPh sb="0" eb="1">
      <t>ニン</t>
    </rPh>
    <phoneticPr fontId="100"/>
  </si>
  <si>
    <t>(5)
ユニットリーダー</t>
    <phoneticPr fontId="100"/>
  </si>
  <si>
    <t>(6)
ユニット名</t>
    <rPh sb="8" eb="9">
      <t>メイ</t>
    </rPh>
    <phoneticPr fontId="100"/>
  </si>
  <si>
    <t>(7) 
職種</t>
    <phoneticPr fontId="10"/>
  </si>
  <si>
    <t>(8)
勤務
形態</t>
    <phoneticPr fontId="10"/>
  </si>
  <si>
    <t>(9) 資格</t>
    <rPh sb="4" eb="6">
      <t>シカク</t>
    </rPh>
    <phoneticPr fontId="100"/>
  </si>
  <si>
    <t>(10) 氏　名</t>
    <phoneticPr fontId="10"/>
  </si>
  <si>
    <t>(11)</t>
    <phoneticPr fontId="100"/>
  </si>
  <si>
    <r>
      <t xml:space="preserve">(13)
</t>
    </r>
    <r>
      <rPr>
        <sz val="11"/>
        <rFont val="HGSｺﾞｼｯｸM"/>
        <family val="3"/>
        <charset val="128"/>
      </rPr>
      <t>週平均
勤務時間数</t>
    </r>
    <rPh sb="6" eb="8">
      <t>ヘイキン</t>
    </rPh>
    <rPh sb="9" eb="11">
      <t>キンム</t>
    </rPh>
    <rPh sb="11" eb="13">
      <t>ジカン</t>
    </rPh>
    <rPh sb="13" eb="14">
      <t>スウ</t>
    </rPh>
    <phoneticPr fontId="10"/>
  </si>
  <si>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10"/>
  </si>
  <si>
    <t>1週目</t>
    <rPh sb="1" eb="2">
      <t>シュウ</t>
    </rPh>
    <rPh sb="2" eb="3">
      <t>メ</t>
    </rPh>
    <phoneticPr fontId="100"/>
  </si>
  <si>
    <t>2週目</t>
    <rPh sb="1" eb="2">
      <t>シュウ</t>
    </rPh>
    <rPh sb="2" eb="3">
      <t>メ</t>
    </rPh>
    <phoneticPr fontId="100"/>
  </si>
  <si>
    <t>3週目</t>
    <rPh sb="1" eb="2">
      <t>シュウ</t>
    </rPh>
    <rPh sb="2" eb="3">
      <t>メ</t>
    </rPh>
    <phoneticPr fontId="100"/>
  </si>
  <si>
    <t>4週目</t>
    <rPh sb="1" eb="2">
      <t>シュウ</t>
    </rPh>
    <rPh sb="2" eb="3">
      <t>メ</t>
    </rPh>
    <phoneticPr fontId="100"/>
  </si>
  <si>
    <t>5週目</t>
    <rPh sb="1" eb="2">
      <t>シュウ</t>
    </rPh>
    <rPh sb="2" eb="3">
      <t>メ</t>
    </rPh>
    <phoneticPr fontId="100"/>
  </si>
  <si>
    <t>管理者</t>
    <rPh sb="0" eb="3">
      <t>カンリシャ</t>
    </rPh>
    <phoneticPr fontId="100"/>
  </si>
  <si>
    <t>A</t>
  </si>
  <si>
    <t>社会福祉主事任用資格</t>
    <rPh sb="0" eb="2">
      <t>シャカイ</t>
    </rPh>
    <rPh sb="2" eb="4">
      <t>フクシ</t>
    </rPh>
    <rPh sb="4" eb="6">
      <t>シュジ</t>
    </rPh>
    <rPh sb="6" eb="8">
      <t>ニンヨウ</t>
    </rPh>
    <rPh sb="8" eb="10">
      <t>シカク</t>
    </rPh>
    <phoneticPr fontId="100"/>
  </si>
  <si>
    <t>厚労　太郎</t>
    <rPh sb="0" eb="2">
      <t>コウロウ</t>
    </rPh>
    <rPh sb="3" eb="5">
      <t>タロウ</t>
    </rPh>
    <phoneticPr fontId="100"/>
  </si>
  <si>
    <t>シフト記号</t>
    <rPh sb="3" eb="5">
      <t>キゴウ</t>
    </rPh>
    <phoneticPr fontId="109"/>
  </si>
  <si>
    <t>b</t>
    <phoneticPr fontId="100"/>
  </si>
  <si>
    <t>b</t>
  </si>
  <si>
    <t>勤務時間数</t>
    <rPh sb="0" eb="2">
      <t>キンム</t>
    </rPh>
    <rPh sb="2" eb="5">
      <t>ジカンスウ</t>
    </rPh>
    <phoneticPr fontId="100"/>
  </si>
  <si>
    <t>医師</t>
    <rPh sb="0" eb="2">
      <t>イシ</t>
    </rPh>
    <phoneticPr fontId="100"/>
  </si>
  <si>
    <t>C</t>
  </si>
  <si>
    <t>○○　A男</t>
    <rPh sb="4" eb="5">
      <t>オトコ</t>
    </rPh>
    <phoneticPr fontId="100"/>
  </si>
  <si>
    <t>e</t>
    <phoneticPr fontId="100"/>
  </si>
  <si>
    <t>生活相談員</t>
    <rPh sb="0" eb="2">
      <t>セイカツ</t>
    </rPh>
    <rPh sb="2" eb="5">
      <t>ソウダンイン</t>
    </rPh>
    <phoneticPr fontId="100"/>
  </si>
  <si>
    <t>○○　B子</t>
    <rPh sb="4" eb="5">
      <t>コ</t>
    </rPh>
    <phoneticPr fontId="100"/>
  </si>
  <si>
    <t>機能訓練指導員</t>
    <rPh sb="0" eb="2">
      <t>キノウ</t>
    </rPh>
    <rPh sb="2" eb="4">
      <t>クンレン</t>
    </rPh>
    <rPh sb="4" eb="7">
      <t>シドウイン</t>
    </rPh>
    <phoneticPr fontId="100"/>
  </si>
  <si>
    <t>B</t>
  </si>
  <si>
    <t>看護師</t>
    <rPh sb="0" eb="3">
      <t>カンゴシ</t>
    </rPh>
    <phoneticPr fontId="100"/>
  </si>
  <si>
    <t>○○　C太</t>
    <rPh sb="4" eb="5">
      <t>タ</t>
    </rPh>
    <phoneticPr fontId="100"/>
  </si>
  <si>
    <t>f</t>
    <phoneticPr fontId="100"/>
  </si>
  <si>
    <t>f</t>
  </si>
  <si>
    <t>看護職員を兼務</t>
    <phoneticPr fontId="100"/>
  </si>
  <si>
    <t>栄養士</t>
    <rPh sb="0" eb="3">
      <t>エイヨウシ</t>
    </rPh>
    <phoneticPr fontId="100"/>
  </si>
  <si>
    <t>管理栄養士</t>
    <rPh sb="0" eb="2">
      <t>カンリ</t>
    </rPh>
    <rPh sb="2" eb="5">
      <t>エイヨウシ</t>
    </rPh>
    <phoneticPr fontId="100"/>
  </si>
  <si>
    <t>○○　D美</t>
    <rPh sb="4" eb="5">
      <t>ウツク</t>
    </rPh>
    <phoneticPr fontId="100"/>
  </si>
  <si>
    <t>介護支援専門員</t>
    <rPh sb="0" eb="2">
      <t>カイゴ</t>
    </rPh>
    <rPh sb="2" eb="4">
      <t>シエン</t>
    </rPh>
    <rPh sb="4" eb="7">
      <t>センモンイン</t>
    </rPh>
    <phoneticPr fontId="100"/>
  </si>
  <si>
    <t>○○　D太</t>
    <phoneticPr fontId="100"/>
  </si>
  <si>
    <t>a</t>
    <phoneticPr fontId="100"/>
  </si>
  <si>
    <t>d</t>
    <phoneticPr fontId="100"/>
  </si>
  <si>
    <t>看護職員</t>
    <rPh sb="0" eb="2">
      <t>カンゴ</t>
    </rPh>
    <rPh sb="2" eb="4">
      <t>ショクイン</t>
    </rPh>
    <phoneticPr fontId="100"/>
  </si>
  <si>
    <t>看護師</t>
    <rPh sb="0" eb="3">
      <t>カンゴシ</t>
    </rPh>
    <phoneticPr fontId="16"/>
  </si>
  <si>
    <t>機能訓練指導員を兼務</t>
    <phoneticPr fontId="100"/>
  </si>
  <si>
    <t>○○　E夫</t>
    <rPh sb="4" eb="5">
      <t>オット</t>
    </rPh>
    <phoneticPr fontId="100"/>
  </si>
  <si>
    <t>○○　F子</t>
    <rPh sb="4" eb="5">
      <t>コ</t>
    </rPh>
    <phoneticPr fontId="100"/>
  </si>
  <si>
    <t>◎</t>
  </si>
  <si>
    <t>ユニット１</t>
    <phoneticPr fontId="100"/>
  </si>
  <si>
    <t>介護職員</t>
    <rPh sb="0" eb="2">
      <t>カイゴ</t>
    </rPh>
    <rPh sb="2" eb="4">
      <t>ショクイン</t>
    </rPh>
    <phoneticPr fontId="100"/>
  </si>
  <si>
    <t>介護福祉士</t>
    <rPh sb="0" eb="2">
      <t>カイゴ</t>
    </rPh>
    <rPh sb="2" eb="5">
      <t>フクシシ</t>
    </rPh>
    <phoneticPr fontId="100"/>
  </si>
  <si>
    <t>○○　G太</t>
    <rPh sb="4" eb="5">
      <t>タ</t>
    </rPh>
    <phoneticPr fontId="100"/>
  </si>
  <si>
    <t>h</t>
    <phoneticPr fontId="100"/>
  </si>
  <si>
    <t>i</t>
    <phoneticPr fontId="100"/>
  </si>
  <si>
    <t>ー</t>
  </si>
  <si>
    <t>○○　H美</t>
    <rPh sb="4" eb="5">
      <t>ミ</t>
    </rPh>
    <phoneticPr fontId="100"/>
  </si>
  <si>
    <t>○○　J太郎</t>
    <rPh sb="4" eb="6">
      <t>タロウ</t>
    </rPh>
    <phoneticPr fontId="100"/>
  </si>
  <si>
    <t>○○　K子</t>
    <rPh sb="4" eb="5">
      <t>コ</t>
    </rPh>
    <phoneticPr fontId="100"/>
  </si>
  <si>
    <t>d</t>
  </si>
  <si>
    <t>○○　L太</t>
    <rPh sb="4" eb="5">
      <t>タ</t>
    </rPh>
    <phoneticPr fontId="100"/>
  </si>
  <si>
    <t>ユニット２</t>
    <phoneticPr fontId="100"/>
  </si>
  <si>
    <t>○○　M子</t>
    <rPh sb="4" eb="5">
      <t>コ</t>
    </rPh>
    <phoneticPr fontId="100"/>
  </si>
  <si>
    <t>○○　N男</t>
    <rPh sb="4" eb="5">
      <t>オトコ</t>
    </rPh>
    <phoneticPr fontId="100"/>
  </si>
  <si>
    <t>○○　P子</t>
    <rPh sb="4" eb="5">
      <t>コ</t>
    </rPh>
    <phoneticPr fontId="100"/>
  </si>
  <si>
    <t>○○　R次郎</t>
    <rPh sb="4" eb="6">
      <t>ジロウ</t>
    </rPh>
    <phoneticPr fontId="100"/>
  </si>
  <si>
    <t>i</t>
  </si>
  <si>
    <t>○○　S子</t>
    <rPh sb="4" eb="5">
      <t>コ</t>
    </rPh>
    <phoneticPr fontId="100"/>
  </si>
  <si>
    <t>ユニット３</t>
    <phoneticPr fontId="100"/>
  </si>
  <si>
    <t>○○　T太</t>
    <rPh sb="4" eb="5">
      <t>タ</t>
    </rPh>
    <phoneticPr fontId="100"/>
  </si>
  <si>
    <t>○○　U子</t>
    <rPh sb="4" eb="5">
      <t>コ</t>
    </rPh>
    <phoneticPr fontId="100"/>
  </si>
  <si>
    <t>○○　V男</t>
    <rPh sb="4" eb="5">
      <t>オトコ</t>
    </rPh>
    <phoneticPr fontId="100"/>
  </si>
  <si>
    <t>○○　W子</t>
    <rPh sb="4" eb="5">
      <t>コ</t>
    </rPh>
    <phoneticPr fontId="100"/>
  </si>
  <si>
    <t>○○　X太郎</t>
    <rPh sb="4" eb="6">
      <t>タロウ</t>
    </rPh>
    <phoneticPr fontId="100"/>
  </si>
  <si>
    <t>ユニット４</t>
    <phoneticPr fontId="100"/>
  </si>
  <si>
    <t>○○　Y子</t>
    <rPh sb="4" eb="5">
      <t>コ</t>
    </rPh>
    <phoneticPr fontId="100"/>
  </si>
  <si>
    <t>○○　Z男</t>
    <rPh sb="4" eb="5">
      <t>オトコ</t>
    </rPh>
    <phoneticPr fontId="100"/>
  </si>
  <si>
    <t>○○　AA三郎</t>
    <rPh sb="5" eb="7">
      <t>サブロウ</t>
    </rPh>
    <phoneticPr fontId="100"/>
  </si>
  <si>
    <t>○○　BB子</t>
    <rPh sb="5" eb="6">
      <t>コ</t>
    </rPh>
    <phoneticPr fontId="100"/>
  </si>
  <si>
    <t>○○　CC次郎</t>
    <rPh sb="5" eb="7">
      <t>ジロウ</t>
    </rPh>
    <phoneticPr fontId="100"/>
  </si>
  <si>
    <t>(15)【任意入力】人員基準の確認（看護職員・介護職員）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100"/>
  </si>
  <si>
    <t>①看護職員</t>
    <rPh sb="1" eb="3">
      <t>カンゴ</t>
    </rPh>
    <rPh sb="3" eb="5">
      <t>ショクイン</t>
    </rPh>
    <phoneticPr fontId="100"/>
  </si>
  <si>
    <t>②介護職員</t>
    <rPh sb="1" eb="3">
      <t>カイゴ</t>
    </rPh>
    <rPh sb="3" eb="5">
      <t>ショクイン</t>
    </rPh>
    <phoneticPr fontId="100"/>
  </si>
  <si>
    <t>③看護職員と介護職員の合計</t>
    <rPh sb="1" eb="3">
      <t>カンゴ</t>
    </rPh>
    <rPh sb="3" eb="5">
      <t>ショクイン</t>
    </rPh>
    <rPh sb="6" eb="8">
      <t>カイゴ</t>
    </rPh>
    <rPh sb="8" eb="10">
      <t>ショクイン</t>
    </rPh>
    <rPh sb="11" eb="13">
      <t>ゴウケイ</t>
    </rPh>
    <phoneticPr fontId="100"/>
  </si>
  <si>
    <t>勤務形態</t>
    <rPh sb="0" eb="2">
      <t>キンム</t>
    </rPh>
    <rPh sb="2" eb="4">
      <t>ケイタイ</t>
    </rPh>
    <phoneticPr fontId="100"/>
  </si>
  <si>
    <t>勤務時間数合計</t>
    <rPh sb="0" eb="2">
      <t>キンム</t>
    </rPh>
    <rPh sb="2" eb="5">
      <t>ジカンスウ</t>
    </rPh>
    <rPh sb="5" eb="7">
      <t>ゴウケイ</t>
    </rPh>
    <phoneticPr fontId="100"/>
  </si>
  <si>
    <t>常勤換算の対象時間数</t>
    <rPh sb="0" eb="2">
      <t>ジョウキン</t>
    </rPh>
    <rPh sb="2" eb="4">
      <t>カンサン</t>
    </rPh>
    <rPh sb="5" eb="7">
      <t>タイショウ</t>
    </rPh>
    <rPh sb="7" eb="9">
      <t>ジカン</t>
    </rPh>
    <rPh sb="9" eb="10">
      <t>スウ</t>
    </rPh>
    <phoneticPr fontId="100"/>
  </si>
  <si>
    <t>常勤換算方法対象外の</t>
    <rPh sb="0" eb="2">
      <t>ジョウキン</t>
    </rPh>
    <rPh sb="2" eb="4">
      <t>カンサン</t>
    </rPh>
    <rPh sb="4" eb="6">
      <t>ホウホウ</t>
    </rPh>
    <rPh sb="6" eb="9">
      <t>タイショウガイ</t>
    </rPh>
    <phoneticPr fontId="100"/>
  </si>
  <si>
    <t>当月合計</t>
    <rPh sb="0" eb="2">
      <t>トウゲツ</t>
    </rPh>
    <rPh sb="2" eb="4">
      <t>ゴウケイ</t>
    </rPh>
    <phoneticPr fontId="100"/>
  </si>
  <si>
    <t>週平均</t>
    <rPh sb="0" eb="3">
      <t>シュウヘイキン</t>
    </rPh>
    <phoneticPr fontId="100"/>
  </si>
  <si>
    <t>常勤の従業者の人数</t>
    <rPh sb="0" eb="2">
      <t>ジョウキン</t>
    </rPh>
    <rPh sb="3" eb="6">
      <t>ジュウギョウシャ</t>
    </rPh>
    <rPh sb="7" eb="9">
      <t>ニンズウ</t>
    </rPh>
    <phoneticPr fontId="100"/>
  </si>
  <si>
    <t>合計</t>
    <rPh sb="0" eb="2">
      <t>ゴウケイ</t>
    </rPh>
    <phoneticPr fontId="100"/>
  </si>
  <si>
    <t>A</t>
    <phoneticPr fontId="100"/>
  </si>
  <si>
    <t>＋</t>
    <phoneticPr fontId="100"/>
  </si>
  <si>
    <t>＝</t>
    <phoneticPr fontId="100"/>
  </si>
  <si>
    <t>B</t>
    <phoneticPr fontId="100"/>
  </si>
  <si>
    <t>C</t>
    <phoneticPr fontId="100"/>
  </si>
  <si>
    <t>-</t>
    <phoneticPr fontId="100"/>
  </si>
  <si>
    <t>D</t>
    <phoneticPr fontId="100"/>
  </si>
  <si>
    <t>（勤務形態の記号）</t>
    <rPh sb="1" eb="3">
      <t>キンム</t>
    </rPh>
    <rPh sb="3" eb="5">
      <t>ケイタイ</t>
    </rPh>
    <rPh sb="6" eb="8">
      <t>キゴウ</t>
    </rPh>
    <phoneticPr fontId="100"/>
  </si>
  <si>
    <t>記号</t>
    <rPh sb="0" eb="2">
      <t>キゴウ</t>
    </rPh>
    <phoneticPr fontId="100"/>
  </si>
  <si>
    <t>区分</t>
    <rPh sb="0" eb="2">
      <t>クブン</t>
    </rPh>
    <phoneticPr fontId="100"/>
  </si>
  <si>
    <t>常勤で専従</t>
    <rPh sb="0" eb="2">
      <t>ジョウキン</t>
    </rPh>
    <rPh sb="3" eb="5">
      <t>センジュウ</t>
    </rPh>
    <phoneticPr fontId="100"/>
  </si>
  <si>
    <t>■ 常勤換算方法による人数</t>
    <rPh sb="2" eb="4">
      <t>ジョウキン</t>
    </rPh>
    <rPh sb="4" eb="6">
      <t>カンサン</t>
    </rPh>
    <rPh sb="6" eb="8">
      <t>ホウホウ</t>
    </rPh>
    <rPh sb="11" eb="13">
      <t>ニンズウ</t>
    </rPh>
    <phoneticPr fontId="100"/>
  </si>
  <si>
    <t>基準：</t>
    <rPh sb="0" eb="2">
      <t>キジュン</t>
    </rPh>
    <phoneticPr fontId="100"/>
  </si>
  <si>
    <t>週</t>
  </si>
  <si>
    <t>常勤で兼務</t>
    <rPh sb="0" eb="2">
      <t>ジョウキン</t>
    </rPh>
    <rPh sb="3" eb="5">
      <t>ケンム</t>
    </rPh>
    <phoneticPr fontId="100"/>
  </si>
  <si>
    <t>常勤換算の</t>
    <rPh sb="0" eb="2">
      <t>ジョウキン</t>
    </rPh>
    <rPh sb="2" eb="4">
      <t>カンサン</t>
    </rPh>
    <phoneticPr fontId="100"/>
  </si>
  <si>
    <t>常勤の従業者が</t>
    <rPh sb="0" eb="2">
      <t>ジョウキン</t>
    </rPh>
    <rPh sb="3" eb="6">
      <t>ジュウギョウシャ</t>
    </rPh>
    <phoneticPr fontId="100"/>
  </si>
  <si>
    <t>非常勤で専従</t>
    <rPh sb="0" eb="3">
      <t>ヒジョウキン</t>
    </rPh>
    <rPh sb="4" eb="6">
      <t>センジュウ</t>
    </rPh>
    <phoneticPr fontId="100"/>
  </si>
  <si>
    <t>常勤換算後の人数</t>
    <rPh sb="0" eb="2">
      <t>ジョウキン</t>
    </rPh>
    <rPh sb="2" eb="4">
      <t>カンサン</t>
    </rPh>
    <rPh sb="4" eb="5">
      <t>ゴ</t>
    </rPh>
    <rPh sb="6" eb="8">
      <t>ニンズウ</t>
    </rPh>
    <phoneticPr fontId="100"/>
  </si>
  <si>
    <t>非常勤で兼務</t>
    <rPh sb="0" eb="3">
      <t>ヒジョウキン</t>
    </rPh>
    <rPh sb="4" eb="6">
      <t>ケンム</t>
    </rPh>
    <phoneticPr fontId="100"/>
  </si>
  <si>
    <t>÷</t>
    <phoneticPr fontId="100"/>
  </si>
  <si>
    <t>（小数点第2位以下切り捨て）</t>
    <rPh sb="1" eb="4">
      <t>ショウスウテン</t>
    </rPh>
    <rPh sb="4" eb="5">
      <t>ダイ</t>
    </rPh>
    <rPh sb="6" eb="7">
      <t>イ</t>
    </rPh>
    <rPh sb="7" eb="9">
      <t>イカ</t>
    </rPh>
    <rPh sb="9" eb="10">
      <t>キ</t>
    </rPh>
    <rPh sb="11" eb="12">
      <t>ス</t>
    </rPh>
    <phoneticPr fontId="100"/>
  </si>
  <si>
    <t>■ 看護職員の常勤換算方法による人数</t>
    <rPh sb="2" eb="4">
      <t>カンゴ</t>
    </rPh>
    <rPh sb="4" eb="6">
      <t>ショクイン</t>
    </rPh>
    <rPh sb="7" eb="9">
      <t>ジョウキン</t>
    </rPh>
    <rPh sb="9" eb="11">
      <t>カンサン</t>
    </rPh>
    <rPh sb="11" eb="13">
      <t>ホウホウ</t>
    </rPh>
    <rPh sb="16" eb="18">
      <t>ニンズウ</t>
    </rPh>
    <phoneticPr fontId="100"/>
  </si>
  <si>
    <t>■ 介護職員の常勤換算方法による人数</t>
    <rPh sb="2" eb="4">
      <t>カイゴ</t>
    </rPh>
    <rPh sb="4" eb="6">
      <t>ショクイン</t>
    </rPh>
    <rPh sb="7" eb="9">
      <t>ジョウキン</t>
    </rPh>
    <rPh sb="9" eb="11">
      <t>カンサン</t>
    </rPh>
    <rPh sb="11" eb="13">
      <t>ホウホウ</t>
    </rPh>
    <rPh sb="16" eb="18">
      <t>ニンズウ</t>
    </rPh>
    <phoneticPr fontId="100"/>
  </si>
  <si>
    <t>常勤の従業者の人数</t>
  </si>
  <si>
    <t>常勤換算方法による人数</t>
    <rPh sb="0" eb="2">
      <t>ジョウキン</t>
    </rPh>
    <rPh sb="2" eb="4">
      <t>カンサン</t>
    </rPh>
    <rPh sb="4" eb="6">
      <t>ホウホウ</t>
    </rPh>
    <rPh sb="9" eb="11">
      <t>ニンズウ</t>
    </rPh>
    <phoneticPr fontId="100"/>
  </si>
  <si>
    <t>≪要 提出≫</t>
    <rPh sb="1" eb="2">
      <t>ヨウ</t>
    </rPh>
    <rPh sb="3" eb="5">
      <t>テイシュツ</t>
    </rPh>
    <phoneticPr fontId="100"/>
  </si>
  <si>
    <t>■シフト記号表（勤務時間帯）</t>
    <rPh sb="4" eb="6">
      <t>キゴウ</t>
    </rPh>
    <rPh sb="6" eb="7">
      <t>ヒョウ</t>
    </rPh>
    <rPh sb="8" eb="10">
      <t>キンム</t>
    </rPh>
    <rPh sb="10" eb="13">
      <t>ジカンタイ</t>
    </rPh>
    <phoneticPr fontId="100"/>
  </si>
  <si>
    <t>※24時間表記</t>
    <rPh sb="3" eb="5">
      <t>ジカン</t>
    </rPh>
    <rPh sb="5" eb="7">
      <t>ヒョウキ</t>
    </rPh>
    <phoneticPr fontId="100"/>
  </si>
  <si>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100"/>
  </si>
  <si>
    <t>勤務時間</t>
    <rPh sb="0" eb="2">
      <t>キンム</t>
    </rPh>
    <rPh sb="2" eb="4">
      <t>ジカン</t>
    </rPh>
    <phoneticPr fontId="100"/>
  </si>
  <si>
    <t>自由記載欄</t>
    <rPh sb="0" eb="2">
      <t>ジユウ</t>
    </rPh>
    <rPh sb="2" eb="4">
      <t>キサイ</t>
    </rPh>
    <rPh sb="4" eb="5">
      <t>ラン</t>
    </rPh>
    <phoneticPr fontId="100"/>
  </si>
  <si>
    <t>始業時刻</t>
    <rPh sb="0" eb="2">
      <t>シギョウ</t>
    </rPh>
    <rPh sb="2" eb="4">
      <t>ジコク</t>
    </rPh>
    <phoneticPr fontId="100"/>
  </si>
  <si>
    <t>終業時刻</t>
    <rPh sb="0" eb="2">
      <t>シュウギョウ</t>
    </rPh>
    <rPh sb="2" eb="4">
      <t>ジコク</t>
    </rPh>
    <phoneticPr fontId="100"/>
  </si>
  <si>
    <t>うち、休憩時間</t>
    <rPh sb="3" eb="5">
      <t>キュウケイ</t>
    </rPh>
    <rPh sb="5" eb="7">
      <t>ジカン</t>
    </rPh>
    <phoneticPr fontId="100"/>
  </si>
  <si>
    <t>：</t>
    <phoneticPr fontId="100"/>
  </si>
  <si>
    <t>～</t>
    <phoneticPr fontId="100"/>
  </si>
  <si>
    <t>（</t>
    <phoneticPr fontId="100"/>
  </si>
  <si>
    <t>c</t>
    <phoneticPr fontId="100"/>
  </si>
  <si>
    <t>g</t>
    <phoneticPr fontId="100"/>
  </si>
  <si>
    <t>（夜勤）16:00～翌9:00勤務</t>
    <rPh sb="1" eb="3">
      <t>ヤキン</t>
    </rPh>
    <rPh sb="10" eb="11">
      <t>ヨク</t>
    </rPh>
    <rPh sb="15" eb="17">
      <t>キンム</t>
    </rPh>
    <phoneticPr fontId="100"/>
  </si>
  <si>
    <t>（夜勤）16:00～翌9:00勤務</t>
    <phoneticPr fontId="100"/>
  </si>
  <si>
    <t>j</t>
    <phoneticPr fontId="100"/>
  </si>
  <si>
    <t>k</t>
    <phoneticPr fontId="100"/>
  </si>
  <si>
    <t>l</t>
    <phoneticPr fontId="100"/>
  </si>
  <si>
    <t>m</t>
    <phoneticPr fontId="100"/>
  </si>
  <si>
    <t>n</t>
    <phoneticPr fontId="100"/>
  </si>
  <si>
    <t>o</t>
    <phoneticPr fontId="100"/>
  </si>
  <si>
    <t>p</t>
    <phoneticPr fontId="100"/>
  </si>
  <si>
    <t>q</t>
    <phoneticPr fontId="100"/>
  </si>
  <si>
    <t>r</t>
    <phoneticPr fontId="100"/>
  </si>
  <si>
    <t>s</t>
    <phoneticPr fontId="100"/>
  </si>
  <si>
    <t>t</t>
    <phoneticPr fontId="100"/>
  </si>
  <si>
    <t>u</t>
    <phoneticPr fontId="100"/>
  </si>
  <si>
    <t>v</t>
    <phoneticPr fontId="100"/>
  </si>
  <si>
    <t>w</t>
    <phoneticPr fontId="100"/>
  </si>
  <si>
    <t>x</t>
    <phoneticPr fontId="100"/>
  </si>
  <si>
    <t>y</t>
    <phoneticPr fontId="100"/>
  </si>
  <si>
    <t>z</t>
    <phoneticPr fontId="100"/>
  </si>
  <si>
    <t>aa</t>
    <phoneticPr fontId="100"/>
  </si>
  <si>
    <t>ab</t>
    <phoneticPr fontId="100"/>
  </si>
  <si>
    <t>ac</t>
    <phoneticPr fontId="100"/>
  </si>
  <si>
    <t>ad</t>
    <phoneticPr fontId="100"/>
  </si>
  <si>
    <t>ae</t>
    <phoneticPr fontId="100"/>
  </si>
  <si>
    <t>af</t>
    <phoneticPr fontId="100"/>
  </si>
  <si>
    <t>ag</t>
    <phoneticPr fontId="100"/>
  </si>
  <si>
    <t>1日に2回勤務する場合</t>
    <rPh sb="1" eb="2">
      <t>ニチ</t>
    </rPh>
    <rPh sb="4" eb="5">
      <t>カイ</t>
    </rPh>
    <rPh sb="5" eb="7">
      <t>キンム</t>
    </rPh>
    <rPh sb="9" eb="11">
      <t>バアイ</t>
    </rPh>
    <phoneticPr fontId="100"/>
  </si>
  <si>
    <t>ah</t>
    <phoneticPr fontId="100"/>
  </si>
  <si>
    <t>1日に2回勤務する場合</t>
    <phoneticPr fontId="100"/>
  </si>
  <si>
    <t>ai</t>
    <phoneticPr fontId="100"/>
  </si>
  <si>
    <t>・職種ごとの勤務時間を「○：○○～○：○○」と表記することが困難な場合は、No18～33を活用し、勤務時間数のみを入力してください。</t>
    <rPh sb="45" eb="47">
      <t>カツヨウ</t>
    </rPh>
    <phoneticPr fontId="100"/>
  </si>
  <si>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100"/>
  </si>
  <si>
    <t>・シフト記号が足りない場合は、適宜、行を追加してください。</t>
    <rPh sb="4" eb="6">
      <t>キゴウ</t>
    </rPh>
    <rPh sb="7" eb="8">
      <t>タ</t>
    </rPh>
    <rPh sb="11" eb="13">
      <t>バアイ</t>
    </rPh>
    <rPh sb="15" eb="17">
      <t>テキギ</t>
    </rPh>
    <rPh sb="18" eb="19">
      <t>ギョウ</t>
    </rPh>
    <rPh sb="20" eb="22">
      <t>ツイカ</t>
    </rPh>
    <phoneticPr fontId="100"/>
  </si>
  <si>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100"/>
  </si>
  <si>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00"/>
  </si>
  <si>
    <t>(5) 
職種</t>
    <phoneticPr fontId="10"/>
  </si>
  <si>
    <t>(6)
勤務
形態</t>
    <phoneticPr fontId="10"/>
  </si>
  <si>
    <t>(7) 資格</t>
    <rPh sb="4" eb="6">
      <t>シカク</t>
    </rPh>
    <phoneticPr fontId="100"/>
  </si>
  <si>
    <t>(8) 氏　名</t>
    <phoneticPr fontId="10"/>
  </si>
  <si>
    <t>(9)</t>
    <phoneticPr fontId="100"/>
  </si>
  <si>
    <r>
      <t xml:space="preserve">(11)
</t>
    </r>
    <r>
      <rPr>
        <sz val="11"/>
        <rFont val="HGSｺﾞｼｯｸM"/>
        <family val="3"/>
        <charset val="128"/>
      </rPr>
      <t>週平均
勤務時間数</t>
    </r>
    <rPh sb="6" eb="8">
      <t>ヘイキン</t>
    </rPh>
    <rPh sb="9" eb="11">
      <t>キンム</t>
    </rPh>
    <rPh sb="11" eb="13">
      <t>ジカン</t>
    </rPh>
    <rPh sb="13" eb="14">
      <t>スウ</t>
    </rPh>
    <phoneticPr fontId="10"/>
  </si>
  <si>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10"/>
  </si>
  <si>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100"/>
  </si>
  <si>
    <t>・職種ごとの勤務時間を「○：○○～○：○○」と表記することが困難な場合は、No18～33を活用し、</t>
    <rPh sb="45" eb="47">
      <t>カツヨウ</t>
    </rPh>
    <phoneticPr fontId="100"/>
  </si>
  <si>
    <t xml:space="preserve">   勤務時間数のみを入力してください。</t>
    <phoneticPr fontId="100"/>
  </si>
  <si>
    <t>・No18～33以外は始業時刻・終業時刻・休憩時間等を入力すると勤務時間数が計算されますが、</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phoneticPr fontId="100"/>
  </si>
  <si>
    <t xml:space="preserve">   入力の補助を目的とするものですので、結果に誤りがないかご確認ください。</t>
    <phoneticPr fontId="100"/>
  </si>
  <si>
    <t>≪提出不要≫</t>
    <rPh sb="1" eb="3">
      <t>テイシュツ</t>
    </rPh>
    <rPh sb="3" eb="5">
      <t>フヨウ</t>
    </rPh>
    <phoneticPr fontId="100"/>
  </si>
  <si>
    <t>従業者の勤務の体制及び勤務形態一覧表　記入方法　（【従来型】指定介護老人福祉施設・短期入所生活介護）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シテイ</t>
    </rPh>
    <rPh sb="32" eb="34">
      <t>カイゴ</t>
    </rPh>
    <rPh sb="34" eb="36">
      <t>ロウジン</t>
    </rPh>
    <rPh sb="36" eb="38">
      <t>フクシ</t>
    </rPh>
    <rPh sb="38" eb="40">
      <t>シセツ</t>
    </rPh>
    <rPh sb="41" eb="43">
      <t>タンキ</t>
    </rPh>
    <rPh sb="43" eb="45">
      <t>ニュウショ</t>
    </rPh>
    <rPh sb="45" eb="47">
      <t>セイカツ</t>
    </rPh>
    <rPh sb="47" eb="49">
      <t>カイゴ</t>
    </rPh>
    <phoneticPr fontId="10"/>
  </si>
  <si>
    <t>・・・直接入力する必要がある箇所です。</t>
    <rPh sb="3" eb="5">
      <t>チョクセツ</t>
    </rPh>
    <rPh sb="5" eb="7">
      <t>ニュウリョク</t>
    </rPh>
    <rPh sb="9" eb="11">
      <t>ヒツヨウ</t>
    </rPh>
    <rPh sb="14" eb="16">
      <t>カショ</t>
    </rPh>
    <phoneticPr fontId="100"/>
  </si>
  <si>
    <t>下記の記入方法に従って、入力してください。</t>
    <phoneticPr fontId="100"/>
  </si>
  <si>
    <t>・・・プルダウンから選択して入力する必要がある箇所です。</t>
    <rPh sb="10" eb="12">
      <t>センタク</t>
    </rPh>
    <rPh sb="14" eb="16">
      <t>ニュウリョク</t>
    </rPh>
    <rPh sb="18" eb="20">
      <t>ヒツヨウ</t>
    </rPh>
    <rPh sb="23" eb="25">
      <t>カショ</t>
    </rPh>
    <phoneticPr fontId="100"/>
  </si>
  <si>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00"/>
  </si>
  <si>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00"/>
  </si>
  <si>
    <t>　(1) 「４週」・「暦月」のいずれかを選択してください。</t>
    <rPh sb="7" eb="8">
      <t>シュウ</t>
    </rPh>
    <rPh sb="11" eb="12">
      <t>レキ</t>
    </rPh>
    <rPh sb="12" eb="13">
      <t>ツキ</t>
    </rPh>
    <rPh sb="20" eb="22">
      <t>センタク</t>
    </rPh>
    <phoneticPr fontId="100"/>
  </si>
  <si>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00"/>
  </si>
  <si>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00"/>
  </si>
  <si>
    <t>　(4) 入所者数（利用者数）を入力してください。入所者数（利用者数）は、前年度の平均値（前年度の入所者（利用者）延数を当該前年度の日数で除して得た数。</t>
    <rPh sb="5" eb="8">
      <t>ニュウショシャ</t>
    </rPh>
    <rPh sb="8" eb="9">
      <t>スウ</t>
    </rPh>
    <rPh sb="10" eb="13">
      <t>リヨウシャ</t>
    </rPh>
    <rPh sb="13" eb="14">
      <t>スウ</t>
    </rPh>
    <rPh sb="16" eb="18">
      <t>ニュウリョク</t>
    </rPh>
    <rPh sb="25" eb="28">
      <t>ニュウショシャ</t>
    </rPh>
    <rPh sb="28" eb="29">
      <t>スウ</t>
    </rPh>
    <rPh sb="30" eb="33">
      <t>リヨウシャ</t>
    </rPh>
    <rPh sb="33" eb="34">
      <t>スウ</t>
    </rPh>
    <rPh sb="37" eb="40">
      <t>ゼンネンド</t>
    </rPh>
    <rPh sb="41" eb="44">
      <t>ヘイキンチ</t>
    </rPh>
    <rPh sb="45" eb="48">
      <t>ゼンネンド</t>
    </rPh>
    <rPh sb="49" eb="52">
      <t>ニュウショシャ</t>
    </rPh>
    <rPh sb="53" eb="56">
      <t>リヨウシャ</t>
    </rPh>
    <rPh sb="57" eb="58">
      <t>ノ</t>
    </rPh>
    <rPh sb="58" eb="59">
      <t>スウ</t>
    </rPh>
    <rPh sb="60" eb="62">
      <t>トウガイ</t>
    </rPh>
    <rPh sb="62" eb="65">
      <t>ゼンネンド</t>
    </rPh>
    <rPh sb="66" eb="68">
      <t>ニッスウ</t>
    </rPh>
    <rPh sb="69" eb="70">
      <t>ジョ</t>
    </rPh>
    <rPh sb="72" eb="73">
      <t>エ</t>
    </rPh>
    <rPh sb="74" eb="75">
      <t>カズ</t>
    </rPh>
    <phoneticPr fontId="100"/>
  </si>
  <si>
    <t>　　  小数点第2位以下を切り上げ）とします。新規又は再開の場合は、推定数を入力してください。</t>
    <phoneticPr fontId="100"/>
  </si>
  <si>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100"/>
  </si>
  <si>
    <t xml:space="preserve"> 　　 記入の順序は、職種ごとにまとめてください。</t>
    <rPh sb="4" eb="6">
      <t>キニュウ</t>
    </rPh>
    <rPh sb="7" eb="9">
      <t>ジュンジョ</t>
    </rPh>
    <rPh sb="11" eb="13">
      <t>ショクシュ</t>
    </rPh>
    <phoneticPr fontId="100"/>
  </si>
  <si>
    <t>職種名</t>
    <rPh sb="0" eb="2">
      <t>ショクシュ</t>
    </rPh>
    <rPh sb="2" eb="3">
      <t>メイ</t>
    </rPh>
    <phoneticPr fontId="100"/>
  </si>
  <si>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10"/>
  </si>
  <si>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00"/>
  </si>
  <si>
    <t>非常勤で兼務</t>
    <rPh sb="0" eb="1">
      <t>ヒ</t>
    </rPh>
    <rPh sb="1" eb="3">
      <t>ジョウキン</t>
    </rPh>
    <rPh sb="4" eb="6">
      <t>ケンム</t>
    </rPh>
    <phoneticPr fontId="100"/>
  </si>
  <si>
    <t>（注）常勤・非常勤の区分について</t>
    <rPh sb="1" eb="2">
      <t>チュウ</t>
    </rPh>
    <rPh sb="3" eb="5">
      <t>ジョウキン</t>
    </rPh>
    <rPh sb="6" eb="9">
      <t>ヒジョウキン</t>
    </rPh>
    <rPh sb="10" eb="12">
      <t>クブン</t>
    </rPh>
    <phoneticPr fontId="100"/>
  </si>
  <si>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00"/>
  </si>
  <si>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00"/>
  </si>
  <si>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00"/>
  </si>
  <si>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100"/>
  </si>
  <si>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100"/>
  </si>
  <si>
    <t>　(8) 従業者の氏名を記入してください。</t>
    <rPh sb="5" eb="8">
      <t>ジュウギョウシャ</t>
    </rPh>
    <rPh sb="9" eb="11">
      <t>シメイ</t>
    </rPh>
    <rPh sb="12" eb="14">
      <t>キニュウ</t>
    </rPh>
    <phoneticPr fontId="100"/>
  </si>
  <si>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100"/>
  </si>
  <si>
    <t>　　  ※ 指定基準の確認に際しては、４週分の入力で差し支えありません。</t>
  </si>
  <si>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00"/>
  </si>
  <si>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100"/>
  </si>
  <si>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00"/>
  </si>
  <si>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100"/>
  </si>
  <si>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00"/>
  </si>
  <si>
    <t>　　　 その他、特記事項欄としてもご活用ください。</t>
    <rPh sb="6" eb="7">
      <t>タ</t>
    </rPh>
    <rPh sb="8" eb="10">
      <t>トッキ</t>
    </rPh>
    <rPh sb="10" eb="12">
      <t>ジコウ</t>
    </rPh>
    <rPh sb="12" eb="13">
      <t>ラン</t>
    </rPh>
    <rPh sb="18" eb="20">
      <t>カツヨウ</t>
    </rPh>
    <phoneticPr fontId="100"/>
  </si>
  <si>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100"/>
  </si>
  <si>
    <t>　　　　○ 常勤換算方法とは、非常勤の従業者について「事業所の従業者の勤務延時間数を当該事業所において常勤の従業者が勤務すべき時間数で除することにより、</t>
    <phoneticPr fontId="100"/>
  </si>
  <si>
    <t>　　　　　常勤の従業者の員数に換算する方法」であるため、常勤の従業者については常勤換算方法によらず、実人数で計算する。</t>
    <phoneticPr fontId="100"/>
  </si>
  <si>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100"/>
  </si>
  <si>
    <t>　　　　　手入力すること。</t>
    <phoneticPr fontId="100"/>
  </si>
  <si>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00"/>
  </si>
  <si>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00"/>
  </si>
  <si>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00"/>
  </si>
  <si>
    <t>従業者の勤務の体制及び勤務形態一覧表　記入方法　（【ユニット型】指定介護老人福祉施設・短期入所生活介護）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シテイ</t>
    </rPh>
    <rPh sb="34" eb="36">
      <t>カイゴ</t>
    </rPh>
    <rPh sb="36" eb="38">
      <t>ロウジン</t>
    </rPh>
    <rPh sb="38" eb="40">
      <t>フクシ</t>
    </rPh>
    <rPh sb="40" eb="42">
      <t>シセツ</t>
    </rPh>
    <rPh sb="43" eb="45">
      <t>タンキ</t>
    </rPh>
    <rPh sb="45" eb="47">
      <t>ニュウショ</t>
    </rPh>
    <rPh sb="47" eb="49">
      <t>セイカツ</t>
    </rPh>
    <rPh sb="49" eb="51">
      <t>カイゴ</t>
    </rPh>
    <phoneticPr fontId="10"/>
  </si>
  <si>
    <t>　(5) ユニットリーダーに以下の印をつけてください。</t>
    <rPh sb="14" eb="16">
      <t>イカ</t>
    </rPh>
    <rPh sb="17" eb="18">
      <t>シルシ</t>
    </rPh>
    <phoneticPr fontId="100"/>
  </si>
  <si>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100"/>
  </si>
  <si>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100"/>
  </si>
  <si>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100"/>
  </si>
  <si>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100"/>
  </si>
  <si>
    <t>　　  原則、そのユニットを並べて記載してください。</t>
    <rPh sb="4" eb="6">
      <t>ゲンソク</t>
    </rPh>
    <rPh sb="14" eb="15">
      <t>ナラ</t>
    </rPh>
    <rPh sb="17" eb="19">
      <t>キサイ</t>
    </rPh>
    <phoneticPr fontId="100"/>
  </si>
  <si>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100"/>
  </si>
  <si>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100"/>
  </si>
  <si>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100"/>
  </si>
  <si>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10"/>
  </si>
  <si>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00"/>
  </si>
  <si>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100"/>
  </si>
  <si>
    <t>　(10) 従業者の氏名を記入してください。</t>
    <rPh sb="6" eb="9">
      <t>ジュウギョウシャ</t>
    </rPh>
    <rPh sb="10" eb="12">
      <t>シメイ</t>
    </rPh>
    <rPh sb="13" eb="15">
      <t>キニュウ</t>
    </rPh>
    <phoneticPr fontId="100"/>
  </si>
  <si>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100"/>
  </si>
  <si>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00"/>
  </si>
  <si>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00"/>
  </si>
  <si>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100"/>
  </si>
  <si>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100"/>
  </si>
  <si>
    <t>１．サービス種別</t>
    <rPh sb="6" eb="8">
      <t>シュベツ</t>
    </rPh>
    <phoneticPr fontId="100"/>
  </si>
  <si>
    <t>サービス種別</t>
    <rPh sb="4" eb="6">
      <t>シュベツ</t>
    </rPh>
    <phoneticPr fontId="100"/>
  </si>
  <si>
    <t>指定介護老人福祉施設（従来型）</t>
    <rPh sb="0" eb="2">
      <t>シテイ</t>
    </rPh>
    <rPh sb="2" eb="4">
      <t>カイゴ</t>
    </rPh>
    <rPh sb="4" eb="6">
      <t>ロウジン</t>
    </rPh>
    <rPh sb="6" eb="8">
      <t>フクシ</t>
    </rPh>
    <rPh sb="8" eb="10">
      <t>シセツ</t>
    </rPh>
    <rPh sb="11" eb="13">
      <t>ジュウライ</t>
    </rPh>
    <rPh sb="13" eb="14">
      <t>ガタ</t>
    </rPh>
    <phoneticPr fontId="100"/>
  </si>
  <si>
    <t>地域密着型介護老人福祉施設入所者生活介護（サテライト型）</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rPh sb="26" eb="27">
      <t>ガタ</t>
    </rPh>
    <phoneticPr fontId="100"/>
  </si>
  <si>
    <t>短期入所生活介護（従来型）</t>
    <rPh sb="0" eb="2">
      <t>タンキ</t>
    </rPh>
    <rPh sb="2" eb="4">
      <t>ニュウショ</t>
    </rPh>
    <rPh sb="4" eb="6">
      <t>セイカツ</t>
    </rPh>
    <rPh sb="6" eb="8">
      <t>カイゴ</t>
    </rPh>
    <rPh sb="9" eb="11">
      <t>ジュウライ</t>
    </rPh>
    <rPh sb="11" eb="12">
      <t>ガタ</t>
    </rPh>
    <phoneticPr fontId="100"/>
  </si>
  <si>
    <t>短期入所生活介護（ユニット型）</t>
    <rPh sb="0" eb="2">
      <t>タンキ</t>
    </rPh>
    <rPh sb="2" eb="4">
      <t>ニュウショ</t>
    </rPh>
    <rPh sb="4" eb="6">
      <t>セイカツ</t>
    </rPh>
    <rPh sb="6" eb="8">
      <t>カイゴ</t>
    </rPh>
    <rPh sb="13" eb="14">
      <t>ガタ</t>
    </rPh>
    <phoneticPr fontId="100"/>
  </si>
  <si>
    <t>介護予防短期入所生活介護（従来型）</t>
    <rPh sb="0" eb="2">
      <t>カイゴ</t>
    </rPh>
    <rPh sb="2" eb="4">
      <t>ヨボウ</t>
    </rPh>
    <rPh sb="4" eb="6">
      <t>タンキ</t>
    </rPh>
    <rPh sb="6" eb="8">
      <t>ニュウショ</t>
    </rPh>
    <rPh sb="8" eb="10">
      <t>セイカツ</t>
    </rPh>
    <rPh sb="10" eb="12">
      <t>カイゴ</t>
    </rPh>
    <rPh sb="13" eb="15">
      <t>ジュウライ</t>
    </rPh>
    <rPh sb="15" eb="16">
      <t>ガタ</t>
    </rPh>
    <phoneticPr fontId="100"/>
  </si>
  <si>
    <t>介護予防短期入所生活介護（ユニット型）</t>
    <rPh sb="0" eb="2">
      <t>カイゴ</t>
    </rPh>
    <rPh sb="2" eb="4">
      <t>ヨボウ</t>
    </rPh>
    <rPh sb="4" eb="6">
      <t>タンキ</t>
    </rPh>
    <rPh sb="6" eb="8">
      <t>ニュウショ</t>
    </rPh>
    <rPh sb="8" eb="10">
      <t>セイカツ</t>
    </rPh>
    <rPh sb="10" eb="12">
      <t>カイゴ</t>
    </rPh>
    <rPh sb="17" eb="18">
      <t>ガタ</t>
    </rPh>
    <phoneticPr fontId="100"/>
  </si>
  <si>
    <t>指定介護老人福祉施設（従来型）・短期入所生活介護（従来型）</t>
    <rPh sb="0" eb="2">
      <t>シテイ</t>
    </rPh>
    <rPh sb="2" eb="4">
      <t>カイゴ</t>
    </rPh>
    <rPh sb="4" eb="6">
      <t>ロウジン</t>
    </rPh>
    <rPh sb="6" eb="8">
      <t>フクシ</t>
    </rPh>
    <rPh sb="8" eb="10">
      <t>シセツ</t>
    </rPh>
    <rPh sb="11" eb="13">
      <t>ジュウライ</t>
    </rPh>
    <rPh sb="13" eb="14">
      <t>ガタ</t>
    </rPh>
    <rPh sb="16" eb="18">
      <t>タンキ</t>
    </rPh>
    <rPh sb="18" eb="20">
      <t>ニュウショ</t>
    </rPh>
    <rPh sb="20" eb="22">
      <t>セイカツ</t>
    </rPh>
    <rPh sb="22" eb="24">
      <t>カイゴ</t>
    </rPh>
    <rPh sb="25" eb="28">
      <t>ジュウライガタ</t>
    </rPh>
    <phoneticPr fontId="100"/>
  </si>
  <si>
    <t>指定介護老人福祉施設（ユニット型）・短期入所生活介護（ユニット型）</t>
    <rPh sb="0" eb="2">
      <t>シテイ</t>
    </rPh>
    <rPh sb="2" eb="4">
      <t>カイゴ</t>
    </rPh>
    <rPh sb="4" eb="6">
      <t>ロウジン</t>
    </rPh>
    <rPh sb="6" eb="8">
      <t>フクシ</t>
    </rPh>
    <rPh sb="8" eb="10">
      <t>シセツ</t>
    </rPh>
    <rPh sb="15" eb="16">
      <t>ガタ</t>
    </rPh>
    <rPh sb="18" eb="20">
      <t>タンキ</t>
    </rPh>
    <rPh sb="20" eb="22">
      <t>ニュウショ</t>
    </rPh>
    <rPh sb="22" eb="24">
      <t>セイカツ</t>
    </rPh>
    <rPh sb="24" eb="26">
      <t>カイゴ</t>
    </rPh>
    <rPh sb="31" eb="32">
      <t>ガタ</t>
    </rPh>
    <phoneticPr fontId="100"/>
  </si>
  <si>
    <t>地域密着型介護老人福祉施設入居者生活介護・共用型認知症対応型通所介護</t>
    <rPh sb="0" eb="2">
      <t>チイキ</t>
    </rPh>
    <rPh sb="2" eb="5">
      <t>ミッチャクガタ</t>
    </rPh>
    <rPh sb="5" eb="7">
      <t>カイゴ</t>
    </rPh>
    <rPh sb="7" eb="9">
      <t>ロウジン</t>
    </rPh>
    <rPh sb="9" eb="11">
      <t>フクシ</t>
    </rPh>
    <rPh sb="11" eb="13">
      <t>シセツ</t>
    </rPh>
    <rPh sb="13" eb="16">
      <t>ニュウキョシャ</t>
    </rPh>
    <rPh sb="16" eb="18">
      <t>セイカツ</t>
    </rPh>
    <rPh sb="18" eb="20">
      <t>カイゴ</t>
    </rPh>
    <rPh sb="21" eb="23">
      <t>キョウヨウ</t>
    </rPh>
    <rPh sb="23" eb="24">
      <t>ガタ</t>
    </rPh>
    <rPh sb="24" eb="27">
      <t>ニンチショウ</t>
    </rPh>
    <rPh sb="27" eb="29">
      <t>タイオウ</t>
    </rPh>
    <rPh sb="29" eb="30">
      <t>ガタ</t>
    </rPh>
    <rPh sb="30" eb="32">
      <t>ツウショ</t>
    </rPh>
    <rPh sb="32" eb="34">
      <t>カイゴ</t>
    </rPh>
    <phoneticPr fontId="100"/>
  </si>
  <si>
    <t>ー</t>
    <phoneticPr fontId="100"/>
  </si>
  <si>
    <t>２．職種名・資格名称</t>
    <rPh sb="2" eb="4">
      <t>ショクシュ</t>
    </rPh>
    <rPh sb="4" eb="5">
      <t>メイ</t>
    </rPh>
    <rPh sb="6" eb="8">
      <t>シカク</t>
    </rPh>
    <rPh sb="8" eb="10">
      <t>メイショウ</t>
    </rPh>
    <phoneticPr fontId="100"/>
  </si>
  <si>
    <t>資格</t>
    <rPh sb="0" eb="2">
      <t>シカク</t>
    </rPh>
    <phoneticPr fontId="100"/>
  </si>
  <si>
    <t>理学療法士</t>
    <rPh sb="0" eb="2">
      <t>リガク</t>
    </rPh>
    <rPh sb="2" eb="5">
      <t>リョウホウシ</t>
    </rPh>
    <phoneticPr fontId="100"/>
  </si>
  <si>
    <t>社会福祉事業に2年以上従事</t>
    <rPh sb="0" eb="2">
      <t>シャカイ</t>
    </rPh>
    <rPh sb="2" eb="4">
      <t>フクシ</t>
    </rPh>
    <rPh sb="4" eb="6">
      <t>ジギョウ</t>
    </rPh>
    <rPh sb="8" eb="9">
      <t>ネン</t>
    </rPh>
    <rPh sb="9" eb="11">
      <t>イジョウ</t>
    </rPh>
    <rPh sb="11" eb="13">
      <t>ジュウジ</t>
    </rPh>
    <phoneticPr fontId="100"/>
  </si>
  <si>
    <t>社会福祉士</t>
    <rPh sb="0" eb="2">
      <t>シャカイ</t>
    </rPh>
    <rPh sb="2" eb="5">
      <t>フクシシ</t>
    </rPh>
    <phoneticPr fontId="100"/>
  </si>
  <si>
    <t>准看護師</t>
    <rPh sb="0" eb="4">
      <t>ジュンカンゴシ</t>
    </rPh>
    <phoneticPr fontId="100"/>
  </si>
  <si>
    <t>作業療法士</t>
    <rPh sb="0" eb="2">
      <t>サギョウ</t>
    </rPh>
    <rPh sb="2" eb="5">
      <t>リョウホウシ</t>
    </rPh>
    <phoneticPr fontId="100"/>
  </si>
  <si>
    <t>社会福祉施設長資格認定講習会</t>
    <rPh sb="0" eb="2">
      <t>シャカイ</t>
    </rPh>
    <rPh sb="2" eb="4">
      <t>フクシ</t>
    </rPh>
    <rPh sb="4" eb="6">
      <t>シセツ</t>
    </rPh>
    <rPh sb="6" eb="7">
      <t>チョウ</t>
    </rPh>
    <rPh sb="7" eb="9">
      <t>シカク</t>
    </rPh>
    <rPh sb="9" eb="11">
      <t>ニンテイ</t>
    </rPh>
    <rPh sb="11" eb="14">
      <t>コウシュウカイ</t>
    </rPh>
    <phoneticPr fontId="100"/>
  </si>
  <si>
    <t>精神保健福祉士</t>
    <rPh sb="0" eb="2">
      <t>セイシン</t>
    </rPh>
    <rPh sb="2" eb="4">
      <t>ホケン</t>
    </rPh>
    <rPh sb="4" eb="7">
      <t>フクシシ</t>
    </rPh>
    <phoneticPr fontId="100"/>
  </si>
  <si>
    <t>言語聴覚士</t>
    <rPh sb="0" eb="2">
      <t>ゲンゴ</t>
    </rPh>
    <rPh sb="2" eb="5">
      <t>チョウカクシ</t>
    </rPh>
    <phoneticPr fontId="100"/>
  </si>
  <si>
    <t>柔道整復師</t>
    <rPh sb="0" eb="2">
      <t>ジュウドウ</t>
    </rPh>
    <rPh sb="2" eb="5">
      <t>セイフクシ</t>
    </rPh>
    <phoneticPr fontId="100"/>
  </si>
  <si>
    <t>あん摩マッサージ指圧師</t>
    <rPh sb="2" eb="3">
      <t>マ</t>
    </rPh>
    <rPh sb="8" eb="11">
      <t>シアツシ</t>
    </rPh>
    <phoneticPr fontId="100"/>
  </si>
  <si>
    <t>はり師</t>
    <rPh sb="2" eb="3">
      <t>シ</t>
    </rPh>
    <phoneticPr fontId="100"/>
  </si>
  <si>
    <t>きゅう師</t>
    <rPh sb="3" eb="4">
      <t>シ</t>
    </rPh>
    <phoneticPr fontId="100"/>
  </si>
  <si>
    <t>【自治体の皆様へ】</t>
    <rPh sb="1" eb="4">
      <t>ジチタイ</t>
    </rPh>
    <rPh sb="5" eb="7">
      <t>ミナサマ</t>
    </rPh>
    <phoneticPr fontId="100"/>
  </si>
  <si>
    <t>※ INDIRECT関数使用のため、以下のとおりセルに「名前の定義」をしています。</t>
    <rPh sb="10" eb="12">
      <t>カンスウ</t>
    </rPh>
    <rPh sb="12" eb="14">
      <t>シヨウ</t>
    </rPh>
    <rPh sb="18" eb="20">
      <t>イカ</t>
    </rPh>
    <rPh sb="28" eb="30">
      <t>ナマエ</t>
    </rPh>
    <rPh sb="31" eb="33">
      <t>テイギ</t>
    </rPh>
    <phoneticPr fontId="100"/>
  </si>
  <si>
    <t>　21行目・・・「職種」</t>
    <rPh sb="3" eb="5">
      <t>ギョウメ</t>
    </rPh>
    <rPh sb="9" eb="11">
      <t>ショクシュ</t>
    </rPh>
    <phoneticPr fontId="100"/>
  </si>
  <si>
    <t>　C列・・・「管理者」</t>
    <rPh sb="2" eb="3">
      <t>レツ</t>
    </rPh>
    <rPh sb="7" eb="10">
      <t>カンリシャ</t>
    </rPh>
    <phoneticPr fontId="100"/>
  </si>
  <si>
    <t>　D列・・・「医師」</t>
    <rPh sb="2" eb="3">
      <t>レツ</t>
    </rPh>
    <rPh sb="7" eb="9">
      <t>イシ</t>
    </rPh>
    <phoneticPr fontId="100"/>
  </si>
  <si>
    <t>　E列・・・「生活相談員」</t>
    <rPh sb="2" eb="3">
      <t>レツ</t>
    </rPh>
    <rPh sb="7" eb="9">
      <t>セイカツ</t>
    </rPh>
    <rPh sb="9" eb="12">
      <t>ソウダンイン</t>
    </rPh>
    <phoneticPr fontId="100"/>
  </si>
  <si>
    <t>　F列・・・「看護職員」</t>
    <rPh sb="2" eb="3">
      <t>レツ</t>
    </rPh>
    <rPh sb="7" eb="9">
      <t>カンゴ</t>
    </rPh>
    <rPh sb="9" eb="11">
      <t>ショクイン</t>
    </rPh>
    <phoneticPr fontId="100"/>
  </si>
  <si>
    <t>　G列・・・「介護職員」</t>
    <rPh sb="2" eb="3">
      <t>レツ</t>
    </rPh>
    <rPh sb="7" eb="9">
      <t>カイゴ</t>
    </rPh>
    <rPh sb="9" eb="11">
      <t>ショクイン</t>
    </rPh>
    <phoneticPr fontId="100"/>
  </si>
  <si>
    <t>　H列・・・「栄養士」</t>
    <rPh sb="2" eb="3">
      <t>レツ</t>
    </rPh>
    <rPh sb="7" eb="10">
      <t>エイヨウシ</t>
    </rPh>
    <phoneticPr fontId="100"/>
  </si>
  <si>
    <t>　I列・・・「機能訓練指導員」</t>
    <rPh sb="2" eb="3">
      <t>レツ</t>
    </rPh>
    <rPh sb="7" eb="9">
      <t>キノウ</t>
    </rPh>
    <rPh sb="9" eb="11">
      <t>クンレン</t>
    </rPh>
    <rPh sb="11" eb="14">
      <t>シドウイン</t>
    </rPh>
    <phoneticPr fontId="100"/>
  </si>
  <si>
    <t>　J列・・・「介護支援専門員」</t>
    <rPh sb="2" eb="3">
      <t>レツ</t>
    </rPh>
    <rPh sb="7" eb="9">
      <t>カイゴ</t>
    </rPh>
    <rPh sb="9" eb="11">
      <t>シエン</t>
    </rPh>
    <rPh sb="11" eb="14">
      <t>センモンイン</t>
    </rPh>
    <phoneticPr fontId="100"/>
  </si>
  <si>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00"/>
  </si>
  <si>
    <t>　行が足りない場合は、適宜追加してください。</t>
    <rPh sb="1" eb="2">
      <t>ギョウ</t>
    </rPh>
    <rPh sb="3" eb="4">
      <t>タ</t>
    </rPh>
    <rPh sb="7" eb="9">
      <t>バアイ</t>
    </rPh>
    <rPh sb="11" eb="13">
      <t>テキギ</t>
    </rPh>
    <rPh sb="13" eb="15">
      <t>ツイカ</t>
    </rPh>
    <phoneticPr fontId="100"/>
  </si>
  <si>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00"/>
  </si>
  <si>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00"/>
  </si>
  <si>
    <t>　・「数式」タブ　⇒　「名前の定義」を選択</t>
    <rPh sb="3" eb="5">
      <t>スウシキ</t>
    </rPh>
    <rPh sb="12" eb="14">
      <t>ナマエ</t>
    </rPh>
    <rPh sb="15" eb="17">
      <t>テイギ</t>
    </rPh>
    <rPh sb="19" eb="21">
      <t>センタク</t>
    </rPh>
    <phoneticPr fontId="100"/>
  </si>
  <si>
    <t>　・「名前」に職種名を入力</t>
    <rPh sb="3" eb="5">
      <t>ナマエ</t>
    </rPh>
    <rPh sb="7" eb="9">
      <t>ショクシュ</t>
    </rPh>
    <rPh sb="9" eb="10">
      <t>メイ</t>
    </rPh>
    <rPh sb="11" eb="13">
      <t>ニュウリョク</t>
    </rPh>
    <phoneticPr fontId="100"/>
  </si>
  <si>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00"/>
  </si>
  <si>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00"/>
  </si>
  <si>
    <t>安全対策体制に関する確認書＜参考様式11＞</t>
    <phoneticPr fontId="10"/>
  </si>
  <si>
    <t>任意の様式で可（代表者名）。ただし、未措置事項（BCP策定、訓練、研修）の現状及び改善に向けた取組みは必ず記載すること。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7" eb="29">
      <t>サクテイ</t>
    </rPh>
    <rPh sb="30" eb="32">
      <t>クンレン</t>
    </rPh>
    <rPh sb="33" eb="35">
      <t>ケンシュウ</t>
    </rPh>
    <rPh sb="37" eb="39">
      <t>ゲンジョウ</t>
    </rPh>
    <rPh sb="39" eb="40">
      <t>オヨ</t>
    </rPh>
    <rPh sb="41" eb="43">
      <t>カイゼン</t>
    </rPh>
    <rPh sb="44" eb="45">
      <t>ム</t>
    </rPh>
    <rPh sb="47" eb="49">
      <t>トリクミ</t>
    </rPh>
    <rPh sb="51" eb="52">
      <t>カナラ</t>
    </rPh>
    <rPh sb="53" eb="55">
      <t>キサイ</t>
    </rPh>
    <phoneticPr fontId="10"/>
  </si>
  <si>
    <t>業務継続計画（BCP）</t>
  </si>
  <si>
    <t>病院等による実地指導を受けた日時及び指導概要</t>
    <rPh sb="0" eb="3">
      <t>ビョウイントウ</t>
    </rPh>
    <rPh sb="6" eb="8">
      <t>ジッチ</t>
    </rPh>
    <rPh sb="8" eb="10">
      <t>シドウ</t>
    </rPh>
    <rPh sb="11" eb="12">
      <t>ウ</t>
    </rPh>
    <rPh sb="14" eb="16">
      <t>ニチジ</t>
    </rPh>
    <rPh sb="16" eb="17">
      <t>オヨ</t>
    </rPh>
    <rPh sb="18" eb="20">
      <t>シドウ</t>
    </rPh>
    <rPh sb="20" eb="22">
      <t>ガイヨウ</t>
    </rPh>
    <phoneticPr fontId="10"/>
  </si>
  <si>
    <t>介護職員処遇改善計画書等（提出書類の詳細はホームページをご確認ください）</t>
    <rPh sb="0" eb="2">
      <t>カイゴ</t>
    </rPh>
    <rPh sb="2" eb="4">
      <t>ショクイン</t>
    </rPh>
    <rPh sb="4" eb="6">
      <t>ショグウ</t>
    </rPh>
    <rPh sb="6" eb="8">
      <t>カイゼン</t>
    </rPh>
    <rPh sb="8" eb="11">
      <t>ケイカクショ</t>
    </rPh>
    <rPh sb="11" eb="12">
      <t>トウ</t>
    </rPh>
    <rPh sb="13" eb="15">
      <t>テイシュツ</t>
    </rPh>
    <rPh sb="15" eb="17">
      <t>ショルイ</t>
    </rPh>
    <rPh sb="18" eb="20">
      <t>ショウサイ</t>
    </rPh>
    <rPh sb="29" eb="31">
      <t>カクニン</t>
    </rPh>
    <phoneticPr fontId="10"/>
  </si>
  <si>
    <t>介護職員等処遇改善加算</t>
    <rPh sb="0" eb="2">
      <t>カイゴ</t>
    </rPh>
    <rPh sb="2" eb="4">
      <t>ショクイン</t>
    </rPh>
    <rPh sb="4" eb="5">
      <t>トウ</t>
    </rPh>
    <rPh sb="5" eb="7">
      <t>ショグウ</t>
    </rPh>
    <rPh sb="7" eb="9">
      <t>カイゼン</t>
    </rPh>
    <rPh sb="9" eb="11">
      <t>カサン</t>
    </rPh>
    <phoneticPr fontId="10"/>
  </si>
  <si>
    <t>　　　9　「主たる事業所の所在地以外の場所で一部実施する場合の出張所等の所在地」について、複数の出張所等を有する場合は、適宜欄を補正して、全ての出張所等の状況について記載してください。</t>
  </si>
  <si>
    <t>　　　8　「特記事項」欄には、異動の状況について具体的に記載してください。</t>
  </si>
  <si>
    <t>　　　7　「市町村が定める率」欄には、全国共通の介護報酬額に対する市町村が定める率を記載してください。</t>
  </si>
  <si>
    <t>　　　6　「異動項目」欄には、(別紙1)「介護給付費算定に係る体制等状況一覧表」に掲げる項目を記載してください。</t>
  </si>
  <si>
    <t>　　　5　「異動等の区分」欄には、今回届出を行う事業所について該当する数字に「〇」を記入してください。</t>
  </si>
  <si>
    <t>　　　4　「実施事業」欄は、該当する欄に「〇」を記入してください。</t>
  </si>
  <si>
    <t>　　　3　「法人所轄庁」欄、申請者が認可法人である場合に、その主務官庁の名称を記載してください。</t>
  </si>
  <si>
    <t>　　　2　「法人である場合その種別」欄は、申請者が法人である場合に、「社会福祉法人」「医療法人」「社団法人」「財団法人」「株式会社」「有限会社」等の別を記入してください。</t>
  </si>
  <si>
    <t>　　　有する場合は、適宜欄を補正して、全ての出張所等の状況について記載してください。</t>
    <phoneticPr fontId="10"/>
  </si>
  <si>
    <t>　　8　「主たる事業所の所在地以外の場所で一部実施する場合の出張所等の所在地」について、複数の出張所等を</t>
    <phoneticPr fontId="10"/>
  </si>
  <si>
    <t>　　7　「特記事項」欄には、異動の状況について具体的に記載してください。</t>
    <phoneticPr fontId="10"/>
  </si>
  <si>
    <t>人員配置区分、その他該当する体制等、割引）を記載してください。</t>
    <phoneticPr fontId="10"/>
  </si>
  <si>
    <t>　　6　「異動項目」欄には、(別紙1－３)「介護給付費算定に係る体制等状況一覧表」に掲げる項目（施設等の区分、</t>
    <phoneticPr fontId="10"/>
  </si>
  <si>
    <t>　　5　「異動等の区分」欄には、今回届出を行う事業所について該当する数字の横の□を■にしてください。</t>
    <phoneticPr fontId="10"/>
  </si>
  <si>
    <t>　　4　「実施事業」欄は、該当する欄に「〇」を記入してください。</t>
    <phoneticPr fontId="10"/>
  </si>
  <si>
    <t>　　3　「法人所轄庁」欄、申請者が認可法人である場合に、その主務官庁の名称を記載してください。</t>
    <phoneticPr fontId="10"/>
  </si>
  <si>
    <t>　　　「財団法人」「株式会社」「有限会社」等の別を記入してください。</t>
    <rPh sb="7" eb="8">
      <t>ジン</t>
    </rPh>
    <rPh sb="10" eb="12">
      <t>カブシキ</t>
    </rPh>
    <rPh sb="12" eb="14">
      <t>カイシャ</t>
    </rPh>
    <phoneticPr fontId="10"/>
  </si>
  <si>
    <t>　　2　「法人である場合その種別」欄は、申請者が法人である場合に、「社会福祉法人」「医療法人」「社団法人」</t>
    <rPh sb="10" eb="12">
      <t>バアイ</t>
    </rPh>
    <phoneticPr fontId="10"/>
  </si>
  <si>
    <t>備考1　「受付番号」欄には記載しないでください。</t>
    <rPh sb="7" eb="9">
      <t>バンゴウ</t>
    </rPh>
    <phoneticPr fontId="10"/>
  </si>
  <si>
    <t>関係書類</t>
  </si>
  <si>
    <t>変　更　後</t>
    <rPh sb="4" eb="5">
      <t>ゴ</t>
    </rPh>
    <phoneticPr fontId="10"/>
  </si>
  <si>
    <t>変　更　前</t>
    <phoneticPr fontId="10"/>
  </si>
  <si>
    <t>特記事項</t>
  </si>
  <si>
    <t>医療機関コード等</t>
    <rPh sb="0" eb="2">
      <t>イリョウ</t>
    </rPh>
    <rPh sb="2" eb="4">
      <t>キカン</t>
    </rPh>
    <rPh sb="7" eb="8">
      <t>トウ</t>
    </rPh>
    <phoneticPr fontId="10"/>
  </si>
  <si>
    <t>既に指定等を受けている事業</t>
    <rPh sb="0" eb="1">
      <t>スデ</t>
    </rPh>
    <rPh sb="2" eb="4">
      <t>シテイ</t>
    </rPh>
    <rPh sb="4" eb="5">
      <t>トウ</t>
    </rPh>
    <rPh sb="6" eb="7">
      <t>ウ</t>
    </rPh>
    <rPh sb="11" eb="13">
      <t>ジギョウ</t>
    </rPh>
    <phoneticPr fontId="10"/>
  </si>
  <si>
    <t>（指定を受けている場合）</t>
    <rPh sb="1" eb="3">
      <t>シテイ</t>
    </rPh>
    <rPh sb="4" eb="5">
      <t>ウ</t>
    </rPh>
    <rPh sb="9" eb="11">
      <t>バアイ</t>
    </rPh>
    <phoneticPr fontId="10"/>
  </si>
  <si>
    <t>指定を受けている市町村</t>
    <rPh sb="0" eb="2">
      <t>シテイ</t>
    </rPh>
    <rPh sb="3" eb="4">
      <t>ウ</t>
    </rPh>
    <rPh sb="8" eb="11">
      <t>シチョウソン</t>
    </rPh>
    <phoneticPr fontId="10"/>
  </si>
  <si>
    <t>地域密着型サービス事業所番号等</t>
    <rPh sb="0" eb="2">
      <t>チイキ</t>
    </rPh>
    <rPh sb="2" eb="5">
      <t>ミッチャクガタ</t>
    </rPh>
    <rPh sb="9" eb="12">
      <t>ジギョウショ</t>
    </rPh>
    <rPh sb="12" eb="14">
      <t>バンゴウ</t>
    </rPh>
    <rPh sb="14" eb="15">
      <t>トウ</t>
    </rPh>
    <phoneticPr fontId="10"/>
  </si>
  <si>
    <t>3終了</t>
    <phoneticPr fontId="10"/>
  </si>
  <si>
    <t>2変更</t>
    <phoneticPr fontId="10"/>
  </si>
  <si>
    <t>1新規</t>
  </si>
  <si>
    <t>介護予防支援</t>
    <rPh sb="0" eb="2">
      <t>カイゴ</t>
    </rPh>
    <rPh sb="2" eb="4">
      <t>ヨボウ</t>
    </rPh>
    <phoneticPr fontId="10"/>
  </si>
  <si>
    <t>居宅介護支援</t>
    <rPh sb="0" eb="2">
      <t>キョタク</t>
    </rPh>
    <phoneticPr fontId="10"/>
  </si>
  <si>
    <t>2 無</t>
    <rPh sb="2" eb="3">
      <t>ナ</t>
    </rPh>
    <phoneticPr fontId="10"/>
  </si>
  <si>
    <t>1 有</t>
    <rPh sb="2" eb="3">
      <t>ア</t>
    </rPh>
    <phoneticPr fontId="10"/>
  </si>
  <si>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10"/>
  </si>
  <si>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0"/>
  </si>
  <si>
    <t>介護予防認知症対応型通所介護</t>
    <rPh sb="0" eb="2">
      <t>カイゴ</t>
    </rPh>
    <rPh sb="2" eb="4">
      <t>ヨボウ</t>
    </rPh>
    <rPh sb="4" eb="7">
      <t>ニンチショウ</t>
    </rPh>
    <rPh sb="7" eb="10">
      <t>タイオウガタ</t>
    </rPh>
    <rPh sb="10" eb="12">
      <t>ツウショ</t>
    </rPh>
    <phoneticPr fontId="10"/>
  </si>
  <si>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10"/>
  </si>
  <si>
    <t>療養通所介護</t>
    <rPh sb="0" eb="2">
      <t>リョウヨウ</t>
    </rPh>
    <rPh sb="2" eb="4">
      <t>ツウショ</t>
    </rPh>
    <rPh sb="4" eb="6">
      <t>カイゴ</t>
    </rPh>
    <phoneticPr fontId="10"/>
  </si>
  <si>
    <t>地域密着型サービス</t>
    <phoneticPr fontId="10"/>
  </si>
  <si>
    <t>(市町村記載)</t>
    <rPh sb="1" eb="4">
      <t>シチョウソン</t>
    </rPh>
    <rPh sb="4" eb="6">
      <t>キサイ</t>
    </rPh>
    <phoneticPr fontId="10"/>
  </si>
  <si>
    <t>(※変更の場合)</t>
    <rPh sb="2" eb="4">
      <t>ヘンコウ</t>
    </rPh>
    <rPh sb="5" eb="7">
      <t>バアイ</t>
    </rPh>
    <phoneticPr fontId="10"/>
  </si>
  <si>
    <t>年月日</t>
    <rPh sb="0" eb="3">
      <t>ネンガッピ</t>
    </rPh>
    <phoneticPr fontId="10"/>
  </si>
  <si>
    <t>月日</t>
    <rPh sb="0" eb="2">
      <t>ガッピ</t>
    </rPh>
    <phoneticPr fontId="10"/>
  </si>
  <si>
    <t>市町村が定める単位の有無</t>
    <rPh sb="0" eb="3">
      <t>シチョウソン</t>
    </rPh>
    <rPh sb="4" eb="5">
      <t>サダ</t>
    </rPh>
    <rPh sb="7" eb="9">
      <t>タンイ</t>
    </rPh>
    <rPh sb="10" eb="12">
      <t>ウム</t>
    </rPh>
    <phoneticPr fontId="10"/>
  </si>
  <si>
    <t>異動項目</t>
    <phoneticPr fontId="10"/>
  </si>
  <si>
    <t>異動（予定）</t>
    <phoneticPr fontId="10"/>
  </si>
  <si>
    <t>異動等の区分</t>
  </si>
  <si>
    <t>指定年</t>
    <rPh sb="0" eb="2">
      <t>シテイ</t>
    </rPh>
    <rPh sb="2" eb="3">
      <t>ネン</t>
    </rPh>
    <phoneticPr fontId="10"/>
  </si>
  <si>
    <t>実施事業</t>
  </si>
  <si>
    <t>同一所在地において行う　　　　　　　　　　　　　　　事業等の種類</t>
    <phoneticPr fontId="10"/>
  </si>
  <si>
    <t>届出を行う事業所の状況</t>
    <rPh sb="9" eb="11">
      <t>ジョウキョウ</t>
    </rPh>
    <phoneticPr fontId="10"/>
  </si>
  <si>
    <t>群市</t>
    <rPh sb="0" eb="1">
      <t>グン</t>
    </rPh>
    <rPh sb="1" eb="2">
      <t>シ</t>
    </rPh>
    <phoneticPr fontId="10"/>
  </si>
  <si>
    <t>県</t>
    <rPh sb="0" eb="1">
      <t>ケン</t>
    </rPh>
    <phoneticPr fontId="10"/>
  </si>
  <si>
    <t>　　　　　</t>
    <phoneticPr fontId="10"/>
  </si>
  <si>
    <t>ー</t>
    <phoneticPr fontId="10"/>
  </si>
  <si>
    <t>(郵便番号</t>
    <phoneticPr fontId="10"/>
  </si>
  <si>
    <t>連 絡 先</t>
    <phoneticPr fontId="10"/>
  </si>
  <si>
    <t>主たる事業所の所在地以外の場所で一部実施する場合の出張所等の所在地</t>
  </si>
  <si>
    <t>主たる事業所の所在地</t>
    <rPh sb="3" eb="6">
      <t>ジギョウショ</t>
    </rPh>
    <phoneticPr fontId="10"/>
  </si>
  <si>
    <t>事業所・施設の名称</t>
    <phoneticPr fontId="10"/>
  </si>
  <si>
    <t>フリガナ</t>
    <phoneticPr fontId="10"/>
  </si>
  <si>
    <t>事業所の状況</t>
    <phoneticPr fontId="10"/>
  </si>
  <si>
    <t>法人所轄庁</t>
  </si>
  <si>
    <t>法人である場合その種別</t>
    <rPh sb="5" eb="7">
      <t>バアイ</t>
    </rPh>
    <phoneticPr fontId="10"/>
  </si>
  <si>
    <t>　(ビルの名称等)</t>
  </si>
  <si>
    <t>主たる事務所の所在地</t>
    <phoneticPr fontId="10"/>
  </si>
  <si>
    <t>名　　称</t>
    <phoneticPr fontId="10"/>
  </si>
  <si>
    <t>フリガナ</t>
  </si>
  <si>
    <t>届　出　者</t>
    <phoneticPr fontId="10"/>
  </si>
  <si>
    <t>このことについて、以下のとおり関係書類を添えて届け出ます。</t>
    <phoneticPr fontId="10"/>
  </si>
  <si>
    <t>代表者</t>
    <rPh sb="0" eb="3">
      <t>ダイヒョウシャ</t>
    </rPh>
    <phoneticPr fontId="10"/>
  </si>
  <si>
    <t>名称</t>
    <rPh sb="0" eb="2">
      <t>メイショウ</t>
    </rPh>
    <phoneticPr fontId="10"/>
  </si>
  <si>
    <t>嘉麻市長</t>
    <rPh sb="0" eb="4">
      <t>カマシチョウ</t>
    </rPh>
    <phoneticPr fontId="10"/>
  </si>
  <si>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10"/>
  </si>
  <si>
    <t>介護給付費算定に係る体制等に関する届出書</t>
    <rPh sb="17" eb="20">
      <t>トドケデショ</t>
    </rPh>
    <phoneticPr fontId="10"/>
  </si>
  <si>
    <t>受付番号</t>
    <phoneticPr fontId="10"/>
  </si>
  <si>
    <t>（別紙３－２）</t>
    <rPh sb="1" eb="3">
      <t>ベッシ</t>
    </rPh>
    <phoneticPr fontId="10"/>
  </si>
  <si>
    <t>入所者生活介護</t>
    <phoneticPr fontId="10"/>
  </si>
  <si>
    <t>介護老人福祉施設</t>
    <phoneticPr fontId="10"/>
  </si>
  <si>
    <t>地域密着型</t>
    <phoneticPr fontId="10"/>
  </si>
  <si>
    <t>１　地域密着型介護老人福祉施設</t>
    <phoneticPr fontId="10"/>
  </si>
  <si>
    <r>
      <t>介護給付費算定に係る体制等に関する届出書・変更届出書</t>
    </r>
    <r>
      <rPr>
        <sz val="9"/>
        <color rgb="FFFF0000"/>
        <rFont val="ＭＳ Ｐ明朝"/>
        <family val="1"/>
        <charset val="128"/>
      </rPr>
      <t>＜別紙3-2＞</t>
    </r>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6">
      <t>トドケデショ</t>
    </rPh>
    <rPh sb="27" eb="29">
      <t>ベッシ</t>
    </rPh>
    <phoneticPr fontId="10"/>
  </si>
  <si>
    <t>本チェック表</t>
    <rPh sb="0" eb="1">
      <t>ホン</t>
    </rPh>
    <rPh sb="5" eb="6">
      <t>オモテ</t>
    </rPh>
    <phoneticPr fontId="10"/>
  </si>
  <si>
    <t>（あて先）嘉麻</t>
    <rPh sb="3" eb="4">
      <t>サキ</t>
    </rPh>
    <rPh sb="5" eb="7">
      <t>カマ</t>
    </rPh>
    <phoneticPr fontId="10"/>
  </si>
  <si>
    <t>介護職員等処遇改善加算</t>
    <phoneticPr fontId="11"/>
  </si>
  <si>
    <t>９ 加算Ⅲ</t>
    <phoneticPr fontId="10"/>
  </si>
  <si>
    <t>Ａ 加算Ⅳ</t>
    <phoneticPr fontId="10"/>
  </si>
  <si>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0"/>
  </si>
  <si>
    <t>　　　13 　「入浴介助加算」については、「浴室の平面図等」及び入浴介助加算（Ⅰ）の要件である研修を実施または、実施することが分かる資料等を添付してください。</t>
    <phoneticPr fontId="10"/>
  </si>
  <si>
    <t>　　　14 「中重度者ケア体制加算」については、「中重度者ケア体制加算に係る届出書」（別紙22）及び「利用者の割合に関する計算書」（別紙22-2）を添付してください。</t>
    <phoneticPr fontId="10"/>
  </si>
  <si>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10"/>
  </si>
  <si>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0"/>
  </si>
  <si>
    <t>　　　　地域密着型特定施設入居者生活介護の「看取り介護加算」については、「看取り介護体制に係る届出書」（別紙34-2）を添付してください。</t>
    <phoneticPr fontId="10"/>
  </si>
  <si>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10"/>
  </si>
  <si>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0"/>
  </si>
  <si>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0"/>
  </si>
  <si>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10"/>
  </si>
  <si>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0"/>
  </si>
  <si>
    <t xml:space="preserve">         32「口腔連携強化加算」については、「口腔連携強化加算に関する届出書」（別紙11）を添付してください。</t>
    <phoneticPr fontId="10"/>
  </si>
  <si>
    <t>S 加算Ⅰロ</t>
    <phoneticPr fontId="10"/>
  </si>
  <si>
    <t>T 加算Ⅱロ</t>
    <phoneticPr fontId="10"/>
  </si>
  <si>
    <t>８ 加算Ⅱイ</t>
    <phoneticPr fontId="10"/>
  </si>
  <si>
    <t>７ 加算Ⅰイ</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</si>
</sst>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0_ "/>
    <numFmt numFmtId="177" formatCode="####&quot;年&quot;"/>
    <numFmt numFmtId="178" formatCode="#,##0.0;[Red]\-#,##0.0"/>
    <numFmt numFmtId="179" formatCode="0.0"/>
    <numFmt numFmtId="180" formatCode="0.0%"/>
    <numFmt numFmtId="181" formatCode="[&lt;=999]000;[&lt;=9999]000\-00;000\-0000"/>
    <numFmt numFmtId="182" formatCode="0.00_ "/>
    <numFmt numFmtId="183" formatCode="0_ "/>
    <numFmt numFmtId="184" formatCode="#,##0.0#"/>
    <numFmt numFmtId="185" formatCode="#,##0.##"/>
    <numFmt numFmtId="186" formatCode="#,##0.0&quot;人&quot;"/>
    <numFmt numFmtId="187" formatCode="#,##0&quot;人&quot;"/>
  </numFmts>
  <fonts count="12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z val="12"/>
      <name val="HGPｺﾞｼｯｸE"/>
      <family val="3"/>
      <charset val="128"/>
    </font>
    <font>
      <strike/>
      <sz val="11"/>
      <name val="ＭＳ Ｐゴシック"/>
      <family val="3"/>
      <charset val="128"/>
    </font>
    <font>
      <sz val="20"/>
      <name val="HGSｺﾞｼｯｸM"/>
      <family val="3"/>
      <charset val="128"/>
    </font>
    <font>
      <sz val="11"/>
      <name val="HG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b/>
      <sz val="10"/>
      <name val="HGSｺﾞｼｯｸM"/>
      <family val="3"/>
      <charset val="128"/>
    </font>
    <font>
      <sz val="10"/>
      <name val="ＭＳ Ｐゴシック"/>
      <family val="3"/>
      <charset val="128"/>
    </font>
    <font>
      <sz val="11"/>
      <color indexed="8"/>
      <name val="HGSｺﾞｼｯｸM"/>
      <family val="3"/>
      <charset val="128"/>
    </font>
    <font>
      <sz val="10"/>
      <color indexed="8"/>
      <name val="HGSｺﾞｼｯｸM"/>
      <family val="3"/>
      <charset val="128"/>
    </font>
    <font>
      <vertAlign val="superscript"/>
      <sz val="10"/>
      <name val="HGSｺﾞｼｯｸM"/>
      <family val="3"/>
      <charset val="128"/>
    </font>
    <font>
      <sz val="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color rgb="FFFF0000"/>
      <name val="HGSｺﾞｼｯｸM"/>
      <family val="3"/>
      <charset val="128"/>
    </font>
    <font>
      <b/>
      <u/>
      <sz val="16"/>
      <color theme="1"/>
      <name val="ＭＳ Ｐゴシック"/>
      <family val="3"/>
      <charset val="128"/>
      <scheme val="minor"/>
    </font>
    <font>
      <sz val="11"/>
      <color theme="1"/>
      <name val="HGSｺﾞｼｯｸM"/>
      <family val="3"/>
      <charset val="128"/>
    </font>
    <font>
      <sz val="11"/>
      <name val="ＭＳ Ｐゴシック"/>
      <family val="3"/>
      <charset val="128"/>
      <scheme val="minor"/>
    </font>
    <font>
      <strike/>
      <sz val="9"/>
      <color rgb="FFFF0000"/>
      <name val="HGSｺﾞｼｯｸM"/>
      <family val="3"/>
      <charset val="128"/>
    </font>
    <font>
      <strike/>
      <sz val="11"/>
      <name val="HGPｺﾞｼｯｸM"/>
      <family val="3"/>
      <charset val="128"/>
    </font>
    <font>
      <strike/>
      <sz val="10"/>
      <name val="HGSｺﾞｼｯｸM"/>
      <family val="3"/>
      <charset val="128"/>
    </font>
    <font>
      <sz val="11"/>
      <name val="HGPｺﾞｼｯｸM"/>
      <family val="3"/>
      <charset val="128"/>
    </font>
    <font>
      <sz val="11"/>
      <name val="ＭＳ Ｐゴシック"/>
      <family val="3"/>
      <charset val="128"/>
      <scheme val="major"/>
    </font>
    <font>
      <sz val="11"/>
      <color theme="1"/>
      <name val="ＭＳ Ｐゴシック"/>
      <family val="3"/>
      <charset val="128"/>
    </font>
    <font>
      <sz val="9"/>
      <name val="ＭＳ Ｐゴシック"/>
      <family val="3"/>
      <charset val="128"/>
    </font>
    <font>
      <sz val="12"/>
      <name val="ＭＳ Ｐゴシック"/>
      <family val="3"/>
      <charset val="128"/>
    </font>
    <font>
      <sz val="6"/>
      <name val="ＭＳ 明朝"/>
      <family val="1"/>
      <charset val="128"/>
    </font>
    <font>
      <sz val="9"/>
      <color rgb="FFFF0000"/>
      <name val="ＭＳ Ｐゴシック"/>
      <family val="3"/>
      <charset val="128"/>
    </font>
    <font>
      <sz val="8"/>
      <name val="ＭＳ 明朝"/>
      <family val="1"/>
      <charset val="128"/>
    </font>
    <font>
      <sz val="9"/>
      <name val="ＭＳ Ｐ明朝"/>
      <family val="1"/>
      <charset val="128"/>
    </font>
    <font>
      <sz val="10"/>
      <name val="ＭＳ Ｐ明朝"/>
      <family val="1"/>
      <charset val="128"/>
    </font>
    <font>
      <sz val="12"/>
      <color theme="1"/>
      <name val="ＭＳ Ｐゴシック"/>
      <family val="3"/>
      <charset val="128"/>
    </font>
    <font>
      <sz val="9"/>
      <color theme="1"/>
      <name val="ＭＳ Ｐゴシック"/>
      <family val="3"/>
      <charset val="128"/>
    </font>
    <font>
      <sz val="9"/>
      <color rgb="FFFF0000"/>
      <name val="ＭＳ Ｐ明朝"/>
      <family val="1"/>
      <charset val="128"/>
    </font>
    <font>
      <b/>
      <sz val="8"/>
      <color rgb="FFFF0000"/>
      <name val="ＭＳ Ｐ明朝"/>
      <family val="1"/>
      <charset val="128"/>
    </font>
    <font>
      <sz val="8"/>
      <color rgb="FFFF0000"/>
      <name val="ＭＳ Ｐ明朝"/>
      <family val="1"/>
      <charset val="128"/>
    </font>
    <font>
      <sz val="8"/>
      <name val="ＭＳ Ｐゴシック"/>
      <family val="3"/>
      <charset val="128"/>
    </font>
    <font>
      <sz val="8"/>
      <name val="ＭＳ Ｐ明朝"/>
      <family val="1"/>
      <charset val="128"/>
    </font>
    <font>
      <b/>
      <sz val="8"/>
      <name val="ＭＳ Ｐ明朝"/>
      <family val="1"/>
      <charset val="128"/>
    </font>
    <font>
      <sz val="11"/>
      <color rgb="FFFF0000"/>
      <name val="ＭＳ Ｐゴシック"/>
      <family val="3"/>
      <charset val="128"/>
    </font>
    <font>
      <sz val="10"/>
      <color theme="1"/>
      <name val="ＭＳ Ｐゴシック"/>
      <family val="3"/>
      <charset val="128"/>
    </font>
    <font>
      <sz val="8"/>
      <color rgb="FFFF0000"/>
      <name val="ＭＳ 明朝"/>
      <family val="1"/>
      <charset val="128"/>
    </font>
    <font>
      <b/>
      <sz val="8"/>
      <color rgb="FFFF0000"/>
      <name val="ＭＳ 明朝"/>
      <family val="1"/>
      <charset val="128"/>
    </font>
    <font>
      <sz val="11"/>
      <name val="ＭＳ Ｐ明朝"/>
      <family val="1"/>
      <charset val="128"/>
    </font>
    <font>
      <b/>
      <sz val="8"/>
      <name val="ＭＳ 明朝"/>
      <family val="1"/>
      <charset val="128"/>
    </font>
    <font>
      <sz val="10"/>
      <color rgb="FFFF0000"/>
      <name val="ＭＳ Ｐゴシック"/>
      <family val="3"/>
      <charset val="128"/>
    </font>
    <font>
      <sz val="10.5"/>
      <color theme="1"/>
      <name val="ＭＳ Ｐゴシック"/>
      <family val="3"/>
      <charset val="128"/>
    </font>
    <font>
      <u/>
      <sz val="11"/>
      <color theme="1"/>
      <name val="ＭＳ Ｐゴシック"/>
      <family val="3"/>
      <charset val="128"/>
    </font>
    <font>
      <strike/>
      <sz val="11"/>
      <color rgb="FFFF0000"/>
      <name val="ＭＳ Ｐゴシック"/>
      <family val="3"/>
      <charset val="128"/>
    </font>
    <font>
      <strike/>
      <sz val="10"/>
      <color rgb="FFFF0000"/>
      <name val="ＭＳ Ｐゴシック"/>
      <family val="3"/>
      <charset val="128"/>
    </font>
    <font>
      <b/>
      <sz val="11"/>
      <name val="ＭＳ Ｐゴシック"/>
      <family val="3"/>
      <charset val="128"/>
    </font>
    <font>
      <sz val="7"/>
      <name val="ＭＳ Ｐゴシック"/>
      <family val="3"/>
      <charset val="128"/>
    </font>
    <font>
      <sz val="9"/>
      <color rgb="FF0070C0"/>
      <name val="ＭＳ Ｐ明朝"/>
      <family val="1"/>
      <charset val="128"/>
    </font>
    <font>
      <b/>
      <sz val="12"/>
      <color rgb="FFFF0000"/>
      <name val="HGSｺﾞｼｯｸM"/>
      <family val="3"/>
      <charset val="128"/>
    </font>
    <font>
      <sz val="8"/>
      <color rgb="FFFF0000"/>
      <name val="ＭＳ Ｐゴシック"/>
      <family val="3"/>
      <charset val="128"/>
    </font>
    <font>
      <sz val="8"/>
      <color theme="4"/>
      <name val="ＭＳ Ｐ明朝"/>
      <family val="1"/>
      <charset val="128"/>
    </font>
    <font>
      <sz val="6"/>
      <name val="ＭＳ Ｐゴシック"/>
      <family val="2"/>
      <charset val="128"/>
      <scheme val="minor"/>
    </font>
    <font>
      <sz val="12"/>
      <name val="ＭＳ Ｐゴシック"/>
      <family val="3"/>
      <charset val="128"/>
      <scheme val="minor"/>
    </font>
    <font>
      <sz val="12"/>
      <color theme="1"/>
      <name val="ＭＳ Ｐゴシック"/>
      <family val="2"/>
      <charset val="128"/>
      <scheme val="minor"/>
    </font>
    <font>
      <sz val="16"/>
      <color theme="1"/>
      <name val="ＭＳ Ｐゴシック"/>
      <family val="3"/>
      <charset val="128"/>
      <scheme val="minor"/>
    </font>
    <font>
      <sz val="16"/>
      <color rgb="FFFF0000"/>
      <name val="ＭＳ Ｐゴシック"/>
      <family val="3"/>
      <charset val="128"/>
      <scheme val="minor"/>
    </font>
    <font>
      <sz val="16"/>
      <name val="ＭＳ Ｐゴシック"/>
      <family val="3"/>
      <charset val="128"/>
      <scheme val="minor"/>
    </font>
    <font>
      <b/>
      <sz val="9"/>
      <color rgb="FFFF0000"/>
      <name val="ＭＳ Ｐ明朝"/>
      <family val="1"/>
      <charset val="128"/>
    </font>
    <font>
      <b/>
      <sz val="9"/>
      <color rgb="FFFF0000"/>
      <name val="ＭＳ Ｐゴシック"/>
      <family val="3"/>
      <charset val="128"/>
    </font>
    <font>
      <b/>
      <sz val="16"/>
      <name val="HGSｺﾞｼｯｸM"/>
      <family val="3"/>
      <charset val="128"/>
    </font>
    <font>
      <b/>
      <sz val="16"/>
      <name val="ＭＳ Ｐゴシック"/>
      <family val="3"/>
      <charset val="128"/>
    </font>
    <font>
      <b/>
      <sz val="16"/>
      <color rgb="FFFF0000"/>
      <name val="ＭＳ Ｐゴシック"/>
      <family val="2"/>
      <charset val="128"/>
      <scheme val="minor"/>
    </font>
    <font>
      <b/>
      <sz val="14"/>
      <name val="HGSｺﾞｼｯｸM"/>
      <family val="3"/>
      <charset val="128"/>
    </font>
    <font>
      <sz val="12"/>
      <name val="HGSｺﾞｼｯｸE"/>
      <family val="3"/>
      <charset val="128"/>
    </font>
    <font>
      <u/>
      <sz val="12"/>
      <name val="HGSｺﾞｼｯｸE"/>
      <family val="3"/>
      <charset val="128"/>
    </font>
    <font>
      <sz val="11"/>
      <color rgb="FF000000"/>
      <name val="ＭＳ Ｐゴシック"/>
      <family val="3"/>
      <charset val="128"/>
      <scheme val="minor"/>
    </font>
    <font>
      <sz val="11"/>
      <color rgb="FF000000"/>
      <name val="Calibri"/>
      <family val="2"/>
    </font>
    <font>
      <sz val="10.5"/>
      <name val="ＭＳ 明朝"/>
      <family val="1"/>
      <charset val="128"/>
    </font>
    <font>
      <u/>
      <sz val="11"/>
      <name val="HGSｺﾞｼｯｸM"/>
      <family val="3"/>
      <charset val="128"/>
    </font>
    <font>
      <strike/>
      <sz val="11"/>
      <name val="游ゴシック Light"/>
      <family val="3"/>
      <charset val="128"/>
    </font>
    <font>
      <strike/>
      <sz val="11"/>
      <color indexed="10"/>
      <name val="ＭＳ Ｐゴシック"/>
      <family val="3"/>
      <charset val="128"/>
    </font>
    <font>
      <strike/>
      <sz val="11"/>
      <color indexed="10"/>
      <name val="HGSｺﾞｼｯｸM"/>
      <family val="3"/>
      <charset val="128"/>
    </font>
    <font>
      <strike/>
      <sz val="11"/>
      <color rgb="FFFF0000"/>
      <name val="HGSｺﾞｼｯｸM"/>
      <family val="3"/>
      <charset val="128"/>
    </font>
    <font>
      <strike/>
      <sz val="11"/>
      <color theme="1"/>
      <name val="ＭＳ Ｐゴシック"/>
      <family val="3"/>
      <charset val="128"/>
    </font>
  </fonts>
  <fills count="41">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92D050"/>
        <bgColor indexed="64"/>
      </patternFill>
    </fill>
    <fill>
      <patternFill patternType="solid">
        <fgColor rgb="FFCCFFFF"/>
        <bgColor indexed="64"/>
      </patternFill>
    </fill>
    <fill>
      <patternFill patternType="solid">
        <fgColor indexed="42"/>
        <bgColor indexed="64"/>
      </patternFill>
    </fill>
    <fill>
      <patternFill patternType="solid">
        <fgColor theme="8" tint="0.79998168889431442"/>
        <bgColor indexed="64"/>
      </patternFill>
    </fill>
    <fill>
      <patternFill patternType="solid">
        <fgColor rgb="FFCCFFCC"/>
        <bgColor indexed="64"/>
      </patternFill>
    </fill>
  </fills>
  <borders count="25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otted">
        <color indexed="64"/>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diagonal style="hair">
        <color indexed="64"/>
      </diagonal>
    </border>
    <border>
      <left style="thin">
        <color indexed="64"/>
      </left>
      <right style="thin">
        <color indexed="64"/>
      </right>
      <top style="hair">
        <color indexed="64"/>
      </top>
      <bottom/>
      <diagonal/>
    </border>
    <border diagonalUp="1">
      <left style="thin">
        <color indexed="64"/>
      </left>
      <right style="thin">
        <color indexed="64"/>
      </right>
      <top/>
      <bottom/>
      <diagonal style="hair">
        <color indexed="64"/>
      </diagonal>
    </border>
    <border diagonalUp="1">
      <left style="thin">
        <color indexed="64"/>
      </left>
      <right style="thin">
        <color indexed="64"/>
      </right>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diagonalUp="1">
      <left style="thin">
        <color indexed="64"/>
      </left>
      <right style="thin">
        <color indexed="64"/>
      </right>
      <top style="hair">
        <color indexed="64"/>
      </top>
      <bottom style="hair">
        <color indexed="64"/>
      </bottom>
      <diagonal style="hair">
        <color indexed="64"/>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thin">
        <color indexed="64"/>
      </right>
      <top style="hair">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hair">
        <color indexed="64"/>
      </bottom>
      <diagonal style="thin">
        <color indexed="64"/>
      </diagonal>
    </border>
    <border diagonalUp="1" diagonalDown="1">
      <left style="thin">
        <color indexed="64"/>
      </left>
      <right style="thin">
        <color indexed="64"/>
      </right>
      <top style="hair">
        <color indexed="64"/>
      </top>
      <bottom style="hair">
        <color indexed="64"/>
      </bottom>
      <diagonal style="thin">
        <color indexed="64"/>
      </diagonal>
    </border>
    <border diagonalUp="1" diagonalDown="1">
      <left/>
      <right style="thin">
        <color indexed="64"/>
      </right>
      <top style="hair">
        <color indexed="64"/>
      </top>
      <bottom style="hair">
        <color indexed="64"/>
      </bottom>
      <diagonal style="thin">
        <color indexed="64"/>
      </diagonal>
    </border>
    <border>
      <left/>
      <right style="double">
        <color indexed="64"/>
      </right>
      <top/>
      <bottom style="thin">
        <color indexed="64"/>
      </bottom>
      <diagonal/>
    </border>
    <border>
      <left/>
      <right/>
      <top style="medium">
        <color indexed="64"/>
      </top>
      <bottom/>
      <diagonal/>
    </border>
    <border>
      <left/>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medium">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bottom/>
      <diagonal/>
    </border>
    <border>
      <left style="double">
        <color indexed="64"/>
      </left>
      <right/>
      <top/>
      <bottom/>
      <diagonal/>
    </border>
    <border>
      <left style="double">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diagonalUp="1">
      <left/>
      <right style="thin">
        <color indexed="64"/>
      </right>
      <top style="hair">
        <color indexed="64"/>
      </top>
      <bottom style="hair">
        <color indexed="64"/>
      </bottom>
      <diagonal style="thin">
        <color indexed="64"/>
      </diagonal>
    </border>
    <border diagonalUp="1">
      <left style="thin">
        <color indexed="64"/>
      </left>
      <right/>
      <top/>
      <bottom/>
      <diagonal style="hair">
        <color indexed="64"/>
      </diagonal>
    </border>
    <border diagonalUp="1">
      <left/>
      <right style="thin">
        <color indexed="64"/>
      </right>
      <top/>
      <bottom/>
      <diagonal style="hair">
        <color indexed="64"/>
      </diagonal>
    </border>
    <border>
      <left style="thin">
        <color indexed="64"/>
      </left>
      <right style="hair">
        <color indexed="64"/>
      </right>
      <top style="hair">
        <color indexed="64"/>
      </top>
      <bottom/>
      <diagonal/>
    </border>
    <border diagonalUp="1">
      <left style="thin">
        <color indexed="64"/>
      </left>
      <right style="hair">
        <color indexed="64"/>
      </right>
      <top style="hair">
        <color indexed="64"/>
      </top>
      <bottom/>
      <diagonal style="hair">
        <color indexed="64"/>
      </diagonal>
    </border>
    <border diagonalUp="1">
      <left style="hair">
        <color indexed="64"/>
      </left>
      <right style="thin">
        <color indexed="64"/>
      </right>
      <top style="hair">
        <color indexed="64"/>
      </top>
      <bottom style="hair">
        <color indexed="64"/>
      </bottom>
      <diagonal style="thin">
        <color indexed="64"/>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diagonalUp="1">
      <left style="hair">
        <color indexed="64"/>
      </left>
      <right style="thin">
        <color indexed="64"/>
      </right>
      <top style="hair">
        <color indexed="64"/>
      </top>
      <bottom/>
      <diagonal style="thin">
        <color indexed="64"/>
      </diagonal>
    </border>
    <border diagonalUp="1">
      <left style="hair">
        <color indexed="64"/>
      </left>
      <right style="thin">
        <color indexed="64"/>
      </right>
      <top/>
      <bottom/>
      <diagonal style="thin">
        <color indexed="64"/>
      </diagonal>
    </border>
    <border diagonalUp="1">
      <left style="hair">
        <color indexed="64"/>
      </left>
      <right style="thin">
        <color indexed="64"/>
      </right>
      <top/>
      <bottom style="hair">
        <color indexed="64"/>
      </bottom>
      <diagonal style="thin">
        <color indexed="64"/>
      </diagonal>
    </border>
    <border diagonalUp="1">
      <left style="thin">
        <color indexed="64"/>
      </left>
      <right style="hair">
        <color indexed="64"/>
      </right>
      <top/>
      <bottom/>
      <diagonal style="hair">
        <color indexed="64"/>
      </diagonal>
    </border>
    <border diagonalUp="1">
      <left style="thin">
        <color indexed="64"/>
      </left>
      <right style="hair">
        <color indexed="64"/>
      </right>
      <top/>
      <bottom style="hair">
        <color indexed="64"/>
      </bottom>
      <diagonal style="hair">
        <color indexed="64"/>
      </diagonal>
    </border>
    <border diagonalUp="1">
      <left/>
      <right style="thin">
        <color indexed="64"/>
      </right>
      <top/>
      <bottom style="hair">
        <color indexed="64"/>
      </bottom>
      <diagonal style="thin">
        <color indexed="64"/>
      </diagonal>
    </border>
    <border>
      <left style="medium">
        <color indexed="64"/>
      </left>
      <right style="medium">
        <color indexed="64"/>
      </right>
      <top style="medium">
        <color indexed="64"/>
      </top>
      <bottom/>
      <diagonal/>
    </border>
    <border>
      <left style="double">
        <color indexed="64"/>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double">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medium">
        <color indexed="64"/>
      </left>
      <right style="medium">
        <color indexed="64"/>
      </right>
      <top/>
      <bottom style="thin">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right style="medium">
        <color indexed="64"/>
      </right>
      <top style="dotted">
        <color indexed="64"/>
      </top>
      <bottom style="thin">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style="double">
        <color indexed="64"/>
      </left>
      <right/>
      <top style="dotted">
        <color indexed="64"/>
      </top>
      <bottom style="medium">
        <color indexed="64"/>
      </bottom>
      <diagonal/>
    </border>
    <border>
      <left style="medium">
        <color indexed="64"/>
      </left>
      <right/>
      <top style="dotted">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ashed">
        <color indexed="64"/>
      </left>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diagonal/>
    </border>
    <border>
      <left style="dashed">
        <color indexed="64"/>
      </left>
      <right/>
      <top style="thin">
        <color indexed="64"/>
      </top>
      <bottom style="thin">
        <color indexed="64"/>
      </bottom>
      <diagonal/>
    </border>
    <border>
      <left/>
      <right style="dashed">
        <color indexed="64"/>
      </right>
      <top style="double">
        <color indexed="64"/>
      </top>
      <bottom style="thin">
        <color indexed="64"/>
      </bottom>
      <diagonal/>
    </border>
    <border>
      <left/>
      <right style="dashed">
        <color indexed="64"/>
      </right>
      <top/>
      <bottom style="double">
        <color indexed="64"/>
      </bottom>
      <diagonal/>
    </border>
    <border>
      <left/>
      <right style="dashed">
        <color indexed="64"/>
      </right>
      <top/>
      <bottom style="thin">
        <color indexed="64"/>
      </bottom>
      <diagonal/>
    </border>
    <border>
      <left style="dashed">
        <color indexed="64"/>
      </left>
      <right/>
      <top/>
      <bottom/>
      <diagonal/>
    </border>
  </borders>
  <cellStyleXfs count="99">
    <xf numFmtId="0" fontId="0" fillId="0" borderId="0"/>
    <xf numFmtId="0" fontId="36" fillId="5" borderId="0" applyNumberFormat="0" applyBorder="0" applyAlignment="0" applyProtection="0">
      <alignment vertical="center"/>
    </xf>
    <xf numFmtId="0" fontId="36" fillId="6" borderId="0" applyNumberFormat="0" applyBorder="0" applyAlignment="0" applyProtection="0">
      <alignment vertical="center"/>
    </xf>
    <xf numFmtId="0" fontId="36" fillId="7" borderId="0" applyNumberFormat="0" applyBorder="0" applyAlignment="0" applyProtection="0">
      <alignment vertical="center"/>
    </xf>
    <xf numFmtId="0" fontId="36" fillId="8" borderId="0" applyNumberFormat="0" applyBorder="0" applyAlignment="0" applyProtection="0">
      <alignment vertical="center"/>
    </xf>
    <xf numFmtId="0" fontId="36"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8" fillId="0" borderId="0" applyNumberFormat="0" applyFill="0" applyBorder="0" applyAlignment="0" applyProtection="0">
      <alignment vertical="center"/>
    </xf>
    <xf numFmtId="0" fontId="39" fillId="29" borderId="94" applyNumberFormat="0" applyAlignment="0" applyProtection="0">
      <alignment vertical="center"/>
    </xf>
    <xf numFmtId="0" fontId="40" fillId="30" borderId="0" applyNumberFormat="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0" fontId="17" fillId="3" borderId="95" applyNumberFormat="0" applyFont="0" applyAlignment="0" applyProtection="0">
      <alignment vertical="center"/>
    </xf>
    <xf numFmtId="0" fontId="42" fillId="0" borderId="96" applyNumberFormat="0" applyFill="0" applyAlignment="0" applyProtection="0">
      <alignment vertical="center"/>
    </xf>
    <xf numFmtId="0" fontId="43" fillId="31" borderId="0" applyNumberFormat="0" applyBorder="0" applyAlignment="0" applyProtection="0">
      <alignment vertical="center"/>
    </xf>
    <xf numFmtId="0" fontId="44" fillId="32" borderId="97" applyNumberFormat="0" applyAlignment="0" applyProtection="0">
      <alignment vertical="center"/>
    </xf>
    <xf numFmtId="0" fontId="45" fillId="0" borderId="0" applyNumberFormat="0" applyFill="0" applyBorder="0" applyAlignment="0" applyProtection="0">
      <alignment vertical="center"/>
    </xf>
    <xf numFmtId="38" fontId="17" fillId="0" borderId="0" applyFont="0" applyFill="0" applyBorder="0" applyAlignment="0" applyProtection="0">
      <alignment vertical="center"/>
    </xf>
    <xf numFmtId="38" fontId="41" fillId="0" borderId="0" applyFont="0" applyFill="0" applyBorder="0" applyAlignment="0" applyProtection="0">
      <alignment vertical="center"/>
    </xf>
    <xf numFmtId="0" fontId="46" fillId="0" borderId="98" applyNumberFormat="0" applyFill="0" applyAlignment="0" applyProtection="0">
      <alignment vertical="center"/>
    </xf>
    <xf numFmtId="0" fontId="47" fillId="0" borderId="99" applyNumberFormat="0" applyFill="0" applyAlignment="0" applyProtection="0">
      <alignment vertical="center"/>
    </xf>
    <xf numFmtId="0" fontId="48" fillId="0" borderId="100" applyNumberFormat="0" applyFill="0" applyAlignment="0" applyProtection="0">
      <alignment vertical="center"/>
    </xf>
    <xf numFmtId="0" fontId="48" fillId="0" borderId="0" applyNumberFormat="0" applyFill="0" applyBorder="0" applyAlignment="0" applyProtection="0">
      <alignment vertical="center"/>
    </xf>
    <xf numFmtId="0" fontId="49" fillId="0" borderId="101" applyNumberFormat="0" applyFill="0" applyAlignment="0" applyProtection="0">
      <alignment vertical="center"/>
    </xf>
    <xf numFmtId="0" fontId="50" fillId="32" borderId="102" applyNumberFormat="0" applyAlignment="0" applyProtection="0">
      <alignment vertical="center"/>
    </xf>
    <xf numFmtId="0" fontId="51" fillId="0" borderId="0" applyNumberFormat="0" applyFill="0" applyBorder="0" applyAlignment="0" applyProtection="0">
      <alignment vertical="center"/>
    </xf>
    <xf numFmtId="0" fontId="52" fillId="2" borderId="97" applyNumberFormat="0" applyAlignment="0" applyProtection="0">
      <alignment vertical="center"/>
    </xf>
    <xf numFmtId="0" fontId="17" fillId="0" borderId="0"/>
    <xf numFmtId="0" fontId="17" fillId="0" borderId="0">
      <alignment vertical="center"/>
    </xf>
    <xf numFmtId="0" fontId="41" fillId="0" borderId="0">
      <alignment vertical="center"/>
    </xf>
    <xf numFmtId="0" fontId="41" fillId="0" borderId="0">
      <alignment vertical="center"/>
    </xf>
    <xf numFmtId="0" fontId="41" fillId="0" borderId="0">
      <alignment vertical="center"/>
    </xf>
    <xf numFmtId="0" fontId="53" fillId="33" borderId="0" applyNumberFormat="0" applyBorder="0" applyAlignment="0" applyProtection="0">
      <alignment vertical="center"/>
    </xf>
    <xf numFmtId="0" fontId="72"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xf numFmtId="0" fontId="72" fillId="0" borderId="0">
      <alignment vertical="center"/>
    </xf>
    <xf numFmtId="0" fontId="17" fillId="0" borderId="0">
      <alignment vertical="center"/>
    </xf>
    <xf numFmtId="0" fontId="17"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8" fillId="0" borderId="0">
      <alignment vertical="center"/>
    </xf>
    <xf numFmtId="0" fontId="7" fillId="0" borderId="0">
      <alignment vertical="center"/>
    </xf>
    <xf numFmtId="38" fontId="7"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17" fillId="0" borderId="0">
      <alignment vertical="center"/>
    </xf>
    <xf numFmtId="0" fontId="3" fillId="0" borderId="0">
      <alignment vertical="center"/>
    </xf>
    <xf numFmtId="38" fontId="3" fillId="0" borderId="0" applyFont="0" applyFill="0" applyBorder="0" applyAlignment="0" applyProtection="0">
      <alignment vertical="center"/>
    </xf>
    <xf numFmtId="6" fontId="17" fillId="0" borderId="0" applyFont="0" applyFill="0" applyBorder="0" applyAlignment="0" applyProtection="0">
      <alignment vertical="center"/>
    </xf>
    <xf numFmtId="0" fontId="17" fillId="0" borderId="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7" fillId="0" borderId="0">
      <alignment vertical="center"/>
    </xf>
    <xf numFmtId="0" fontId="72" fillId="0" borderId="0">
      <alignment vertical="center"/>
    </xf>
    <xf numFmtId="0" fontId="72" fillId="0" borderId="0">
      <alignment vertical="center"/>
    </xf>
    <xf numFmtId="0" fontId="17" fillId="0" borderId="0"/>
    <xf numFmtId="0" fontId="17" fillId="0" borderId="0"/>
    <xf numFmtId="0" fontId="17" fillId="0" borderId="0"/>
    <xf numFmtId="0" fontId="17" fillId="0" borderId="0"/>
  </cellStyleXfs>
  <cellXfs count="3282">
    <xf numFmtId="0" fontId="0" fillId="0" borderId="0" xfId="0"/>
    <xf numFmtId="0" fontId="12" fillId="0" borderId="0" xfId="0" applyFont="1" applyAlignment="1">
      <alignment horizontal="left" vertical="center"/>
    </xf>
    <xf numFmtId="0" fontId="12" fillId="0" borderId="0" xfId="0" applyFont="1" applyAlignment="1">
      <alignment vertical="center"/>
    </xf>
    <xf numFmtId="0" fontId="12" fillId="0" borderId="0" xfId="0" applyFont="1"/>
    <xf numFmtId="0" fontId="12" fillId="0" borderId="1" xfId="0" applyFont="1" applyBorder="1" applyAlignment="1">
      <alignment horizontal="left" vertical="center"/>
    </xf>
    <xf numFmtId="0" fontId="12" fillId="0" borderId="3" xfId="0" applyFont="1" applyBorder="1" applyAlignment="1">
      <alignment horizontal="left" vertical="center"/>
    </xf>
    <xf numFmtId="0" fontId="12" fillId="0" borderId="5" xfId="0" applyFont="1" applyBorder="1" applyAlignment="1">
      <alignment horizontal="left" vertical="center"/>
    </xf>
    <xf numFmtId="0" fontId="12" fillId="0" borderId="0" xfId="0" applyFont="1" applyAlignment="1">
      <alignment horizontal="center" vertical="center"/>
    </xf>
    <xf numFmtId="0" fontId="12" fillId="0" borderId="0" xfId="0" applyFont="1" applyAlignment="1">
      <alignment horizontal="left"/>
    </xf>
    <xf numFmtId="0" fontId="12" fillId="0" borderId="6" xfId="0" applyFont="1" applyBorder="1"/>
    <xf numFmtId="0" fontId="12" fillId="0" borderId="7" xfId="0" applyFont="1" applyBorder="1"/>
    <xf numFmtId="0" fontId="12" fillId="0" borderId="8" xfId="0" applyFont="1" applyBorder="1"/>
    <xf numFmtId="0" fontId="12" fillId="0" borderId="0" xfId="0" applyFont="1" applyAlignment="1">
      <alignment horizontal="left" vertical="center" wrapText="1"/>
    </xf>
    <xf numFmtId="0" fontId="12" fillId="0" borderId="4" xfId="0" applyFont="1" applyBorder="1" applyAlignment="1">
      <alignment vertical="center"/>
    </xf>
    <xf numFmtId="0" fontId="12" fillId="0" borderId="1" xfId="0" applyFont="1" applyBorder="1" applyAlignment="1">
      <alignment vertical="center"/>
    </xf>
    <xf numFmtId="0" fontId="12" fillId="0" borderId="12" xfId="0" applyFont="1" applyBorder="1" applyAlignment="1">
      <alignment vertical="center"/>
    </xf>
    <xf numFmtId="0" fontId="12" fillId="0" borderId="3" xfId="0" applyFont="1" applyBorder="1"/>
    <xf numFmtId="0" fontId="12" fillId="0" borderId="4" xfId="0" applyFont="1" applyBorder="1"/>
    <xf numFmtId="0" fontId="12" fillId="0" borderId="1" xfId="0" applyFont="1" applyBorder="1"/>
    <xf numFmtId="0" fontId="12" fillId="0" borderId="5" xfId="0" applyFont="1" applyBorder="1"/>
    <xf numFmtId="0" fontId="12" fillId="0" borderId="14" xfId="0" applyFont="1" applyBorder="1"/>
    <xf numFmtId="0" fontId="19" fillId="0" borderId="0" xfId="0" applyFont="1" applyAlignment="1">
      <alignment horizontal="left" vertical="center"/>
    </xf>
    <xf numFmtId="0" fontId="22" fillId="0" borderId="0" xfId="0" applyFont="1" applyAlignment="1">
      <alignment horizontal="left" vertical="center"/>
    </xf>
    <xf numFmtId="0" fontId="12" fillId="0" borderId="5" xfId="0" applyFont="1" applyBorder="1" applyAlignment="1">
      <alignment vertical="center"/>
    </xf>
    <xf numFmtId="0" fontId="12" fillId="0" borderId="15" xfId="0" applyFont="1" applyBorder="1" applyAlignment="1">
      <alignment vertical="center" wrapText="1"/>
    </xf>
    <xf numFmtId="0" fontId="12" fillId="0" borderId="0" xfId="0" applyFont="1" applyAlignment="1">
      <alignment vertical="top"/>
    </xf>
    <xf numFmtId="0" fontId="0" fillId="0" borderId="0" xfId="0" applyAlignment="1">
      <alignment horizontal="center" vertical="center"/>
    </xf>
    <xf numFmtId="0" fontId="0" fillId="0" borderId="0" xfId="0" applyAlignment="1">
      <alignment horizontal="left" vertical="center"/>
    </xf>
    <xf numFmtId="0" fontId="12" fillId="0" borderId="22" xfId="0" applyFont="1" applyBorder="1"/>
    <xf numFmtId="0" fontId="20" fillId="0" borderId="0" xfId="0" applyFont="1" applyAlignment="1">
      <alignment horizontal="left" vertical="center"/>
    </xf>
    <xf numFmtId="0" fontId="15" fillId="0" borderId="6" xfId="0" applyFont="1" applyBorder="1" applyAlignment="1">
      <alignment horizontal="center" vertical="center" wrapText="1"/>
    </xf>
    <xf numFmtId="0" fontId="15" fillId="0" borderId="0" xfId="0" applyFont="1" applyAlignment="1">
      <alignment horizontal="left"/>
    </xf>
    <xf numFmtId="0" fontId="15" fillId="0" borderId="0" xfId="0" applyFont="1" applyAlignment="1">
      <alignment horizontal="justify"/>
    </xf>
    <xf numFmtId="0" fontId="15" fillId="0" borderId="0" xfId="0" applyFont="1" applyAlignment="1">
      <alignment vertical="top"/>
    </xf>
    <xf numFmtId="0" fontId="15" fillId="0" borderId="2" xfId="0" applyFont="1" applyBorder="1" applyAlignment="1">
      <alignment horizontal="justify" vertical="center"/>
    </xf>
    <xf numFmtId="0" fontId="15" fillId="0" borderId="6" xfId="0" applyFont="1" applyBorder="1" applyAlignment="1">
      <alignment horizontal="justify" vertical="center"/>
    </xf>
    <xf numFmtId="0" fontId="15" fillId="0" borderId="2" xfId="0" applyFont="1" applyBorder="1" applyAlignment="1">
      <alignment horizontal="justify" vertical="center" wrapText="1"/>
    </xf>
    <xf numFmtId="0" fontId="15" fillId="0" borderId="6" xfId="0" applyFont="1" applyBorder="1" applyAlignment="1">
      <alignment horizontal="justify" vertical="center" wrapText="1"/>
    </xf>
    <xf numFmtId="0" fontId="15" fillId="0" borderId="25" xfId="0" applyFont="1" applyBorder="1" applyAlignment="1">
      <alignment horizontal="justify" vertical="top" wrapText="1"/>
    </xf>
    <xf numFmtId="0" fontId="15" fillId="0" borderId="2" xfId="0" applyFont="1" applyBorder="1" applyAlignment="1">
      <alignment horizontal="justify" vertical="top" wrapText="1"/>
    </xf>
    <xf numFmtId="0" fontId="15" fillId="0" borderId="20" xfId="0" applyFont="1" applyBorder="1" applyAlignment="1">
      <alignment horizontal="justify" vertical="top" wrapText="1"/>
    </xf>
    <xf numFmtId="0" fontId="15" fillId="0" borderId="3" xfId="0" applyFont="1" applyBorder="1" applyAlignment="1">
      <alignment horizontal="justify" vertical="top" wrapText="1"/>
    </xf>
    <xf numFmtId="0" fontId="15" fillId="0" borderId="4" xfId="0" applyFont="1" applyBorder="1" applyAlignment="1">
      <alignment horizontal="justify" vertical="top" wrapText="1"/>
    </xf>
    <xf numFmtId="0" fontId="15" fillId="0" borderId="16" xfId="0" applyFont="1" applyBorder="1" applyAlignment="1">
      <alignment horizontal="left"/>
    </xf>
    <xf numFmtId="0" fontId="15" fillId="0" borderId="0" xfId="0" applyFont="1"/>
    <xf numFmtId="0" fontId="15" fillId="0" borderId="22" xfId="0" applyFont="1" applyBorder="1" applyAlignment="1">
      <alignment horizontal="justify" vertical="top" wrapText="1"/>
    </xf>
    <xf numFmtId="0" fontId="15" fillId="0" borderId="0" xfId="0" applyFont="1" applyAlignment="1">
      <alignment horizontal="justify" vertical="top" wrapText="1"/>
    </xf>
    <xf numFmtId="0" fontId="15" fillId="0" borderId="15" xfId="0" applyFont="1" applyBorder="1" applyAlignment="1">
      <alignment horizontal="left"/>
    </xf>
    <xf numFmtId="0" fontId="21" fillId="0" borderId="0" xfId="0" applyFont="1" applyAlignment="1">
      <alignment horizontal="left" vertical="center"/>
    </xf>
    <xf numFmtId="0" fontId="23" fillId="0" borderId="0" xfId="0" applyFont="1" applyAlignment="1">
      <alignment vertical="center"/>
    </xf>
    <xf numFmtId="176" fontId="14" fillId="0" borderId="2" xfId="0" applyNumberFormat="1" applyFont="1" applyBorder="1" applyAlignment="1">
      <alignment horizontal="center" vertical="center" wrapText="1"/>
    </xf>
    <xf numFmtId="0" fontId="12" fillId="0" borderId="3" xfId="0" applyFont="1" applyBorder="1" applyAlignment="1">
      <alignment vertical="center" wrapText="1"/>
    </xf>
    <xf numFmtId="0" fontId="12" fillId="0" borderId="22" xfId="0" applyFont="1" applyBorder="1" applyAlignment="1">
      <alignment vertical="center"/>
    </xf>
    <xf numFmtId="0" fontId="12" fillId="0" borderId="22" xfId="0" applyFont="1" applyBorder="1" applyAlignment="1">
      <alignment vertical="center" wrapText="1"/>
    </xf>
    <xf numFmtId="0" fontId="12" fillId="0" borderId="5" xfId="0" applyFont="1" applyBorder="1" applyAlignment="1">
      <alignment vertical="center" wrapText="1"/>
    </xf>
    <xf numFmtId="0" fontId="12" fillId="0" borderId="15" xfId="0" applyFont="1" applyBorder="1" applyAlignment="1">
      <alignment horizontal="left" vertical="center"/>
    </xf>
    <xf numFmtId="0" fontId="12" fillId="0" borderId="14" xfId="0" applyFont="1" applyBorder="1" applyAlignment="1">
      <alignment horizontal="left" vertical="center"/>
    </xf>
    <xf numFmtId="0" fontId="12" fillId="0" borderId="0" xfId="0" applyFont="1" applyAlignment="1">
      <alignment horizontal="center"/>
    </xf>
    <xf numFmtId="0" fontId="12" fillId="0" borderId="4" xfId="0" applyFont="1" applyBorder="1" applyAlignment="1">
      <alignment vertical="center" wrapText="1"/>
    </xf>
    <xf numFmtId="0" fontId="12" fillId="0" borderId="16" xfId="0" applyFont="1" applyBorder="1" applyAlignment="1">
      <alignment horizontal="left" vertical="center"/>
    </xf>
    <xf numFmtId="0" fontId="12" fillId="0" borderId="15" xfId="0" applyFont="1" applyBorder="1" applyAlignment="1">
      <alignment vertical="top"/>
    </xf>
    <xf numFmtId="0" fontId="12" fillId="0" borderId="14" xfId="0" applyFont="1" applyBorder="1" applyAlignment="1">
      <alignment vertical="top"/>
    </xf>
    <xf numFmtId="0" fontId="12" fillId="0" borderId="14" xfId="0" applyFont="1" applyBorder="1" applyAlignment="1">
      <alignment vertical="center"/>
    </xf>
    <xf numFmtId="0" fontId="12" fillId="0" borderId="22" xfId="0" applyFont="1" applyBorder="1" applyAlignment="1">
      <alignment horizontal="center" vertical="center"/>
    </xf>
    <xf numFmtId="0" fontId="12" fillId="0" borderId="16" xfId="0" applyFont="1" applyBorder="1" applyAlignment="1">
      <alignment vertical="center"/>
    </xf>
    <xf numFmtId="0" fontId="12" fillId="0" borderId="15" xfId="0" applyFont="1" applyBorder="1" applyAlignment="1">
      <alignment vertical="center"/>
    </xf>
    <xf numFmtId="0" fontId="12" fillId="0" borderId="16" xfId="0" applyFont="1" applyBorder="1" applyAlignment="1">
      <alignment vertical="center" wrapText="1"/>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6" fillId="0" borderId="0" xfId="0" applyFont="1" applyAlignment="1">
      <alignment vertical="center"/>
    </xf>
    <xf numFmtId="0" fontId="16" fillId="0" borderId="4" xfId="0" applyFont="1" applyBorder="1" applyAlignment="1">
      <alignment horizontal="right" vertical="center"/>
    </xf>
    <xf numFmtId="0" fontId="16" fillId="0" borderId="10" xfId="0" applyFont="1" applyBorder="1" applyAlignment="1">
      <alignment horizontal="center" vertical="center"/>
    </xf>
    <xf numFmtId="0" fontId="16" fillId="0" borderId="9" xfId="0" applyFont="1" applyBorder="1" applyAlignment="1">
      <alignment horizontal="center" vertical="center"/>
    </xf>
    <xf numFmtId="0" fontId="16" fillId="0" borderId="27" xfId="0" applyFont="1" applyBorder="1" applyAlignment="1">
      <alignment horizontal="center" vertical="center"/>
    </xf>
    <xf numFmtId="0" fontId="16" fillId="0" borderId="5" xfId="0" applyFont="1" applyBorder="1" applyAlignment="1">
      <alignment horizontal="center" vertical="center"/>
    </xf>
    <xf numFmtId="0" fontId="16" fillId="0" borderId="23" xfId="0" applyFont="1" applyBorder="1" applyAlignment="1">
      <alignment horizontal="center" vertical="center"/>
    </xf>
    <xf numFmtId="0" fontId="16" fillId="0" borderId="15" xfId="0" applyFont="1" applyBorder="1" applyAlignment="1">
      <alignment horizontal="center" vertical="center"/>
    </xf>
    <xf numFmtId="0" fontId="16" fillId="0" borderId="28" xfId="0" applyFont="1" applyBorder="1" applyAlignment="1">
      <alignment horizontal="left" vertical="top"/>
    </xf>
    <xf numFmtId="0" fontId="16" fillId="0" borderId="4" xfId="0" applyFont="1" applyBorder="1" applyAlignment="1">
      <alignment horizontal="center" vertical="center"/>
    </xf>
    <xf numFmtId="0" fontId="16" fillId="0" borderId="17" xfId="0" applyFont="1" applyBorder="1" applyAlignment="1">
      <alignment horizontal="center" vertical="center"/>
    </xf>
    <xf numFmtId="0" fontId="41" fillId="0" borderId="2" xfId="48" applyBorder="1">
      <alignment vertical="center"/>
    </xf>
    <xf numFmtId="0" fontId="41" fillId="0" borderId="2" xfId="48" applyBorder="1" applyAlignment="1">
      <alignment horizontal="center" vertical="center"/>
    </xf>
    <xf numFmtId="0" fontId="41" fillId="34" borderId="0" xfId="48" applyFill="1">
      <alignment vertical="center"/>
    </xf>
    <xf numFmtId="0" fontId="41" fillId="34" borderId="0" xfId="48" applyFill="1" applyAlignment="1">
      <alignment horizontal="right" vertical="center"/>
    </xf>
    <xf numFmtId="0" fontId="41" fillId="34" borderId="0" xfId="48" applyFill="1" applyAlignment="1">
      <alignment horizontal="center" vertical="center"/>
    </xf>
    <xf numFmtId="0" fontId="41" fillId="34" borderId="0" xfId="48" applyFill="1" applyAlignment="1">
      <alignment horizontal="center" vertical="center" shrinkToFit="1"/>
    </xf>
    <xf numFmtId="0" fontId="41" fillId="34" borderId="22" xfId="48" applyFill="1" applyBorder="1" applyAlignment="1">
      <alignment horizontal="center" vertical="center"/>
    </xf>
    <xf numFmtId="0" fontId="54" fillId="34" borderId="0" xfId="48" applyFont="1" applyFill="1">
      <alignment vertical="center"/>
    </xf>
    <xf numFmtId="0" fontId="41" fillId="34" borderId="2" xfId="48" applyFill="1" applyBorder="1">
      <alignment vertical="center"/>
    </xf>
    <xf numFmtId="177" fontId="41" fillId="34" borderId="29" xfId="48" applyNumberFormat="1" applyFill="1" applyBorder="1" applyAlignment="1">
      <alignment horizontal="center" vertical="center"/>
    </xf>
    <xf numFmtId="0" fontId="55" fillId="34" borderId="30" xfId="48" applyFont="1" applyFill="1" applyBorder="1" applyAlignment="1">
      <alignment vertical="center" wrapText="1"/>
    </xf>
    <xf numFmtId="38" fontId="56" fillId="35" borderId="30" xfId="37" applyFont="1" applyFill="1" applyBorder="1">
      <alignment vertical="center"/>
    </xf>
    <xf numFmtId="0" fontId="41" fillId="34" borderId="30" xfId="48" applyFill="1" applyBorder="1">
      <alignment vertical="center"/>
    </xf>
    <xf numFmtId="0" fontId="55" fillId="34" borderId="31" xfId="48" applyFont="1" applyFill="1" applyBorder="1" applyAlignment="1">
      <alignment vertical="center" wrapText="1"/>
    </xf>
    <xf numFmtId="38" fontId="56" fillId="35" borderId="31" xfId="37" applyFont="1" applyFill="1" applyBorder="1">
      <alignment vertical="center"/>
    </xf>
    <xf numFmtId="0" fontId="41" fillId="34" borderId="31" xfId="48" applyFill="1" applyBorder="1">
      <alignment vertical="center"/>
    </xf>
    <xf numFmtId="0" fontId="55" fillId="34" borderId="32" xfId="48" applyFont="1" applyFill="1" applyBorder="1" applyAlignment="1">
      <alignment vertical="center" wrapText="1"/>
    </xf>
    <xf numFmtId="38" fontId="56" fillId="35" borderId="32" xfId="37" applyFont="1" applyFill="1" applyBorder="1">
      <alignment vertical="center"/>
    </xf>
    <xf numFmtId="0" fontId="41" fillId="34" borderId="32" xfId="48" applyFill="1" applyBorder="1">
      <alignment vertical="center"/>
    </xf>
    <xf numFmtId="179" fontId="41" fillId="34" borderId="7" xfId="48" applyNumberFormat="1" applyFill="1" applyBorder="1" applyAlignment="1">
      <alignment horizontal="center" vertical="center"/>
    </xf>
    <xf numFmtId="180" fontId="56" fillId="34" borderId="0" xfId="28" applyNumberFormat="1" applyFont="1" applyFill="1" applyBorder="1" applyAlignment="1">
      <alignment horizontal="center" vertical="center"/>
    </xf>
    <xf numFmtId="0" fontId="57" fillId="34" borderId="30" xfId="48" applyFont="1" applyFill="1" applyBorder="1" applyAlignment="1">
      <alignment vertical="center" wrapText="1"/>
    </xf>
    <xf numFmtId="0" fontId="57" fillId="34" borderId="31" xfId="48" applyFont="1" applyFill="1" applyBorder="1" applyAlignment="1">
      <alignment vertical="center" wrapText="1"/>
    </xf>
    <xf numFmtId="0" fontId="57" fillId="34" borderId="32" xfId="48" applyFont="1" applyFill="1" applyBorder="1" applyAlignment="1">
      <alignment vertical="center" wrapText="1"/>
    </xf>
    <xf numFmtId="177" fontId="41" fillId="35" borderId="29" xfId="48" applyNumberFormat="1" applyFill="1" applyBorder="1" applyAlignment="1">
      <alignment horizontal="center" vertical="center"/>
    </xf>
    <xf numFmtId="0" fontId="41" fillId="35" borderId="33" xfId="48" applyFill="1" applyBorder="1" applyAlignment="1">
      <alignment horizontal="center" vertical="center"/>
    </xf>
    <xf numFmtId="0" fontId="12" fillId="0" borderId="8" xfId="0" applyFont="1" applyBorder="1" applyAlignment="1">
      <alignment horizontal="center" vertical="center"/>
    </xf>
    <xf numFmtId="0" fontId="12" fillId="0" borderId="3" xfId="0" applyFont="1" applyBorder="1" applyAlignment="1">
      <alignment horizontal="center" vertical="center"/>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2" fillId="0" borderId="16" xfId="0" applyFont="1" applyBorder="1" applyAlignment="1">
      <alignment horizontal="left" vertical="center" wrapText="1"/>
    </xf>
    <xf numFmtId="0" fontId="12" fillId="0" borderId="5" xfId="0" applyFont="1" applyBorder="1" applyAlignment="1">
      <alignment horizontal="left" vertical="center" wrapText="1"/>
    </xf>
    <xf numFmtId="0" fontId="12" fillId="0" borderId="14" xfId="0" applyFont="1" applyBorder="1" applyAlignment="1">
      <alignment horizontal="left" vertical="center" wrapText="1"/>
    </xf>
    <xf numFmtId="0" fontId="12" fillId="0" borderId="4" xfId="0" applyFont="1" applyBorder="1" applyAlignment="1">
      <alignment vertical="center" shrinkToFit="1"/>
    </xf>
    <xf numFmtId="0" fontId="12" fillId="0" borderId="1" xfId="0" applyFont="1" applyBorder="1" applyAlignment="1">
      <alignment vertical="center" shrinkToFit="1"/>
    </xf>
    <xf numFmtId="0" fontId="26" fillId="0" borderId="0" xfId="0" applyFont="1" applyAlignment="1">
      <alignment horizontal="center" vertical="center"/>
    </xf>
    <xf numFmtId="0" fontId="14" fillId="0" borderId="16" xfId="0" applyFont="1" applyBorder="1" applyAlignment="1">
      <alignment vertical="center"/>
    </xf>
    <xf numFmtId="0" fontId="12" fillId="0" borderId="16" xfId="0" applyFont="1" applyBorder="1" applyAlignment="1">
      <alignment horizontal="center"/>
    </xf>
    <xf numFmtId="0" fontId="12" fillId="0" borderId="16" xfId="0" applyFont="1" applyBorder="1"/>
    <xf numFmtId="0" fontId="27" fillId="0" borderId="0" xfId="0" applyFont="1" applyAlignment="1">
      <alignment vertical="center"/>
    </xf>
    <xf numFmtId="0" fontId="14" fillId="0" borderId="0" xfId="0" applyFont="1" applyAlignment="1">
      <alignment horizontal="left" vertical="center" wrapText="1" indent="1"/>
    </xf>
    <xf numFmtId="0" fontId="14" fillId="0" borderId="5" xfId="0" applyFont="1" applyBorder="1" applyAlignment="1">
      <alignment horizontal="left" vertical="center" wrapText="1" indent="1"/>
    </xf>
    <xf numFmtId="0" fontId="26" fillId="0" borderId="15" xfId="0" applyFont="1" applyBorder="1" applyAlignment="1">
      <alignment horizontal="center" vertical="center"/>
    </xf>
    <xf numFmtId="0" fontId="26" fillId="0" borderId="5" xfId="0" applyFont="1" applyBorder="1" applyAlignment="1">
      <alignment horizontal="center" vertical="center"/>
    </xf>
    <xf numFmtId="0" fontId="12" fillId="0" borderId="6" xfId="46" applyFont="1" applyBorder="1" applyAlignment="1">
      <alignment horizontal="center" vertical="center"/>
    </xf>
    <xf numFmtId="0" fontId="12" fillId="0" borderId="7" xfId="46" applyFont="1" applyBorder="1" applyAlignment="1">
      <alignment horizontal="center" vertical="center"/>
    </xf>
    <xf numFmtId="0" fontId="12" fillId="0" borderId="0" xfId="46" applyFont="1" applyAlignment="1">
      <alignment horizontal="center" vertical="center"/>
    </xf>
    <xf numFmtId="0" fontId="12" fillId="0" borderId="15" xfId="46" applyFont="1" applyBorder="1" applyAlignment="1">
      <alignment horizontal="center" vertical="center"/>
    </xf>
    <xf numFmtId="0" fontId="12" fillId="0" borderId="5" xfId="46"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1" xfId="0" applyFont="1" applyBorder="1" applyAlignment="1">
      <alignment horizontal="center" vertical="center"/>
    </xf>
    <xf numFmtId="0" fontId="12" fillId="0" borderId="14" xfId="46" applyFont="1" applyBorder="1" applyAlignment="1">
      <alignment horizontal="center" vertical="center"/>
    </xf>
    <xf numFmtId="0" fontId="12" fillId="0" borderId="4" xfId="46" applyFont="1" applyBorder="1" applyAlignment="1">
      <alignment horizontal="center" vertical="center"/>
    </xf>
    <xf numFmtId="0" fontId="12" fillId="0" borderId="16" xfId="46" applyFont="1" applyBorder="1" applyAlignment="1">
      <alignment horizontal="center" vertical="center"/>
    </xf>
    <xf numFmtId="0" fontId="12" fillId="0" borderId="22" xfId="46" applyFont="1" applyBorder="1" applyAlignment="1">
      <alignment horizontal="center" vertical="center"/>
    </xf>
    <xf numFmtId="0" fontId="12" fillId="0" borderId="7" xfId="0" applyFont="1" applyBorder="1" applyAlignment="1">
      <alignment vertical="center" shrinkToFit="1"/>
    </xf>
    <xf numFmtId="0" fontId="12" fillId="0" borderId="8" xfId="0" applyFont="1" applyBorder="1" applyAlignment="1">
      <alignment vertical="center" shrinkToFit="1"/>
    </xf>
    <xf numFmtId="0" fontId="12" fillId="0" borderId="5" xfId="0" applyFont="1" applyBorder="1" applyAlignment="1">
      <alignment vertical="center" shrinkToFit="1"/>
    </xf>
    <xf numFmtId="0" fontId="12" fillId="0" borderId="14" xfId="0" applyFont="1" applyBorder="1" applyAlignment="1">
      <alignment vertical="center" shrinkToFit="1"/>
    </xf>
    <xf numFmtId="0" fontId="12" fillId="0" borderId="15" xfId="0" applyFont="1" applyBorder="1"/>
    <xf numFmtId="0" fontId="14" fillId="0" borderId="0" xfId="0" applyFont="1"/>
    <xf numFmtId="0" fontId="15" fillId="0" borderId="8" xfId="0" applyFont="1" applyBorder="1" applyAlignment="1">
      <alignment vertical="center"/>
    </xf>
    <xf numFmtId="0" fontId="12" fillId="0" borderId="3" xfId="46" applyFont="1" applyBorder="1" applyAlignment="1">
      <alignment horizontal="center" vertical="center"/>
    </xf>
    <xf numFmtId="0" fontId="15" fillId="0" borderId="4" xfId="0" applyFont="1" applyBorder="1" applyAlignment="1">
      <alignment vertical="center"/>
    </xf>
    <xf numFmtId="0" fontId="15" fillId="0" borderId="1" xfId="0" applyFont="1" applyBorder="1" applyAlignment="1">
      <alignment vertical="center"/>
    </xf>
    <xf numFmtId="0" fontId="15" fillId="0" borderId="5" xfId="0" applyFont="1" applyBorder="1" applyAlignment="1">
      <alignment vertical="center"/>
    </xf>
    <xf numFmtId="0" fontId="15" fillId="0" borderId="14" xfId="0" applyFont="1" applyBorder="1" applyAlignment="1">
      <alignment vertical="center"/>
    </xf>
    <xf numFmtId="0" fontId="28" fillId="0" borderId="22" xfId="0" applyFont="1" applyBorder="1" applyAlignment="1">
      <alignment vertical="center" shrinkToFit="1"/>
    </xf>
    <xf numFmtId="180" fontId="12" fillId="0" borderId="0" xfId="0" applyNumberFormat="1" applyFont="1" applyAlignment="1">
      <alignment horizontal="center" vertical="center"/>
    </xf>
    <xf numFmtId="180" fontId="12" fillId="0" borderId="0" xfId="0" applyNumberFormat="1" applyFont="1" applyAlignment="1">
      <alignment vertical="center"/>
    </xf>
    <xf numFmtId="180" fontId="12" fillId="0" borderId="5" xfId="0" applyNumberFormat="1" applyFont="1" applyBorder="1" applyAlignment="1">
      <alignment vertical="center"/>
    </xf>
    <xf numFmtId="180" fontId="12" fillId="0" borderId="5" xfId="0" applyNumberFormat="1" applyFont="1" applyBorder="1" applyAlignment="1">
      <alignment horizontal="center" vertical="center"/>
    </xf>
    <xf numFmtId="0" fontId="15" fillId="0" borderId="5" xfId="0" applyFont="1" applyBorder="1" applyAlignment="1">
      <alignment horizontal="left" vertical="center"/>
    </xf>
    <xf numFmtId="0" fontId="28" fillId="0" borderId="0" xfId="0" applyFont="1" applyAlignment="1">
      <alignment horizontal="left" vertical="center"/>
    </xf>
    <xf numFmtId="0" fontId="27" fillId="0" borderId="0" xfId="0" applyFont="1" applyAlignment="1">
      <alignment vertical="top"/>
    </xf>
    <xf numFmtId="0" fontId="27" fillId="0" borderId="0" xfId="0" applyFont="1" applyAlignment="1">
      <alignment horizontal="left" vertical="top"/>
    </xf>
    <xf numFmtId="0" fontId="15" fillId="0" borderId="0" xfId="0" applyFont="1" applyAlignment="1">
      <alignment vertical="center"/>
    </xf>
    <xf numFmtId="0" fontId="15" fillId="0" borderId="22" xfId="0" applyFont="1" applyBorder="1" applyAlignment="1">
      <alignment vertical="center"/>
    </xf>
    <xf numFmtId="180" fontId="12" fillId="0" borderId="4" xfId="0" applyNumberFormat="1" applyFont="1" applyBorder="1" applyAlignment="1">
      <alignment vertical="center"/>
    </xf>
    <xf numFmtId="0" fontId="28" fillId="0" borderId="0" xfId="0" applyFont="1" applyAlignment="1">
      <alignment vertical="center"/>
    </xf>
    <xf numFmtId="0" fontId="28" fillId="0" borderId="0" xfId="0" applyFont="1" applyAlignment="1">
      <alignment horizontal="left" vertical="top"/>
    </xf>
    <xf numFmtId="0" fontId="12" fillId="0" borderId="4" xfId="0" applyFont="1" applyBorder="1" applyAlignment="1">
      <alignment horizontal="right" vertical="center"/>
    </xf>
    <xf numFmtId="0" fontId="12" fillId="0" borderId="41" xfId="0" applyFont="1" applyBorder="1" applyAlignment="1">
      <alignment horizontal="left" vertical="center"/>
    </xf>
    <xf numFmtId="0" fontId="12" fillId="0" borderId="42" xfId="0" applyFont="1" applyBorder="1" applyAlignment="1">
      <alignment horizontal="left" vertical="center"/>
    </xf>
    <xf numFmtId="0" fontId="12" fillId="0" borderId="43" xfId="46" applyFont="1" applyBorder="1" applyAlignment="1">
      <alignment horizontal="center" vertical="center"/>
    </xf>
    <xf numFmtId="0" fontId="12" fillId="0" borderId="44" xfId="0" quotePrefix="1" applyFont="1" applyBorder="1" applyAlignment="1">
      <alignment horizontal="center" vertical="center"/>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14" fillId="0" borderId="0" xfId="0" applyFont="1" applyAlignment="1">
      <alignment vertical="center"/>
    </xf>
    <xf numFmtId="0" fontId="12" fillId="0" borderId="43" xfId="0" applyFont="1" applyBorder="1" applyAlignment="1">
      <alignment horizontal="center" vertical="center"/>
    </xf>
    <xf numFmtId="0" fontId="12" fillId="0" borderId="44" xfId="0" applyFont="1" applyBorder="1" applyAlignment="1">
      <alignment horizontal="center" vertical="center"/>
    </xf>
    <xf numFmtId="0" fontId="14" fillId="0" borderId="22" xfId="0" applyFont="1" applyBorder="1" applyAlignment="1">
      <alignment horizontal="center" vertical="center"/>
    </xf>
    <xf numFmtId="0" fontId="27" fillId="0" borderId="5" xfId="0" quotePrefix="1" applyFont="1" applyBorder="1" applyAlignment="1">
      <alignment horizontal="center" vertical="center" wrapText="1"/>
    </xf>
    <xf numFmtId="0" fontId="27" fillId="0" borderId="45" xfId="0" quotePrefix="1" applyFont="1" applyBorder="1" applyAlignment="1">
      <alignment horizontal="center" vertical="center"/>
    </xf>
    <xf numFmtId="0" fontId="27" fillId="0" borderId="0" xfId="0" quotePrefix="1" applyFont="1" applyAlignment="1">
      <alignment horizontal="center" vertical="center"/>
    </xf>
    <xf numFmtId="0" fontId="12" fillId="0" borderId="43" xfId="0" quotePrefix="1" applyFont="1" applyBorder="1" applyAlignment="1">
      <alignment vertical="center"/>
    </xf>
    <xf numFmtId="0" fontId="27" fillId="0" borderId="22" xfId="0" quotePrefix="1" applyFont="1" applyBorder="1" applyAlignment="1">
      <alignment horizontal="center" vertical="center"/>
    </xf>
    <xf numFmtId="0" fontId="14" fillId="0" borderId="4" xfId="0" applyFont="1" applyBorder="1" applyAlignment="1">
      <alignment horizontal="center" vertical="center"/>
    </xf>
    <xf numFmtId="0" fontId="12" fillId="0" borderId="45" xfId="0" applyFont="1" applyBorder="1" applyAlignment="1">
      <alignment horizontal="left" vertical="center"/>
    </xf>
    <xf numFmtId="0" fontId="12" fillId="0" borderId="43" xfId="0" applyFont="1" applyBorder="1" applyAlignment="1">
      <alignment horizontal="left" vertical="center"/>
    </xf>
    <xf numFmtId="0" fontId="12" fillId="0" borderId="48" xfId="0" applyFont="1" applyBorder="1" applyAlignment="1">
      <alignment horizontal="left" vertical="center"/>
    </xf>
    <xf numFmtId="0" fontId="27" fillId="0" borderId="5" xfId="0" quotePrefix="1" applyFont="1" applyBorder="1" applyAlignment="1">
      <alignment horizontal="center" vertical="center"/>
    </xf>
    <xf numFmtId="0" fontId="26" fillId="0" borderId="16" xfId="0" applyFont="1" applyBorder="1" applyAlignment="1">
      <alignment horizontal="center" vertical="center"/>
    </xf>
    <xf numFmtId="0" fontId="26" fillId="0" borderId="22" xfId="0" applyFont="1" applyBorder="1" applyAlignment="1">
      <alignment horizontal="center" vertical="center"/>
    </xf>
    <xf numFmtId="0" fontId="12" fillId="0" borderId="1" xfId="0" applyFont="1" applyBorder="1" applyAlignment="1">
      <alignment horizontal="right" vertical="center"/>
    </xf>
    <xf numFmtId="0" fontId="14" fillId="0" borderId="0" xfId="0" applyFont="1" applyAlignment="1">
      <alignment horizontal="left" vertical="center" indent="1"/>
    </xf>
    <xf numFmtId="0" fontId="14" fillId="0" borderId="0" xfId="0" applyFont="1" applyAlignment="1">
      <alignment horizontal="left"/>
    </xf>
    <xf numFmtId="0" fontId="26" fillId="0" borderId="16" xfId="0" applyFont="1" applyBorder="1" applyAlignment="1">
      <alignment horizontal="left" vertical="center"/>
    </xf>
    <xf numFmtId="0" fontId="26" fillId="0" borderId="3" xfId="0" applyFont="1" applyBorder="1" applyAlignment="1">
      <alignment horizontal="left" vertical="center"/>
    </xf>
    <xf numFmtId="0" fontId="26" fillId="0" borderId="4" xfId="0" applyFont="1" applyBorder="1" applyAlignment="1">
      <alignment horizontal="left" vertical="center"/>
    </xf>
    <xf numFmtId="0" fontId="26" fillId="0" borderId="22" xfId="0" applyFont="1" applyBorder="1" applyAlignment="1">
      <alignment horizontal="left" vertical="center"/>
    </xf>
    <xf numFmtId="0" fontId="26" fillId="0" borderId="0" xfId="0" applyFont="1" applyAlignment="1">
      <alignment horizontal="left" vertical="center"/>
    </xf>
    <xf numFmtId="0" fontId="32" fillId="0" borderId="0" xfId="0" applyFont="1" applyAlignment="1">
      <alignment horizontal="left" vertical="center"/>
    </xf>
    <xf numFmtId="0" fontId="32" fillId="0" borderId="0" xfId="0" applyFont="1" applyAlignment="1">
      <alignment horizontal="right" vertical="center"/>
    </xf>
    <xf numFmtId="0" fontId="32" fillId="0" borderId="0" xfId="0" applyFont="1" applyAlignment="1">
      <alignment horizontal="center" vertical="center"/>
    </xf>
    <xf numFmtId="0" fontId="32" fillId="0" borderId="6" xfId="0" applyFont="1" applyBorder="1" applyAlignment="1">
      <alignment vertical="center"/>
    </xf>
    <xf numFmtId="0" fontId="32" fillId="0" borderId="7" xfId="0" applyFont="1" applyBorder="1" applyAlignment="1">
      <alignment vertical="center"/>
    </xf>
    <xf numFmtId="0" fontId="32" fillId="0" borderId="8" xfId="0" applyFont="1" applyBorder="1" applyAlignment="1">
      <alignment vertical="center"/>
    </xf>
    <xf numFmtId="0" fontId="32" fillId="0" borderId="0" xfId="0" applyFont="1"/>
    <xf numFmtId="0" fontId="32" fillId="0" borderId="3" xfId="0" applyFont="1" applyBorder="1" applyAlignment="1">
      <alignment horizontal="left" vertical="center"/>
    </xf>
    <xf numFmtId="0" fontId="32" fillId="0" borderId="4" xfId="0" applyFont="1" applyBorder="1" applyAlignment="1">
      <alignment horizontal="left" vertical="center"/>
    </xf>
    <xf numFmtId="0" fontId="32" fillId="0" borderId="1" xfId="0" applyFont="1" applyBorder="1" applyAlignment="1">
      <alignment horizontal="left" vertical="center"/>
    </xf>
    <xf numFmtId="0" fontId="32" fillId="0" borderId="16" xfId="0" applyFont="1" applyBorder="1" applyAlignment="1">
      <alignment horizontal="left" vertical="center"/>
    </xf>
    <xf numFmtId="0" fontId="32" fillId="0" borderId="22" xfId="0" applyFont="1" applyBorder="1" applyAlignment="1">
      <alignment horizontal="left" vertical="center"/>
    </xf>
    <xf numFmtId="0" fontId="32" fillId="0" borderId="0" xfId="0" applyFont="1" applyAlignment="1">
      <alignment vertical="center"/>
    </xf>
    <xf numFmtId="0" fontId="33" fillId="0" borderId="2" xfId="0" applyFont="1" applyBorder="1" applyAlignment="1">
      <alignment horizontal="center" vertical="center"/>
    </xf>
    <xf numFmtId="0" fontId="33" fillId="0" borderId="16" xfId="0" applyFont="1" applyBorder="1" applyAlignment="1">
      <alignment horizontal="center" vertical="center"/>
    </xf>
    <xf numFmtId="0" fontId="33" fillId="0" borderId="0" xfId="0" applyFont="1" applyAlignment="1">
      <alignment horizontal="center" vertical="center"/>
    </xf>
    <xf numFmtId="0" fontId="33" fillId="0" borderId="22" xfId="0" applyFont="1" applyBorder="1" applyAlignment="1">
      <alignment horizontal="center" vertical="center"/>
    </xf>
    <xf numFmtId="0" fontId="32" fillId="0" borderId="16" xfId="0" applyFont="1" applyBorder="1" applyAlignment="1">
      <alignment horizontal="center" vertical="center" wrapText="1"/>
    </xf>
    <xf numFmtId="0" fontId="32" fillId="0" borderId="0" xfId="0" applyFont="1" applyAlignment="1">
      <alignment horizontal="center" vertical="center" wrapText="1"/>
    </xf>
    <xf numFmtId="0" fontId="32" fillId="0" borderId="22" xfId="0" applyFont="1" applyBorder="1" applyAlignment="1">
      <alignment horizontal="center" vertical="center" wrapText="1"/>
    </xf>
    <xf numFmtId="0" fontId="33" fillId="0" borderId="0" xfId="0" applyFont="1" applyAlignment="1">
      <alignment horizontal="left" vertical="center" wrapText="1" indent="1"/>
    </xf>
    <xf numFmtId="0" fontId="33" fillId="0" borderId="0" xfId="0" applyFont="1" applyAlignment="1">
      <alignment horizontal="left" vertical="center"/>
    </xf>
    <xf numFmtId="0" fontId="33" fillId="0" borderId="7" xfId="0" applyFont="1" applyBorder="1" applyAlignment="1">
      <alignment vertical="center"/>
    </xf>
    <xf numFmtId="0" fontId="33" fillId="0" borderId="7" xfId="0" applyFont="1" applyBorder="1" applyAlignment="1">
      <alignment vertical="center" wrapText="1"/>
    </xf>
    <xf numFmtId="0" fontId="32" fillId="0" borderId="15" xfId="0" applyFont="1" applyBorder="1" applyAlignment="1">
      <alignment horizontal="left" vertical="center"/>
    </xf>
    <xf numFmtId="0" fontId="32" fillId="0" borderId="5" xfId="0" applyFont="1" applyBorder="1" applyAlignment="1">
      <alignment horizontal="left" vertical="center"/>
    </xf>
    <xf numFmtId="0" fontId="32" fillId="0" borderId="14" xfId="0" applyFont="1" applyBorder="1" applyAlignment="1">
      <alignment horizontal="left" vertical="center"/>
    </xf>
    <xf numFmtId="0" fontId="32" fillId="0" borderId="0" xfId="0" applyFont="1" applyAlignment="1">
      <alignment horizontal="left"/>
    </xf>
    <xf numFmtId="0" fontId="32" fillId="0" borderId="0" xfId="0" applyFont="1" applyAlignment="1">
      <alignment horizontal="center"/>
    </xf>
    <xf numFmtId="0" fontId="14" fillId="0" borderId="1" xfId="0" applyFont="1" applyBorder="1" applyAlignment="1">
      <alignment horizontal="center" vertical="center"/>
    </xf>
    <xf numFmtId="0" fontId="14" fillId="0" borderId="22" xfId="0" applyFont="1" applyBorder="1" applyAlignment="1">
      <alignment vertical="center"/>
    </xf>
    <xf numFmtId="0" fontId="27" fillId="0" borderId="4" xfId="0" applyFont="1" applyBorder="1" applyAlignment="1">
      <alignmen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15" xfId="0" applyFont="1" applyBorder="1" applyAlignment="1">
      <alignment horizontal="left" vertical="center"/>
    </xf>
    <xf numFmtId="0" fontId="14" fillId="0" borderId="1" xfId="0" applyFont="1" applyBorder="1" applyAlignment="1">
      <alignment horizontal="left" vertical="center"/>
    </xf>
    <xf numFmtId="0" fontId="14" fillId="0" borderId="16" xfId="0" applyFont="1" applyBorder="1" applyAlignment="1">
      <alignment horizontal="left" vertical="center"/>
    </xf>
    <xf numFmtId="0" fontId="14" fillId="0" borderId="22" xfId="0" applyFont="1" applyBorder="1" applyAlignment="1">
      <alignment horizontal="left" vertical="center"/>
    </xf>
    <xf numFmtId="0" fontId="12" fillId="0" borderId="0" xfId="0" applyFont="1" applyAlignment="1">
      <alignment wrapText="1"/>
    </xf>
    <xf numFmtId="0" fontId="12" fillId="0" borderId="16" xfId="0" applyFont="1" applyBorder="1" applyAlignment="1">
      <alignment horizontal="left" vertical="center" indent="1"/>
    </xf>
    <xf numFmtId="0" fontId="13" fillId="0" borderId="0" xfId="0" applyFont="1" applyAlignment="1">
      <alignment horizontal="left" vertical="center"/>
    </xf>
    <xf numFmtId="0" fontId="12" fillId="0" borderId="34" xfId="0" applyFont="1" applyBorder="1"/>
    <xf numFmtId="0" fontId="16" fillId="0" borderId="34" xfId="0" applyFont="1" applyBorder="1" applyAlignment="1">
      <alignment horizontal="left" vertical="top"/>
    </xf>
    <xf numFmtId="0" fontId="12" fillId="0" borderId="49" xfId="0" applyFont="1" applyBorder="1" applyAlignment="1">
      <alignment horizontal="center" vertical="center"/>
    </xf>
    <xf numFmtId="0" fontId="12" fillId="0" borderId="1" xfId="0" applyFont="1" applyBorder="1" applyAlignment="1">
      <alignment vertical="center" wrapText="1"/>
    </xf>
    <xf numFmtId="0" fontId="0" fillId="0" borderId="16" xfId="0" applyBorder="1" applyAlignment="1">
      <alignment horizontal="center" vertical="center"/>
    </xf>
    <xf numFmtId="0" fontId="0" fillId="0" borderId="4" xfId="0" applyBorder="1" applyAlignment="1">
      <alignment horizontal="center" vertical="center"/>
    </xf>
    <xf numFmtId="0" fontId="12" fillId="0" borderId="29" xfId="0" applyFont="1" applyBorder="1" applyAlignment="1">
      <alignment vertical="center"/>
    </xf>
    <xf numFmtId="0" fontId="0" fillId="0" borderId="22" xfId="0" applyBorder="1" applyAlignment="1">
      <alignment horizontal="left" vertical="center"/>
    </xf>
    <xf numFmtId="0" fontId="12" fillId="0" borderId="22" xfId="0" applyFont="1" applyBorder="1" applyAlignment="1">
      <alignment vertical="top"/>
    </xf>
    <xf numFmtId="0" fontId="0" fillId="0" borderId="51" xfId="0" applyBorder="1" applyAlignment="1">
      <alignment horizontal="center" vertical="center"/>
    </xf>
    <xf numFmtId="0" fontId="0" fillId="0" borderId="34" xfId="0" applyBorder="1" applyAlignment="1">
      <alignment horizontal="left" vertical="center"/>
    </xf>
    <xf numFmtId="0" fontId="0" fillId="0" borderId="52" xfId="0" applyBorder="1" applyAlignment="1">
      <alignment horizontal="left" vertical="center"/>
    </xf>
    <xf numFmtId="0" fontId="12" fillId="0" borderId="16" xfId="0" applyFont="1" applyBorder="1" applyAlignment="1">
      <alignment vertical="top"/>
    </xf>
    <xf numFmtId="0" fontId="12" fillId="0" borderId="34" xfId="0" applyFont="1" applyBorder="1" applyAlignment="1">
      <alignment vertical="center"/>
    </xf>
    <xf numFmtId="0" fontId="0" fillId="0" borderId="34" xfId="0" applyBorder="1" applyAlignment="1">
      <alignment vertical="center"/>
    </xf>
    <xf numFmtId="0" fontId="12" fillId="0" borderId="33" xfId="0" applyFont="1" applyBorder="1" applyAlignment="1">
      <alignment vertical="center"/>
    </xf>
    <xf numFmtId="0" fontId="12" fillId="0" borderId="14" xfId="0" applyFont="1" applyBorder="1" applyAlignment="1">
      <alignment vertical="center" wrapText="1"/>
    </xf>
    <xf numFmtId="0" fontId="0" fillId="0" borderId="3" xfId="0" applyBorder="1" applyAlignment="1">
      <alignment horizontal="center" vertical="center"/>
    </xf>
    <xf numFmtId="0" fontId="0" fillId="0" borderId="3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left" vertical="center"/>
    </xf>
    <xf numFmtId="0" fontId="0" fillId="0" borderId="14" xfId="0" applyBorder="1" applyAlignment="1">
      <alignment horizontal="left" vertical="center"/>
    </xf>
    <xf numFmtId="0" fontId="12" fillId="0" borderId="29" xfId="0" applyFont="1" applyBorder="1" applyAlignment="1">
      <alignment vertical="center" wrapText="1"/>
    </xf>
    <xf numFmtId="0" fontId="0" fillId="0" borderId="57" xfId="0" applyBorder="1" applyAlignment="1">
      <alignment horizontal="left" vertical="center"/>
    </xf>
    <xf numFmtId="0" fontId="0" fillId="0" borderId="58" xfId="0" applyBorder="1" applyAlignment="1">
      <alignment horizontal="left" vertical="center"/>
    </xf>
    <xf numFmtId="0" fontId="0" fillId="0" borderId="15" xfId="0" applyBorder="1" applyAlignment="1">
      <alignment horizontal="center" vertical="center"/>
    </xf>
    <xf numFmtId="0" fontId="18" fillId="0" borderId="0" xfId="0" applyFont="1" applyAlignment="1">
      <alignment horizontal="left" vertical="center"/>
    </xf>
    <xf numFmtId="14" fontId="12" fillId="0" borderId="0" xfId="0" applyNumberFormat="1" applyFont="1" applyAlignment="1">
      <alignment horizontal="left" vertical="center"/>
    </xf>
    <xf numFmtId="0" fontId="12" fillId="0" borderId="67" xfId="0" applyFont="1" applyBorder="1" applyAlignment="1">
      <alignment vertical="center" wrapText="1" shrinkToFit="1"/>
    </xf>
    <xf numFmtId="0" fontId="12" fillId="0" borderId="67" xfId="0" applyFont="1" applyBorder="1" applyAlignment="1">
      <alignment vertical="center" wrapText="1"/>
    </xf>
    <xf numFmtId="0" fontId="0" fillId="0" borderId="7" xfId="0" applyBorder="1"/>
    <xf numFmtId="0" fontId="58" fillId="0" borderId="0" xfId="0" applyFont="1" applyAlignment="1">
      <alignment wrapText="1"/>
    </xf>
    <xf numFmtId="0" fontId="15" fillId="0" borderId="20" xfId="0" applyFont="1" applyBorder="1" applyAlignment="1">
      <alignment vertical="center"/>
    </xf>
    <xf numFmtId="0" fontId="58" fillId="0" borderId="0" xfId="0" applyFont="1" applyAlignment="1">
      <alignment horizontal="left" wrapText="1"/>
    </xf>
    <xf numFmtId="0" fontId="15" fillId="0" borderId="16" xfId="0" applyFont="1" applyBorder="1" applyAlignment="1">
      <alignment vertical="center"/>
    </xf>
    <xf numFmtId="0" fontId="15" fillId="0" borderId="2" xfId="0" applyFont="1" applyBorder="1" applyAlignment="1">
      <alignment vertical="center"/>
    </xf>
    <xf numFmtId="0" fontId="15" fillId="0" borderId="22" xfId="0" applyFont="1" applyBorder="1" applyAlignment="1">
      <alignment horizontal="center" vertical="center"/>
    </xf>
    <xf numFmtId="0" fontId="0" fillId="0" borderId="4" xfId="0" applyBorder="1"/>
    <xf numFmtId="0" fontId="0" fillId="0" borderId="5" xfId="0" applyBorder="1"/>
    <xf numFmtId="0" fontId="12" fillId="0" borderId="16" xfId="46" applyFont="1" applyBorder="1" applyAlignment="1">
      <alignment vertical="center"/>
    </xf>
    <xf numFmtId="0" fontId="12" fillId="0" borderId="0" xfId="46" applyFont="1" applyAlignment="1">
      <alignment vertical="center"/>
    </xf>
    <xf numFmtId="0" fontId="12" fillId="0" borderId="22" xfId="46" applyFont="1" applyBorder="1" applyAlignment="1">
      <alignment vertical="center"/>
    </xf>
    <xf numFmtId="0" fontId="12" fillId="0" borderId="5" xfId="46" applyFont="1" applyBorder="1" applyAlignment="1">
      <alignment horizontal="left" vertical="center"/>
    </xf>
    <xf numFmtId="0" fontId="12" fillId="0" borderId="14" xfId="46" applyFont="1" applyBorder="1" applyAlignment="1">
      <alignment horizontal="left" vertical="center"/>
    </xf>
    <xf numFmtId="0" fontId="12" fillId="0" borderId="0" xfId="46" applyFont="1" applyAlignment="1">
      <alignment horizontal="left" vertical="center"/>
    </xf>
    <xf numFmtId="0" fontId="12" fillId="0" borderId="4" xfId="46" applyFont="1" applyBorder="1" applyAlignment="1">
      <alignment horizontal="left" vertical="center"/>
    </xf>
    <xf numFmtId="0" fontId="12" fillId="0" borderId="1" xfId="46" applyFont="1" applyBorder="1" applyAlignment="1">
      <alignment horizontal="left" vertical="center"/>
    </xf>
    <xf numFmtId="0" fontId="15" fillId="0" borderId="29" xfId="0" applyFont="1" applyBorder="1" applyAlignment="1">
      <alignment vertical="center"/>
    </xf>
    <xf numFmtId="0" fontId="15" fillId="0" borderId="6" xfId="0" applyFont="1" applyBorder="1" applyAlignment="1">
      <alignment vertical="center"/>
    </xf>
    <xf numFmtId="181" fontId="12" fillId="0" borderId="8" xfId="46" applyNumberFormat="1" applyFont="1" applyBorder="1" applyAlignment="1">
      <alignment horizontal="center" vertical="center"/>
    </xf>
    <xf numFmtId="181" fontId="12" fillId="0" borderId="22" xfId="46" applyNumberFormat="1" applyFont="1" applyBorder="1" applyAlignment="1">
      <alignment vertical="center"/>
    </xf>
    <xf numFmtId="181" fontId="12" fillId="0" borderId="14" xfId="46" applyNumberFormat="1" applyFont="1" applyBorder="1" applyAlignment="1">
      <alignment vertical="center"/>
    </xf>
    <xf numFmtId="0" fontId="12" fillId="0" borderId="2" xfId="0" applyFont="1" applyBorder="1" applyAlignment="1">
      <alignment horizontal="centerContinuous" vertical="center"/>
    </xf>
    <xf numFmtId="0" fontId="12" fillId="0" borderId="7" xfId="0" applyFont="1" applyBorder="1" applyAlignment="1">
      <alignment vertical="center" wrapText="1" shrinkToFit="1"/>
    </xf>
    <xf numFmtId="49" fontId="12" fillId="0" borderId="0" xfId="0" applyNumberFormat="1" applyFont="1" applyAlignment="1">
      <alignment horizontal="left" vertical="center"/>
    </xf>
    <xf numFmtId="1" fontId="12" fillId="0" borderId="7" xfId="0" applyNumberFormat="1" applyFont="1" applyBorder="1" applyAlignment="1">
      <alignment vertical="center"/>
    </xf>
    <xf numFmtId="49" fontId="12" fillId="0" borderId="5" xfId="0" applyNumberFormat="1" applyFont="1" applyBorder="1" applyAlignment="1">
      <alignment horizontal="left" vertical="center"/>
    </xf>
    <xf numFmtId="0" fontId="35" fillId="0" borderId="0" xfId="0" applyFont="1" applyAlignment="1">
      <alignment vertical="center"/>
    </xf>
    <xf numFmtId="0" fontId="12" fillId="0" borderId="5" xfId="0" applyFont="1" applyBorder="1" applyAlignment="1">
      <alignment horizontal="left" vertical="center" wrapText="1" shrinkToFit="1"/>
    </xf>
    <xf numFmtId="0" fontId="12" fillId="0" borderId="14" xfId="0" applyFont="1" applyBorder="1" applyAlignment="1">
      <alignment horizontal="left" vertical="center" shrinkToFit="1"/>
    </xf>
    <xf numFmtId="0" fontId="14" fillId="0" borderId="15" xfId="0" applyFont="1" applyBorder="1" applyAlignment="1">
      <alignment vertical="center"/>
    </xf>
    <xf numFmtId="0" fontId="14" fillId="0" borderId="7" xfId="0" applyFont="1" applyBorder="1" applyAlignment="1">
      <alignment vertical="center"/>
    </xf>
    <xf numFmtId="0" fontId="14" fillId="0" borderId="4" xfId="0" applyFont="1" applyBorder="1" applyAlignment="1">
      <alignment vertical="center"/>
    </xf>
    <xf numFmtId="0" fontId="14" fillId="0" borderId="3" xfId="0" applyFont="1" applyBorder="1" applyAlignment="1">
      <alignment horizontal="center" vertical="center"/>
    </xf>
    <xf numFmtId="0" fontId="14" fillId="0" borderId="5" xfId="0" applyFont="1" applyBorder="1" applyAlignment="1">
      <alignment vertical="center"/>
    </xf>
    <xf numFmtId="0" fontId="14" fillId="0" borderId="8" xfId="0" applyFont="1" applyBorder="1" applyAlignment="1">
      <alignment vertical="center"/>
    </xf>
    <xf numFmtId="0" fontId="12" fillId="0" borderId="3" xfId="0" applyFont="1" applyBorder="1" applyAlignment="1">
      <alignment horizontal="left" vertical="center" wrapText="1" indent="1"/>
    </xf>
    <xf numFmtId="0" fontId="12" fillId="0" borderId="4" xfId="0" applyFont="1" applyBorder="1" applyAlignment="1">
      <alignment horizontal="left" vertical="center" wrapText="1" indent="1"/>
    </xf>
    <xf numFmtId="0" fontId="12" fillId="0" borderId="1" xfId="0" applyFont="1" applyBorder="1" applyAlignment="1">
      <alignment horizontal="left" vertical="center" wrapText="1" indent="1"/>
    </xf>
    <xf numFmtId="0" fontId="14" fillId="0" borderId="0" xfId="0" applyFont="1" applyAlignment="1">
      <alignment wrapText="1"/>
    </xf>
    <xf numFmtId="0" fontId="27" fillId="0" borderId="0" xfId="0" applyFont="1" applyAlignment="1">
      <alignment horizontal="left"/>
    </xf>
    <xf numFmtId="0" fontId="27" fillId="0" borderId="0" xfId="0" applyFont="1"/>
    <xf numFmtId="0" fontId="12" fillId="0" borderId="16" xfId="0" applyFont="1" applyBorder="1" applyAlignment="1">
      <alignment horizontal="center" vertical="top"/>
    </xf>
    <xf numFmtId="0" fontId="12" fillId="34" borderId="0" xfId="0" applyFont="1" applyFill="1" applyAlignment="1">
      <alignment horizontal="left" vertical="center"/>
    </xf>
    <xf numFmtId="0" fontId="12" fillId="36" borderId="0" xfId="0" applyFont="1" applyFill="1" applyAlignment="1">
      <alignment vertical="top"/>
    </xf>
    <xf numFmtId="0" fontId="12" fillId="36" borderId="0" xfId="0" applyFont="1" applyFill="1" applyAlignment="1">
      <alignment horizontal="left" vertical="center"/>
    </xf>
    <xf numFmtId="0" fontId="60" fillId="0" borderId="16" xfId="0" applyFont="1" applyBorder="1" applyAlignment="1">
      <alignment vertical="center"/>
    </xf>
    <xf numFmtId="0" fontId="60" fillId="0" borderId="15" xfId="0" applyFont="1" applyBorder="1" applyAlignment="1">
      <alignment vertical="center"/>
    </xf>
    <xf numFmtId="0" fontId="12" fillId="0" borderId="29" xfId="0" applyFont="1" applyBorder="1" applyAlignment="1">
      <alignment horizontal="left" vertical="center"/>
    </xf>
    <xf numFmtId="0" fontId="12" fillId="0" borderId="33" xfId="0" applyFont="1" applyBorder="1" applyAlignment="1">
      <alignment vertical="center" wrapText="1"/>
    </xf>
    <xf numFmtId="0" fontId="12" fillId="0" borderId="15" xfId="0" applyFont="1" applyBorder="1" applyAlignment="1">
      <alignment horizontal="left" vertical="center" wrapText="1"/>
    </xf>
    <xf numFmtId="0" fontId="58" fillId="0" borderId="0" xfId="0" applyFont="1" applyAlignment="1">
      <alignment horizontal="left" vertical="center"/>
    </xf>
    <xf numFmtId="0" fontId="60" fillId="0" borderId="0" xfId="0" applyFont="1" applyAlignment="1">
      <alignment horizontal="left" vertical="center"/>
    </xf>
    <xf numFmtId="0" fontId="12" fillId="34" borderId="4" xfId="0" applyFont="1" applyFill="1" applyBorder="1" applyAlignment="1">
      <alignment vertical="center"/>
    </xf>
    <xf numFmtId="0" fontId="12" fillId="34" borderId="4" xfId="0" applyFont="1" applyFill="1" applyBorder="1" applyAlignment="1">
      <alignment vertical="center" wrapText="1"/>
    </xf>
    <xf numFmtId="0" fontId="12" fillId="34" borderId="1" xfId="0" applyFont="1" applyFill="1" applyBorder="1" applyAlignment="1">
      <alignment vertical="center" wrapText="1"/>
    </xf>
    <xf numFmtId="0" fontId="12" fillId="34" borderId="0" xfId="0" applyFont="1" applyFill="1" applyAlignment="1">
      <alignment vertical="center"/>
    </xf>
    <xf numFmtId="0" fontId="12" fillId="34" borderId="0" xfId="0" applyFont="1" applyFill="1" applyAlignment="1">
      <alignment vertical="center" wrapText="1"/>
    </xf>
    <xf numFmtId="0" fontId="12" fillId="34" borderId="22" xfId="0" applyFont="1" applyFill="1" applyBorder="1" applyAlignment="1">
      <alignment vertical="center" wrapText="1"/>
    </xf>
    <xf numFmtId="0" fontId="12" fillId="34" borderId="3" xfId="0" applyFont="1" applyFill="1" applyBorder="1" applyAlignment="1">
      <alignment vertical="center"/>
    </xf>
    <xf numFmtId="0" fontId="12" fillId="34" borderId="1" xfId="0" applyFont="1" applyFill="1" applyBorder="1" applyAlignment="1">
      <alignment horizontal="center" vertical="center"/>
    </xf>
    <xf numFmtId="0" fontId="12" fillId="34" borderId="20" xfId="0" applyFont="1" applyFill="1" applyBorder="1" applyAlignment="1">
      <alignment vertical="center"/>
    </xf>
    <xf numFmtId="0" fontId="12" fillId="34" borderId="3" xfId="0" applyFont="1" applyFill="1" applyBorder="1" applyAlignment="1">
      <alignment horizontal="left" vertical="center"/>
    </xf>
    <xf numFmtId="0" fontId="12" fillId="34" borderId="3" xfId="0" applyFont="1" applyFill="1" applyBorder="1" applyAlignment="1">
      <alignment horizontal="left" vertical="center" wrapText="1"/>
    </xf>
    <xf numFmtId="0" fontId="12" fillId="34" borderId="1" xfId="0" applyFont="1" applyFill="1" applyBorder="1" applyAlignment="1">
      <alignment vertical="center"/>
    </xf>
    <xf numFmtId="0" fontId="12" fillId="34" borderId="1" xfId="0" applyFont="1" applyFill="1" applyBorder="1" applyAlignment="1">
      <alignment vertical="top"/>
    </xf>
    <xf numFmtId="0" fontId="12" fillId="34" borderId="16" xfId="0" applyFont="1" applyFill="1" applyBorder="1" applyAlignment="1">
      <alignment vertical="center"/>
    </xf>
    <xf numFmtId="0" fontId="12" fillId="34" borderId="22" xfId="0" applyFont="1" applyFill="1" applyBorder="1" applyAlignment="1">
      <alignment horizontal="center" vertical="center"/>
    </xf>
    <xf numFmtId="0" fontId="12" fillId="34" borderId="29" xfId="0" applyFont="1" applyFill="1" applyBorder="1" applyAlignment="1">
      <alignment vertical="center"/>
    </xf>
    <xf numFmtId="0" fontId="12" fillId="34" borderId="16" xfId="0" applyFont="1" applyFill="1" applyBorder="1" applyAlignment="1">
      <alignment horizontal="left" vertical="center"/>
    </xf>
    <xf numFmtId="0" fontId="12" fillId="34" borderId="16" xfId="0" applyFont="1" applyFill="1" applyBorder="1" applyAlignment="1">
      <alignment horizontal="left" vertical="center" wrapText="1"/>
    </xf>
    <xf numFmtId="0" fontId="12" fillId="34" borderId="22" xfId="0" applyFont="1" applyFill="1" applyBorder="1" applyAlignment="1">
      <alignment vertical="center"/>
    </xf>
    <xf numFmtId="0" fontId="12" fillId="34" borderId="0" xfId="0" applyFont="1" applyFill="1" applyAlignment="1">
      <alignment vertical="top"/>
    </xf>
    <xf numFmtId="0" fontId="12" fillId="34" borderId="22" xfId="0" applyFont="1" applyFill="1" applyBorder="1" applyAlignment="1">
      <alignment vertical="top"/>
    </xf>
    <xf numFmtId="0" fontId="12" fillId="34" borderId="34" xfId="0" applyFont="1" applyFill="1" applyBorder="1" applyAlignment="1">
      <alignment horizontal="left" vertical="center"/>
    </xf>
    <xf numFmtId="0" fontId="12" fillId="34" borderId="16" xfId="0" applyFont="1" applyFill="1" applyBorder="1" applyAlignment="1">
      <alignment vertical="top"/>
    </xf>
    <xf numFmtId="0" fontId="12" fillId="34" borderId="56" xfId="0" applyFont="1" applyFill="1" applyBorder="1" applyAlignment="1">
      <alignment horizontal="left" vertical="center" wrapText="1"/>
    </xf>
    <xf numFmtId="0" fontId="12" fillId="34" borderId="54" xfId="0" applyFont="1" applyFill="1" applyBorder="1" applyAlignment="1">
      <alignment vertical="center"/>
    </xf>
    <xf numFmtId="0" fontId="12" fillId="34" borderId="55" xfId="0" applyFont="1" applyFill="1" applyBorder="1" applyAlignment="1">
      <alignment vertical="center"/>
    </xf>
    <xf numFmtId="0" fontId="12" fillId="34" borderId="57" xfId="0" applyFont="1" applyFill="1" applyBorder="1" applyAlignment="1">
      <alignment vertical="center"/>
    </xf>
    <xf numFmtId="0" fontId="12" fillId="34" borderId="34" xfId="0" applyFont="1" applyFill="1" applyBorder="1" applyAlignment="1">
      <alignment vertical="center"/>
    </xf>
    <xf numFmtId="0" fontId="12" fillId="34" borderId="52" xfId="0" applyFont="1" applyFill="1" applyBorder="1" applyAlignment="1">
      <alignment vertical="center"/>
    </xf>
    <xf numFmtId="0" fontId="12" fillId="34" borderId="58" xfId="0" applyFont="1" applyFill="1" applyBorder="1" applyAlignment="1">
      <alignment vertical="center"/>
    </xf>
    <xf numFmtId="0" fontId="12" fillId="34" borderId="53" xfId="0" applyFont="1" applyFill="1" applyBorder="1" applyAlignment="1">
      <alignment vertical="center"/>
    </xf>
    <xf numFmtId="0" fontId="12" fillId="34" borderId="56" xfId="0" applyFont="1" applyFill="1" applyBorder="1" applyAlignment="1">
      <alignment vertical="center" wrapText="1"/>
    </xf>
    <xf numFmtId="0" fontId="12" fillId="34" borderId="66" xfId="0" applyFont="1" applyFill="1" applyBorder="1" applyAlignment="1">
      <alignment vertical="center" wrapText="1"/>
    </xf>
    <xf numFmtId="0" fontId="12" fillId="34" borderId="15" xfId="0" applyFont="1" applyFill="1" applyBorder="1" applyAlignment="1">
      <alignment vertical="center"/>
    </xf>
    <xf numFmtId="0" fontId="12" fillId="34" borderId="14" xfId="0" applyFont="1" applyFill="1" applyBorder="1" applyAlignment="1">
      <alignment horizontal="center" vertical="center"/>
    </xf>
    <xf numFmtId="0" fontId="12" fillId="34" borderId="33" xfId="0" applyFont="1" applyFill="1" applyBorder="1" applyAlignment="1">
      <alignment vertical="center"/>
    </xf>
    <xf numFmtId="0" fontId="12" fillId="34" borderId="15" xfId="0" applyFont="1" applyFill="1" applyBorder="1" applyAlignment="1">
      <alignment horizontal="left" vertical="center"/>
    </xf>
    <xf numFmtId="0" fontId="12" fillId="34" borderId="14" xfId="0" applyFont="1" applyFill="1" applyBorder="1" applyAlignment="1">
      <alignment vertical="center" wrapText="1"/>
    </xf>
    <xf numFmtId="0" fontId="12" fillId="34" borderId="15" xfId="0" applyFont="1" applyFill="1" applyBorder="1" applyAlignment="1">
      <alignment horizontal="left" vertical="center" wrapText="1"/>
    </xf>
    <xf numFmtId="0" fontId="12" fillId="34" borderId="14" xfId="0" applyFont="1" applyFill="1" applyBorder="1" applyAlignment="1">
      <alignment vertical="center"/>
    </xf>
    <xf numFmtId="0" fontId="12" fillId="34" borderId="60" xfId="0" applyFont="1" applyFill="1" applyBorder="1" applyAlignment="1">
      <alignment horizontal="left" vertical="center"/>
    </xf>
    <xf numFmtId="0" fontId="12" fillId="34" borderId="12" xfId="0" applyFont="1" applyFill="1" applyBorder="1" applyAlignment="1">
      <alignment vertical="center"/>
    </xf>
    <xf numFmtId="0" fontId="12" fillId="34" borderId="13" xfId="0" applyFont="1" applyFill="1" applyBorder="1" applyAlignment="1">
      <alignment vertical="center"/>
    </xf>
    <xf numFmtId="0" fontId="12" fillId="34" borderId="15" xfId="0" applyFont="1" applyFill="1" applyBorder="1" applyAlignment="1">
      <alignment vertical="top"/>
    </xf>
    <xf numFmtId="0" fontId="12" fillId="34" borderId="5" xfId="0" applyFont="1" applyFill="1" applyBorder="1" applyAlignment="1">
      <alignment vertical="top"/>
    </xf>
    <xf numFmtId="0" fontId="12" fillId="34" borderId="14" xfId="0" applyFont="1" applyFill="1" applyBorder="1" applyAlignment="1">
      <alignment vertical="top"/>
    </xf>
    <xf numFmtId="0" fontId="12" fillId="34" borderId="50" xfId="0" applyFont="1" applyFill="1" applyBorder="1" applyAlignment="1">
      <alignment horizontal="left" vertical="center" wrapText="1"/>
    </xf>
    <xf numFmtId="0" fontId="12" fillId="34" borderId="56" xfId="0" applyFont="1" applyFill="1" applyBorder="1" applyAlignment="1">
      <alignment vertical="center"/>
    </xf>
    <xf numFmtId="0" fontId="12" fillId="34" borderId="64" xfId="0" applyFont="1" applyFill="1" applyBorder="1" applyAlignment="1">
      <alignment horizontal="left" vertical="center" wrapText="1"/>
    </xf>
    <xf numFmtId="0" fontId="12" fillId="34" borderId="62" xfId="0" applyFont="1" applyFill="1" applyBorder="1" applyAlignment="1">
      <alignment vertical="center"/>
    </xf>
    <xf numFmtId="0" fontId="12" fillId="34" borderId="54" xfId="0" applyFont="1" applyFill="1" applyBorder="1" applyAlignment="1">
      <alignment horizontal="left" vertical="center" wrapText="1"/>
    </xf>
    <xf numFmtId="0" fontId="12" fillId="34" borderId="54" xfId="0" applyFont="1" applyFill="1" applyBorder="1" applyAlignment="1">
      <alignment horizontal="left" vertical="center"/>
    </xf>
    <xf numFmtId="0" fontId="12" fillId="34" borderId="55" xfId="0" applyFont="1" applyFill="1" applyBorder="1" applyAlignment="1">
      <alignment horizontal="left" vertical="center"/>
    </xf>
    <xf numFmtId="0" fontId="12" fillId="34" borderId="57" xfId="0" applyFont="1" applyFill="1" applyBorder="1" applyAlignment="1">
      <alignment horizontal="left" vertical="center"/>
    </xf>
    <xf numFmtId="0" fontId="12" fillId="34" borderId="58" xfId="0" applyFont="1" applyFill="1" applyBorder="1" applyAlignment="1">
      <alignment horizontal="left" vertical="center"/>
    </xf>
    <xf numFmtId="0" fontId="12" fillId="34" borderId="22" xfId="0" applyFont="1" applyFill="1" applyBorder="1" applyAlignment="1">
      <alignment horizontal="left" vertical="center"/>
    </xf>
    <xf numFmtId="0" fontId="12" fillId="34" borderId="57" xfId="0" applyFont="1" applyFill="1" applyBorder="1" applyAlignment="1">
      <alignment horizontal="left" vertical="center" wrapText="1"/>
    </xf>
    <xf numFmtId="0" fontId="12" fillId="34" borderId="52" xfId="0" applyFont="1" applyFill="1" applyBorder="1" applyAlignment="1">
      <alignment horizontal="left" vertical="center"/>
    </xf>
    <xf numFmtId="0" fontId="12" fillId="34" borderId="1" xfId="0" applyFont="1" applyFill="1" applyBorder="1" applyAlignment="1">
      <alignment horizontal="left" vertical="center"/>
    </xf>
    <xf numFmtId="0" fontId="12" fillId="34" borderId="64" xfId="0" applyFont="1" applyFill="1" applyBorder="1" applyAlignment="1">
      <alignment horizontal="left" vertical="center"/>
    </xf>
    <xf numFmtId="0" fontId="12" fillId="34" borderId="14" xfId="0" applyFont="1" applyFill="1" applyBorder="1" applyAlignment="1">
      <alignment horizontal="left" vertical="center"/>
    </xf>
    <xf numFmtId="0" fontId="12" fillId="34" borderId="20" xfId="0" applyFont="1" applyFill="1" applyBorder="1" applyAlignment="1">
      <alignment vertical="center" wrapText="1"/>
    </xf>
    <xf numFmtId="0" fontId="12" fillId="34" borderId="62" xfId="0" applyFont="1" applyFill="1" applyBorder="1" applyAlignment="1">
      <alignment horizontal="left" vertical="center" wrapText="1"/>
    </xf>
    <xf numFmtId="0" fontId="12" fillId="34" borderId="62" xfId="0" applyFont="1" applyFill="1" applyBorder="1" applyAlignment="1">
      <alignment horizontal="left" vertical="center"/>
    </xf>
    <xf numFmtId="0" fontId="12" fillId="34" borderId="63" xfId="0" applyFont="1" applyFill="1" applyBorder="1" applyAlignment="1">
      <alignment horizontal="left" vertical="center"/>
    </xf>
    <xf numFmtId="0" fontId="12" fillId="34" borderId="29" xfId="0" applyFont="1" applyFill="1" applyBorder="1" applyAlignment="1">
      <alignment vertical="center" wrapText="1"/>
    </xf>
    <xf numFmtId="0" fontId="19" fillId="34" borderId="54" xfId="0" applyFont="1" applyFill="1" applyBorder="1" applyAlignment="1">
      <alignment horizontal="left" vertical="center"/>
    </xf>
    <xf numFmtId="0" fontId="19" fillId="34" borderId="55" xfId="0" applyFont="1" applyFill="1" applyBorder="1" applyAlignment="1">
      <alignment horizontal="left" vertical="center"/>
    </xf>
    <xf numFmtId="0" fontId="12" fillId="34" borderId="56" xfId="0" applyFont="1" applyFill="1" applyBorder="1" applyAlignment="1">
      <alignment horizontal="left" vertical="center"/>
    </xf>
    <xf numFmtId="0" fontId="12" fillId="34" borderId="4" xfId="0" applyFont="1" applyFill="1" applyBorder="1" applyAlignment="1">
      <alignment horizontal="left" vertical="center" wrapText="1"/>
    </xf>
    <xf numFmtId="0" fontId="12" fillId="34" borderId="4" xfId="0" applyFont="1" applyFill="1" applyBorder="1" applyAlignment="1">
      <alignment horizontal="left" vertical="center"/>
    </xf>
    <xf numFmtId="0" fontId="12" fillId="34" borderId="56" xfId="0" applyFont="1" applyFill="1" applyBorder="1" applyAlignment="1">
      <alignment horizontal="left" vertical="center" shrinkToFit="1"/>
    </xf>
    <xf numFmtId="0" fontId="12" fillId="34" borderId="34" xfId="0" applyFont="1" applyFill="1" applyBorder="1" applyAlignment="1">
      <alignment horizontal="left" vertical="center" wrapText="1"/>
    </xf>
    <xf numFmtId="0" fontId="12" fillId="34" borderId="50" xfId="0" applyFont="1" applyFill="1" applyBorder="1" applyAlignment="1">
      <alignment horizontal="left" vertical="center"/>
    </xf>
    <xf numFmtId="0" fontId="12" fillId="34" borderId="3" xfId="0" applyFont="1" applyFill="1" applyBorder="1" applyAlignment="1">
      <alignment vertical="center" wrapText="1"/>
    </xf>
    <xf numFmtId="0" fontId="12" fillId="34" borderId="16" xfId="0" applyFont="1" applyFill="1" applyBorder="1" applyAlignment="1">
      <alignment vertical="center" wrapText="1"/>
    </xf>
    <xf numFmtId="0" fontId="12" fillId="34" borderId="64" xfId="0" applyFont="1" applyFill="1" applyBorder="1" applyAlignment="1">
      <alignment vertical="center"/>
    </xf>
    <xf numFmtId="0" fontId="12" fillId="34" borderId="29" xfId="0" applyFont="1" applyFill="1" applyBorder="1" applyAlignment="1">
      <alignment vertical="center" shrinkToFit="1"/>
    </xf>
    <xf numFmtId="0" fontId="12" fillId="34" borderId="16" xfId="0" applyFont="1" applyFill="1" applyBorder="1" applyAlignment="1">
      <alignment horizontal="center" vertical="center" wrapText="1"/>
    </xf>
    <xf numFmtId="0" fontId="12" fillId="34" borderId="15" xfId="0" applyFont="1" applyFill="1" applyBorder="1" applyAlignment="1">
      <alignment horizontal="center" vertical="center" wrapText="1"/>
    </xf>
    <xf numFmtId="0" fontId="0" fillId="34" borderId="0" xfId="0" applyFill="1" applyAlignment="1">
      <alignment horizontal="center" vertical="center"/>
    </xf>
    <xf numFmtId="0" fontId="0" fillId="34" borderId="16" xfId="0" applyFill="1" applyBorder="1" applyAlignment="1">
      <alignment horizontal="center" vertical="center"/>
    </xf>
    <xf numFmtId="0" fontId="0" fillId="34" borderId="4" xfId="0" applyFill="1" applyBorder="1" applyAlignment="1">
      <alignment horizontal="center" vertical="center"/>
    </xf>
    <xf numFmtId="0" fontId="0" fillId="34" borderId="4" xfId="0" applyFill="1" applyBorder="1" applyAlignment="1">
      <alignment vertical="center"/>
    </xf>
    <xf numFmtId="0" fontId="0" fillId="34" borderId="1" xfId="0" applyFill="1" applyBorder="1" applyAlignment="1">
      <alignment vertical="center"/>
    </xf>
    <xf numFmtId="0" fontId="0" fillId="34" borderId="0" xfId="0" applyFill="1" applyAlignment="1">
      <alignment horizontal="left" vertical="center"/>
    </xf>
    <xf numFmtId="0" fontId="0" fillId="34" borderId="22" xfId="0" applyFill="1" applyBorder="1" applyAlignment="1">
      <alignment horizontal="left" vertical="center"/>
    </xf>
    <xf numFmtId="0" fontId="0" fillId="34" borderId="51" xfId="0" applyFill="1" applyBorder="1" applyAlignment="1">
      <alignment horizontal="center" vertical="center"/>
    </xf>
    <xf numFmtId="0" fontId="0" fillId="34" borderId="34" xfId="0" applyFill="1" applyBorder="1" applyAlignment="1">
      <alignment horizontal="left" vertical="center"/>
    </xf>
    <xf numFmtId="0" fontId="0" fillId="34" borderId="52" xfId="0" applyFill="1" applyBorder="1" applyAlignment="1">
      <alignment horizontal="left" vertical="center"/>
    </xf>
    <xf numFmtId="0" fontId="0" fillId="34" borderId="53" xfId="0" applyFill="1" applyBorder="1" applyAlignment="1">
      <alignment horizontal="center" vertical="center"/>
    </xf>
    <xf numFmtId="0" fontId="0" fillId="34" borderId="54" xfId="0" applyFill="1" applyBorder="1" applyAlignment="1">
      <alignment vertical="center"/>
    </xf>
    <xf numFmtId="0" fontId="0" fillId="34" borderId="54" xfId="0" applyFill="1" applyBorder="1" applyAlignment="1">
      <alignment horizontal="center" vertical="center"/>
    </xf>
    <xf numFmtId="0" fontId="0" fillId="34" borderId="54" xfId="0" applyFill="1" applyBorder="1" applyAlignment="1">
      <alignment horizontal="left" vertical="center"/>
    </xf>
    <xf numFmtId="0" fontId="0" fillId="34" borderId="55" xfId="0" applyFill="1" applyBorder="1" applyAlignment="1">
      <alignment horizontal="left" vertical="center"/>
    </xf>
    <xf numFmtId="0" fontId="0" fillId="34" borderId="55" xfId="0" applyFill="1" applyBorder="1" applyAlignment="1">
      <alignment vertical="center"/>
    </xf>
    <xf numFmtId="0" fontId="0" fillId="34" borderId="34" xfId="0" applyFill="1" applyBorder="1" applyAlignment="1">
      <alignment vertical="center"/>
    </xf>
    <xf numFmtId="0" fontId="0" fillId="34" borderId="52" xfId="0" applyFill="1" applyBorder="1" applyAlignment="1">
      <alignment vertical="center"/>
    </xf>
    <xf numFmtId="0" fontId="0" fillId="34" borderId="57" xfId="0" applyFill="1" applyBorder="1" applyAlignment="1">
      <alignment vertical="center"/>
    </xf>
    <xf numFmtId="0" fontId="0" fillId="34" borderId="58" xfId="0" applyFill="1" applyBorder="1" applyAlignment="1">
      <alignment vertical="center"/>
    </xf>
    <xf numFmtId="0" fontId="0" fillId="34" borderId="59" xfId="0" applyFill="1" applyBorder="1" applyAlignment="1">
      <alignment horizontal="center" vertical="center"/>
    </xf>
    <xf numFmtId="0" fontId="0" fillId="34" borderId="57" xfId="0" applyFill="1" applyBorder="1" applyAlignment="1">
      <alignment horizontal="center" vertical="center"/>
    </xf>
    <xf numFmtId="0" fontId="0" fillId="34" borderId="11" xfId="0" applyFill="1" applyBorder="1" applyAlignment="1">
      <alignment horizontal="center" vertical="center"/>
    </xf>
    <xf numFmtId="0" fontId="0" fillId="34" borderId="12" xfId="0" applyFill="1" applyBorder="1" applyAlignment="1">
      <alignment horizontal="center" vertical="center"/>
    </xf>
    <xf numFmtId="0" fontId="0" fillId="34" borderId="12" xfId="0" applyFill="1" applyBorder="1" applyAlignment="1">
      <alignment horizontal="left" vertical="center"/>
    </xf>
    <xf numFmtId="0" fontId="0" fillId="34" borderId="61" xfId="0" applyFill="1" applyBorder="1" applyAlignment="1">
      <alignment horizontal="center" vertical="center"/>
    </xf>
    <xf numFmtId="0" fontId="0" fillId="34" borderId="62" xfId="0" applyFill="1" applyBorder="1" applyAlignment="1">
      <alignment vertical="center"/>
    </xf>
    <xf numFmtId="0" fontId="0" fillId="34" borderId="62" xfId="0" applyFill="1" applyBorder="1" applyAlignment="1">
      <alignment horizontal="center" vertical="center"/>
    </xf>
    <xf numFmtId="0" fontId="0" fillId="34" borderId="62" xfId="0" applyFill="1" applyBorder="1" applyAlignment="1">
      <alignment horizontal="left" vertical="center"/>
    </xf>
    <xf numFmtId="0" fontId="0" fillId="34" borderId="63" xfId="0" applyFill="1" applyBorder="1" applyAlignment="1">
      <alignment horizontal="left" vertical="center"/>
    </xf>
    <xf numFmtId="0" fontId="0" fillId="34" borderId="34" xfId="0" applyFill="1" applyBorder="1" applyAlignment="1">
      <alignment horizontal="center" vertical="center"/>
    </xf>
    <xf numFmtId="0" fontId="0" fillId="34" borderId="3" xfId="0" applyFill="1" applyBorder="1" applyAlignment="1">
      <alignment horizontal="center" vertical="center"/>
    </xf>
    <xf numFmtId="0" fontId="0" fillId="34" borderId="5" xfId="0" applyFill="1" applyBorder="1" applyAlignment="1">
      <alignment horizontal="center" vertical="center"/>
    </xf>
    <xf numFmtId="0" fontId="0" fillId="34" borderId="5" xfId="0" applyFill="1" applyBorder="1" applyAlignment="1">
      <alignment horizontal="left" vertical="center"/>
    </xf>
    <xf numFmtId="0" fontId="0" fillId="34" borderId="14" xfId="0" applyFill="1" applyBorder="1" applyAlignment="1">
      <alignment horizontal="left" vertical="center"/>
    </xf>
    <xf numFmtId="0" fontId="0" fillId="34" borderId="13" xfId="0" applyFill="1" applyBorder="1" applyAlignment="1">
      <alignment horizontal="left" vertical="center"/>
    </xf>
    <xf numFmtId="0" fontId="12" fillId="34" borderId="66" xfId="0" applyFont="1" applyFill="1" applyBorder="1" applyAlignment="1">
      <alignment vertical="center"/>
    </xf>
    <xf numFmtId="0" fontId="0" fillId="34" borderId="57" xfId="0" applyFill="1" applyBorder="1" applyAlignment="1">
      <alignment horizontal="left" vertical="center"/>
    </xf>
    <xf numFmtId="0" fontId="0" fillId="34" borderId="58" xfId="0" applyFill="1" applyBorder="1" applyAlignment="1">
      <alignment horizontal="left" vertical="center"/>
    </xf>
    <xf numFmtId="0" fontId="12" fillId="34" borderId="61" xfId="0" applyFont="1" applyFill="1" applyBorder="1" applyAlignment="1">
      <alignment vertical="center"/>
    </xf>
    <xf numFmtId="0" fontId="19" fillId="34" borderId="54" xfId="0" applyFont="1" applyFill="1" applyBorder="1" applyAlignment="1">
      <alignment vertical="center"/>
    </xf>
    <xf numFmtId="0" fontId="22" fillId="34" borderId="0" xfId="0" applyFont="1" applyFill="1" applyAlignment="1">
      <alignment horizontal="center" vertical="center"/>
    </xf>
    <xf numFmtId="0" fontId="0" fillId="34" borderId="63" xfId="0" applyFill="1" applyBorder="1" applyAlignment="1">
      <alignment vertical="center"/>
    </xf>
    <xf numFmtId="0" fontId="0" fillId="34" borderId="5" xfId="0" applyFill="1" applyBorder="1" applyAlignment="1">
      <alignment vertical="center"/>
    </xf>
    <xf numFmtId="0" fontId="0" fillId="34" borderId="14" xfId="0" applyFill="1" applyBorder="1" applyAlignment="1">
      <alignment vertical="center"/>
    </xf>
    <xf numFmtId="0" fontId="0" fillId="34" borderId="22" xfId="0" applyFill="1" applyBorder="1" applyAlignment="1">
      <alignment vertical="center"/>
    </xf>
    <xf numFmtId="0" fontId="0" fillId="34" borderId="12" xfId="0" applyFill="1" applyBorder="1" applyAlignment="1">
      <alignment vertical="center"/>
    </xf>
    <xf numFmtId="0" fontId="0" fillId="34" borderId="13" xfId="0" applyFill="1" applyBorder="1" applyAlignment="1">
      <alignment vertical="center"/>
    </xf>
    <xf numFmtId="0" fontId="12" fillId="34" borderId="0" xfId="0" applyFont="1" applyFill="1" applyAlignment="1">
      <alignment horizontal="center" vertical="center"/>
    </xf>
    <xf numFmtId="0" fontId="12" fillId="34" borderId="49" xfId="0" applyFont="1" applyFill="1" applyBorder="1" applyAlignment="1">
      <alignment horizontal="center" vertical="center"/>
    </xf>
    <xf numFmtId="0" fontId="12" fillId="34" borderId="9" xfId="0" applyFont="1" applyFill="1" applyBorder="1" applyAlignment="1">
      <alignment horizontal="center" vertical="center"/>
    </xf>
    <xf numFmtId="0" fontId="12" fillId="34" borderId="8" xfId="0" applyFont="1" applyFill="1" applyBorder="1" applyAlignment="1">
      <alignment horizontal="center" vertical="center"/>
    </xf>
    <xf numFmtId="0" fontId="12" fillId="34" borderId="3" xfId="0" applyFont="1" applyFill="1" applyBorder="1" applyAlignment="1">
      <alignment horizontal="center" vertical="center"/>
    </xf>
    <xf numFmtId="0" fontId="12" fillId="34" borderId="15" xfId="0" applyFont="1" applyFill="1" applyBorder="1" applyAlignment="1">
      <alignment horizontal="center" vertical="center"/>
    </xf>
    <xf numFmtId="0" fontId="12" fillId="34" borderId="5" xfId="0" applyFont="1" applyFill="1" applyBorder="1" applyAlignment="1">
      <alignment vertical="center"/>
    </xf>
    <xf numFmtId="0" fontId="12" fillId="34" borderId="5" xfId="0" applyFont="1" applyFill="1" applyBorder="1" applyAlignment="1">
      <alignment vertical="center" wrapText="1"/>
    </xf>
    <xf numFmtId="0" fontId="12" fillId="34" borderId="5" xfId="0" applyFont="1" applyFill="1" applyBorder="1" applyAlignment="1">
      <alignment horizontal="left" vertical="center"/>
    </xf>
    <xf numFmtId="0" fontId="12" fillId="34" borderId="58" xfId="0" applyFont="1" applyFill="1" applyBorder="1" applyAlignment="1">
      <alignment vertical="top"/>
    </xf>
    <xf numFmtId="0" fontId="12" fillId="34" borderId="55" xfId="0" applyFont="1" applyFill="1" applyBorder="1" applyAlignment="1">
      <alignment vertical="top"/>
    </xf>
    <xf numFmtId="0" fontId="12" fillId="34" borderId="0" xfId="0" applyFont="1" applyFill="1" applyAlignment="1">
      <alignment horizontal="center"/>
    </xf>
    <xf numFmtId="0" fontId="12" fillId="34" borderId="0" xfId="0" applyFont="1" applyFill="1"/>
    <xf numFmtId="0" fontId="0" fillId="34" borderId="15" xfId="0" applyFill="1" applyBorder="1" applyAlignment="1">
      <alignment horizontal="center" vertical="center"/>
    </xf>
    <xf numFmtId="0" fontId="0" fillId="34" borderId="4" xfId="0" applyFill="1" applyBorder="1" applyAlignment="1">
      <alignment horizontal="left" vertical="center"/>
    </xf>
    <xf numFmtId="0" fontId="0" fillId="34" borderId="1" xfId="0" applyFill="1" applyBorder="1" applyAlignment="1">
      <alignment horizontal="left" vertical="center"/>
    </xf>
    <xf numFmtId="0" fontId="0" fillId="34" borderId="65" xfId="0" applyFill="1" applyBorder="1" applyAlignment="1">
      <alignment horizontal="center" vertical="center"/>
    </xf>
    <xf numFmtId="177" fontId="41" fillId="0" borderId="29" xfId="48" applyNumberFormat="1" applyBorder="1" applyAlignment="1">
      <alignment horizontal="center" vertical="center"/>
    </xf>
    <xf numFmtId="0" fontId="64" fillId="0" borderId="0" xfId="0" applyFont="1" applyAlignment="1">
      <alignment vertical="center"/>
    </xf>
    <xf numFmtId="0" fontId="0" fillId="0" borderId="0" xfId="0" applyAlignment="1">
      <alignment horizontal="center"/>
    </xf>
    <xf numFmtId="0" fontId="65" fillId="0" borderId="0" xfId="0" applyFont="1" applyAlignment="1">
      <alignment vertical="center"/>
    </xf>
    <xf numFmtId="0" fontId="12" fillId="34" borderId="33" xfId="0" applyFont="1" applyFill="1" applyBorder="1" applyAlignment="1">
      <alignment vertical="center" wrapText="1"/>
    </xf>
    <xf numFmtId="0" fontId="12" fillId="34" borderId="0" xfId="0" applyFont="1" applyFill="1" applyAlignment="1">
      <alignment horizontal="left" vertical="center" wrapText="1"/>
    </xf>
    <xf numFmtId="0" fontId="12" fillId="34" borderId="12" xfId="0" applyFont="1" applyFill="1" applyBorder="1" applyAlignment="1">
      <alignment horizontal="left" vertical="center"/>
    </xf>
    <xf numFmtId="0" fontId="12" fillId="34" borderId="13" xfId="0" applyFont="1" applyFill="1" applyBorder="1" applyAlignment="1">
      <alignment horizontal="left" vertical="center"/>
    </xf>
    <xf numFmtId="0" fontId="12" fillId="34" borderId="63" xfId="0" applyFont="1" applyFill="1" applyBorder="1" applyAlignment="1">
      <alignment vertical="center"/>
    </xf>
    <xf numFmtId="0" fontId="0" fillId="34" borderId="0" xfId="0" applyFill="1"/>
    <xf numFmtId="0" fontId="22" fillId="34" borderId="0" xfId="0" applyFont="1" applyFill="1" applyAlignment="1">
      <alignment horizontal="left" vertical="center"/>
    </xf>
    <xf numFmtId="0" fontId="12" fillId="34" borderId="0" xfId="0" applyFont="1" applyFill="1" applyAlignment="1">
      <alignment horizontal="left" vertical="top"/>
    </xf>
    <xf numFmtId="0" fontId="20" fillId="34" borderId="0" xfId="0" applyFont="1" applyFill="1" applyAlignment="1">
      <alignment horizontal="left" vertical="center"/>
    </xf>
    <xf numFmtId="0" fontId="12" fillId="34" borderId="50" xfId="0" applyFont="1" applyFill="1" applyBorder="1" applyAlignment="1">
      <alignment horizontal="left" vertical="center" shrinkToFit="1"/>
    </xf>
    <xf numFmtId="0" fontId="12" fillId="34" borderId="66" xfId="0" applyFont="1" applyFill="1" applyBorder="1" applyAlignment="1">
      <alignment horizontal="left" vertical="center" wrapText="1"/>
    </xf>
    <xf numFmtId="0" fontId="12" fillId="34" borderId="60" xfId="0" applyFont="1" applyFill="1" applyBorder="1" applyAlignment="1">
      <alignment vertical="center" wrapText="1"/>
    </xf>
    <xf numFmtId="0" fontId="24" fillId="34" borderId="0" xfId="0" applyFont="1" applyFill="1" applyAlignment="1">
      <alignment horizontal="left" vertical="center"/>
    </xf>
    <xf numFmtId="0" fontId="12" fillId="34" borderId="64" xfId="0" applyFont="1" applyFill="1" applyBorder="1" applyAlignment="1">
      <alignment horizontal="left" vertical="center" shrinkToFit="1"/>
    </xf>
    <xf numFmtId="0" fontId="12" fillId="34" borderId="57" xfId="0" applyFont="1" applyFill="1" applyBorder="1" applyAlignment="1">
      <alignment horizontal="center" vertical="center" wrapText="1"/>
    </xf>
    <xf numFmtId="0" fontId="12" fillId="34" borderId="29" xfId="0" applyFont="1" applyFill="1" applyBorder="1" applyAlignment="1">
      <alignment horizontal="left" vertical="center"/>
    </xf>
    <xf numFmtId="0" fontId="12" fillId="34" borderId="5" xfId="0" applyFont="1" applyFill="1" applyBorder="1" applyAlignment="1">
      <alignment horizontal="center" vertical="center"/>
    </xf>
    <xf numFmtId="0" fontId="12" fillId="34" borderId="50" xfId="0" applyFont="1" applyFill="1" applyBorder="1" applyAlignment="1">
      <alignment vertical="center" shrinkToFit="1"/>
    </xf>
    <xf numFmtId="0" fontId="12" fillId="34" borderId="56" xfId="0" applyFont="1" applyFill="1" applyBorder="1" applyAlignment="1">
      <alignment vertical="center" shrinkToFit="1"/>
    </xf>
    <xf numFmtId="0" fontId="12" fillId="34" borderId="63" xfId="0" applyFont="1" applyFill="1" applyBorder="1" applyAlignment="1">
      <alignment vertical="top"/>
    </xf>
    <xf numFmtId="0" fontId="12" fillId="34" borderId="60" xfId="0" applyFont="1" applyFill="1" applyBorder="1" applyAlignment="1">
      <alignment vertical="center" shrinkToFit="1"/>
    </xf>
    <xf numFmtId="0" fontId="12" fillId="34" borderId="50" xfId="0" applyFont="1" applyFill="1" applyBorder="1" applyAlignment="1">
      <alignment vertical="center"/>
    </xf>
    <xf numFmtId="0" fontId="19" fillId="34" borderId="55" xfId="0" applyFont="1" applyFill="1" applyBorder="1" applyAlignment="1">
      <alignment vertical="center"/>
    </xf>
    <xf numFmtId="0" fontId="12" fillId="34" borderId="15" xfId="0" applyFont="1" applyFill="1" applyBorder="1" applyAlignment="1">
      <alignment vertical="center" wrapText="1"/>
    </xf>
    <xf numFmtId="0" fontId="12" fillId="34" borderId="64" xfId="0" applyFont="1" applyFill="1" applyBorder="1" applyAlignment="1">
      <alignment vertical="center" shrinkToFit="1"/>
    </xf>
    <xf numFmtId="0" fontId="66" fillId="34" borderId="3" xfId="0" applyFont="1" applyFill="1" applyBorder="1" applyAlignment="1">
      <alignment horizontal="center" vertical="center"/>
    </xf>
    <xf numFmtId="0" fontId="65" fillId="34" borderId="3" xfId="0" applyFont="1" applyFill="1" applyBorder="1" applyAlignment="1">
      <alignment horizontal="left" vertical="center" wrapText="1"/>
    </xf>
    <xf numFmtId="0" fontId="65" fillId="34" borderId="1" xfId="0" applyFont="1" applyFill="1" applyBorder="1" applyAlignment="1">
      <alignment vertical="center"/>
    </xf>
    <xf numFmtId="0" fontId="63" fillId="34" borderId="4" xfId="0" applyFont="1" applyFill="1" applyBorder="1" applyAlignment="1">
      <alignment horizontal="left" vertical="center"/>
    </xf>
    <xf numFmtId="0" fontId="63" fillId="34" borderId="1" xfId="0" applyFont="1" applyFill="1" applyBorder="1" applyAlignment="1">
      <alignment horizontal="left" vertical="center"/>
    </xf>
    <xf numFmtId="0" fontId="66" fillId="34" borderId="4" xfId="0" applyFont="1" applyFill="1" applyBorder="1" applyAlignment="1">
      <alignment horizontal="center" vertical="center"/>
    </xf>
    <xf numFmtId="0" fontId="65" fillId="34" borderId="4" xfId="0" applyFont="1" applyFill="1" applyBorder="1" applyAlignment="1">
      <alignment vertical="top"/>
    </xf>
    <xf numFmtId="0" fontId="65" fillId="34" borderId="1" xfId="0" applyFont="1" applyFill="1" applyBorder="1" applyAlignment="1">
      <alignment vertical="top"/>
    </xf>
    <xf numFmtId="0" fontId="65" fillId="34" borderId="15" xfId="0" applyFont="1" applyFill="1" applyBorder="1" applyAlignment="1">
      <alignment vertical="center"/>
    </xf>
    <xf numFmtId="0" fontId="65" fillId="34" borderId="14" xfId="0" applyFont="1" applyFill="1" applyBorder="1" applyAlignment="1">
      <alignment horizontal="center" vertical="center"/>
    </xf>
    <xf numFmtId="0" fontId="65" fillId="34" borderId="33" xfId="0" applyFont="1" applyFill="1" applyBorder="1" applyAlignment="1">
      <alignment vertical="center"/>
    </xf>
    <xf numFmtId="0" fontId="65" fillId="34" borderId="15" xfId="0" applyFont="1" applyFill="1" applyBorder="1" applyAlignment="1">
      <alignment horizontal="left" vertical="center"/>
    </xf>
    <xf numFmtId="0" fontId="65" fillId="34" borderId="14" xfId="0" applyFont="1" applyFill="1" applyBorder="1" applyAlignment="1">
      <alignment vertical="center" wrapText="1"/>
    </xf>
    <xf numFmtId="0" fontId="65" fillId="34" borderId="15" xfId="0" applyFont="1" applyFill="1" applyBorder="1" applyAlignment="1">
      <alignment horizontal="center" vertical="center" wrapText="1"/>
    </xf>
    <xf numFmtId="0" fontId="65" fillId="34" borderId="14" xfId="0" applyFont="1" applyFill="1" applyBorder="1" applyAlignment="1">
      <alignment vertical="center"/>
    </xf>
    <xf numFmtId="0" fontId="63" fillId="34" borderId="5" xfId="0" applyFont="1" applyFill="1" applyBorder="1" applyAlignment="1">
      <alignment vertical="center"/>
    </xf>
    <xf numFmtId="0" fontId="63" fillId="34" borderId="14" xfId="0" applyFont="1" applyFill="1" applyBorder="1" applyAlignment="1">
      <alignment vertical="center"/>
    </xf>
    <xf numFmtId="0" fontId="66" fillId="34" borderId="5" xfId="0" applyFont="1" applyFill="1" applyBorder="1" applyAlignment="1">
      <alignment horizontal="center" vertical="center"/>
    </xf>
    <xf numFmtId="0" fontId="65" fillId="34" borderId="5" xfId="0" applyFont="1" applyFill="1" applyBorder="1" applyAlignment="1">
      <alignment vertical="top"/>
    </xf>
    <xf numFmtId="0" fontId="65" fillId="34" borderId="14" xfId="0" applyFont="1" applyFill="1" applyBorder="1" applyAlignment="1">
      <alignment vertical="top"/>
    </xf>
    <xf numFmtId="0" fontId="12" fillId="34" borderId="4" xfId="0" applyFont="1" applyFill="1" applyBorder="1" applyAlignment="1">
      <alignment vertical="top"/>
    </xf>
    <xf numFmtId="0" fontId="66" fillId="34" borderId="16" xfId="0" applyFont="1" applyFill="1" applyBorder="1" applyAlignment="1">
      <alignment horizontal="center" vertical="center"/>
    </xf>
    <xf numFmtId="0" fontId="66" fillId="34" borderId="0" xfId="0" applyFont="1" applyFill="1" applyAlignment="1">
      <alignment horizontal="center" vertical="center"/>
    </xf>
    <xf numFmtId="0" fontId="65" fillId="34" borderId="0" xfId="0" applyFont="1" applyFill="1" applyAlignment="1">
      <alignment vertical="top"/>
    </xf>
    <xf numFmtId="0" fontId="65" fillId="34" borderId="22" xfId="0" applyFont="1" applyFill="1" applyBorder="1" applyAlignment="1">
      <alignment vertical="top"/>
    </xf>
    <xf numFmtId="0" fontId="12" fillId="34" borderId="51" xfId="0" applyFont="1" applyFill="1" applyBorder="1" applyAlignment="1">
      <alignment vertical="center"/>
    </xf>
    <xf numFmtId="0" fontId="0" fillId="34" borderId="1" xfId="0" applyFill="1" applyBorder="1" applyAlignment="1">
      <alignment vertical="center" wrapText="1"/>
    </xf>
    <xf numFmtId="0" fontId="0" fillId="34" borderId="22" xfId="0" applyFill="1" applyBorder="1" applyAlignment="1">
      <alignment vertical="center" wrapText="1"/>
    </xf>
    <xf numFmtId="0" fontId="18" fillId="34" borderId="0" xfId="0" applyFont="1" applyFill="1" applyAlignment="1">
      <alignment horizontal="left" vertical="center"/>
    </xf>
    <xf numFmtId="0" fontId="0" fillId="34" borderId="16" xfId="0" applyFill="1" applyBorder="1"/>
    <xf numFmtId="0" fontId="0" fillId="34" borderId="22" xfId="0" applyFill="1" applyBorder="1"/>
    <xf numFmtId="0" fontId="0" fillId="34" borderId="1" xfId="0" applyFill="1" applyBorder="1"/>
    <xf numFmtId="0" fontId="12" fillId="34" borderId="59" xfId="0" applyFont="1" applyFill="1" applyBorder="1" applyAlignment="1">
      <alignment vertical="center"/>
    </xf>
    <xf numFmtId="0" fontId="0" fillId="34" borderId="15" xfId="0" applyFill="1" applyBorder="1"/>
    <xf numFmtId="0" fontId="0" fillId="34" borderId="14" xfId="0" applyFill="1" applyBorder="1"/>
    <xf numFmtId="0" fontId="12" fillId="0" borderId="0" xfId="0" applyFont="1" applyAlignment="1">
      <alignment horizontal="left" vertical="center" wrapText="1" indent="1"/>
    </xf>
    <xf numFmtId="0" fontId="12" fillId="0" borderId="7" xfId="0" applyFont="1" applyBorder="1" applyAlignment="1">
      <alignment horizontal="left" vertical="center" wrapText="1" indent="1"/>
    </xf>
    <xf numFmtId="0" fontId="12" fillId="0" borderId="8" xfId="0" applyFont="1" applyBorder="1" applyAlignment="1">
      <alignment horizontal="left" vertical="center" wrapText="1" indent="1"/>
    </xf>
    <xf numFmtId="0" fontId="27" fillId="0" borderId="0" xfId="0" applyFont="1" applyAlignment="1">
      <alignment vertical="center" wrapText="1"/>
    </xf>
    <xf numFmtId="0" fontId="12" fillId="0" borderId="16" xfId="0" applyFont="1" applyBorder="1" applyAlignment="1">
      <alignment horizontal="center" vertical="center"/>
    </xf>
    <xf numFmtId="0" fontId="12" fillId="34" borderId="5" xfId="0" applyFont="1" applyFill="1" applyBorder="1" applyAlignment="1">
      <alignment horizontal="left" vertical="center" wrapText="1"/>
    </xf>
    <xf numFmtId="0" fontId="12" fillId="34" borderId="13" xfId="0" applyFont="1" applyFill="1" applyBorder="1" applyAlignment="1">
      <alignment vertical="center" wrapText="1"/>
    </xf>
    <xf numFmtId="0" fontId="12" fillId="0" borderId="1" xfId="0" applyFont="1" applyBorder="1" applyAlignment="1">
      <alignment horizontal="center" vertical="center"/>
    </xf>
    <xf numFmtId="0" fontId="12" fillId="0" borderId="3" xfId="0" applyFont="1" applyBorder="1" applyAlignment="1">
      <alignment horizontal="left" vertical="center" wrapText="1"/>
    </xf>
    <xf numFmtId="0" fontId="12" fillId="0" borderId="62" xfId="0" applyFont="1" applyBorder="1" applyAlignment="1">
      <alignment horizontal="left" vertical="center" wrapText="1"/>
    </xf>
    <xf numFmtId="0" fontId="12" fillId="0" borderId="62" xfId="0" applyFont="1" applyBorder="1" applyAlignment="1">
      <alignment horizontal="left" vertical="center"/>
    </xf>
    <xf numFmtId="0" fontId="12" fillId="0" borderId="63"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3" xfId="0" applyFont="1" applyBorder="1" applyAlignment="1">
      <alignment vertical="center"/>
    </xf>
    <xf numFmtId="0" fontId="12" fillId="34" borderId="27" xfId="0" applyFont="1" applyFill="1" applyBorder="1" applyAlignment="1">
      <alignment horizontal="center" vertical="center"/>
    </xf>
    <xf numFmtId="0" fontId="12" fillId="0" borderId="20" xfId="0" applyFont="1" applyBorder="1" applyAlignment="1">
      <alignment vertical="center" wrapText="1"/>
    </xf>
    <xf numFmtId="0" fontId="0" fillId="0" borderId="1" xfId="0" applyBorder="1" applyAlignment="1">
      <alignment vertical="center"/>
    </xf>
    <xf numFmtId="0" fontId="12" fillId="0" borderId="64" xfId="0" applyFont="1" applyBorder="1" applyAlignment="1">
      <alignment horizontal="left" vertical="center" shrinkToFit="1"/>
    </xf>
    <xf numFmtId="0" fontId="0" fillId="0" borderId="61" xfId="0" applyBorder="1" applyAlignment="1">
      <alignment horizontal="center" vertical="center"/>
    </xf>
    <xf numFmtId="0" fontId="12" fillId="0" borderId="62" xfId="0" applyFont="1" applyBorder="1" applyAlignment="1">
      <alignment vertical="center"/>
    </xf>
    <xf numFmtId="0" fontId="0" fillId="0" borderId="62" xfId="0" applyBorder="1" applyAlignment="1">
      <alignment horizontal="center" vertical="center"/>
    </xf>
    <xf numFmtId="0" fontId="12" fillId="0" borderId="1" xfId="0" applyFont="1" applyBorder="1" applyAlignment="1">
      <alignment vertical="top"/>
    </xf>
    <xf numFmtId="0" fontId="0" fillId="0" borderId="22" xfId="0" applyBorder="1" applyAlignment="1">
      <alignment vertical="center"/>
    </xf>
    <xf numFmtId="0" fontId="12" fillId="0" borderId="56" xfId="0" applyFont="1" applyBorder="1" applyAlignment="1">
      <alignment horizontal="left" vertical="center" shrinkToFit="1"/>
    </xf>
    <xf numFmtId="0" fontId="0" fillId="0" borderId="53" xfId="0" applyBorder="1" applyAlignment="1">
      <alignment horizontal="center" vertical="center"/>
    </xf>
    <xf numFmtId="0" fontId="12" fillId="0" borderId="54" xfId="0" applyFont="1" applyBorder="1" applyAlignment="1">
      <alignment vertical="center"/>
    </xf>
    <xf numFmtId="0" fontId="0" fillId="0" borderId="54" xfId="0" applyBorder="1" applyAlignment="1">
      <alignment vertical="center"/>
    </xf>
    <xf numFmtId="0" fontId="0" fillId="0" borderId="54" xfId="0" applyBorder="1" applyAlignment="1">
      <alignment horizontal="center" vertical="center"/>
    </xf>
    <xf numFmtId="0" fontId="12" fillId="0" borderId="54" xfId="0" applyFont="1" applyBorder="1" applyAlignment="1">
      <alignment horizontal="left" vertical="center"/>
    </xf>
    <xf numFmtId="0" fontId="12" fillId="0" borderId="55" xfId="0" applyFont="1" applyBorder="1" applyAlignment="1">
      <alignment horizontal="left" vertical="center"/>
    </xf>
    <xf numFmtId="0" fontId="12" fillId="0" borderId="54" xfId="0" applyFont="1" applyBorder="1" applyAlignment="1">
      <alignment horizontal="left" vertical="center" wrapText="1"/>
    </xf>
    <xf numFmtId="0" fontId="0" fillId="0" borderId="54" xfId="0" applyBorder="1" applyAlignment="1">
      <alignment horizontal="left" vertical="center"/>
    </xf>
    <xf numFmtId="0" fontId="0" fillId="0" borderId="55" xfId="0" applyBorder="1" applyAlignment="1">
      <alignment horizontal="left" vertical="center"/>
    </xf>
    <xf numFmtId="0" fontId="12" fillId="0" borderId="56" xfId="0" applyFont="1" applyBorder="1" applyAlignment="1">
      <alignment horizontal="left" vertical="center" wrapText="1"/>
    </xf>
    <xf numFmtId="0" fontId="0" fillId="0" borderId="57" xfId="0" applyBorder="1" applyAlignment="1">
      <alignment vertical="center"/>
    </xf>
    <xf numFmtId="0" fontId="0" fillId="0" borderId="58" xfId="0" applyBorder="1" applyAlignment="1">
      <alignment vertical="center"/>
    </xf>
    <xf numFmtId="0" fontId="12" fillId="0" borderId="66" xfId="0" applyFont="1" applyBorder="1" applyAlignment="1">
      <alignment horizontal="left" vertical="center" wrapText="1"/>
    </xf>
    <xf numFmtId="0" fontId="0" fillId="0" borderId="59" xfId="0" applyBorder="1" applyAlignment="1">
      <alignment horizontal="center" vertical="center"/>
    </xf>
    <xf numFmtId="0" fontId="12" fillId="0" borderId="57" xfId="0" applyFont="1" applyBorder="1" applyAlignment="1">
      <alignment vertical="center"/>
    </xf>
    <xf numFmtId="0" fontId="0" fillId="0" borderId="57" xfId="0" applyBorder="1" applyAlignment="1">
      <alignment horizontal="center" vertical="center"/>
    </xf>
    <xf numFmtId="0" fontId="12" fillId="0" borderId="60" xfId="0" applyFont="1" applyBorder="1" applyAlignment="1">
      <alignment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12" fillId="0" borderId="5" xfId="0" applyFont="1" applyBorder="1" applyAlignment="1">
      <alignment vertical="top"/>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33" xfId="0" applyFont="1" applyBorder="1" applyAlignment="1">
      <alignment horizontal="left" vertical="center"/>
    </xf>
    <xf numFmtId="0" fontId="12" fillId="0" borderId="34" xfId="0" applyFont="1" applyBorder="1" applyAlignment="1">
      <alignment horizontal="left" vertical="center"/>
    </xf>
    <xf numFmtId="0" fontId="12" fillId="0" borderId="0" xfId="0" applyFont="1" applyAlignment="1">
      <alignment vertical="center" wrapText="1"/>
    </xf>
    <xf numFmtId="0" fontId="14" fillId="0" borderId="7" xfId="0" applyFont="1" applyBorder="1" applyAlignment="1">
      <alignment horizontal="left" vertical="center" wrapText="1"/>
    </xf>
    <xf numFmtId="0" fontId="12" fillId="0" borderId="8" xfId="0" applyFont="1" applyBorder="1" applyAlignment="1">
      <alignment horizontal="center" vertical="center" wrapText="1"/>
    </xf>
    <xf numFmtId="0" fontId="12" fillId="0" borderId="0" xfId="0" applyFont="1" applyAlignment="1">
      <alignment horizontal="left" vertical="top"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4" xfId="0"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22"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left" vertical="center"/>
    </xf>
    <xf numFmtId="0" fontId="12" fillId="0" borderId="15" xfId="0" applyFont="1" applyBorder="1" applyAlignment="1">
      <alignment horizontal="center"/>
    </xf>
    <xf numFmtId="0" fontId="12" fillId="0" borderId="3" xfId="0" applyFont="1" applyBorder="1" applyAlignment="1">
      <alignment horizontal="center"/>
    </xf>
    <xf numFmtId="0" fontId="14" fillId="0" borderId="4" xfId="0" applyFont="1" applyBorder="1" applyAlignment="1">
      <alignment horizontal="left" vertical="center" wrapText="1"/>
    </xf>
    <xf numFmtId="0" fontId="14" fillId="0" borderId="16" xfId="0" applyFont="1" applyBorder="1" applyAlignment="1">
      <alignment horizontal="left" vertical="center" wrapText="1"/>
    </xf>
    <xf numFmtId="0" fontId="14" fillId="0" borderId="0" xfId="0" applyFont="1" applyAlignment="1">
      <alignment horizontal="left" vertical="center" wrapText="1"/>
    </xf>
    <xf numFmtId="0" fontId="14" fillId="0" borderId="22" xfId="0" applyFont="1" applyBorder="1" applyAlignment="1">
      <alignment horizontal="left" vertical="center" wrapText="1"/>
    </xf>
    <xf numFmtId="0" fontId="14" fillId="0" borderId="5" xfId="0" applyFont="1" applyBorder="1" applyAlignment="1">
      <alignment horizontal="left" vertical="center" wrapText="1"/>
    </xf>
    <xf numFmtId="0" fontId="14" fillId="0" borderId="14" xfId="0" applyFont="1" applyBorder="1" applyAlignment="1">
      <alignment horizontal="left" vertical="center" wrapText="1"/>
    </xf>
    <xf numFmtId="0" fontId="12" fillId="0" borderId="0" xfId="0" applyFont="1" applyAlignment="1">
      <alignment horizontal="right" vertical="center"/>
    </xf>
    <xf numFmtId="0" fontId="12" fillId="0" borderId="5" xfId="0" applyFont="1" applyBorder="1" applyAlignment="1">
      <alignment horizontal="left" vertical="center" shrinkToFit="1"/>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6" xfId="0" applyFont="1" applyBorder="1" applyAlignment="1">
      <alignment horizontal="center" vertical="center"/>
    </xf>
    <xf numFmtId="0" fontId="16" fillId="0" borderId="0" xfId="0" applyFont="1" applyAlignment="1">
      <alignment horizontal="left" vertical="center"/>
    </xf>
    <xf numFmtId="0" fontId="16" fillId="0" borderId="22" xfId="0" applyFont="1" applyBorder="1" applyAlignment="1">
      <alignment horizontal="left" vertical="center"/>
    </xf>
    <xf numFmtId="0" fontId="16" fillId="0" borderId="5" xfId="0" applyFont="1" applyBorder="1" applyAlignment="1">
      <alignment horizontal="left" vertical="center"/>
    </xf>
    <xf numFmtId="0" fontId="16" fillId="0" borderId="14" xfId="0" applyFont="1" applyBorder="1" applyAlignment="1">
      <alignment horizontal="left" vertical="center"/>
    </xf>
    <xf numFmtId="0" fontId="16" fillId="0" borderId="0" xfId="0" applyFont="1" applyAlignment="1">
      <alignment horizontal="center" vertical="top"/>
    </xf>
    <xf numFmtId="0" fontId="16" fillId="0" borderId="4" xfId="0" applyFont="1" applyBorder="1" applyAlignment="1">
      <alignment horizontal="left" vertical="center"/>
    </xf>
    <xf numFmtId="0" fontId="16" fillId="0" borderId="1" xfId="0" applyFont="1" applyBorder="1" applyAlignment="1">
      <alignment horizontal="left" vertical="center"/>
    </xf>
    <xf numFmtId="0" fontId="16" fillId="0" borderId="0" xfId="0" applyFont="1" applyAlignment="1">
      <alignment horizontal="right" vertical="center"/>
    </xf>
    <xf numFmtId="0" fontId="16" fillId="0" borderId="0" xfId="0" applyFont="1" applyAlignment="1">
      <alignment horizontal="center" vertical="center"/>
    </xf>
    <xf numFmtId="0" fontId="16" fillId="0" borderId="4" xfId="0" applyFont="1" applyBorder="1" applyAlignment="1">
      <alignment horizontal="left" vertical="top"/>
    </xf>
    <xf numFmtId="0" fontId="16" fillId="0" borderId="0" xfId="0" applyFont="1" applyAlignment="1">
      <alignment horizontal="left" vertical="top"/>
    </xf>
    <xf numFmtId="0" fontId="16" fillId="0" borderId="15" xfId="0" applyFont="1" applyBorder="1" applyAlignment="1">
      <alignment horizontal="left" vertical="top"/>
    </xf>
    <xf numFmtId="0" fontId="16" fillId="0" borderId="5" xfId="0" applyFont="1" applyBorder="1" applyAlignment="1">
      <alignment horizontal="left" vertical="top"/>
    </xf>
    <xf numFmtId="0" fontId="16" fillId="0" borderId="26" xfId="0" applyFont="1" applyBorder="1" applyAlignment="1">
      <alignment horizontal="left" vertical="center"/>
    </xf>
    <xf numFmtId="0" fontId="16" fillId="0" borderId="18" xfId="0" applyFont="1" applyBorder="1" applyAlignment="1">
      <alignment horizontal="left" vertical="center"/>
    </xf>
    <xf numFmtId="0" fontId="15" fillId="0" borderId="2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6" xfId="0" applyFont="1" applyBorder="1" applyAlignment="1">
      <alignment horizontal="center" vertical="center"/>
    </xf>
    <xf numFmtId="0" fontId="15" fillId="0" borderId="20" xfId="0" applyFont="1" applyBorder="1" applyAlignment="1">
      <alignment horizontal="center" vertical="center" wrapText="1"/>
    </xf>
    <xf numFmtId="0" fontId="41" fillId="34" borderId="0" xfId="48" applyFill="1" applyAlignment="1">
      <alignment horizontal="left" vertical="center"/>
    </xf>
    <xf numFmtId="0" fontId="41" fillId="34" borderId="33" xfId="48" applyFill="1" applyBorder="1" applyAlignment="1">
      <alignment horizontal="center" vertical="center"/>
    </xf>
    <xf numFmtId="0" fontId="41" fillId="35" borderId="0" xfId="48" applyFill="1" applyAlignment="1">
      <alignment horizontal="center" vertical="center"/>
    </xf>
    <xf numFmtId="0" fontId="59" fillId="34" borderId="0" xfId="48" applyFont="1" applyFill="1" applyAlignment="1">
      <alignment horizontal="center" vertical="center"/>
    </xf>
    <xf numFmtId="0" fontId="41" fillId="35" borderId="2" xfId="48" applyFill="1" applyBorder="1" applyAlignment="1">
      <alignment horizontal="center" vertical="center"/>
    </xf>
    <xf numFmtId="0" fontId="12" fillId="0" borderId="2" xfId="0" applyFont="1" applyBorder="1" applyAlignment="1">
      <alignment horizontal="center"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0" xfId="0" applyFont="1" applyAlignment="1">
      <alignment horizontal="left" vertical="top"/>
    </xf>
    <xf numFmtId="0" fontId="12" fillId="0" borderId="0" xfId="0" applyFont="1" applyAlignment="1">
      <alignment horizontal="center"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12" fillId="0" borderId="8" xfId="0" applyFont="1" applyBorder="1" applyAlignment="1">
      <alignment vertical="center" wrapText="1"/>
    </xf>
    <xf numFmtId="0" fontId="12" fillId="0" borderId="2" xfId="0" applyFont="1" applyBorder="1" applyAlignment="1">
      <alignment vertical="center"/>
    </xf>
    <xf numFmtId="0" fontId="12" fillId="0" borderId="22" xfId="0" applyFont="1" applyBorder="1" applyAlignment="1">
      <alignment horizontal="left" vertical="center"/>
    </xf>
    <xf numFmtId="0" fontId="12" fillId="0" borderId="4" xfId="0" applyFont="1" applyBorder="1" applyAlignment="1">
      <alignment horizontal="left" vertical="center"/>
    </xf>
    <xf numFmtId="0" fontId="12" fillId="0" borderId="16"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4" xfId="0" applyFont="1" applyBorder="1" applyAlignment="1">
      <alignment horizontal="center" vertical="center" wrapText="1"/>
    </xf>
    <xf numFmtId="0" fontId="27" fillId="0" borderId="0" xfId="0" applyFont="1" applyAlignment="1">
      <alignment vertical="top" wrapText="1"/>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7" xfId="0" applyFont="1" applyBorder="1" applyAlignment="1">
      <alignment vertical="center"/>
    </xf>
    <xf numFmtId="0" fontId="12" fillId="0" borderId="6" xfId="0" applyFont="1" applyBorder="1" applyAlignment="1">
      <alignment vertical="center"/>
    </xf>
    <xf numFmtId="0" fontId="12" fillId="0" borderId="7" xfId="0" applyFont="1" applyBorder="1" applyAlignment="1">
      <alignment vertical="center"/>
    </xf>
    <xf numFmtId="0" fontId="12" fillId="0" borderId="33" xfId="0" applyFont="1" applyBorder="1" applyAlignment="1">
      <alignment horizontal="center" vertical="center"/>
    </xf>
    <xf numFmtId="0" fontId="14" fillId="0" borderId="4" xfId="0" applyFont="1" applyBorder="1" applyAlignment="1">
      <alignment vertical="center" wrapText="1"/>
    </xf>
    <xf numFmtId="0" fontId="14" fillId="0" borderId="5" xfId="0" applyFont="1" applyBorder="1" applyAlignment="1">
      <alignment vertical="center" wrapText="1"/>
    </xf>
    <xf numFmtId="0" fontId="12" fillId="0" borderId="8" xfId="0" applyFont="1" applyBorder="1" applyAlignment="1">
      <alignment vertical="center"/>
    </xf>
    <xf numFmtId="0" fontId="14" fillId="0" borderId="7" xfId="0" applyFont="1" applyBorder="1" applyAlignment="1">
      <alignment horizontal="left" vertical="center" wrapText="1" indent="1"/>
    </xf>
    <xf numFmtId="0" fontId="12" fillId="0" borderId="0" xfId="0" applyFont="1" applyAlignment="1">
      <alignment vertical="top" wrapText="1"/>
    </xf>
    <xf numFmtId="0" fontId="12" fillId="0" borderId="22" xfId="0" applyFont="1" applyBorder="1" applyAlignment="1">
      <alignment vertical="top" wrapText="1"/>
    </xf>
    <xf numFmtId="0" fontId="14" fillId="0" borderId="7" xfId="0" applyFont="1" applyBorder="1" applyAlignment="1">
      <alignment vertical="center" wrapText="1"/>
    </xf>
    <xf numFmtId="0" fontId="14" fillId="0" borderId="2" xfId="0" applyFont="1" applyBorder="1" applyAlignment="1">
      <alignment horizontal="center" vertical="center"/>
    </xf>
    <xf numFmtId="0" fontId="27" fillId="0" borderId="0" xfId="0" applyFont="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0" xfId="0" applyFont="1" applyAlignment="1">
      <alignment horizontal="center" vertical="center"/>
    </xf>
    <xf numFmtId="0" fontId="12" fillId="0" borderId="7" xfId="0" applyFont="1" applyBorder="1" applyAlignment="1">
      <alignment horizontal="right" vertical="center"/>
    </xf>
    <xf numFmtId="0" fontId="12" fillId="0" borderId="8" xfId="0" applyFont="1" applyBorder="1" applyAlignment="1">
      <alignment horizontal="right" vertical="center"/>
    </xf>
    <xf numFmtId="0" fontId="27" fillId="0" borderId="47" xfId="0" quotePrefix="1" applyFont="1" applyBorder="1" applyAlignment="1">
      <alignment horizontal="center" vertical="center"/>
    </xf>
    <xf numFmtId="0" fontId="14" fillId="0" borderId="0" xfId="0" applyFont="1" applyAlignment="1">
      <alignment horizontal="center" vertical="center" wrapText="1"/>
    </xf>
    <xf numFmtId="0" fontId="14" fillId="0" borderId="33" xfId="0" applyFont="1" applyBorder="1" applyAlignment="1">
      <alignment horizontal="center" vertical="center"/>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0" fillId="0" borderId="22" xfId="0" applyBorder="1" applyAlignment="1">
      <alignment horizontal="center" vertical="center"/>
    </xf>
    <xf numFmtId="0" fontId="14" fillId="0" borderId="16" xfId="0" applyFont="1" applyBorder="1" applyAlignment="1">
      <alignment horizontal="center" vertical="center"/>
    </xf>
    <xf numFmtId="0" fontId="27" fillId="0" borderId="0" xfId="0" applyFont="1" applyAlignment="1">
      <alignment horizontal="left" vertical="center" wrapText="1"/>
    </xf>
    <xf numFmtId="0" fontId="14" fillId="0" borderId="15" xfId="0" applyFont="1" applyBorder="1" applyAlignment="1">
      <alignment horizontal="center" vertical="center"/>
    </xf>
    <xf numFmtId="0" fontId="14" fillId="0" borderId="14" xfId="0" applyFont="1" applyBorder="1" applyAlignment="1">
      <alignment horizontal="center" vertical="center"/>
    </xf>
    <xf numFmtId="9" fontId="14" fillId="0" borderId="0" xfId="0" quotePrefix="1" applyNumberFormat="1" applyFont="1" applyAlignment="1">
      <alignment horizontal="center" vertical="center" wrapText="1"/>
    </xf>
    <xf numFmtId="0" fontId="14" fillId="0" borderId="16" xfId="0" applyFont="1" applyBorder="1" applyAlignment="1">
      <alignment vertical="center" wrapText="1"/>
    </xf>
    <xf numFmtId="0" fontId="14" fillId="0" borderId="0" xfId="0" applyFont="1" applyAlignment="1">
      <alignment vertical="center" wrapText="1"/>
    </xf>
    <xf numFmtId="0" fontId="14" fillId="0" borderId="22" xfId="0" applyFont="1" applyBorder="1" applyAlignment="1">
      <alignment vertical="center" wrapText="1"/>
    </xf>
    <xf numFmtId="0" fontId="14" fillId="0" borderId="0" xfId="0" applyFont="1" applyAlignment="1">
      <alignment horizontal="left" vertical="center"/>
    </xf>
    <xf numFmtId="0" fontId="28" fillId="0" borderId="0" xfId="0" applyFont="1" applyAlignment="1">
      <alignment horizontal="left" vertical="center" wrapText="1"/>
    </xf>
    <xf numFmtId="0" fontId="27" fillId="0" borderId="0" xfId="0" applyFont="1" applyAlignment="1">
      <alignment horizontal="left" vertical="center"/>
    </xf>
    <xf numFmtId="181" fontId="12" fillId="0" borderId="7" xfId="46" applyNumberFormat="1" applyFont="1" applyBorder="1" applyAlignment="1">
      <alignment horizontal="center" vertical="center"/>
    </xf>
    <xf numFmtId="181" fontId="12" fillId="0" borderId="5" xfId="46" applyNumberFormat="1" applyFont="1" applyBorder="1" applyAlignment="1">
      <alignment horizontal="center" vertical="center"/>
    </xf>
    <xf numFmtId="0" fontId="15" fillId="0" borderId="2" xfId="0" applyFont="1" applyBorder="1" applyAlignment="1">
      <alignment horizontal="center" vertical="center"/>
    </xf>
    <xf numFmtId="0" fontId="32" fillId="0" borderId="0" xfId="0" applyFont="1" applyAlignment="1">
      <alignment horizontal="left" vertical="center" wrapText="1"/>
    </xf>
    <xf numFmtId="0" fontId="33" fillId="0" borderId="0" xfId="0" applyFont="1" applyAlignment="1">
      <alignment horizontal="left" vertical="center" wrapText="1"/>
    </xf>
    <xf numFmtId="0" fontId="32" fillId="0" borderId="16" xfId="0" applyFont="1" applyBorder="1" applyAlignment="1">
      <alignment horizontal="left" vertical="center" wrapText="1"/>
    </xf>
    <xf numFmtId="0" fontId="32" fillId="0" borderId="22" xfId="0" applyFont="1" applyBorder="1" applyAlignment="1">
      <alignment horizontal="left" vertical="center" wrapText="1"/>
    </xf>
    <xf numFmtId="0" fontId="32" fillId="0" borderId="8" xfId="0" applyFont="1" applyBorder="1" applyAlignment="1">
      <alignment horizontal="center" vertical="center"/>
    </xf>
    <xf numFmtId="0" fontId="26" fillId="0" borderId="7" xfId="0" applyFont="1" applyBorder="1" applyAlignment="1">
      <alignment horizontal="center" vertical="center"/>
    </xf>
    <xf numFmtId="0" fontId="12" fillId="0" borderId="20" xfId="0" applyFont="1" applyBorder="1" applyAlignment="1">
      <alignment horizontal="center" vertical="center"/>
    </xf>
    <xf numFmtId="0" fontId="14" fillId="0" borderId="5" xfId="0" applyFont="1" applyBorder="1" applyAlignment="1">
      <alignment horizontal="center" vertical="center"/>
    </xf>
    <xf numFmtId="0" fontId="14" fillId="0" borderId="5" xfId="0" applyFont="1" applyBorder="1" applyAlignment="1">
      <alignment horizontal="left" vertical="center"/>
    </xf>
    <xf numFmtId="0" fontId="14" fillId="0" borderId="14" xfId="0" applyFont="1" applyBorder="1" applyAlignment="1">
      <alignment horizontal="left" vertical="center"/>
    </xf>
    <xf numFmtId="0" fontId="41" fillId="34" borderId="4" xfId="48" applyFill="1" applyBorder="1" applyAlignment="1">
      <alignment horizontal="center" vertical="center"/>
    </xf>
    <xf numFmtId="178" fontId="17" fillId="34" borderId="4" xfId="37" applyNumberFormat="1" applyFont="1" applyFill="1" applyBorder="1" applyAlignment="1">
      <alignment horizontal="center" vertical="center"/>
    </xf>
    <xf numFmtId="0" fontId="41" fillId="34" borderId="4" xfId="48" applyFill="1" applyBorder="1" applyAlignment="1">
      <alignment vertical="center" wrapText="1"/>
    </xf>
    <xf numFmtId="38" fontId="17" fillId="34" borderId="4" xfId="37" applyFont="1" applyFill="1" applyBorder="1">
      <alignment vertical="center"/>
    </xf>
    <xf numFmtId="0" fontId="41" fillId="34" borderId="4" xfId="48" applyFill="1" applyBorder="1">
      <alignment vertical="center"/>
    </xf>
    <xf numFmtId="38" fontId="17" fillId="34" borderId="5" xfId="37" applyFont="1" applyFill="1" applyBorder="1">
      <alignment vertical="center"/>
    </xf>
    <xf numFmtId="0" fontId="41" fillId="34" borderId="5" xfId="48" applyFill="1" applyBorder="1">
      <alignment vertical="center"/>
    </xf>
    <xf numFmtId="0" fontId="41" fillId="34" borderId="16" xfId="48" applyFill="1" applyBorder="1">
      <alignment vertical="center"/>
    </xf>
    <xf numFmtId="0" fontId="41" fillId="34" borderId="15" xfId="48" applyFill="1" applyBorder="1">
      <alignment vertical="center"/>
    </xf>
    <xf numFmtId="0" fontId="12" fillId="0" borderId="29" xfId="0" applyFont="1" applyBorder="1"/>
    <xf numFmtId="0" fontId="28" fillId="0" borderId="0" xfId="0" applyFont="1" applyAlignment="1">
      <alignment vertical="top"/>
    </xf>
    <xf numFmtId="0" fontId="12" fillId="0" borderId="33" xfId="0" applyFont="1" applyBorder="1" applyAlignment="1">
      <alignment horizontal="left" vertical="center" wrapText="1"/>
    </xf>
    <xf numFmtId="0" fontId="32" fillId="0" borderId="5" xfId="0" applyFont="1" applyBorder="1"/>
    <xf numFmtId="0" fontId="32" fillId="0" borderId="4" xfId="0" applyFont="1" applyBorder="1"/>
    <xf numFmtId="0" fontId="12" fillId="0" borderId="5" xfId="0" applyFont="1" applyBorder="1" applyAlignment="1">
      <alignment horizontal="right" vertical="center"/>
    </xf>
    <xf numFmtId="0" fontId="60" fillId="34" borderId="16" xfId="0" applyFont="1" applyFill="1" applyBorder="1" applyAlignment="1">
      <alignment vertical="center"/>
    </xf>
    <xf numFmtId="0" fontId="60" fillId="34" borderId="22" xfId="0" applyFont="1" applyFill="1" applyBorder="1" applyAlignment="1">
      <alignment horizontal="center" vertical="center"/>
    </xf>
    <xf numFmtId="0" fontId="60" fillId="34" borderId="29" xfId="0" applyFont="1" applyFill="1" applyBorder="1" applyAlignment="1">
      <alignment vertical="center"/>
    </xf>
    <xf numFmtId="0" fontId="60" fillId="34" borderId="16" xfId="0" applyFont="1" applyFill="1" applyBorder="1" applyAlignment="1">
      <alignment horizontal="left" vertical="center"/>
    </xf>
    <xf numFmtId="0" fontId="60" fillId="34" borderId="22" xfId="0" applyFont="1" applyFill="1" applyBorder="1" applyAlignment="1">
      <alignment vertical="center" wrapText="1"/>
    </xf>
    <xf numFmtId="0" fontId="60" fillId="34" borderId="16" xfId="0" applyFont="1" applyFill="1" applyBorder="1" applyAlignment="1">
      <alignment horizontal="left" vertical="center" wrapText="1"/>
    </xf>
    <xf numFmtId="0" fontId="60" fillId="34" borderId="22" xfId="0" applyFont="1" applyFill="1" applyBorder="1" applyAlignment="1">
      <alignment vertical="center"/>
    </xf>
    <xf numFmtId="0" fontId="60" fillId="34" borderId="53" xfId="0" applyFont="1" applyFill="1" applyBorder="1" applyAlignment="1">
      <alignment vertical="center"/>
    </xf>
    <xf numFmtId="0" fontId="67" fillId="34" borderId="53" xfId="0" applyFont="1" applyFill="1" applyBorder="1" applyAlignment="1">
      <alignment horizontal="center" vertical="center"/>
    </xf>
    <xf numFmtId="0" fontId="60" fillId="34" borderId="54" xfId="0" applyFont="1" applyFill="1" applyBorder="1" applyAlignment="1">
      <alignment vertical="center"/>
    </xf>
    <xf numFmtId="0" fontId="67" fillId="34" borderId="54" xfId="0" applyFont="1" applyFill="1" applyBorder="1" applyAlignment="1">
      <alignment vertical="center"/>
    </xf>
    <xf numFmtId="0" fontId="60" fillId="34" borderId="54" xfId="0" applyFont="1" applyFill="1" applyBorder="1" applyAlignment="1">
      <alignment horizontal="left" vertical="center" wrapText="1"/>
    </xf>
    <xf numFmtId="0" fontId="67" fillId="34" borderId="54" xfId="0" applyFont="1" applyFill="1" applyBorder="1" applyAlignment="1">
      <alignment horizontal="center" vertical="center"/>
    </xf>
    <xf numFmtId="0" fontId="67" fillId="34" borderId="54" xfId="0" applyFont="1" applyFill="1" applyBorder="1" applyAlignment="1">
      <alignment horizontal="left" vertical="center"/>
    </xf>
    <xf numFmtId="0" fontId="67" fillId="34" borderId="55" xfId="0" applyFont="1" applyFill="1" applyBorder="1" applyAlignment="1">
      <alignment horizontal="left" vertical="center"/>
    </xf>
    <xf numFmtId="0" fontId="67" fillId="34" borderId="16" xfId="0" applyFont="1" applyFill="1" applyBorder="1" applyAlignment="1">
      <alignment horizontal="center" vertical="center"/>
    </xf>
    <xf numFmtId="0" fontId="60" fillId="34" borderId="0" xfId="0" applyFont="1" applyFill="1" applyAlignment="1">
      <alignment vertical="center"/>
    </xf>
    <xf numFmtId="0" fontId="60" fillId="34" borderId="0" xfId="0" applyFont="1" applyFill="1" applyAlignment="1">
      <alignment vertical="top"/>
    </xf>
    <xf numFmtId="0" fontId="60" fillId="34" borderId="22" xfId="0" applyFont="1" applyFill="1" applyBorder="1" applyAlignment="1">
      <alignment vertical="top"/>
    </xf>
    <xf numFmtId="0" fontId="60" fillId="34" borderId="0" xfId="0" applyFont="1" applyFill="1" applyAlignment="1">
      <alignment horizontal="left" vertical="center"/>
    </xf>
    <xf numFmtId="0" fontId="12" fillId="0" borderId="64" xfId="0" applyFont="1" applyBorder="1" applyAlignment="1">
      <alignment vertical="center" shrinkToFit="1"/>
    </xf>
    <xf numFmtId="0" fontId="12" fillId="0" borderId="63" xfId="0" applyFont="1" applyBorder="1" applyAlignment="1">
      <alignment vertical="center"/>
    </xf>
    <xf numFmtId="0" fontId="76" fillId="0" borderId="0" xfId="53" applyFont="1">
      <alignment vertical="center"/>
    </xf>
    <xf numFmtId="0" fontId="76" fillId="0" borderId="0" xfId="53" applyFont="1" applyAlignment="1">
      <alignment horizontal="center" vertical="center"/>
    </xf>
    <xf numFmtId="0" fontId="76" fillId="0" borderId="0" xfId="53" applyFont="1" applyAlignment="1">
      <alignment horizontal="left" vertical="center"/>
    </xf>
    <xf numFmtId="0" fontId="76" fillId="0" borderId="0" xfId="53" applyFont="1" applyAlignment="1">
      <alignment vertical="center" wrapText="1"/>
    </xf>
    <xf numFmtId="0" fontId="76" fillId="0" borderId="0" xfId="54" applyFont="1">
      <alignment vertical="center"/>
    </xf>
    <xf numFmtId="0" fontId="68" fillId="0" borderId="16" xfId="54" applyFont="1" applyBorder="1">
      <alignment vertical="center"/>
    </xf>
    <xf numFmtId="0" fontId="68" fillId="0" borderId="118" xfId="54" applyFont="1" applyBorder="1" applyAlignment="1">
      <alignment horizontal="center" vertical="center"/>
    </xf>
    <xf numFmtId="0" fontId="68" fillId="0" borderId="117" xfId="54" applyFont="1" applyBorder="1" applyAlignment="1">
      <alignment horizontal="center" vertical="center"/>
    </xf>
    <xf numFmtId="0" fontId="73" fillId="0" borderId="116" xfId="54" applyFont="1" applyBorder="1" applyAlignment="1">
      <alignment horizontal="center" vertical="center"/>
    </xf>
    <xf numFmtId="0" fontId="78" fillId="0" borderId="118" xfId="54" applyFont="1" applyBorder="1" applyAlignment="1">
      <alignment vertical="center" wrapText="1"/>
    </xf>
    <xf numFmtId="0" fontId="68" fillId="0" borderId="0" xfId="54" applyFont="1">
      <alignment vertical="center"/>
    </xf>
    <xf numFmtId="0" fontId="71" fillId="0" borderId="117" xfId="52" applyFont="1" applyBorder="1" applyAlignment="1">
      <alignment horizontal="center" vertical="center" wrapText="1"/>
    </xf>
    <xf numFmtId="0" fontId="68" fillId="0" borderId="124" xfId="55" applyFont="1" applyBorder="1">
      <alignment vertical="center"/>
    </xf>
    <xf numFmtId="0" fontId="71" fillId="0" borderId="118" xfId="52" applyFont="1" applyBorder="1" applyAlignment="1">
      <alignment horizontal="center" vertical="center" wrapText="1"/>
    </xf>
    <xf numFmtId="0" fontId="68" fillId="0" borderId="0" xfId="55" applyFont="1">
      <alignment vertical="center"/>
    </xf>
    <xf numFmtId="0" fontId="68" fillId="0" borderId="124" xfId="52" applyFont="1" applyBorder="1">
      <alignment vertical="center"/>
    </xf>
    <xf numFmtId="0" fontId="77" fillId="0" borderId="36" xfId="52" applyFont="1" applyBorder="1" applyAlignment="1">
      <alignment horizontal="center" vertical="center"/>
    </xf>
    <xf numFmtId="0" fontId="68" fillId="0" borderId="0" xfId="52" applyFont="1">
      <alignment vertical="center"/>
    </xf>
    <xf numFmtId="0" fontId="76" fillId="0" borderId="0" xfId="52" applyFont="1">
      <alignment vertical="center"/>
    </xf>
    <xf numFmtId="0" fontId="68" fillId="0" borderId="0" xfId="53" applyFont="1">
      <alignment vertical="center"/>
    </xf>
    <xf numFmtId="0" fontId="68" fillId="0" borderId="0" xfId="53" applyFont="1" applyAlignment="1">
      <alignment horizontal="center" vertical="center"/>
    </xf>
    <xf numFmtId="0" fontId="68" fillId="0" borderId="0" xfId="53" applyFont="1" applyAlignment="1">
      <alignment horizontal="left" vertical="center"/>
    </xf>
    <xf numFmtId="0" fontId="68" fillId="0" borderId="0" xfId="53" applyFont="1" applyAlignment="1">
      <alignment vertical="center" wrapText="1"/>
    </xf>
    <xf numFmtId="0" fontId="80" fillId="38" borderId="6" xfId="54" applyFont="1" applyFill="1" applyBorder="1" applyAlignment="1">
      <alignment horizontal="center" vertical="center" wrapText="1"/>
    </xf>
    <xf numFmtId="0" fontId="68" fillId="38" borderId="2" xfId="54" applyFont="1" applyFill="1" applyBorder="1" applyAlignment="1">
      <alignment horizontal="center" vertical="center" wrapText="1"/>
    </xf>
    <xf numFmtId="0" fontId="68" fillId="0" borderId="30" xfId="54" applyFont="1" applyBorder="1" applyAlignment="1">
      <alignment horizontal="center" vertical="center"/>
    </xf>
    <xf numFmtId="0" fontId="68" fillId="0" borderId="114" xfId="54" applyFont="1" applyBorder="1" applyAlignment="1">
      <alignment horizontal="center" vertical="center"/>
    </xf>
    <xf numFmtId="0" fontId="73" fillId="0" borderId="115" xfId="54" applyFont="1" applyBorder="1" applyAlignment="1">
      <alignment horizontal="center" vertical="center"/>
    </xf>
    <xf numFmtId="0" fontId="68" fillId="0" borderId="32" xfId="54" applyFont="1" applyBorder="1" applyAlignment="1">
      <alignment horizontal="center" vertical="center"/>
    </xf>
    <xf numFmtId="0" fontId="68" fillId="0" borderId="37" xfId="54" applyFont="1" applyBorder="1" applyAlignment="1">
      <alignment horizontal="center" vertical="center"/>
    </xf>
    <xf numFmtId="0" fontId="81" fillId="0" borderId="118" xfId="54" applyFont="1" applyBorder="1" applyAlignment="1">
      <alignment vertical="center" wrapText="1"/>
    </xf>
    <xf numFmtId="0" fontId="73" fillId="0" borderId="16" xfId="54" applyFont="1" applyBorder="1" applyAlignment="1">
      <alignment horizontal="center" vertical="center"/>
    </xf>
    <xf numFmtId="0" fontId="73" fillId="0" borderId="0" xfId="54" applyFont="1" applyAlignment="1">
      <alignment horizontal="left" vertical="center"/>
    </xf>
    <xf numFmtId="0" fontId="73" fillId="0" borderId="0" xfId="54" applyFont="1">
      <alignment vertical="center"/>
    </xf>
    <xf numFmtId="0" fontId="81" fillId="0" borderId="0" xfId="54" applyFont="1" applyAlignment="1">
      <alignment horizontal="right" vertical="center"/>
    </xf>
    <xf numFmtId="0" fontId="81" fillId="0" borderId="0" xfId="54" applyFont="1">
      <alignment vertical="center"/>
    </xf>
    <xf numFmtId="0" fontId="68" fillId="0" borderId="123" xfId="54" applyFont="1" applyBorder="1" applyAlignment="1">
      <alignment horizontal="left" vertical="center" wrapText="1"/>
    </xf>
    <xf numFmtId="0" fontId="82" fillId="0" borderId="118" xfId="54" applyFont="1" applyBorder="1" applyAlignment="1">
      <alignment vertical="center" wrapText="1"/>
    </xf>
    <xf numFmtId="0" fontId="68" fillId="0" borderId="124" xfId="53" applyFont="1" applyBorder="1" applyAlignment="1">
      <alignment horizontal="center" vertical="center"/>
    </xf>
    <xf numFmtId="0" fontId="68" fillId="0" borderId="125" xfId="53" applyFont="1" applyBorder="1" applyAlignment="1">
      <alignment horizontal="left" vertical="center" wrapText="1"/>
    </xf>
    <xf numFmtId="0" fontId="68" fillId="0" borderId="126" xfId="53" applyFont="1" applyBorder="1" applyAlignment="1">
      <alignment horizontal="center" vertical="center" wrapText="1"/>
    </xf>
    <xf numFmtId="0" fontId="81" fillId="0" borderId="118" xfId="53" applyFont="1" applyBorder="1" applyAlignment="1">
      <alignment horizontal="left" vertical="center" wrapText="1"/>
    </xf>
    <xf numFmtId="0" fontId="68" fillId="0" borderId="29" xfId="53" applyFont="1" applyBorder="1" applyAlignment="1">
      <alignment horizontal="center" vertical="center" wrapText="1"/>
    </xf>
    <xf numFmtId="0" fontId="68" fillId="0" borderId="0" xfId="53" applyFont="1" applyAlignment="1">
      <alignment horizontal="center" vertical="center" wrapText="1"/>
    </xf>
    <xf numFmtId="0" fontId="81" fillId="0" borderId="29" xfId="53" applyFont="1" applyBorder="1" applyAlignment="1">
      <alignment horizontal="left" vertical="center" wrapText="1"/>
    </xf>
    <xf numFmtId="0" fontId="68" fillId="0" borderId="122" xfId="53" applyFont="1" applyBorder="1" applyAlignment="1">
      <alignment horizontal="center" vertical="center" wrapText="1"/>
    </xf>
    <xf numFmtId="0" fontId="68" fillId="0" borderId="37" xfId="53" applyFont="1" applyBorder="1" applyAlignment="1">
      <alignment horizontal="center" vertical="center" wrapText="1"/>
    </xf>
    <xf numFmtId="0" fontId="73" fillId="0" borderId="36" xfId="53" applyFont="1" applyBorder="1" applyAlignment="1">
      <alignment horizontal="center" vertical="center"/>
    </xf>
    <xf numFmtId="0" fontId="81" fillId="0" borderId="32" xfId="53" applyFont="1" applyBorder="1" applyAlignment="1">
      <alignment horizontal="left" vertical="center" wrapText="1"/>
    </xf>
    <xf numFmtId="0" fontId="68" fillId="0" borderId="118" xfId="53" applyFont="1" applyBorder="1" applyAlignment="1">
      <alignment horizontal="center" vertical="center" wrapText="1"/>
    </xf>
    <xf numFmtId="0" fontId="68" fillId="0" borderId="117" xfId="53" applyFont="1" applyBorder="1" applyAlignment="1">
      <alignment horizontal="center" vertical="center" wrapText="1"/>
    </xf>
    <xf numFmtId="0" fontId="73" fillId="0" borderId="116" xfId="53" applyFont="1" applyBorder="1" applyAlignment="1">
      <alignment horizontal="center" vertical="center"/>
    </xf>
    <xf numFmtId="0" fontId="81" fillId="0" borderId="120" xfId="53" applyFont="1" applyBorder="1" applyAlignment="1">
      <alignment horizontal="left" vertical="center" wrapText="1"/>
    </xf>
    <xf numFmtId="0" fontId="68" fillId="0" borderId="28" xfId="53" applyFont="1" applyBorder="1" applyAlignment="1">
      <alignment horizontal="center" vertical="center" wrapText="1"/>
    </xf>
    <xf numFmtId="0" fontId="68" fillId="0" borderId="124" xfId="53" applyFont="1" applyBorder="1">
      <alignment vertical="center"/>
    </xf>
    <xf numFmtId="0" fontId="73" fillId="0" borderId="116" xfId="52" applyFont="1" applyBorder="1" applyAlignment="1">
      <alignment horizontal="center" vertical="center"/>
    </xf>
    <xf numFmtId="0" fontId="81" fillId="0" borderId="118" xfId="52" applyFont="1" applyBorder="1" applyAlignment="1">
      <alignment vertical="center" wrapText="1"/>
    </xf>
    <xf numFmtId="0" fontId="81" fillId="0" borderId="32" xfId="52" applyFont="1" applyBorder="1" applyAlignment="1">
      <alignment vertical="center" wrapText="1"/>
    </xf>
    <xf numFmtId="0" fontId="68" fillId="0" borderId="117" xfId="52" applyFont="1" applyBorder="1" applyAlignment="1">
      <alignment horizontal="center" vertical="center" wrapText="1"/>
    </xf>
    <xf numFmtId="0" fontId="73" fillId="0" borderId="36" xfId="52" applyFont="1" applyBorder="1" applyAlignment="1">
      <alignment horizontal="center" vertical="center"/>
    </xf>
    <xf numFmtId="0" fontId="68" fillId="0" borderId="116" xfId="52" applyFont="1" applyBorder="1" applyAlignment="1">
      <alignment horizontal="center" vertical="center" wrapText="1"/>
    </xf>
    <xf numFmtId="0" fontId="81" fillId="0" borderId="118" xfId="53" applyFont="1" applyBorder="1" applyAlignment="1">
      <alignment vertical="center" wrapText="1"/>
    </xf>
    <xf numFmtId="0" fontId="81" fillId="0" borderId="32" xfId="53" applyFont="1" applyBorder="1" applyAlignment="1">
      <alignment vertical="center" wrapText="1"/>
    </xf>
    <xf numFmtId="0" fontId="68" fillId="0" borderId="32" xfId="53" applyFont="1" applyBorder="1" applyAlignment="1">
      <alignment horizontal="center" vertical="center" wrapText="1"/>
    </xf>
    <xf numFmtId="0" fontId="68" fillId="0" borderId="118" xfId="52" applyFont="1" applyBorder="1" applyAlignment="1">
      <alignment horizontal="center" vertical="center" wrapText="1"/>
    </xf>
    <xf numFmtId="0" fontId="68" fillId="0" borderId="0" xfId="55" applyFont="1" applyAlignment="1">
      <alignment horizontal="center" vertical="center"/>
    </xf>
    <xf numFmtId="0" fontId="82" fillId="0" borderId="32" xfId="52" applyFont="1" applyBorder="1" applyAlignment="1">
      <alignment vertical="center" wrapText="1"/>
    </xf>
    <xf numFmtId="0" fontId="68" fillId="0" borderId="125" xfId="52" applyFont="1" applyBorder="1" applyAlignment="1">
      <alignment vertical="center" wrapText="1"/>
    </xf>
    <xf numFmtId="0" fontId="68" fillId="0" borderId="123" xfId="52" applyFont="1" applyBorder="1" applyAlignment="1">
      <alignment vertical="center" wrapText="1"/>
    </xf>
    <xf numFmtId="0" fontId="68" fillId="0" borderId="118" xfId="54" applyFont="1" applyBorder="1" applyAlignment="1">
      <alignment horizontal="center" vertical="center" wrapText="1"/>
    </xf>
    <xf numFmtId="0" fontId="81" fillId="0" borderId="117" xfId="52" applyFont="1" applyBorder="1" applyAlignment="1">
      <alignment vertical="center" wrapText="1"/>
    </xf>
    <xf numFmtId="0" fontId="68" fillId="0" borderId="126" xfId="52" applyFont="1" applyBorder="1" applyAlignment="1">
      <alignment horizontal="center" vertical="center" wrapText="1"/>
    </xf>
    <xf numFmtId="0" fontId="68" fillId="0" borderId="32" xfId="52" applyFont="1" applyBorder="1" applyAlignment="1">
      <alignment horizontal="center" vertical="center" wrapText="1"/>
    </xf>
    <xf numFmtId="0" fontId="68" fillId="0" borderId="37" xfId="52" applyFont="1" applyBorder="1" applyAlignment="1">
      <alignment horizontal="center" vertical="center" wrapText="1"/>
    </xf>
    <xf numFmtId="0" fontId="68" fillId="0" borderId="126" xfId="56" applyFont="1" applyBorder="1" applyAlignment="1">
      <alignment horizontal="center" vertical="center" wrapText="1"/>
    </xf>
    <xf numFmtId="0" fontId="81" fillId="4" borderId="118" xfId="52" applyFont="1" applyFill="1" applyBorder="1" applyAlignment="1">
      <alignment vertical="center" wrapText="1"/>
    </xf>
    <xf numFmtId="0" fontId="79" fillId="0" borderId="32" xfId="52" applyFont="1" applyBorder="1" applyAlignment="1">
      <alignment vertical="center" wrapText="1"/>
    </xf>
    <xf numFmtId="0" fontId="71" fillId="0" borderId="116" xfId="52" applyFont="1" applyBorder="1" applyAlignment="1">
      <alignment horizontal="center" vertical="center" wrapText="1"/>
    </xf>
    <xf numFmtId="0" fontId="77" fillId="0" borderId="116" xfId="52" applyFont="1" applyBorder="1" applyAlignment="1">
      <alignment horizontal="center" vertical="center"/>
    </xf>
    <xf numFmtId="0" fontId="71" fillId="0" borderId="125" xfId="52" applyFont="1" applyBorder="1" applyAlignment="1">
      <alignment vertical="center" wrapText="1"/>
    </xf>
    <xf numFmtId="0" fontId="79" fillId="0" borderId="118" xfId="53" applyFont="1" applyBorder="1" applyAlignment="1">
      <alignment vertical="center" wrapText="1"/>
    </xf>
    <xf numFmtId="0" fontId="71" fillId="0" borderId="140" xfId="52" applyFont="1" applyBorder="1" applyAlignment="1">
      <alignment vertical="center" wrapText="1"/>
    </xf>
    <xf numFmtId="0" fontId="71" fillId="0" borderId="32" xfId="52" applyFont="1" applyBorder="1" applyAlignment="1">
      <alignment horizontal="center" vertical="center" wrapText="1"/>
    </xf>
    <xf numFmtId="0" fontId="71" fillId="0" borderId="37" xfId="52" applyFont="1" applyBorder="1" applyAlignment="1">
      <alignment horizontal="center" vertical="center" wrapText="1"/>
    </xf>
    <xf numFmtId="0" fontId="78" fillId="0" borderId="32" xfId="54" applyFont="1" applyBorder="1" applyAlignment="1">
      <alignment vertical="center" wrapText="1"/>
    </xf>
    <xf numFmtId="0" fontId="68" fillId="0" borderId="0" xfId="52" applyFont="1" applyAlignment="1">
      <alignment horizontal="center" vertical="center" wrapText="1"/>
    </xf>
    <xf numFmtId="0" fontId="73" fillId="0" borderId="130" xfId="52" applyFont="1" applyBorder="1" applyAlignment="1">
      <alignment horizontal="center" vertical="center"/>
    </xf>
    <xf numFmtId="0" fontId="68" fillId="0" borderId="141" xfId="53" applyFont="1" applyBorder="1">
      <alignment vertical="center"/>
    </xf>
    <xf numFmtId="0" fontId="17" fillId="0" borderId="0" xfId="58" applyFont="1">
      <alignment vertical="center"/>
    </xf>
    <xf numFmtId="0" fontId="17" fillId="0" borderId="0" xfId="58" applyFont="1" applyAlignment="1">
      <alignment horizontal="right" vertical="center"/>
    </xf>
    <xf numFmtId="0" fontId="17" fillId="0" borderId="15" xfId="58" applyFont="1" applyBorder="1" applyAlignment="1">
      <alignment horizontal="right" vertical="center"/>
    </xf>
    <xf numFmtId="0" fontId="17" fillId="0" borderId="5" xfId="58" applyFont="1" applyBorder="1">
      <alignment vertical="center"/>
    </xf>
    <xf numFmtId="0" fontId="72" fillId="0" borderId="3" xfId="58" applyBorder="1">
      <alignment vertical="center"/>
    </xf>
    <xf numFmtId="0" fontId="72" fillId="0" borderId="4" xfId="58" applyBorder="1">
      <alignment vertical="center"/>
    </xf>
    <xf numFmtId="0" fontId="72" fillId="0" borderId="1" xfId="58" applyBorder="1">
      <alignment vertical="center"/>
    </xf>
    <xf numFmtId="0" fontId="72" fillId="0" borderId="0" xfId="58">
      <alignment vertical="center"/>
    </xf>
    <xf numFmtId="0" fontId="17" fillId="0" borderId="16" xfId="58" quotePrefix="1" applyFont="1" applyBorder="1" applyAlignment="1">
      <alignment horizontal="right" vertical="center"/>
    </xf>
    <xf numFmtId="0" fontId="17" fillId="0" borderId="22" xfId="58" applyFont="1" applyBorder="1">
      <alignment vertical="center"/>
    </xf>
    <xf numFmtId="0" fontId="72" fillId="0" borderId="16" xfId="58" applyBorder="1">
      <alignment vertical="center"/>
    </xf>
    <xf numFmtId="0" fontId="72" fillId="0" borderId="22" xfId="58" applyBorder="1">
      <alignment vertical="center"/>
    </xf>
    <xf numFmtId="0" fontId="31" fillId="0" borderId="16" xfId="58" applyFont="1" applyBorder="1">
      <alignment vertical="center"/>
    </xf>
    <xf numFmtId="0" fontId="31" fillId="0" borderId="109" xfId="58" applyFont="1" applyBorder="1">
      <alignment vertical="center"/>
    </xf>
    <xf numFmtId="0" fontId="68" fillId="0" borderId="111" xfId="58" applyFont="1" applyBorder="1">
      <alignment vertical="center"/>
    </xf>
    <xf numFmtId="0" fontId="31" fillId="0" borderId="111" xfId="58" applyFont="1" applyBorder="1" applyAlignment="1">
      <alignment horizontal="center" vertical="center"/>
    </xf>
    <xf numFmtId="0" fontId="31" fillId="0" borderId="1" xfId="58" applyFont="1" applyBorder="1">
      <alignment vertical="center"/>
    </xf>
    <xf numFmtId="0" fontId="31" fillId="0" borderId="0" xfId="58" applyFont="1">
      <alignment vertical="center"/>
    </xf>
    <xf numFmtId="0" fontId="31" fillId="0" borderId="143" xfId="58" applyFont="1" applyBorder="1">
      <alignment vertical="center"/>
    </xf>
    <xf numFmtId="0" fontId="68" fillId="0" borderId="144" xfId="58" applyFont="1" applyBorder="1">
      <alignment vertical="center"/>
    </xf>
    <xf numFmtId="0" fontId="31" fillId="0" borderId="144" xfId="58" applyFont="1" applyBorder="1" applyAlignment="1">
      <alignment horizontal="center" vertical="center"/>
    </xf>
    <xf numFmtId="0" fontId="31" fillId="0" borderId="22" xfId="58" applyFont="1" applyBorder="1">
      <alignment vertical="center"/>
    </xf>
    <xf numFmtId="0" fontId="31" fillId="0" borderId="0" xfId="58" applyFont="1" applyAlignment="1">
      <alignment horizontal="center" vertical="center"/>
    </xf>
    <xf numFmtId="0" fontId="31" fillId="0" borderId="15" xfId="58" applyFont="1" applyBorder="1">
      <alignment vertical="center"/>
    </xf>
    <xf numFmtId="0" fontId="68" fillId="0" borderId="14" xfId="58" applyFont="1" applyBorder="1">
      <alignment vertical="center"/>
    </xf>
    <xf numFmtId="0" fontId="31" fillId="0" borderId="14" xfId="58" applyFont="1" applyBorder="1" applyAlignment="1">
      <alignment horizontal="center" vertical="center"/>
    </xf>
    <xf numFmtId="0" fontId="72" fillId="0" borderId="0" xfId="58" applyAlignment="1">
      <alignment horizontal="center" vertical="center"/>
    </xf>
    <xf numFmtId="0" fontId="72" fillId="0" borderId="0" xfId="58" applyAlignment="1">
      <alignment horizontal="center" vertical="center" wrapText="1"/>
    </xf>
    <xf numFmtId="0" fontId="73" fillId="0" borderId="16" xfId="58" applyFont="1" applyBorder="1">
      <alignment vertical="center"/>
    </xf>
    <xf numFmtId="0" fontId="73" fillId="0" borderId="0" xfId="58" applyFont="1">
      <alignment vertical="center"/>
    </xf>
    <xf numFmtId="0" fontId="87" fillId="0" borderId="22" xfId="58" applyFont="1" applyBorder="1">
      <alignment vertical="center"/>
    </xf>
    <xf numFmtId="0" fontId="73" fillId="0" borderId="16" xfId="58" applyFont="1" applyBorder="1" applyAlignment="1">
      <alignment horizontal="right" vertical="top"/>
    </xf>
    <xf numFmtId="0" fontId="73" fillId="0" borderId="16" xfId="58" applyFont="1" applyBorder="1" applyAlignment="1">
      <alignment horizontal="right" vertical="center"/>
    </xf>
    <xf numFmtId="0" fontId="72" fillId="0" borderId="15" xfId="58" applyBorder="1">
      <alignment vertical="center"/>
    </xf>
    <xf numFmtId="0" fontId="72" fillId="0" borderId="5" xfId="58" applyBorder="1">
      <alignment vertical="center"/>
    </xf>
    <xf numFmtId="0" fontId="72" fillId="0" borderId="5" xfId="58" applyBorder="1" applyAlignment="1">
      <alignment horizontal="center" vertical="center"/>
    </xf>
    <xf numFmtId="0" fontId="72" fillId="0" borderId="5" xfId="58" applyBorder="1" applyAlignment="1">
      <alignment horizontal="center" vertical="center" wrapText="1"/>
    </xf>
    <xf numFmtId="0" fontId="72" fillId="0" borderId="14" xfId="58" applyBorder="1">
      <alignment vertical="center"/>
    </xf>
    <xf numFmtId="0" fontId="17" fillId="0" borderId="3" xfId="58" applyFont="1" applyBorder="1">
      <alignment vertical="center"/>
    </xf>
    <xf numFmtId="0" fontId="17" fillId="0" borderId="4" xfId="58" applyFont="1" applyBorder="1">
      <alignment vertical="center"/>
    </xf>
    <xf numFmtId="0" fontId="17" fillId="0" borderId="1" xfId="58" applyFont="1" applyBorder="1">
      <alignment vertical="center"/>
    </xf>
    <xf numFmtId="0" fontId="17" fillId="0" borderId="16" xfId="58" applyFont="1" applyBorder="1">
      <alignment vertical="center"/>
    </xf>
    <xf numFmtId="0" fontId="17" fillId="0" borderId="22" xfId="58" applyFont="1" applyBorder="1" applyAlignment="1">
      <alignment horizontal="center" vertical="center"/>
    </xf>
    <xf numFmtId="0" fontId="31" fillId="0" borderId="0" xfId="58" applyFont="1" applyAlignment="1">
      <alignment horizontal="right" vertical="center"/>
    </xf>
    <xf numFmtId="0" fontId="87" fillId="0" borderId="0" xfId="58" applyFont="1">
      <alignment vertical="center"/>
    </xf>
    <xf numFmtId="0" fontId="0" fillId="0" borderId="0" xfId="58" applyFont="1">
      <alignment vertical="center"/>
    </xf>
    <xf numFmtId="0" fontId="83" fillId="0" borderId="0" xfId="58" applyFont="1">
      <alignment vertical="center"/>
    </xf>
    <xf numFmtId="0" fontId="85" fillId="0" borderId="0" xfId="58" applyFont="1">
      <alignment vertical="center"/>
    </xf>
    <xf numFmtId="0" fontId="17" fillId="0" borderId="14" xfId="58" applyFont="1" applyBorder="1">
      <alignment vertical="center"/>
    </xf>
    <xf numFmtId="0" fontId="17" fillId="0" borderId="4" xfId="58" applyFont="1" applyBorder="1" applyAlignment="1">
      <alignment horizontal="center" vertical="center"/>
    </xf>
    <xf numFmtId="0" fontId="17" fillId="0" borderId="5" xfId="58" applyFont="1" applyBorder="1" applyAlignment="1">
      <alignment horizontal="center" vertical="center"/>
    </xf>
    <xf numFmtId="0" fontId="0" fillId="0" borderId="3" xfId="58" applyFont="1" applyBorder="1" applyAlignment="1">
      <alignment horizontal="center" vertical="center"/>
    </xf>
    <xf numFmtId="0" fontId="0" fillId="0" borderId="15" xfId="58" applyFont="1" applyBorder="1" applyAlignment="1">
      <alignment horizontal="center" vertical="center"/>
    </xf>
    <xf numFmtId="0" fontId="71" fillId="0" borderId="37" xfId="53" applyFont="1" applyBorder="1" applyAlignment="1">
      <alignment horizontal="center" vertical="center" wrapText="1"/>
    </xf>
    <xf numFmtId="0" fontId="77" fillId="0" borderId="36" xfId="53" applyFont="1" applyBorder="1" applyAlignment="1">
      <alignment horizontal="center" vertical="center"/>
    </xf>
    <xf numFmtId="0" fontId="85" fillId="0" borderId="0" xfId="58" applyFont="1" applyAlignment="1">
      <alignment horizontal="center" vertical="center" wrapText="1"/>
    </xf>
    <xf numFmtId="0" fontId="85" fillId="0" borderId="22" xfId="58" applyFont="1" applyBorder="1">
      <alignment vertical="center"/>
    </xf>
    <xf numFmtId="0" fontId="83" fillId="0" borderId="22" xfId="58" applyFont="1" applyBorder="1">
      <alignment vertical="center"/>
    </xf>
    <xf numFmtId="0" fontId="71" fillId="0" borderId="0" xfId="53" applyFont="1" applyAlignment="1">
      <alignment horizontal="right" vertical="center"/>
    </xf>
    <xf numFmtId="0" fontId="71" fillId="0" borderId="2" xfId="53" applyFont="1" applyBorder="1" applyAlignment="1">
      <alignment vertical="center" wrapText="1"/>
    </xf>
    <xf numFmtId="0" fontId="71" fillId="0" borderId="153" xfId="52" applyFont="1" applyBorder="1" applyAlignment="1">
      <alignment horizontal="center" vertical="center" wrapText="1"/>
    </xf>
    <xf numFmtId="0" fontId="71" fillId="0" borderId="154" xfId="52" applyFont="1" applyBorder="1" applyAlignment="1">
      <alignment horizontal="center" vertical="center" wrapText="1"/>
    </xf>
    <xf numFmtId="0" fontId="67" fillId="0" borderId="0" xfId="59" applyFont="1">
      <alignment vertical="center"/>
    </xf>
    <xf numFmtId="0" fontId="84" fillId="0" borderId="0" xfId="59" applyFont="1" applyAlignment="1">
      <alignment horizontal="right" vertical="center"/>
    </xf>
    <xf numFmtId="0" fontId="67" fillId="0" borderId="0" xfId="59" applyFont="1" applyAlignment="1">
      <alignment horizontal="right" vertical="center"/>
    </xf>
    <xf numFmtId="0" fontId="67" fillId="0" borderId="3" xfId="59" applyFont="1" applyBorder="1">
      <alignment vertical="center"/>
    </xf>
    <xf numFmtId="0" fontId="67" fillId="0" borderId="4" xfId="59" applyFont="1" applyBorder="1">
      <alignment vertical="center"/>
    </xf>
    <xf numFmtId="0" fontId="67" fillId="0" borderId="1" xfId="59" applyFont="1" applyBorder="1">
      <alignment vertical="center"/>
    </xf>
    <xf numFmtId="0" fontId="67" fillId="0" borderId="16" xfId="59" applyFont="1" applyBorder="1" applyAlignment="1">
      <alignment horizontal="left" vertical="center"/>
    </xf>
    <xf numFmtId="0" fontId="67" fillId="0" borderId="0" xfId="59" applyFont="1" applyAlignment="1">
      <alignment horizontal="left" vertical="center"/>
    </xf>
    <xf numFmtId="0" fontId="67" fillId="0" borderId="22" xfId="59" applyFont="1" applyBorder="1">
      <alignment vertical="center"/>
    </xf>
    <xf numFmtId="0" fontId="67" fillId="0" borderId="16" xfId="59" applyFont="1" applyBorder="1">
      <alignment vertical="center"/>
    </xf>
    <xf numFmtId="0" fontId="67" fillId="0" borderId="16" xfId="59" quotePrefix="1" applyFont="1" applyBorder="1" applyAlignment="1">
      <alignment horizontal="center" vertical="center"/>
    </xf>
    <xf numFmtId="0" fontId="67" fillId="0" borderId="5" xfId="59" applyFont="1" applyBorder="1">
      <alignment vertical="center"/>
    </xf>
    <xf numFmtId="0" fontId="84" fillId="0" borderId="0" xfId="59" applyFont="1">
      <alignment vertical="center"/>
    </xf>
    <xf numFmtId="0" fontId="67" fillId="0" borderId="6" xfId="59" applyFont="1" applyBorder="1">
      <alignment vertical="center"/>
    </xf>
    <xf numFmtId="0" fontId="67" fillId="0" borderId="7" xfId="59" applyFont="1" applyBorder="1">
      <alignment vertical="center"/>
    </xf>
    <xf numFmtId="0" fontId="67" fillId="0" borderId="8" xfId="59" applyFont="1" applyBorder="1">
      <alignment vertical="center"/>
    </xf>
    <xf numFmtId="0" fontId="67" fillId="0" borderId="15" xfId="59" applyFont="1" applyBorder="1">
      <alignment vertical="center"/>
    </xf>
    <xf numFmtId="0" fontId="67" fillId="0" borderId="5" xfId="59" applyFont="1" applyBorder="1" applyAlignment="1">
      <alignment horizontal="center" vertical="center"/>
    </xf>
    <xf numFmtId="0" fontId="67" fillId="0" borderId="14" xfId="59" applyFont="1" applyBorder="1">
      <alignment vertical="center"/>
    </xf>
    <xf numFmtId="0" fontId="91" fillId="0" borderId="16" xfId="59" applyFont="1" applyBorder="1">
      <alignment vertical="center"/>
    </xf>
    <xf numFmtId="0" fontId="91" fillId="0" borderId="0" xfId="59" applyFont="1">
      <alignment vertical="center"/>
    </xf>
    <xf numFmtId="0" fontId="84" fillId="0" borderId="0" xfId="59" applyFont="1" applyAlignment="1">
      <alignment horizontal="center" vertical="center"/>
    </xf>
    <xf numFmtId="0" fontId="91" fillId="0" borderId="22" xfId="59" applyFont="1" applyBorder="1">
      <alignment vertical="center"/>
    </xf>
    <xf numFmtId="0" fontId="17" fillId="0" borderId="0" xfId="59" applyAlignment="1">
      <alignment horizontal="right" vertical="center"/>
    </xf>
    <xf numFmtId="0" fontId="12" fillId="0" borderId="0" xfId="60" applyFont="1"/>
    <xf numFmtId="0" fontId="12" fillId="0" borderId="0" xfId="60" applyFont="1" applyAlignment="1">
      <alignment vertical="center" wrapText="1"/>
    </xf>
    <xf numFmtId="0" fontId="17" fillId="0" borderId="16" xfId="58" applyFont="1" applyBorder="1" applyAlignment="1">
      <alignment horizontal="right" vertical="center"/>
    </xf>
    <xf numFmtId="0" fontId="31" fillId="0" borderId="0" xfId="59" applyFont="1">
      <alignment vertical="center"/>
    </xf>
    <xf numFmtId="0" fontId="73" fillId="0" borderId="0" xfId="59" applyFont="1" applyAlignment="1">
      <alignment horizontal="right" vertical="top"/>
    </xf>
    <xf numFmtId="0" fontId="68" fillId="0" borderId="0" xfId="59" applyFont="1" applyAlignment="1">
      <alignment horizontal="right" vertical="top"/>
    </xf>
    <xf numFmtId="0" fontId="17" fillId="0" borderId="0" xfId="59">
      <alignment vertical="center"/>
    </xf>
    <xf numFmtId="0" fontId="31" fillId="0" borderId="0" xfId="59" applyFont="1" applyAlignment="1">
      <alignment horizontal="right" vertical="center"/>
    </xf>
    <xf numFmtId="0" fontId="17" fillId="0" borderId="0" xfId="59" applyAlignment="1">
      <alignment horizontal="left" vertical="center"/>
    </xf>
    <xf numFmtId="0" fontId="17" fillId="0" borderId="0" xfId="59" applyAlignment="1">
      <alignment horizontal="center" vertical="center"/>
    </xf>
    <xf numFmtId="0" fontId="68" fillId="0" borderId="117" xfId="53" applyFont="1" applyBorder="1" applyAlignment="1">
      <alignment vertical="center" wrapText="1"/>
    </xf>
    <xf numFmtId="0" fontId="31" fillId="0" borderId="117" xfId="53" applyFont="1" applyBorder="1" applyAlignment="1">
      <alignment horizontal="center" vertical="center"/>
    </xf>
    <xf numFmtId="0" fontId="73" fillId="0" borderId="116" xfId="58" applyFont="1" applyBorder="1" applyAlignment="1">
      <alignment horizontal="center" vertical="center"/>
    </xf>
    <xf numFmtId="0" fontId="31" fillId="0" borderId="132" xfId="53" applyFont="1" applyBorder="1" applyAlignment="1">
      <alignment horizontal="center" vertical="center"/>
    </xf>
    <xf numFmtId="0" fontId="73" fillId="0" borderId="130" xfId="53" applyFont="1" applyBorder="1" applyAlignment="1">
      <alignment horizontal="center" vertical="center"/>
    </xf>
    <xf numFmtId="0" fontId="81" fillId="0" borderId="118" xfId="58" applyFont="1" applyBorder="1" applyAlignment="1">
      <alignment vertical="center" wrapText="1"/>
    </xf>
    <xf numFmtId="0" fontId="68" fillId="0" borderId="124" xfId="58" applyFont="1" applyBorder="1">
      <alignment vertical="center"/>
    </xf>
    <xf numFmtId="0" fontId="68" fillId="0" borderId="117" xfId="58" applyFont="1" applyBorder="1" applyAlignment="1">
      <alignment horizontal="center" vertical="center" wrapText="1"/>
    </xf>
    <xf numFmtId="0" fontId="73" fillId="0" borderId="36" xfId="58" applyFont="1" applyBorder="1" applyAlignment="1">
      <alignment horizontal="center" vertical="center"/>
    </xf>
    <xf numFmtId="0" fontId="81" fillId="0" borderId="32" xfId="58" applyFont="1" applyBorder="1" applyAlignment="1">
      <alignment vertical="center" wrapText="1"/>
    </xf>
    <xf numFmtId="0" fontId="68" fillId="0" borderId="0" xfId="58" applyFont="1">
      <alignment vertical="center"/>
    </xf>
    <xf numFmtId="0" fontId="68" fillId="0" borderId="28" xfId="58" applyFont="1" applyBorder="1" applyAlignment="1">
      <alignment horizontal="center" vertical="center" wrapText="1"/>
    </xf>
    <xf numFmtId="0" fontId="68" fillId="0" borderId="22" xfId="53" applyFont="1" applyBorder="1" applyAlignment="1">
      <alignment vertical="center" wrapText="1"/>
    </xf>
    <xf numFmtId="0" fontId="81" fillId="0" borderId="29" xfId="53" applyFont="1" applyBorder="1" applyAlignment="1">
      <alignment vertical="center" wrapText="1"/>
    </xf>
    <xf numFmtId="0" fontId="68" fillId="0" borderId="123" xfId="53" applyFont="1" applyBorder="1" applyAlignment="1">
      <alignment vertical="center" wrapText="1"/>
    </xf>
    <xf numFmtId="0" fontId="76" fillId="0" borderId="0" xfId="58" applyFont="1">
      <alignment vertical="center"/>
    </xf>
    <xf numFmtId="0" fontId="68" fillId="0" borderId="118" xfId="58" applyFont="1" applyBorder="1" applyAlignment="1">
      <alignment horizontal="center" vertical="center" wrapText="1"/>
    </xf>
    <xf numFmtId="0" fontId="81" fillId="4" borderId="118" xfId="58" applyFont="1" applyFill="1" applyBorder="1" applyAlignment="1">
      <alignment vertical="center" wrapText="1"/>
    </xf>
    <xf numFmtId="0" fontId="68" fillId="0" borderId="32" xfId="58" applyFont="1" applyBorder="1" applyAlignment="1">
      <alignment horizontal="center" vertical="center" wrapText="1"/>
    </xf>
    <xf numFmtId="0" fontId="68" fillId="0" borderId="37" xfId="58" applyFont="1" applyBorder="1" applyAlignment="1">
      <alignment horizontal="center" vertical="center" wrapText="1"/>
    </xf>
    <xf numFmtId="0" fontId="68" fillId="0" borderId="136" xfId="58" applyFont="1" applyBorder="1">
      <alignment vertical="center"/>
    </xf>
    <xf numFmtId="0" fontId="68" fillId="0" borderId="5" xfId="58" applyFont="1" applyBorder="1" applyAlignment="1">
      <alignment horizontal="center" vertical="center" wrapText="1"/>
    </xf>
    <xf numFmtId="0" fontId="73" fillId="0" borderId="15" xfId="58" applyFont="1" applyBorder="1" applyAlignment="1">
      <alignment horizontal="center" vertical="center"/>
    </xf>
    <xf numFmtId="0" fontId="81" fillId="0" borderId="33" xfId="58" applyFont="1" applyBorder="1" applyAlignment="1">
      <alignment vertical="center" wrapText="1"/>
    </xf>
    <xf numFmtId="0" fontId="68" fillId="0" borderId="123" xfId="58" applyFont="1" applyBorder="1" applyAlignment="1">
      <alignment vertical="center" wrapText="1"/>
    </xf>
    <xf numFmtId="0" fontId="82" fillId="0" borderId="32" xfId="58" applyFont="1" applyBorder="1" applyAlignment="1">
      <alignment vertical="center" wrapText="1"/>
    </xf>
    <xf numFmtId="0" fontId="79" fillId="0" borderId="32" xfId="58" applyFont="1" applyBorder="1" applyAlignment="1">
      <alignment vertical="center" wrapText="1"/>
    </xf>
    <xf numFmtId="0" fontId="17" fillId="0" borderId="7" xfId="59" applyBorder="1">
      <alignment vertical="center"/>
    </xf>
    <xf numFmtId="0" fontId="17" fillId="0" borderId="8" xfId="59" applyBorder="1">
      <alignment vertical="center"/>
    </xf>
    <xf numFmtId="0" fontId="92" fillId="0" borderId="0" xfId="59" applyFont="1">
      <alignment vertical="center"/>
    </xf>
    <xf numFmtId="0" fontId="92" fillId="0" borderId="0" xfId="59" applyFont="1" applyAlignment="1">
      <alignment horizontal="left" vertical="center"/>
    </xf>
    <xf numFmtId="0" fontId="92" fillId="0" borderId="0" xfId="59" applyFont="1" applyAlignment="1">
      <alignment horizontal="right" vertical="center"/>
    </xf>
    <xf numFmtId="0" fontId="92" fillId="0" borderId="7" xfId="59" applyFont="1" applyBorder="1">
      <alignment vertical="center"/>
    </xf>
    <xf numFmtId="0" fontId="92" fillId="0" borderId="8" xfId="59" applyFont="1" applyBorder="1">
      <alignment vertical="center"/>
    </xf>
    <xf numFmtId="0" fontId="92" fillId="0" borderId="0" xfId="59" applyFont="1" applyAlignment="1">
      <alignment horizontal="center" vertical="center"/>
    </xf>
    <xf numFmtId="0" fontId="79" fillId="0" borderId="32" xfId="53" applyFont="1" applyBorder="1" applyAlignment="1">
      <alignment vertical="center" wrapText="1"/>
    </xf>
    <xf numFmtId="0" fontId="31" fillId="0" borderId="37" xfId="53" applyFont="1" applyBorder="1" applyAlignment="1">
      <alignment horizontal="center" vertical="center"/>
    </xf>
    <xf numFmtId="0" fontId="89" fillId="0" borderId="117" xfId="53" applyFont="1" applyBorder="1" applyAlignment="1">
      <alignment horizontal="center" vertical="center"/>
    </xf>
    <xf numFmtId="0" fontId="77" fillId="0" borderId="116" xfId="58" applyFont="1" applyBorder="1" applyAlignment="1">
      <alignment horizontal="center" vertical="center"/>
    </xf>
    <xf numFmtId="0" fontId="68" fillId="0" borderId="0" xfId="62" applyFont="1">
      <alignment vertical="center"/>
    </xf>
    <xf numFmtId="0" fontId="68" fillId="0" borderId="0" xfId="62" applyFont="1" applyAlignment="1">
      <alignment horizontal="center" vertical="center"/>
    </xf>
    <xf numFmtId="0" fontId="68" fillId="0" borderId="0" xfId="62" applyFont="1" applyAlignment="1">
      <alignment horizontal="left" vertical="center"/>
    </xf>
    <xf numFmtId="0" fontId="68" fillId="0" borderId="0" xfId="62" applyFont="1" applyAlignment="1">
      <alignment vertical="center" wrapText="1"/>
    </xf>
    <xf numFmtId="0" fontId="73" fillId="0" borderId="0" xfId="62" applyFont="1">
      <alignment vertical="center"/>
    </xf>
    <xf numFmtId="0" fontId="68" fillId="0" borderId="124" xfId="62" applyFont="1" applyBorder="1">
      <alignment vertical="center"/>
    </xf>
    <xf numFmtId="0" fontId="68" fillId="0" borderId="90" xfId="62" applyFont="1" applyBorder="1" applyAlignment="1">
      <alignment vertical="center" wrapText="1"/>
    </xf>
    <xf numFmtId="0" fontId="68" fillId="0" borderId="126" xfId="62" applyFont="1" applyBorder="1" applyAlignment="1">
      <alignment horizontal="center" vertical="center" wrapText="1"/>
    </xf>
    <xf numFmtId="0" fontId="81" fillId="0" borderId="118" xfId="62" applyFont="1" applyBorder="1" applyAlignment="1">
      <alignment vertical="center" wrapText="1"/>
    </xf>
    <xf numFmtId="0" fontId="68" fillId="0" borderId="117" xfId="62" applyFont="1" applyBorder="1" applyAlignment="1">
      <alignment horizontal="center" vertical="center" wrapText="1"/>
    </xf>
    <xf numFmtId="0" fontId="73" fillId="0" borderId="36" xfId="62" applyFont="1" applyBorder="1" applyAlignment="1">
      <alignment horizontal="center" vertical="center"/>
    </xf>
    <xf numFmtId="0" fontId="81" fillId="0" borderId="32" xfId="62" applyFont="1" applyBorder="1" applyAlignment="1">
      <alignment vertical="center" wrapText="1"/>
    </xf>
    <xf numFmtId="0" fontId="68" fillId="0" borderId="90" xfId="62" applyFont="1" applyBorder="1" applyAlignment="1">
      <alignment horizontal="center" vertical="center" wrapText="1"/>
    </xf>
    <xf numFmtId="0" fontId="73" fillId="0" borderId="116" xfId="62" applyFont="1" applyBorder="1" applyAlignment="1">
      <alignment horizontal="center" vertical="center"/>
    </xf>
    <xf numFmtId="0" fontId="68" fillId="0" borderId="120" xfId="62" applyFont="1" applyBorder="1" applyAlignment="1">
      <alignment horizontal="center" vertical="center" wrapText="1"/>
    </xf>
    <xf numFmtId="0" fontId="68" fillId="0" borderId="28" xfId="62" applyFont="1" applyBorder="1" applyAlignment="1">
      <alignment horizontal="center" vertical="center" wrapText="1"/>
    </xf>
    <xf numFmtId="0" fontId="68" fillId="0" borderId="123" xfId="62" applyFont="1" applyBorder="1" applyAlignment="1">
      <alignment horizontal="left" vertical="center" wrapText="1"/>
    </xf>
    <xf numFmtId="0" fontId="81" fillId="0" borderId="32" xfId="56" applyFont="1" applyBorder="1" applyAlignment="1">
      <alignment vertical="center" wrapText="1"/>
    </xf>
    <xf numFmtId="0" fontId="79" fillId="0" borderId="32" xfId="62" applyFont="1" applyBorder="1" applyAlignment="1">
      <alignment vertical="center" wrapText="1"/>
    </xf>
    <xf numFmtId="0" fontId="68" fillId="0" borderId="118" xfId="62" applyFont="1" applyBorder="1" applyAlignment="1">
      <alignment horizontal="center" vertical="center" wrapText="1"/>
    </xf>
    <xf numFmtId="0" fontId="68" fillId="0" borderId="32" xfId="62" applyFont="1" applyBorder="1" applyAlignment="1">
      <alignment horizontal="center" vertical="center" wrapText="1"/>
    </xf>
    <xf numFmtId="0" fontId="68" fillId="0" borderId="37" xfId="62" applyFont="1" applyBorder="1" applyAlignment="1">
      <alignment horizontal="center" vertical="center" wrapText="1"/>
    </xf>
    <xf numFmtId="0" fontId="68" fillId="0" borderId="124" xfId="56" applyFont="1" applyBorder="1">
      <alignment vertical="center"/>
    </xf>
    <xf numFmtId="0" fontId="68" fillId="0" borderId="32" xfId="56" applyFont="1" applyBorder="1" applyAlignment="1">
      <alignment horizontal="center" vertical="center" wrapText="1"/>
    </xf>
    <xf numFmtId="0" fontId="68" fillId="0" borderId="117" xfId="56" applyFont="1" applyBorder="1" applyAlignment="1">
      <alignment horizontal="center" vertical="center" wrapText="1"/>
    </xf>
    <xf numFmtId="0" fontId="68" fillId="0" borderId="0" xfId="56" applyFont="1">
      <alignment vertical="center"/>
    </xf>
    <xf numFmtId="0" fontId="68" fillId="0" borderId="125" xfId="62" applyFont="1" applyBorder="1" applyAlignment="1">
      <alignment vertical="center" wrapText="1"/>
    </xf>
    <xf numFmtId="0" fontId="68" fillId="0" borderId="36" xfId="62" applyFont="1" applyBorder="1" applyAlignment="1">
      <alignment horizontal="center" vertical="center"/>
    </xf>
    <xf numFmtId="0" fontId="68" fillId="0" borderId="123" xfId="62" applyFont="1" applyBorder="1" applyAlignment="1">
      <alignment vertical="center" wrapText="1"/>
    </xf>
    <xf numFmtId="0" fontId="81" fillId="4" borderId="118" xfId="62" applyFont="1" applyFill="1" applyBorder="1" applyAlignment="1">
      <alignment vertical="center" wrapText="1"/>
    </xf>
    <xf numFmtId="0" fontId="71" fillId="0" borderId="0" xfId="53" applyFont="1" applyAlignment="1">
      <alignment vertical="center" wrapText="1"/>
    </xf>
    <xf numFmtId="0" fontId="81" fillId="0" borderId="32" xfId="63" applyFont="1" applyBorder="1" applyAlignment="1">
      <alignment vertical="center" wrapText="1"/>
    </xf>
    <xf numFmtId="0" fontId="82" fillId="0" borderId="32" xfId="62" applyFont="1" applyBorder="1" applyAlignment="1">
      <alignment vertical="center" wrapText="1"/>
    </xf>
    <xf numFmtId="0" fontId="31" fillId="0" borderId="3" xfId="59" applyFont="1" applyBorder="1" applyAlignment="1">
      <alignment horizontal="right" vertical="center"/>
    </xf>
    <xf numFmtId="0" fontId="31" fillId="0" borderId="4" xfId="59" applyFont="1" applyBorder="1">
      <alignment vertical="center"/>
    </xf>
    <xf numFmtId="0" fontId="31" fillId="0" borderId="4" xfId="59" applyFont="1" applyBorder="1" applyAlignment="1">
      <alignment horizontal="right" vertical="center"/>
    </xf>
    <xf numFmtId="0" fontId="31" fillId="0" borderId="1" xfId="59" applyFont="1" applyBorder="1">
      <alignment vertical="center"/>
    </xf>
    <xf numFmtId="0" fontId="31" fillId="0" borderId="15" xfId="59" applyFont="1" applyBorder="1" applyAlignment="1">
      <alignment horizontal="right" vertical="center"/>
    </xf>
    <xf numFmtId="0" fontId="31" fillId="0" borderId="5" xfId="59" applyFont="1" applyBorder="1">
      <alignment vertical="center"/>
    </xf>
    <xf numFmtId="0" fontId="31" fillId="0" borderId="5" xfId="59" applyFont="1" applyBorder="1" applyAlignment="1">
      <alignment horizontal="right" vertical="center"/>
    </xf>
    <xf numFmtId="0" fontId="68" fillId="0" borderId="5" xfId="59" applyFont="1" applyBorder="1">
      <alignment vertical="center"/>
    </xf>
    <xf numFmtId="0" fontId="31" fillId="0" borderId="14" xfId="59" applyFont="1" applyBorder="1">
      <alignment vertical="center"/>
    </xf>
    <xf numFmtId="0" fontId="17" fillId="0" borderId="4" xfId="59" applyBorder="1">
      <alignment vertical="center"/>
    </xf>
    <xf numFmtId="0" fontId="17" fillId="0" borderId="1" xfId="59" applyBorder="1">
      <alignment vertical="center"/>
    </xf>
    <xf numFmtId="0" fontId="17" fillId="0" borderId="22" xfId="59" applyBorder="1">
      <alignment vertical="center"/>
    </xf>
    <xf numFmtId="0" fontId="17" fillId="0" borderId="5" xfId="59" applyBorder="1">
      <alignment vertical="center"/>
    </xf>
    <xf numFmtId="0" fontId="17" fillId="0" borderId="14" xfId="59" applyBorder="1">
      <alignment vertical="center"/>
    </xf>
    <xf numFmtId="0" fontId="31" fillId="0" borderId="166" xfId="59" applyFont="1" applyBorder="1">
      <alignment vertical="center"/>
    </xf>
    <xf numFmtId="0" fontId="17" fillId="0" borderId="166" xfId="59" applyBorder="1">
      <alignment vertical="center"/>
    </xf>
    <xf numFmtId="0" fontId="17" fillId="0" borderId="6" xfId="59" applyBorder="1" applyAlignment="1">
      <alignment horizontal="right" vertical="center"/>
    </xf>
    <xf numFmtId="0" fontId="17" fillId="0" borderId="7" xfId="59" applyBorder="1" applyAlignment="1">
      <alignment horizontal="center" vertical="center"/>
    </xf>
    <xf numFmtId="0" fontId="17" fillId="0" borderId="7" xfId="59" applyBorder="1" applyAlignment="1">
      <alignment horizontal="right" vertical="center"/>
    </xf>
    <xf numFmtId="0" fontId="31" fillId="0" borderId="6" xfId="59" applyFont="1" applyBorder="1" applyAlignment="1">
      <alignment horizontal="right" vertical="center"/>
    </xf>
    <xf numFmtId="0" fontId="31" fillId="0" borderId="7" xfId="59" applyFont="1" applyBorder="1">
      <alignment vertical="center"/>
    </xf>
    <xf numFmtId="0" fontId="31" fillId="0" borderId="7" xfId="59" applyFont="1" applyBorder="1" applyAlignment="1">
      <alignment horizontal="center" vertical="center"/>
    </xf>
    <xf numFmtId="0" fontId="31" fillId="0" borderId="7" xfId="59" applyFont="1" applyBorder="1" applyAlignment="1">
      <alignment horizontal="right" vertical="center"/>
    </xf>
    <xf numFmtId="0" fontId="31" fillId="0" borderId="8" xfId="59" applyFont="1" applyBorder="1">
      <alignment vertical="center"/>
    </xf>
    <xf numFmtId="0" fontId="31" fillId="0" borderId="0" xfId="59" applyFont="1" applyAlignment="1">
      <alignment horizontal="center" vertical="center"/>
    </xf>
    <xf numFmtId="0" fontId="31" fillId="0" borderId="0" xfId="59" applyFont="1" applyAlignment="1">
      <alignment horizontal="left" vertical="center"/>
    </xf>
    <xf numFmtId="0" fontId="73" fillId="0" borderId="0" xfId="59" applyFont="1">
      <alignment vertical="center"/>
    </xf>
    <xf numFmtId="0" fontId="73" fillId="0" borderId="0" xfId="59" applyFont="1" applyAlignment="1">
      <alignment horizontal="center" vertical="center"/>
    </xf>
    <xf numFmtId="0" fontId="87" fillId="0" borderId="0" xfId="59" applyFont="1">
      <alignment vertical="center"/>
    </xf>
    <xf numFmtId="0" fontId="68" fillId="0" borderId="0" xfId="59" applyFont="1">
      <alignment vertical="center"/>
    </xf>
    <xf numFmtId="0" fontId="77" fillId="0" borderId="0" xfId="52" applyFont="1">
      <alignment vertical="center"/>
    </xf>
    <xf numFmtId="0" fontId="71" fillId="0" borderId="0" xfId="53" applyFont="1">
      <alignment vertical="center"/>
    </xf>
    <xf numFmtId="0" fontId="71" fillId="0" borderId="0" xfId="53" applyFont="1" applyAlignment="1">
      <alignment horizontal="center" vertical="center"/>
    </xf>
    <xf numFmtId="0" fontId="71" fillId="0" borderId="0" xfId="53" applyFont="1" applyAlignment="1">
      <alignment horizontal="left" vertical="center"/>
    </xf>
    <xf numFmtId="0" fontId="77" fillId="0" borderId="0" xfId="53" applyFont="1">
      <alignment vertical="center"/>
    </xf>
    <xf numFmtId="0" fontId="17" fillId="0" borderId="0" xfId="66">
      <alignment vertical="center"/>
    </xf>
    <xf numFmtId="0" fontId="31" fillId="0" borderId="0" xfId="66" applyFont="1" applyAlignment="1">
      <alignment horizontal="right" vertical="center"/>
    </xf>
    <xf numFmtId="0" fontId="0" fillId="0" borderId="0" xfId="66" applyFont="1">
      <alignment vertical="center"/>
    </xf>
    <xf numFmtId="0" fontId="0" fillId="0" borderId="15" xfId="66" applyFont="1" applyBorder="1" applyAlignment="1">
      <alignment horizontal="right" vertical="center"/>
    </xf>
    <xf numFmtId="0" fontId="0" fillId="0" borderId="5" xfId="66" applyFont="1" applyBorder="1">
      <alignment vertical="center"/>
    </xf>
    <xf numFmtId="0" fontId="0" fillId="0" borderId="5" xfId="66" applyFont="1" applyBorder="1" applyAlignment="1">
      <alignment horizontal="right" vertical="center"/>
    </xf>
    <xf numFmtId="0" fontId="0" fillId="0" borderId="14" xfId="66" applyFont="1" applyBorder="1">
      <alignment vertical="center"/>
    </xf>
    <xf numFmtId="0" fontId="0" fillId="0" borderId="3" xfId="66" applyFont="1" applyBorder="1">
      <alignment vertical="center"/>
    </xf>
    <xf numFmtId="0" fontId="0" fillId="0" borderId="4" xfId="66" applyFont="1" applyBorder="1">
      <alignment vertical="center"/>
    </xf>
    <xf numFmtId="0" fontId="0" fillId="0" borderId="1" xfId="66" applyFont="1" applyBorder="1">
      <alignment vertical="center"/>
    </xf>
    <xf numFmtId="0" fontId="0" fillId="0" borderId="16" xfId="66" quotePrefix="1" applyFont="1" applyBorder="1" applyAlignment="1">
      <alignment horizontal="right" vertical="center"/>
    </xf>
    <xf numFmtId="0" fontId="0" fillId="0" borderId="22" xfId="66" applyFont="1" applyBorder="1">
      <alignment vertical="center"/>
    </xf>
    <xf numFmtId="0" fontId="0" fillId="0" borderId="16" xfId="66" applyFont="1" applyBorder="1">
      <alignment vertical="center"/>
    </xf>
    <xf numFmtId="0" fontId="0" fillId="0" borderId="20" xfId="66" applyFont="1" applyBorder="1">
      <alignment vertical="center"/>
    </xf>
    <xf numFmtId="0" fontId="31" fillId="0" borderId="2" xfId="66" applyFont="1" applyBorder="1" applyAlignment="1">
      <alignment horizontal="center" vertical="center"/>
    </xf>
    <xf numFmtId="0" fontId="31" fillId="0" borderId="159" xfId="66" applyFont="1" applyBorder="1" applyAlignment="1">
      <alignment horizontal="center" vertical="center" wrapText="1" shrinkToFit="1"/>
    </xf>
    <xf numFmtId="0" fontId="0" fillId="0" borderId="20" xfId="66" applyFont="1" applyBorder="1" applyAlignment="1">
      <alignment horizontal="center" vertical="center"/>
    </xf>
    <xf numFmtId="0" fontId="31" fillId="0" borderId="6" xfId="66" applyFont="1" applyBorder="1">
      <alignment vertical="center"/>
    </xf>
    <xf numFmtId="0" fontId="31" fillId="0" borderId="8" xfId="66" applyFont="1" applyBorder="1">
      <alignment vertical="center"/>
    </xf>
    <xf numFmtId="0" fontId="0" fillId="0" borderId="2" xfId="66" applyFont="1" applyBorder="1">
      <alignment vertical="center"/>
    </xf>
    <xf numFmtId="183" fontId="0" fillId="0" borderId="160" xfId="66" applyNumberFormat="1" applyFont="1" applyBorder="1" applyAlignment="1">
      <alignment horizontal="center" vertical="center"/>
    </xf>
    <xf numFmtId="0" fontId="0" fillId="0" borderId="0" xfId="66" applyFont="1" applyAlignment="1"/>
    <xf numFmtId="0" fontId="0" fillId="0" borderId="2" xfId="66" applyFont="1" applyBorder="1" applyAlignment="1">
      <alignment horizontal="center" vertical="center"/>
    </xf>
    <xf numFmtId="0" fontId="0" fillId="0" borderId="160" xfId="66" applyFont="1" applyBorder="1" applyAlignment="1">
      <alignment horizontal="center" vertical="center"/>
    </xf>
    <xf numFmtId="0" fontId="0" fillId="0" borderId="171" xfId="66" applyFont="1" applyBorder="1">
      <alignment vertical="center"/>
    </xf>
    <xf numFmtId="0" fontId="0" fillId="0" borderId="0" xfId="66" applyFont="1" applyAlignment="1">
      <alignment horizontal="center" vertical="center"/>
    </xf>
    <xf numFmtId="0" fontId="0" fillId="0" borderId="0" xfId="66" applyFont="1" applyAlignment="1">
      <alignment horizontal="center" vertical="center" wrapText="1"/>
    </xf>
    <xf numFmtId="0" fontId="31" fillId="0" borderId="8" xfId="66" applyFont="1" applyBorder="1" applyAlignment="1">
      <alignment horizontal="left" vertical="center" wrapText="1"/>
    </xf>
    <xf numFmtId="0" fontId="0" fillId="0" borderId="0" xfId="66" applyFont="1" applyAlignment="1">
      <alignment vertical="center" wrapText="1"/>
    </xf>
    <xf numFmtId="0" fontId="31" fillId="0" borderId="0" xfId="66" applyFont="1" applyAlignment="1">
      <alignment horizontal="left" vertical="center" wrapText="1"/>
    </xf>
    <xf numFmtId="0" fontId="0" fillId="0" borderId="157" xfId="66" applyFont="1" applyBorder="1">
      <alignment vertical="center"/>
    </xf>
    <xf numFmtId="0" fontId="0" fillId="0" borderId="15" xfId="66" applyFont="1" applyBorder="1">
      <alignment vertical="center"/>
    </xf>
    <xf numFmtId="0" fontId="0" fillId="0" borderId="5" xfId="66" applyFont="1" applyBorder="1" applyAlignment="1">
      <alignment horizontal="center" vertical="center"/>
    </xf>
    <xf numFmtId="0" fontId="0" fillId="0" borderId="5" xfId="66" applyFont="1" applyBorder="1" applyAlignment="1">
      <alignment horizontal="center" vertical="center" wrapText="1"/>
    </xf>
    <xf numFmtId="0" fontId="0" fillId="0" borderId="4" xfId="66" applyFont="1" applyBorder="1" applyAlignment="1">
      <alignment horizontal="center" vertical="center"/>
    </xf>
    <xf numFmtId="0" fontId="0" fillId="0" borderId="4" xfId="66" applyFont="1" applyBorder="1" applyAlignment="1">
      <alignment horizontal="center" vertical="center" wrapText="1"/>
    </xf>
    <xf numFmtId="0" fontId="0" fillId="0" borderId="109" xfId="66" applyFont="1" applyBorder="1">
      <alignment vertical="center"/>
    </xf>
    <xf numFmtId="0" fontId="0" fillId="0" borderId="111" xfId="66" applyFont="1" applyBorder="1">
      <alignment vertical="center"/>
    </xf>
    <xf numFmtId="0" fontId="0" fillId="0" borderId="111" xfId="66" applyFont="1" applyBorder="1" applyAlignment="1">
      <alignment horizontal="center" vertical="center"/>
    </xf>
    <xf numFmtId="0" fontId="0" fillId="0" borderId="143" xfId="66" applyFont="1" applyBorder="1">
      <alignment vertical="center"/>
    </xf>
    <xf numFmtId="0" fontId="0" fillId="0" borderId="144" xfId="66" applyFont="1" applyBorder="1">
      <alignment vertical="center"/>
    </xf>
    <xf numFmtId="0" fontId="0" fillId="0" borderId="144" xfId="66" applyFont="1" applyBorder="1" applyAlignment="1">
      <alignment horizontal="center" vertical="center"/>
    </xf>
    <xf numFmtId="0" fontId="0" fillId="0" borderId="14" xfId="66" applyFont="1" applyBorder="1" applyAlignment="1">
      <alignment horizontal="center" vertical="center"/>
    </xf>
    <xf numFmtId="0" fontId="73" fillId="0" borderId="16" xfId="66" applyFont="1" applyBorder="1">
      <alignment vertical="center"/>
    </xf>
    <xf numFmtId="0" fontId="73" fillId="0" borderId="0" xfId="66" applyFont="1">
      <alignment vertical="center"/>
    </xf>
    <xf numFmtId="0" fontId="87" fillId="0" borderId="0" xfId="66" applyFont="1">
      <alignment vertical="center"/>
    </xf>
    <xf numFmtId="0" fontId="87" fillId="0" borderId="22" xfId="66" applyFont="1" applyBorder="1">
      <alignment vertical="center"/>
    </xf>
    <xf numFmtId="0" fontId="73" fillId="0" borderId="16" xfId="66" applyFont="1" applyBorder="1" applyAlignment="1">
      <alignment horizontal="right" vertical="center"/>
    </xf>
    <xf numFmtId="0" fontId="68" fillId="0" borderId="31" xfId="58" applyFont="1" applyBorder="1" applyAlignment="1">
      <alignment horizontal="center" vertical="center" wrapText="1"/>
    </xf>
    <xf numFmtId="0" fontId="17" fillId="0" borderId="0" xfId="68">
      <alignment vertical="center"/>
    </xf>
    <xf numFmtId="0" fontId="31" fillId="0" borderId="0" xfId="68" applyFont="1" applyAlignment="1">
      <alignment horizontal="right" vertical="center"/>
    </xf>
    <xf numFmtId="0" fontId="17" fillId="0" borderId="0" xfId="68" applyAlignment="1">
      <alignment horizontal="right" vertical="center"/>
    </xf>
    <xf numFmtId="0" fontId="17" fillId="0" borderId="7" xfId="68" applyBorder="1">
      <alignment vertical="center"/>
    </xf>
    <xf numFmtId="0" fontId="17" fillId="0" borderId="5" xfId="68" applyBorder="1">
      <alignment vertical="center"/>
    </xf>
    <xf numFmtId="0" fontId="17" fillId="0" borderId="5" xfId="68" applyBorder="1" applyAlignment="1">
      <alignment horizontal="right" vertical="center"/>
    </xf>
    <xf numFmtId="0" fontId="17" fillId="0" borderId="5" xfId="68" applyBorder="1" applyAlignment="1">
      <alignment horizontal="left" vertical="center"/>
    </xf>
    <xf numFmtId="0" fontId="17" fillId="0" borderId="14" xfId="68" applyBorder="1" applyAlignment="1">
      <alignment horizontal="left" vertical="center"/>
    </xf>
    <xf numFmtId="0" fontId="17" fillId="0" borderId="8" xfId="68" applyBorder="1">
      <alignment vertical="center"/>
    </xf>
    <xf numFmtId="0" fontId="17" fillId="0" borderId="4" xfId="68" applyBorder="1">
      <alignment vertical="center"/>
    </xf>
    <xf numFmtId="0" fontId="17" fillId="0" borderId="1" xfId="68" applyBorder="1">
      <alignment vertical="center"/>
    </xf>
    <xf numFmtId="0" fontId="17" fillId="0" borderId="22" xfId="68" applyBorder="1">
      <alignment vertical="center"/>
    </xf>
    <xf numFmtId="0" fontId="17" fillId="0" borderId="2" xfId="68" applyBorder="1" applyAlignment="1">
      <alignment horizontal="center" vertical="center"/>
    </xf>
    <xf numFmtId="0" fontId="17" fillId="0" borderId="2" xfId="68" applyBorder="1">
      <alignment vertical="center"/>
    </xf>
    <xf numFmtId="0" fontId="17" fillId="0" borderId="16" xfId="68" applyBorder="1" applyAlignment="1">
      <alignment vertical="center" wrapText="1"/>
    </xf>
    <xf numFmtId="0" fontId="17" fillId="0" borderId="22" xfId="68" applyBorder="1" applyAlignment="1">
      <alignment vertical="center" wrapText="1"/>
    </xf>
    <xf numFmtId="0" fontId="17" fillId="0" borderId="16" xfId="68" applyBorder="1">
      <alignment vertical="center"/>
    </xf>
    <xf numFmtId="0" fontId="17" fillId="0" borderId="15" xfId="68" applyBorder="1">
      <alignment vertical="center"/>
    </xf>
    <xf numFmtId="0" fontId="17" fillId="0" borderId="14" xfId="68" applyBorder="1">
      <alignment vertical="center"/>
    </xf>
    <xf numFmtId="0" fontId="17" fillId="0" borderId="0" xfId="68" applyAlignment="1">
      <alignment horizontal="center" vertical="center"/>
    </xf>
    <xf numFmtId="0" fontId="31" fillId="0" borderId="0" xfId="68" applyFont="1">
      <alignment vertical="center"/>
    </xf>
    <xf numFmtId="0" fontId="31" fillId="0" borderId="5" xfId="68" applyFont="1" applyBorder="1">
      <alignment vertical="center"/>
    </xf>
    <xf numFmtId="0" fontId="17" fillId="0" borderId="0" xfId="68" applyAlignment="1">
      <alignment horizontal="left" vertical="center"/>
    </xf>
    <xf numFmtId="0" fontId="17" fillId="0" borderId="22" xfId="68" applyBorder="1" applyAlignment="1">
      <alignment horizontal="left" vertical="center"/>
    </xf>
    <xf numFmtId="0" fontId="87" fillId="0" borderId="0" xfId="68" applyFont="1">
      <alignment vertical="center"/>
    </xf>
    <xf numFmtId="0" fontId="74" fillId="0" borderId="0" xfId="68" applyFont="1" applyAlignment="1">
      <alignment horizontal="right" vertical="center"/>
    </xf>
    <xf numFmtId="0" fontId="74" fillId="0" borderId="0" xfId="68" applyFont="1" applyAlignment="1">
      <alignment vertical="center" wrapText="1"/>
    </xf>
    <xf numFmtId="0" fontId="74" fillId="0" borderId="0" xfId="68" applyFont="1">
      <alignment vertical="center"/>
    </xf>
    <xf numFmtId="0" fontId="92" fillId="0" borderId="0" xfId="68" applyFont="1" applyAlignment="1">
      <alignment horizontal="center" vertical="center"/>
    </xf>
    <xf numFmtId="0" fontId="17" fillId="0" borderId="0" xfId="69">
      <alignment vertical="center"/>
    </xf>
    <xf numFmtId="0" fontId="31" fillId="0" borderId="0" xfId="69" applyFont="1" applyAlignment="1">
      <alignment horizontal="right" vertical="center"/>
    </xf>
    <xf numFmtId="0" fontId="17" fillId="0" borderId="6" xfId="69" applyBorder="1">
      <alignment vertical="center"/>
    </xf>
    <xf numFmtId="0" fontId="17" fillId="0" borderId="7" xfId="69" applyBorder="1" applyAlignment="1">
      <alignment horizontal="right" vertical="center"/>
    </xf>
    <xf numFmtId="0" fontId="17" fillId="0" borderId="7" xfId="69" applyBorder="1">
      <alignment vertical="center"/>
    </xf>
    <xf numFmtId="0" fontId="17" fillId="0" borderId="16" xfId="69" applyBorder="1">
      <alignment vertical="center"/>
    </xf>
    <xf numFmtId="0" fontId="17" fillId="0" borderId="15" xfId="69" applyBorder="1" applyAlignment="1">
      <alignment horizontal="right" vertical="center"/>
    </xf>
    <xf numFmtId="0" fontId="17" fillId="0" borderId="5" xfId="69" applyBorder="1">
      <alignment vertical="center"/>
    </xf>
    <xf numFmtId="0" fontId="17" fillId="0" borderId="5" xfId="69" applyBorder="1" applyAlignment="1">
      <alignment horizontal="right" vertical="center"/>
    </xf>
    <xf numFmtId="0" fontId="17" fillId="0" borderId="14" xfId="69" applyBorder="1">
      <alignment vertical="center"/>
    </xf>
    <xf numFmtId="0" fontId="17" fillId="0" borderId="3" xfId="69" applyBorder="1">
      <alignment vertical="center"/>
    </xf>
    <xf numFmtId="0" fontId="17" fillId="0" borderId="1" xfId="69" applyBorder="1">
      <alignment vertical="center"/>
    </xf>
    <xf numFmtId="0" fontId="17" fillId="0" borderId="8" xfId="69" applyBorder="1">
      <alignment vertical="center"/>
    </xf>
    <xf numFmtId="0" fontId="17" fillId="0" borderId="2" xfId="69" applyBorder="1">
      <alignment vertical="center"/>
    </xf>
    <xf numFmtId="0" fontId="17" fillId="0" borderId="0" xfId="69" applyAlignment="1">
      <alignment horizontal="center" vertical="center"/>
    </xf>
    <xf numFmtId="0" fontId="68" fillId="0" borderId="0" xfId="69" applyFont="1">
      <alignment vertical="center"/>
    </xf>
    <xf numFmtId="0" fontId="94" fillId="0" borderId="0" xfId="69" applyFont="1">
      <alignment vertical="center"/>
    </xf>
    <xf numFmtId="0" fontId="83" fillId="0" borderId="0" xfId="70" applyFont="1" applyAlignment="1">
      <alignment horizontal="right" vertical="center"/>
    </xf>
    <xf numFmtId="0" fontId="17" fillId="0" borderId="0" xfId="71">
      <alignment vertical="center"/>
    </xf>
    <xf numFmtId="0" fontId="17" fillId="0" borderId="0" xfId="71" applyAlignment="1">
      <alignment horizontal="right" vertical="center"/>
    </xf>
    <xf numFmtId="0" fontId="17" fillId="0" borderId="6" xfId="71" applyBorder="1">
      <alignment vertical="center"/>
    </xf>
    <xf numFmtId="0" fontId="17" fillId="0" borderId="7" xfId="71" applyBorder="1" applyAlignment="1">
      <alignment horizontal="right" vertical="center"/>
    </xf>
    <xf numFmtId="0" fontId="17" fillId="0" borderId="7" xfId="71" applyBorder="1">
      <alignment vertical="center"/>
    </xf>
    <xf numFmtId="0" fontId="17" fillId="0" borderId="8" xfId="71" applyBorder="1">
      <alignment vertical="center"/>
    </xf>
    <xf numFmtId="0" fontId="17" fillId="0" borderId="3" xfId="71" applyBorder="1">
      <alignment vertical="center"/>
    </xf>
    <xf numFmtId="0" fontId="17" fillId="0" borderId="4" xfId="71" applyBorder="1" applyAlignment="1">
      <alignment horizontal="right" vertical="center"/>
    </xf>
    <xf numFmtId="0" fontId="17" fillId="0" borderId="4" xfId="71" applyBorder="1">
      <alignment vertical="center"/>
    </xf>
    <xf numFmtId="0" fontId="17" fillId="0" borderId="1" xfId="71" applyBorder="1">
      <alignment vertical="center"/>
    </xf>
    <xf numFmtId="0" fontId="17" fillId="0" borderId="15" xfId="71" applyBorder="1">
      <alignment vertical="center"/>
    </xf>
    <xf numFmtId="0" fontId="17" fillId="0" borderId="5" xfId="71" applyBorder="1" applyAlignment="1">
      <alignment horizontal="right" vertical="center"/>
    </xf>
    <xf numFmtId="0" fontId="17" fillId="0" borderId="5" xfId="71" applyBorder="1">
      <alignment vertical="center"/>
    </xf>
    <xf numFmtId="0" fontId="17" fillId="0" borderId="14" xfId="71" applyBorder="1">
      <alignment vertical="center"/>
    </xf>
    <xf numFmtId="0" fontId="17" fillId="0" borderId="22" xfId="71" applyBorder="1">
      <alignment vertical="center"/>
    </xf>
    <xf numFmtId="0" fontId="17" fillId="0" borderId="16" xfId="71" applyBorder="1">
      <alignment vertical="center"/>
    </xf>
    <xf numFmtId="0" fontId="87" fillId="0" borderId="0" xfId="71" applyFont="1">
      <alignment vertical="center"/>
    </xf>
    <xf numFmtId="0" fontId="87" fillId="0" borderId="0" xfId="71" applyFont="1" applyAlignment="1">
      <alignment vertical="center" wrapText="1"/>
    </xf>
    <xf numFmtId="0" fontId="17" fillId="0" borderId="0" xfId="70">
      <alignment vertical="center"/>
    </xf>
    <xf numFmtId="0" fontId="17" fillId="0" borderId="0" xfId="70" applyAlignment="1">
      <alignment horizontal="right" vertical="center"/>
    </xf>
    <xf numFmtId="0" fontId="17" fillId="0" borderId="6" xfId="70" applyBorder="1">
      <alignment vertical="center"/>
    </xf>
    <xf numFmtId="0" fontId="17" fillId="0" borderId="7" xfId="70" applyBorder="1" applyAlignment="1">
      <alignment horizontal="right" vertical="center"/>
    </xf>
    <xf numFmtId="0" fontId="17" fillId="0" borderId="7" xfId="70" applyBorder="1">
      <alignment vertical="center"/>
    </xf>
    <xf numFmtId="0" fontId="17" fillId="0" borderId="8" xfId="70" applyBorder="1">
      <alignment vertical="center"/>
    </xf>
    <xf numFmtId="0" fontId="17" fillId="0" borderId="3" xfId="70" applyBorder="1">
      <alignment vertical="center"/>
    </xf>
    <xf numFmtId="0" fontId="17" fillId="0" borderId="4" xfId="70" applyBorder="1" applyAlignment="1">
      <alignment horizontal="right" vertical="center"/>
    </xf>
    <xf numFmtId="0" fontId="17" fillId="0" borderId="4" xfId="70" applyBorder="1">
      <alignment vertical="center"/>
    </xf>
    <xf numFmtId="0" fontId="17" fillId="0" borderId="1" xfId="70" applyBorder="1">
      <alignment vertical="center"/>
    </xf>
    <xf numFmtId="0" fontId="17" fillId="0" borderId="16" xfId="70" applyBorder="1">
      <alignment vertical="center"/>
    </xf>
    <xf numFmtId="0" fontId="17" fillId="0" borderId="22" xfId="70" applyBorder="1">
      <alignment vertical="center"/>
    </xf>
    <xf numFmtId="0" fontId="17" fillId="0" borderId="15" xfId="70" applyBorder="1">
      <alignment vertical="center"/>
    </xf>
    <xf numFmtId="0" fontId="17" fillId="0" borderId="5" xfId="70" applyBorder="1">
      <alignment vertical="center"/>
    </xf>
    <xf numFmtId="0" fontId="17" fillId="0" borderId="14" xfId="70" applyBorder="1">
      <alignment vertical="center"/>
    </xf>
    <xf numFmtId="0" fontId="87" fillId="0" borderId="0" xfId="70" applyFont="1">
      <alignment vertical="center"/>
    </xf>
    <xf numFmtId="0" fontId="87" fillId="0" borderId="0" xfId="70" applyFont="1" applyAlignment="1">
      <alignment vertical="center" wrapText="1"/>
    </xf>
    <xf numFmtId="0" fontId="83" fillId="0" borderId="0" xfId="72" applyFont="1" applyAlignment="1">
      <alignment horizontal="right" vertical="center"/>
    </xf>
    <xf numFmtId="0" fontId="17" fillId="0" borderId="0" xfId="72">
      <alignment vertical="center"/>
    </xf>
    <xf numFmtId="0" fontId="17" fillId="0" borderId="0" xfId="72" applyAlignment="1">
      <alignment horizontal="right" vertical="center"/>
    </xf>
    <xf numFmtId="0" fontId="17" fillId="0" borderId="3" xfId="72" applyBorder="1">
      <alignment vertical="center"/>
    </xf>
    <xf numFmtId="0" fontId="17" fillId="0" borderId="4" xfId="72" applyBorder="1" applyAlignment="1">
      <alignment horizontal="right" vertical="center"/>
    </xf>
    <xf numFmtId="0" fontId="17" fillId="0" borderId="4" xfId="72" applyBorder="1">
      <alignment vertical="center"/>
    </xf>
    <xf numFmtId="0" fontId="17" fillId="0" borderId="1" xfId="72" applyBorder="1">
      <alignment vertical="center"/>
    </xf>
    <xf numFmtId="0" fontId="17" fillId="0" borderId="16" xfId="72" applyBorder="1">
      <alignment vertical="center"/>
    </xf>
    <xf numFmtId="0" fontId="17" fillId="0" borderId="22" xfId="72" applyBorder="1">
      <alignment vertical="center"/>
    </xf>
    <xf numFmtId="0" fontId="17" fillId="0" borderId="15" xfId="72" applyBorder="1">
      <alignment vertical="center"/>
    </xf>
    <xf numFmtId="0" fontId="17" fillId="0" borderId="5" xfId="72" applyBorder="1">
      <alignment vertical="center"/>
    </xf>
    <xf numFmtId="0" fontId="17" fillId="0" borderId="14" xfId="72" applyBorder="1">
      <alignment vertical="center"/>
    </xf>
    <xf numFmtId="0" fontId="17" fillId="0" borderId="0" xfId="72" applyAlignment="1">
      <alignment horizontal="center" vertical="center"/>
    </xf>
    <xf numFmtId="0" fontId="87" fillId="0" borderId="0" xfId="72" applyFont="1">
      <alignment vertical="center"/>
    </xf>
    <xf numFmtId="0" fontId="87" fillId="0" borderId="0" xfId="72" applyFont="1" applyAlignment="1">
      <alignment vertical="center" wrapText="1"/>
    </xf>
    <xf numFmtId="0" fontId="68" fillId="0" borderId="119" xfId="56" applyFont="1" applyBorder="1" applyAlignment="1">
      <alignment horizontal="center" vertical="center" wrapText="1"/>
    </xf>
    <xf numFmtId="0" fontId="68" fillId="0" borderId="0" xfId="56" applyFont="1" applyAlignment="1">
      <alignment vertical="center" wrapText="1"/>
    </xf>
    <xf numFmtId="0" fontId="68" fillId="0" borderId="0" xfId="56" applyFont="1" applyAlignment="1">
      <alignment horizontal="left" vertical="center"/>
    </xf>
    <xf numFmtId="0" fontId="68" fillId="0" borderId="0" xfId="56" applyFont="1" applyAlignment="1">
      <alignment horizontal="center" vertical="center"/>
    </xf>
    <xf numFmtId="0" fontId="68" fillId="0" borderId="118" xfId="56" applyFont="1" applyBorder="1" applyAlignment="1">
      <alignment horizontal="center" vertical="center" wrapText="1"/>
    </xf>
    <xf numFmtId="0" fontId="77" fillId="0" borderId="36" xfId="58" applyFont="1" applyBorder="1" applyAlignment="1">
      <alignment horizontal="center" vertical="center"/>
    </xf>
    <xf numFmtId="0" fontId="73" fillId="0" borderId="36" xfId="56" applyFont="1" applyBorder="1" applyAlignment="1">
      <alignment horizontal="center" vertical="center"/>
    </xf>
    <xf numFmtId="0" fontId="81" fillId="0" borderId="118" xfId="56" applyFont="1" applyBorder="1" applyAlignment="1">
      <alignment vertical="center" wrapText="1"/>
    </xf>
    <xf numFmtId="0" fontId="81" fillId="0" borderId="32" xfId="58" applyFont="1" applyBorder="1" applyAlignment="1">
      <alignment horizontal="left" vertical="center" wrapText="1"/>
    </xf>
    <xf numFmtId="0" fontId="68" fillId="0" borderId="37" xfId="56" applyFont="1" applyBorder="1" applyAlignment="1">
      <alignment horizontal="center" vertical="center" wrapText="1"/>
    </xf>
    <xf numFmtId="0" fontId="81" fillId="0" borderId="118" xfId="55" applyFont="1" applyBorder="1" applyAlignment="1">
      <alignment vertical="center" wrapText="1"/>
    </xf>
    <xf numFmtId="0" fontId="68" fillId="0" borderId="123" xfId="56" applyFont="1" applyBorder="1" applyAlignment="1">
      <alignment horizontal="left" vertical="center" wrapText="1"/>
    </xf>
    <xf numFmtId="0" fontId="73" fillId="0" borderId="116" xfId="56" applyFont="1" applyBorder="1" applyAlignment="1">
      <alignment horizontal="center" vertical="center"/>
    </xf>
    <xf numFmtId="0" fontId="73" fillId="0" borderId="16" xfId="56" applyFont="1" applyBorder="1" applyAlignment="1">
      <alignment horizontal="center" vertical="center"/>
    </xf>
    <xf numFmtId="0" fontId="68" fillId="0" borderId="124" xfId="56" applyFont="1" applyBorder="1" applyAlignment="1">
      <alignment horizontal="center" vertical="center"/>
    </xf>
    <xf numFmtId="0" fontId="71" fillId="0" borderId="0" xfId="54" applyFont="1">
      <alignment vertical="center"/>
    </xf>
    <xf numFmtId="0" fontId="68" fillId="0" borderId="150" xfId="56" applyFont="1" applyBorder="1" applyAlignment="1">
      <alignment horizontal="center" vertical="center" wrapText="1"/>
    </xf>
    <xf numFmtId="0" fontId="71" fillId="0" borderId="124" xfId="56" applyFont="1" applyBorder="1">
      <alignment vertical="center"/>
    </xf>
    <xf numFmtId="0" fontId="71" fillId="0" borderId="32" xfId="56" applyFont="1" applyBorder="1" applyAlignment="1">
      <alignment horizontal="center" vertical="center" wrapText="1"/>
    </xf>
    <xf numFmtId="0" fontId="71" fillId="0" borderId="117" xfId="56" applyFont="1" applyBorder="1" applyAlignment="1">
      <alignment horizontal="center" vertical="center" wrapText="1"/>
    </xf>
    <xf numFmtId="0" fontId="79" fillId="0" borderId="32" xfId="58" applyFont="1" applyBorder="1" applyAlignment="1">
      <alignment horizontal="left" vertical="center" wrapText="1"/>
    </xf>
    <xf numFmtId="0" fontId="71" fillId="0" borderId="0" xfId="56" applyFont="1">
      <alignment vertical="center"/>
    </xf>
    <xf numFmtId="0" fontId="77" fillId="0" borderId="36" xfId="56" applyFont="1" applyBorder="1" applyAlignment="1">
      <alignment horizontal="center" vertical="center"/>
    </xf>
    <xf numFmtId="0" fontId="79" fillId="0" borderId="32" xfId="56" applyFont="1" applyBorder="1" applyAlignment="1">
      <alignment vertical="center" wrapText="1"/>
    </xf>
    <xf numFmtId="0" fontId="73" fillId="0" borderId="90" xfId="58" applyFont="1" applyBorder="1" applyAlignment="1">
      <alignment horizontal="center" vertical="center"/>
    </xf>
    <xf numFmtId="0" fontId="73" fillId="0" borderId="90" xfId="63" applyFont="1" applyBorder="1" applyAlignment="1">
      <alignment horizontal="center" vertical="center"/>
    </xf>
    <xf numFmtId="0" fontId="73" fillId="0" borderId="28" xfId="63" applyFont="1" applyBorder="1" applyAlignment="1">
      <alignment horizontal="center" vertical="center"/>
    </xf>
    <xf numFmtId="0" fontId="81" fillId="0" borderId="118" xfId="63" applyFont="1" applyBorder="1" applyAlignment="1">
      <alignment vertical="center" wrapText="1"/>
    </xf>
    <xf numFmtId="0" fontId="68" fillId="0" borderId="133" xfId="63" applyFont="1" applyBorder="1" applyAlignment="1">
      <alignment horizontal="left" vertical="center" wrapText="1"/>
    </xf>
    <xf numFmtId="0" fontId="73" fillId="0" borderId="90" xfId="73" applyFont="1" applyBorder="1" applyAlignment="1">
      <alignment horizontal="center" vertical="center"/>
    </xf>
    <xf numFmtId="0" fontId="81" fillId="0" borderId="118" xfId="73" applyFont="1" applyBorder="1" applyAlignment="1">
      <alignment vertical="center" wrapText="1"/>
    </xf>
    <xf numFmtId="0" fontId="73" fillId="0" borderId="28" xfId="55" applyFont="1" applyBorder="1" applyAlignment="1">
      <alignment horizontal="center" vertical="center"/>
    </xf>
    <xf numFmtId="0" fontId="73" fillId="0" borderId="28" xfId="73" applyFont="1" applyBorder="1" applyAlignment="1">
      <alignment horizontal="center" vertical="center"/>
    </xf>
    <xf numFmtId="0" fontId="81" fillId="0" borderId="32" xfId="73" applyFont="1" applyBorder="1" applyAlignment="1">
      <alignment vertical="center" wrapText="1"/>
    </xf>
    <xf numFmtId="0" fontId="68" fillId="0" borderId="0" xfId="68" applyFont="1">
      <alignment vertical="center"/>
    </xf>
    <xf numFmtId="0" fontId="68" fillId="0" borderId="0" xfId="68" applyFont="1" applyAlignment="1">
      <alignment horizontal="center" vertical="center"/>
    </xf>
    <xf numFmtId="0" fontId="68" fillId="0" borderId="0" xfId="68" applyFont="1" applyAlignment="1">
      <alignment horizontal="left" vertical="center"/>
    </xf>
    <xf numFmtId="0" fontId="68" fillId="0" borderId="0" xfId="68" applyFont="1" applyAlignment="1">
      <alignment vertical="center" wrapText="1"/>
    </xf>
    <xf numFmtId="0" fontId="73" fillId="0" borderId="0" xfId="68" applyFont="1">
      <alignment vertical="center"/>
    </xf>
    <xf numFmtId="0" fontId="71" fillId="0" borderId="0" xfId="68" applyFont="1">
      <alignment vertical="center"/>
    </xf>
    <xf numFmtId="0" fontId="80" fillId="38" borderId="3" xfId="54" applyFont="1" applyFill="1" applyBorder="1" applyAlignment="1">
      <alignment horizontal="center" vertical="center" wrapText="1"/>
    </xf>
    <xf numFmtId="0" fontId="68" fillId="38" borderId="20" xfId="54" applyFont="1" applyFill="1" applyBorder="1" applyAlignment="1">
      <alignment horizontal="center" vertical="center" wrapText="1"/>
    </xf>
    <xf numFmtId="0" fontId="80" fillId="38" borderId="15" xfId="54" applyFont="1" applyFill="1" applyBorder="1" applyAlignment="1">
      <alignment horizontal="center" vertical="center" wrapText="1"/>
    </xf>
    <xf numFmtId="0" fontId="68" fillId="38" borderId="33" xfId="54" applyFont="1" applyFill="1" applyBorder="1" applyAlignment="1">
      <alignment horizontal="center" vertical="center" wrapText="1"/>
    </xf>
    <xf numFmtId="0" fontId="68" fillId="0" borderId="90" xfId="54" applyFont="1" applyBorder="1" applyAlignment="1">
      <alignment horizontal="center" vertical="center"/>
    </xf>
    <xf numFmtId="0" fontId="73" fillId="0" borderId="90" xfId="54" applyFont="1" applyBorder="1" applyAlignment="1">
      <alignment horizontal="center" vertical="center"/>
    </xf>
    <xf numFmtId="0" fontId="68" fillId="0" borderId="28" xfId="54" applyFont="1" applyBorder="1" applyAlignment="1">
      <alignment horizontal="center" vertical="center"/>
    </xf>
    <xf numFmtId="0" fontId="73" fillId="0" borderId="28" xfId="54" applyFont="1" applyBorder="1" applyAlignment="1">
      <alignment horizontal="center" vertical="center"/>
    </xf>
    <xf numFmtId="0" fontId="68" fillId="0" borderId="124" xfId="68" applyFont="1" applyBorder="1">
      <alignment vertical="center"/>
    </xf>
    <xf numFmtId="0" fontId="68" fillId="0" borderId="118" xfId="68" applyFont="1" applyBorder="1" applyAlignment="1">
      <alignment horizontal="center" vertical="center" wrapText="1"/>
    </xf>
    <xf numFmtId="0" fontId="73" fillId="0" borderId="90" xfId="68" applyFont="1" applyBorder="1" applyAlignment="1">
      <alignment horizontal="center" vertical="center"/>
    </xf>
    <xf numFmtId="0" fontId="81" fillId="0" borderId="118" xfId="68" applyFont="1" applyBorder="1" applyAlignment="1">
      <alignment vertical="center" wrapText="1"/>
    </xf>
    <xf numFmtId="0" fontId="73" fillId="0" borderId="0" xfId="68" applyFont="1" applyAlignment="1">
      <alignment horizontal="center" vertical="center"/>
    </xf>
    <xf numFmtId="0" fontId="73" fillId="0" borderId="28" xfId="68" applyFont="1" applyBorder="1" applyAlignment="1">
      <alignment horizontal="center" vertical="center"/>
    </xf>
    <xf numFmtId="0" fontId="68" fillId="0" borderId="133" xfId="68" applyFont="1" applyBorder="1" applyAlignment="1">
      <alignment horizontal="left" vertical="center" wrapText="1"/>
    </xf>
    <xf numFmtId="0" fontId="68" fillId="0" borderId="173" xfId="56" applyFont="1" applyBorder="1" applyAlignment="1">
      <alignment horizontal="center" vertical="center" wrapText="1"/>
    </xf>
    <xf numFmtId="0" fontId="81" fillId="0" borderId="32" xfId="68" applyFont="1" applyBorder="1" applyAlignment="1">
      <alignment vertical="center" wrapText="1"/>
    </xf>
    <xf numFmtId="0" fontId="71" fillId="0" borderId="118" xfId="68" applyFont="1" applyBorder="1" applyAlignment="1">
      <alignment horizontal="center" vertical="center" wrapText="1"/>
    </xf>
    <xf numFmtId="0" fontId="71" fillId="0" borderId="141" xfId="68" applyFont="1" applyBorder="1" applyAlignment="1">
      <alignment horizontal="center" vertical="center" wrapText="1"/>
    </xf>
    <xf numFmtId="0" fontId="79" fillId="0" borderId="32" xfId="68" applyFont="1" applyBorder="1" applyAlignment="1">
      <alignment vertical="center" wrapText="1"/>
    </xf>
    <xf numFmtId="0" fontId="68" fillId="0" borderId="32" xfId="68" applyFont="1" applyBorder="1" applyAlignment="1">
      <alignment horizontal="center" vertical="center" wrapText="1"/>
    </xf>
    <xf numFmtId="0" fontId="68" fillId="0" borderId="117" xfId="68" applyFont="1" applyBorder="1" applyAlignment="1">
      <alignment horizontal="left" vertical="center" wrapText="1"/>
    </xf>
    <xf numFmtId="0" fontId="68" fillId="0" borderId="135" xfId="68" applyFont="1" applyBorder="1" applyAlignment="1">
      <alignment horizontal="left" vertical="center" wrapText="1"/>
    </xf>
    <xf numFmtId="0" fontId="76" fillId="0" borderId="0" xfId="68" applyFont="1">
      <alignment vertical="center"/>
    </xf>
    <xf numFmtId="0" fontId="68" fillId="0" borderId="123" xfId="68" applyFont="1" applyBorder="1" applyAlignment="1">
      <alignment vertical="center" wrapText="1"/>
    </xf>
    <xf numFmtId="0" fontId="68" fillId="0" borderId="118" xfId="68" applyFont="1" applyBorder="1" applyAlignment="1">
      <alignment horizontal="center" vertical="center"/>
    </xf>
    <xf numFmtId="0" fontId="81" fillId="4" borderId="118" xfId="68" applyFont="1" applyFill="1" applyBorder="1" applyAlignment="1">
      <alignment vertical="center" wrapText="1"/>
    </xf>
    <xf numFmtId="0" fontId="68" fillId="0" borderId="28" xfId="68" applyFont="1" applyBorder="1" applyAlignment="1">
      <alignment horizontal="center" vertical="center" wrapText="1"/>
    </xf>
    <xf numFmtId="0" fontId="68" fillId="0" borderId="90" xfId="68" applyFont="1" applyBorder="1" applyAlignment="1">
      <alignment horizontal="center" vertical="center" wrapText="1"/>
    </xf>
    <xf numFmtId="0" fontId="73" fillId="0" borderId="90" xfId="68" applyFont="1" applyBorder="1">
      <alignment vertical="center"/>
    </xf>
    <xf numFmtId="0" fontId="80" fillId="38" borderId="137" xfId="54" applyFont="1" applyFill="1" applyBorder="1" applyAlignment="1">
      <alignment horizontal="center" vertical="center" wrapText="1"/>
    </xf>
    <xf numFmtId="0" fontId="68" fillId="0" borderId="141" xfId="54" applyFont="1" applyBorder="1" applyAlignment="1">
      <alignment horizontal="center" vertical="center"/>
    </xf>
    <xf numFmtId="0" fontId="68" fillId="0" borderId="172" xfId="54" applyFont="1" applyBorder="1" applyAlignment="1">
      <alignment horizontal="center" vertical="center"/>
    </xf>
    <xf numFmtId="0" fontId="68" fillId="0" borderId="141" xfId="68" applyFont="1" applyBorder="1" applyAlignment="1">
      <alignment horizontal="center" vertical="center" wrapText="1"/>
    </xf>
    <xf numFmtId="0" fontId="68" fillId="0" borderId="172" xfId="68" applyFont="1" applyBorder="1" applyAlignment="1">
      <alignment horizontal="center" vertical="center" wrapText="1"/>
    </xf>
    <xf numFmtId="0" fontId="68" fillId="0" borderId="174" xfId="56" applyFont="1" applyBorder="1" applyAlignment="1">
      <alignment horizontal="center" vertical="center" wrapText="1"/>
    </xf>
    <xf numFmtId="0" fontId="82" fillId="0" borderId="32" xfId="68" applyFont="1" applyBorder="1" applyAlignment="1">
      <alignment vertical="center" wrapText="1"/>
    </xf>
    <xf numFmtId="0" fontId="68" fillId="0" borderId="134" xfId="68" applyFont="1" applyBorder="1" applyAlignment="1">
      <alignment horizontal="left" vertical="center" wrapText="1"/>
    </xf>
    <xf numFmtId="0" fontId="68" fillId="0" borderId="138" xfId="68" applyFont="1" applyBorder="1" applyAlignment="1">
      <alignment vertical="center" wrapText="1"/>
    </xf>
    <xf numFmtId="0" fontId="68" fillId="0" borderId="123" xfId="68" applyFont="1" applyBorder="1" applyAlignment="1">
      <alignment horizontal="center" vertical="center" wrapText="1"/>
    </xf>
    <xf numFmtId="0" fontId="68" fillId="0" borderId="120" xfId="68" applyFont="1" applyBorder="1" applyAlignment="1">
      <alignment horizontal="center" vertical="center" wrapText="1"/>
    </xf>
    <xf numFmtId="0" fontId="68" fillId="0" borderId="175" xfId="68" applyFont="1" applyBorder="1" applyAlignment="1">
      <alignment horizontal="center" vertical="center" wrapText="1"/>
    </xf>
    <xf numFmtId="0" fontId="68" fillId="0" borderId="29" xfId="68" applyFont="1" applyBorder="1" applyAlignment="1">
      <alignment horizontal="center" vertical="center" wrapText="1"/>
    </xf>
    <xf numFmtId="0" fontId="68" fillId="0" borderId="176" xfId="56" applyFont="1" applyBorder="1" applyAlignment="1">
      <alignment horizontal="center" vertical="center" wrapText="1"/>
    </xf>
    <xf numFmtId="0" fontId="68" fillId="0" borderId="116" xfId="68" applyFont="1" applyBorder="1" applyAlignment="1">
      <alignment horizontal="center" vertical="center" wrapText="1"/>
    </xf>
    <xf numFmtId="0" fontId="68" fillId="0" borderId="177" xfId="68" applyFont="1" applyBorder="1" applyAlignment="1">
      <alignment horizontal="center" vertical="center" wrapText="1"/>
    </xf>
    <xf numFmtId="0" fontId="77" fillId="0" borderId="28" xfId="68" applyFont="1" applyBorder="1" applyAlignment="1">
      <alignment horizontal="center" vertical="center"/>
    </xf>
    <xf numFmtId="0" fontId="81" fillId="0" borderId="29" xfId="56" applyFont="1" applyBorder="1" applyAlignment="1">
      <alignment vertical="center" wrapText="1"/>
    </xf>
    <xf numFmtId="0" fontId="71" fillId="0" borderId="118" xfId="56" applyFont="1" applyBorder="1" applyAlignment="1">
      <alignment horizontal="center" vertical="center" wrapText="1"/>
    </xf>
    <xf numFmtId="0" fontId="71" fillId="0" borderId="116" xfId="54" applyFont="1" applyBorder="1" applyAlignment="1">
      <alignment horizontal="center" vertical="center"/>
    </xf>
    <xf numFmtId="0" fontId="71" fillId="0" borderId="117" xfId="54" applyFont="1" applyBorder="1" applyAlignment="1">
      <alignment horizontal="center" vertical="center"/>
    </xf>
    <xf numFmtId="0" fontId="77" fillId="0" borderId="28" xfId="68" applyFont="1" applyBorder="1" applyAlignment="1">
      <alignment horizontal="left" vertical="center"/>
    </xf>
    <xf numFmtId="0" fontId="77" fillId="0" borderId="28" xfId="56" applyFont="1" applyBorder="1" applyAlignment="1">
      <alignment horizontal="left" vertical="center" wrapText="1"/>
    </xf>
    <xf numFmtId="0" fontId="77" fillId="0" borderId="37" xfId="56" applyFont="1" applyBorder="1" applyAlignment="1">
      <alignment horizontal="left" vertical="center" wrapText="1"/>
    </xf>
    <xf numFmtId="0" fontId="77" fillId="0" borderId="36" xfId="62" applyFont="1" applyBorder="1" applyAlignment="1">
      <alignment horizontal="center" vertical="center"/>
    </xf>
    <xf numFmtId="0" fontId="73" fillId="0" borderId="28" xfId="62" applyFont="1" applyBorder="1" applyAlignment="1">
      <alignment horizontal="center" vertical="center"/>
    </xf>
    <xf numFmtId="0" fontId="73" fillId="0" borderId="0" xfId="68" applyFont="1" applyAlignment="1">
      <alignment horizontal="left" vertical="center" wrapText="1"/>
    </xf>
    <xf numFmtId="0" fontId="73" fillId="0" borderId="22" xfId="68" applyFont="1" applyBorder="1" applyAlignment="1">
      <alignment horizontal="left" vertical="center" wrapText="1"/>
    </xf>
    <xf numFmtId="0" fontId="71" fillId="0" borderId="135" xfId="68" applyFont="1" applyBorder="1" applyAlignment="1">
      <alignment vertical="center" wrapText="1"/>
    </xf>
    <xf numFmtId="0" fontId="77" fillId="0" borderId="0" xfId="68" applyFont="1">
      <alignment vertical="center"/>
    </xf>
    <xf numFmtId="0" fontId="71" fillId="0" borderId="0" xfId="68" applyFont="1" applyAlignment="1">
      <alignment horizontal="center" vertical="center"/>
    </xf>
    <xf numFmtId="0" fontId="71" fillId="0" borderId="0" xfId="68" applyFont="1" applyAlignment="1">
      <alignment horizontal="left" vertical="center"/>
    </xf>
    <xf numFmtId="0" fontId="71" fillId="0" borderId="0" xfId="68" applyFont="1" applyAlignment="1">
      <alignment vertical="center" wrapText="1"/>
    </xf>
    <xf numFmtId="0" fontId="68" fillId="0" borderId="140" xfId="62" applyFont="1" applyBorder="1" applyAlignment="1">
      <alignment horizontal="left" vertical="center" wrapText="1"/>
    </xf>
    <xf numFmtId="0" fontId="68" fillId="0" borderId="138" xfId="62" applyFont="1" applyBorder="1" applyAlignment="1">
      <alignment vertical="center" wrapText="1"/>
    </xf>
    <xf numFmtId="0" fontId="68" fillId="0" borderId="122" xfId="56" applyFont="1" applyBorder="1" applyAlignment="1">
      <alignment horizontal="center" vertical="center" wrapText="1"/>
    </xf>
    <xf numFmtId="0" fontId="96" fillId="0" borderId="36" xfId="62" applyFont="1" applyBorder="1" applyAlignment="1">
      <alignment horizontal="center" vertical="center"/>
    </xf>
    <xf numFmtId="0" fontId="68" fillId="0" borderId="178" xfId="53" applyFont="1" applyBorder="1">
      <alignment vertical="center"/>
    </xf>
    <xf numFmtId="0" fontId="98" fillId="38" borderId="6" xfId="54" applyFont="1" applyFill="1" applyBorder="1" applyAlignment="1">
      <alignment horizontal="center" vertical="center" wrapText="1"/>
    </xf>
    <xf numFmtId="0" fontId="96" fillId="0" borderId="116" xfId="52" applyFont="1" applyBorder="1" applyAlignment="1">
      <alignment horizontal="center" vertical="center"/>
    </xf>
    <xf numFmtId="0" fontId="99" fillId="0" borderId="118" xfId="62" applyFont="1" applyBorder="1" applyAlignment="1">
      <alignment vertical="center" wrapText="1"/>
    </xf>
    <xf numFmtId="0" fontId="79" fillId="0" borderId="118" xfId="54" applyFont="1" applyBorder="1" applyAlignment="1">
      <alignment vertical="center" wrapText="1"/>
    </xf>
    <xf numFmtId="0" fontId="73" fillId="34" borderId="16" xfId="54" applyFont="1" applyFill="1" applyBorder="1" applyAlignment="1">
      <alignment horizontal="center" vertical="center"/>
    </xf>
    <xf numFmtId="0" fontId="73" fillId="34" borderId="0" xfId="54" applyFont="1" applyFill="1" applyAlignment="1">
      <alignment horizontal="left" vertical="center"/>
    </xf>
    <xf numFmtId="0" fontId="73" fillId="34" borderId="0" xfId="54" applyFont="1" applyFill="1">
      <alignment vertical="center"/>
    </xf>
    <xf numFmtId="0" fontId="81" fillId="34" borderId="0" xfId="54" applyFont="1" applyFill="1" applyAlignment="1">
      <alignment horizontal="right" vertical="center"/>
    </xf>
    <xf numFmtId="0" fontId="81" fillId="34" borderId="0" xfId="54" applyFont="1" applyFill="1">
      <alignment vertical="center"/>
    </xf>
    <xf numFmtId="0" fontId="68" fillId="0" borderId="178" xfId="62" applyFont="1" applyBorder="1">
      <alignment vertical="center"/>
    </xf>
    <xf numFmtId="0" fontId="68" fillId="0" borderId="123" xfId="55" applyFont="1" applyBorder="1" applyAlignment="1">
      <alignment vertical="center" wrapText="1"/>
    </xf>
    <xf numFmtId="0" fontId="71" fillId="0" borderId="123" xfId="52" applyFont="1" applyBorder="1" applyAlignment="1">
      <alignment vertical="center" wrapText="1"/>
    </xf>
    <xf numFmtId="0" fontId="68" fillId="0" borderId="179" xfId="53" applyFont="1" applyBorder="1">
      <alignment vertical="center"/>
    </xf>
    <xf numFmtId="0" fontId="71" fillId="0" borderId="180" xfId="52" applyFont="1" applyBorder="1" applyAlignment="1">
      <alignment vertical="center" wrapText="1"/>
    </xf>
    <xf numFmtId="0" fontId="71" fillId="0" borderId="31" xfId="52" applyFont="1" applyBorder="1" applyAlignment="1">
      <alignment horizontal="center" vertical="center" wrapText="1"/>
    </xf>
    <xf numFmtId="0" fontId="71" fillId="0" borderId="40" xfId="52" applyFont="1" applyBorder="1" applyAlignment="1">
      <alignment horizontal="center" vertical="center" wrapText="1"/>
    </xf>
    <xf numFmtId="0" fontId="77" fillId="0" borderId="38" xfId="52" applyFont="1" applyBorder="1" applyAlignment="1">
      <alignment horizontal="center" vertical="center"/>
    </xf>
    <xf numFmtId="0" fontId="78" fillId="0" borderId="31" xfId="54" applyFont="1" applyBorder="1" applyAlignment="1">
      <alignment vertical="center" wrapText="1"/>
    </xf>
    <xf numFmtId="0" fontId="68" fillId="34" borderId="0" xfId="54" applyFont="1" applyFill="1">
      <alignment vertical="center"/>
    </xf>
    <xf numFmtId="0" fontId="106" fillId="0" borderId="0" xfId="52" applyFont="1">
      <alignment vertical="center"/>
    </xf>
    <xf numFmtId="0" fontId="107" fillId="0" borderId="0" xfId="53" applyFont="1">
      <alignment vertical="center"/>
    </xf>
    <xf numFmtId="0" fontId="107" fillId="0" borderId="0" xfId="53" applyFont="1" applyAlignment="1">
      <alignment horizontal="center" vertical="center"/>
    </xf>
    <xf numFmtId="0" fontId="107" fillId="0" borderId="0" xfId="53" applyFont="1" applyAlignment="1">
      <alignment horizontal="left" vertical="center"/>
    </xf>
    <xf numFmtId="0" fontId="107" fillId="0" borderId="0" xfId="53" applyFont="1" applyAlignment="1">
      <alignment vertical="center" wrapText="1"/>
    </xf>
    <xf numFmtId="0" fontId="77" fillId="0" borderId="0" xfId="53" applyFont="1" applyAlignment="1">
      <alignment horizontal="left" vertical="center"/>
    </xf>
    <xf numFmtId="0" fontId="106" fillId="0" borderId="0" xfId="53" applyFont="1" applyAlignment="1">
      <alignment horizontal="left" vertical="center"/>
    </xf>
    <xf numFmtId="0" fontId="68" fillId="0" borderId="117" xfId="56" applyFont="1" applyBorder="1" applyAlignment="1">
      <alignment horizontal="left" vertical="center" wrapText="1"/>
    </xf>
    <xf numFmtId="0" fontId="68" fillId="0" borderId="135" xfId="56" applyFont="1" applyBorder="1" applyAlignment="1">
      <alignment horizontal="left" vertical="center" wrapText="1"/>
    </xf>
    <xf numFmtId="0" fontId="71" fillId="0" borderId="125" xfId="52" applyFont="1" applyBorder="1" applyAlignment="1">
      <alignment horizontal="left" vertical="center" wrapText="1"/>
    </xf>
    <xf numFmtId="0" fontId="71" fillId="0" borderId="180" xfId="52" applyFont="1" applyBorder="1" applyAlignment="1">
      <alignment horizontal="left" vertical="center" wrapText="1"/>
    </xf>
    <xf numFmtId="0" fontId="71" fillId="0" borderId="140" xfId="52" applyFont="1" applyBorder="1" applyAlignment="1">
      <alignment horizontal="left" vertical="center" wrapText="1"/>
    </xf>
    <xf numFmtId="0" fontId="68" fillId="0" borderId="178" xfId="55" applyFont="1" applyBorder="1">
      <alignment vertical="center"/>
    </xf>
    <xf numFmtId="0" fontId="68" fillId="0" borderId="28" xfId="55" applyFont="1" applyBorder="1" applyAlignment="1">
      <alignment horizontal="center" vertical="center"/>
    </xf>
    <xf numFmtId="0" fontId="81" fillId="0" borderId="32" xfId="68" applyFont="1" applyBorder="1" applyAlignment="1">
      <alignment horizontal="left" vertical="center" wrapText="1"/>
    </xf>
    <xf numFmtId="0" fontId="73" fillId="34" borderId="0" xfId="54" applyFont="1" applyFill="1" applyAlignment="1">
      <alignment horizontal="center" vertical="center"/>
    </xf>
    <xf numFmtId="0" fontId="73" fillId="34" borderId="36" xfId="54" applyFont="1" applyFill="1" applyBorder="1" applyAlignment="1">
      <alignment horizontal="center" vertical="center"/>
    </xf>
    <xf numFmtId="0" fontId="68" fillId="0" borderId="123" xfId="68" applyFont="1" applyBorder="1" applyAlignment="1">
      <alignment horizontal="left" vertical="center" wrapText="1"/>
    </xf>
    <xf numFmtId="0" fontId="68" fillId="0" borderId="131" xfId="68" applyFont="1" applyBorder="1" applyAlignment="1">
      <alignment horizontal="center" vertical="center" wrapText="1"/>
    </xf>
    <xf numFmtId="0" fontId="89" fillId="0" borderId="5" xfId="59" applyFont="1" applyBorder="1" applyAlignment="1">
      <alignment horizontal="right" vertical="center"/>
    </xf>
    <xf numFmtId="0" fontId="68" fillId="0" borderId="178" xfId="68" applyFont="1" applyBorder="1" applyAlignment="1">
      <alignment horizontal="center" vertical="center" wrapText="1"/>
    </xf>
    <xf numFmtId="0" fontId="68" fillId="0" borderId="190" xfId="68" applyFont="1" applyBorder="1" applyAlignment="1">
      <alignment horizontal="center" vertical="center" wrapText="1"/>
    </xf>
    <xf numFmtId="0" fontId="68" fillId="0" borderId="178" xfId="68" applyFont="1" applyBorder="1">
      <alignment vertical="center"/>
    </xf>
    <xf numFmtId="0" fontId="73" fillId="0" borderId="36" xfId="73" applyFont="1" applyBorder="1" applyAlignment="1">
      <alignment horizontal="center" vertical="center"/>
    </xf>
    <xf numFmtId="0" fontId="73" fillId="0" borderId="116" xfId="73" applyFont="1" applyBorder="1" applyAlignment="1">
      <alignment horizontal="center" vertical="center"/>
    </xf>
    <xf numFmtId="0" fontId="73" fillId="0" borderId="0" xfId="68" applyFont="1" applyAlignment="1">
      <alignment horizontal="left" vertical="center"/>
    </xf>
    <xf numFmtId="0" fontId="73" fillId="0" borderId="0" xfId="68" applyFont="1" applyAlignment="1">
      <alignment vertical="center" wrapText="1"/>
    </xf>
    <xf numFmtId="0" fontId="77" fillId="0" borderId="0" xfId="68" applyFont="1" applyAlignment="1">
      <alignment horizontal="center" vertical="center"/>
    </xf>
    <xf numFmtId="0" fontId="77" fillId="0" borderId="0" xfId="68" applyFont="1" applyAlignment="1">
      <alignment horizontal="left" vertical="center"/>
    </xf>
    <xf numFmtId="0" fontId="77" fillId="0" borderId="0" xfId="68" applyFont="1" applyAlignment="1">
      <alignment vertical="center" wrapText="1"/>
    </xf>
    <xf numFmtId="0" fontId="77" fillId="0" borderId="0" xfId="53" applyFont="1" applyAlignment="1">
      <alignment horizontal="center" vertical="center"/>
    </xf>
    <xf numFmtId="0" fontId="77" fillId="0" borderId="0" xfId="53" applyFont="1" applyAlignment="1">
      <alignment vertical="center" wrapText="1"/>
    </xf>
    <xf numFmtId="0" fontId="17" fillId="0" borderId="0" xfId="87">
      <alignment vertical="center"/>
    </xf>
    <xf numFmtId="0" fontId="17" fillId="0" borderId="0" xfId="87" applyAlignment="1">
      <alignment horizontal="right" vertical="center"/>
    </xf>
    <xf numFmtId="0" fontId="31" fillId="0" borderId="0" xfId="87" applyFont="1" applyAlignment="1">
      <alignment horizontal="right" vertical="center"/>
    </xf>
    <xf numFmtId="0" fontId="17" fillId="0" borderId="0" xfId="87" quotePrefix="1" applyAlignment="1">
      <alignment horizontal="center" vertical="center"/>
    </xf>
    <xf numFmtId="0" fontId="87" fillId="0" borderId="0" xfId="87" applyFont="1">
      <alignment vertical="center"/>
    </xf>
    <xf numFmtId="0" fontId="73" fillId="0" borderId="0" xfId="87" applyFont="1">
      <alignment vertical="center"/>
    </xf>
    <xf numFmtId="0" fontId="79" fillId="0" borderId="32" xfId="73" applyFont="1" applyBorder="1" applyAlignment="1">
      <alignment vertical="center" wrapText="1"/>
    </xf>
    <xf numFmtId="0" fontId="18" fillId="0" borderId="0" xfId="90" applyFont="1">
      <alignment vertical="center"/>
    </xf>
    <xf numFmtId="0" fontId="18" fillId="0" borderId="0" xfId="90" applyFont="1" applyAlignment="1">
      <alignment horizontal="left" vertical="center"/>
    </xf>
    <xf numFmtId="0" fontId="108" fillId="0" borderId="0" xfId="90" applyFont="1" applyAlignment="1">
      <alignment horizontal="left" vertical="center"/>
    </xf>
    <xf numFmtId="0" fontId="108" fillId="0" borderId="0" xfId="90" applyFont="1" applyAlignment="1">
      <alignment horizontal="right" vertical="center"/>
    </xf>
    <xf numFmtId="0" fontId="108" fillId="0" borderId="0" xfId="90" applyFont="1">
      <alignment vertical="center"/>
    </xf>
    <xf numFmtId="0" fontId="108" fillId="34" borderId="0" xfId="90" applyFont="1" applyFill="1">
      <alignment vertical="center"/>
    </xf>
    <xf numFmtId="0" fontId="108" fillId="34" borderId="0" xfId="90" applyFont="1" applyFill="1" applyAlignment="1">
      <alignment horizontal="center" vertical="center"/>
    </xf>
    <xf numFmtId="0" fontId="18" fillId="34" borderId="0" xfId="90" quotePrefix="1" applyFont="1" applyFill="1">
      <alignment vertical="center"/>
    </xf>
    <xf numFmtId="0" fontId="108" fillId="0" borderId="0" xfId="90" applyFont="1" applyAlignment="1">
      <alignment horizontal="center" vertical="center"/>
    </xf>
    <xf numFmtId="0" fontId="18" fillId="0" borderId="0" xfId="90" applyFont="1" applyAlignment="1">
      <alignment horizontal="right" vertical="center"/>
    </xf>
    <xf numFmtId="20" fontId="18" fillId="34" borderId="0" xfId="90" applyNumberFormat="1" applyFont="1" applyFill="1">
      <alignment vertical="center"/>
    </xf>
    <xf numFmtId="0" fontId="18" fillId="34" borderId="0" xfId="90" applyFont="1" applyFill="1" applyAlignment="1">
      <alignment horizontal="center" vertical="center"/>
    </xf>
    <xf numFmtId="0" fontId="18" fillId="34" borderId="0" xfId="90" applyFont="1" applyFill="1">
      <alignment vertical="center"/>
    </xf>
    <xf numFmtId="0" fontId="16" fillId="0" borderId="0" xfId="90" applyFont="1">
      <alignment vertical="center"/>
    </xf>
    <xf numFmtId="0" fontId="18" fillId="0" borderId="0" xfId="90" applyFont="1" applyAlignment="1">
      <alignment horizontal="center" vertical="center"/>
    </xf>
    <xf numFmtId="0" fontId="18" fillId="34" borderId="0" xfId="90" applyFont="1" applyFill="1" applyAlignment="1">
      <alignment horizontal="left" vertical="center"/>
    </xf>
    <xf numFmtId="20" fontId="18" fillId="0" borderId="0" xfId="90" applyNumberFormat="1" applyFont="1">
      <alignment vertical="center"/>
    </xf>
    <xf numFmtId="179" fontId="18" fillId="0" borderId="0" xfId="90" applyNumberFormat="1" applyFont="1">
      <alignment vertical="center"/>
    </xf>
    <xf numFmtId="0" fontId="16" fillId="0" borderId="0" xfId="90" applyFont="1" applyAlignment="1">
      <alignment horizontal="left" vertical="center"/>
    </xf>
    <xf numFmtId="0" fontId="13" fillId="0" borderId="0" xfId="90" applyFont="1">
      <alignment vertical="center"/>
    </xf>
    <xf numFmtId="0" fontId="13" fillId="0" borderId="0" xfId="90" applyFont="1" applyAlignment="1">
      <alignment horizontal="left" vertical="center"/>
    </xf>
    <xf numFmtId="0" fontId="13" fillId="0" borderId="0" xfId="90" applyFont="1" applyAlignment="1">
      <alignment horizontal="right" vertical="center"/>
    </xf>
    <xf numFmtId="0" fontId="18" fillId="0" borderId="182" xfId="90" applyFont="1" applyBorder="1" applyAlignment="1">
      <alignment horizontal="center" vertical="center" wrapText="1"/>
    </xf>
    <xf numFmtId="0" fontId="18" fillId="0" borderId="181" xfId="90" applyFont="1" applyBorder="1" applyAlignment="1">
      <alignment horizontal="center" vertical="center" wrapText="1"/>
    </xf>
    <xf numFmtId="0" fontId="18" fillId="0" borderId="156" xfId="90" applyFont="1" applyBorder="1" applyAlignment="1">
      <alignment vertical="center" wrapText="1"/>
    </xf>
    <xf numFmtId="0" fontId="18" fillId="0" borderId="92" xfId="90" applyFont="1" applyBorder="1" applyAlignment="1">
      <alignment vertical="center" wrapText="1"/>
    </xf>
    <xf numFmtId="0" fontId="18" fillId="0" borderId="16" xfId="90" applyFont="1" applyBorder="1" applyAlignment="1">
      <alignment horizontal="center" vertical="center" wrapText="1"/>
    </xf>
    <xf numFmtId="0" fontId="18" fillId="0" borderId="22" xfId="90" applyFont="1" applyBorder="1" applyAlignment="1">
      <alignment horizontal="center" vertical="center" wrapText="1"/>
    </xf>
    <xf numFmtId="0" fontId="18" fillId="0" borderId="0" xfId="90" applyFont="1" applyAlignment="1">
      <alignment vertical="center" wrapText="1"/>
    </xf>
    <xf numFmtId="0" fontId="18" fillId="0" borderId="44" xfId="90" applyFont="1" applyBorder="1" applyAlignment="1">
      <alignment vertical="center" wrapText="1"/>
    </xf>
    <xf numFmtId="0" fontId="16" fillId="0" borderId="8" xfId="90" applyFont="1" applyBorder="1" applyAlignment="1">
      <alignment horizontal="center" vertical="center"/>
    </xf>
    <xf numFmtId="0" fontId="16" fillId="0" borderId="2" xfId="90" applyFont="1" applyBorder="1" applyAlignment="1">
      <alignment horizontal="center" vertical="center"/>
    </xf>
    <xf numFmtId="0" fontId="16" fillId="0" borderId="183" xfId="90" applyFont="1" applyBorder="1" applyAlignment="1">
      <alignment horizontal="center" vertical="center"/>
    </xf>
    <xf numFmtId="0" fontId="16" fillId="0" borderId="184" xfId="90" applyFont="1" applyBorder="1" applyAlignment="1">
      <alignment horizontal="center" vertical="center"/>
    </xf>
    <xf numFmtId="0" fontId="18" fillId="0" borderId="158" xfId="90" applyFont="1" applyBorder="1" applyAlignment="1">
      <alignment horizontal="center" vertical="center" wrapText="1"/>
    </xf>
    <xf numFmtId="0" fontId="18" fillId="0" borderId="163" xfId="90" applyFont="1" applyBorder="1" applyAlignment="1">
      <alignment horizontal="center" vertical="center" wrapText="1"/>
    </xf>
    <xf numFmtId="0" fontId="18" fillId="0" borderId="157" xfId="90" applyFont="1" applyBorder="1" applyAlignment="1">
      <alignment vertical="center" wrapText="1"/>
    </xf>
    <xf numFmtId="0" fontId="18" fillId="0" borderId="48" xfId="90" applyFont="1" applyBorder="1" applyAlignment="1">
      <alignment vertical="center" wrapText="1"/>
    </xf>
    <xf numFmtId="0" fontId="16" fillId="0" borderId="198" xfId="90" applyFont="1" applyBorder="1" applyAlignment="1">
      <alignment horizontal="center" vertical="center" wrapText="1"/>
    </xf>
    <xf numFmtId="0" fontId="16" fillId="0" borderId="148" xfId="90" applyFont="1" applyBorder="1" applyAlignment="1">
      <alignment horizontal="center" vertical="center" wrapText="1"/>
    </xf>
    <xf numFmtId="0" fontId="16" fillId="0" borderId="149" xfId="90" applyFont="1" applyBorder="1" applyAlignment="1">
      <alignment horizontal="center" vertical="center" wrapText="1"/>
    </xf>
    <xf numFmtId="0" fontId="16" fillId="0" borderId="147" xfId="90" applyFont="1" applyBorder="1" applyAlignment="1">
      <alignment horizontal="center" vertical="center" wrapText="1"/>
    </xf>
    <xf numFmtId="0" fontId="18" fillId="34" borderId="182" xfId="90" applyFont="1" applyFill="1" applyBorder="1" applyAlignment="1">
      <alignment horizontal="center" vertical="center" shrinkToFit="1"/>
    </xf>
    <xf numFmtId="0" fontId="18" fillId="34" borderId="181" xfId="90" applyFont="1" applyFill="1" applyBorder="1" applyAlignment="1">
      <alignment horizontal="center" vertical="center" shrinkToFit="1"/>
    </xf>
    <xf numFmtId="0" fontId="13" fillId="0" borderId="182" xfId="90" applyFont="1" applyBorder="1">
      <alignment vertical="center"/>
    </xf>
    <xf numFmtId="0" fontId="13" fillId="0" borderId="156" xfId="90" applyFont="1" applyBorder="1">
      <alignment vertical="center"/>
    </xf>
    <xf numFmtId="0" fontId="13" fillId="0" borderId="92" xfId="90" applyFont="1" applyBorder="1">
      <alignment vertical="center"/>
    </xf>
    <xf numFmtId="0" fontId="18" fillId="39" borderId="206" xfId="90" applyFont="1" applyFill="1" applyBorder="1" applyAlignment="1" applyProtection="1">
      <alignment horizontal="center" vertical="center" shrinkToFit="1"/>
      <protection locked="0"/>
    </xf>
    <xf numFmtId="0" fontId="18" fillId="39" borderId="207" xfId="90" applyFont="1" applyFill="1" applyBorder="1" applyAlignment="1" applyProtection="1">
      <alignment horizontal="center" vertical="center" shrinkToFit="1"/>
      <protection locked="0"/>
    </xf>
    <xf numFmtId="0" fontId="18" fillId="39" borderId="208" xfId="90" applyFont="1" applyFill="1" applyBorder="1" applyAlignment="1" applyProtection="1">
      <alignment horizontal="center" vertical="center" shrinkToFit="1"/>
      <protection locked="0"/>
    </xf>
    <xf numFmtId="0" fontId="18" fillId="34" borderId="16" xfId="90" applyFont="1" applyFill="1" applyBorder="1" applyAlignment="1">
      <alignment horizontal="center" vertical="center" shrinkToFit="1"/>
    </xf>
    <xf numFmtId="0" fontId="18" fillId="34" borderId="22" xfId="90" applyFont="1" applyFill="1" applyBorder="1" applyAlignment="1">
      <alignment horizontal="center" vertical="center" shrinkToFit="1"/>
    </xf>
    <xf numFmtId="0" fontId="13" fillId="0" borderId="143" xfId="90" applyFont="1" applyBorder="1">
      <alignment vertical="center"/>
    </xf>
    <xf numFmtId="0" fontId="13" fillId="0" borderId="146" xfId="90" applyFont="1" applyBorder="1">
      <alignment vertical="center"/>
    </xf>
    <xf numFmtId="0" fontId="13" fillId="0" borderId="213" xfId="90" applyFont="1" applyBorder="1">
      <alignment vertical="center"/>
    </xf>
    <xf numFmtId="184" fontId="18" fillId="0" borderId="214" xfId="90" applyNumberFormat="1" applyFont="1" applyBorder="1" applyAlignment="1">
      <alignment horizontal="center" vertical="center" shrinkToFit="1"/>
    </xf>
    <xf numFmtId="184" fontId="18" fillId="0" borderId="215" xfId="90" applyNumberFormat="1" applyFont="1" applyBorder="1" applyAlignment="1">
      <alignment horizontal="center" vertical="center" shrinkToFit="1"/>
    </xf>
    <xf numFmtId="184" fontId="18" fillId="0" borderId="216" xfId="90" applyNumberFormat="1" applyFont="1" applyBorder="1" applyAlignment="1">
      <alignment horizontal="center" vertical="center" shrinkToFit="1"/>
    </xf>
    <xf numFmtId="0" fontId="18" fillId="34" borderId="3" xfId="90" applyFont="1" applyFill="1" applyBorder="1" applyAlignment="1">
      <alignment horizontal="center" vertical="center" shrinkToFit="1"/>
    </xf>
    <xf numFmtId="0" fontId="18" fillId="34" borderId="1" xfId="90" applyFont="1" applyFill="1" applyBorder="1" applyAlignment="1">
      <alignment horizontal="center" vertical="center" shrinkToFit="1"/>
    </xf>
    <xf numFmtId="0" fontId="13" fillId="0" borderId="3" xfId="90" applyFont="1" applyBorder="1">
      <alignment vertical="center"/>
    </xf>
    <xf numFmtId="0" fontId="13" fillId="0" borderId="4" xfId="90" applyFont="1" applyBorder="1">
      <alignment vertical="center"/>
    </xf>
    <xf numFmtId="0" fontId="13" fillId="0" borderId="42" xfId="90" applyFont="1" applyBorder="1">
      <alignment vertical="center"/>
    </xf>
    <xf numFmtId="0" fontId="18" fillId="39" borderId="219" xfId="90" applyFont="1" applyFill="1" applyBorder="1" applyAlignment="1" applyProtection="1">
      <alignment horizontal="center" vertical="center" shrinkToFit="1"/>
      <protection locked="0"/>
    </xf>
    <xf numFmtId="0" fontId="18" fillId="39" borderId="142" xfId="90" applyFont="1" applyFill="1" applyBorder="1" applyAlignment="1" applyProtection="1">
      <alignment horizontal="center" vertical="center" shrinkToFit="1"/>
      <protection locked="0"/>
    </xf>
    <xf numFmtId="0" fontId="18" fillId="39" borderId="220" xfId="90" applyFont="1" applyFill="1" applyBorder="1" applyAlignment="1" applyProtection="1">
      <alignment horizontal="center" vertical="center" shrinkToFit="1"/>
      <protection locked="0"/>
    </xf>
    <xf numFmtId="0" fontId="18" fillId="39" borderId="221" xfId="90" applyFont="1" applyFill="1" applyBorder="1" applyAlignment="1" applyProtection="1">
      <alignment horizontal="center" vertical="center" shrinkToFit="1"/>
      <protection locked="0"/>
    </xf>
    <xf numFmtId="0" fontId="13" fillId="0" borderId="112" xfId="90" applyFont="1" applyBorder="1">
      <alignment vertical="center"/>
    </xf>
    <xf numFmtId="0" fontId="13" fillId="0" borderId="113" xfId="90" applyFont="1" applyBorder="1">
      <alignment vertical="center"/>
    </xf>
    <xf numFmtId="0" fontId="13" fillId="0" borderId="225" xfId="90" applyFont="1" applyBorder="1">
      <alignment vertical="center"/>
    </xf>
    <xf numFmtId="0" fontId="13" fillId="0" borderId="16" xfId="90" applyFont="1" applyBorder="1">
      <alignment vertical="center"/>
    </xf>
    <xf numFmtId="0" fontId="13" fillId="0" borderId="44" xfId="90" applyFont="1" applyBorder="1">
      <alignment vertical="center"/>
    </xf>
    <xf numFmtId="0" fontId="18" fillId="34" borderId="15" xfId="90" applyFont="1" applyFill="1" applyBorder="1" applyAlignment="1">
      <alignment horizontal="center" vertical="center" shrinkToFit="1"/>
    </xf>
    <xf numFmtId="0" fontId="18" fillId="34" borderId="14" xfId="90" applyFont="1" applyFill="1" applyBorder="1" applyAlignment="1">
      <alignment horizontal="center" vertical="center" shrinkToFit="1"/>
    </xf>
    <xf numFmtId="0" fontId="13" fillId="0" borderId="109" xfId="90" applyFont="1" applyBorder="1">
      <alignment vertical="center"/>
    </xf>
    <xf numFmtId="0" fontId="13" fillId="0" borderId="110" xfId="90" applyFont="1" applyBorder="1">
      <alignment vertical="center"/>
    </xf>
    <xf numFmtId="0" fontId="13" fillId="0" borderId="228" xfId="90" applyFont="1" applyBorder="1">
      <alignment vertical="center"/>
    </xf>
    <xf numFmtId="0" fontId="18" fillId="34" borderId="158" xfId="90" applyFont="1" applyFill="1" applyBorder="1" applyAlignment="1">
      <alignment horizontal="center" vertical="center" shrinkToFit="1"/>
    </xf>
    <xf numFmtId="0" fontId="18" fillId="34" borderId="163" xfId="90" applyFont="1" applyFill="1" applyBorder="1" applyAlignment="1">
      <alignment horizontal="center" vertical="center" shrinkToFit="1"/>
    </xf>
    <xf numFmtId="0" fontId="13" fillId="0" borderId="233" xfId="90" applyFont="1" applyBorder="1">
      <alignment vertical="center"/>
    </xf>
    <xf numFmtId="0" fontId="13" fillId="0" borderId="234" xfId="90" applyFont="1" applyBorder="1">
      <alignment vertical="center"/>
    </xf>
    <xf numFmtId="0" fontId="13" fillId="0" borderId="235" xfId="90" applyFont="1" applyBorder="1">
      <alignment vertical="center"/>
    </xf>
    <xf numFmtId="184" fontId="18" fillId="0" borderId="236" xfId="90" applyNumberFormat="1" applyFont="1" applyBorder="1" applyAlignment="1">
      <alignment horizontal="center" vertical="center" shrinkToFit="1"/>
    </xf>
    <xf numFmtId="184" fontId="18" fillId="0" borderId="237" xfId="90" applyNumberFormat="1" applyFont="1" applyBorder="1" applyAlignment="1">
      <alignment horizontal="center" vertical="center" shrinkToFit="1"/>
    </xf>
    <xf numFmtId="184" fontId="18" fillId="0" borderId="238" xfId="90" applyNumberFormat="1" applyFont="1" applyBorder="1" applyAlignment="1">
      <alignment horizontal="center" vertical="center" shrinkToFit="1"/>
    </xf>
    <xf numFmtId="184" fontId="18" fillId="0" borderId="239" xfId="90" applyNumberFormat="1" applyFont="1" applyBorder="1" applyAlignment="1">
      <alignment horizontal="center" vertical="center" shrinkToFit="1"/>
    </xf>
    <xf numFmtId="0" fontId="13" fillId="34" borderId="0" xfId="90" applyFont="1" applyFill="1" applyAlignment="1">
      <alignment horizontal="center" vertical="center"/>
    </xf>
    <xf numFmtId="0" fontId="13" fillId="34" borderId="0" xfId="90" applyFont="1" applyFill="1" applyAlignment="1" applyProtection="1">
      <alignment horizontal="center" vertical="center" shrinkToFit="1"/>
      <protection locked="0"/>
    </xf>
    <xf numFmtId="0" fontId="13" fillId="34" borderId="0" xfId="90" applyFont="1" applyFill="1" applyAlignment="1" applyProtection="1">
      <alignment horizontal="center" vertical="center" wrapText="1"/>
      <protection locked="0"/>
    </xf>
    <xf numFmtId="0" fontId="13" fillId="34" borderId="0" xfId="90" applyFont="1" applyFill="1" applyAlignment="1" applyProtection="1">
      <alignment horizontal="left" vertical="center" wrapText="1"/>
      <protection locked="0"/>
    </xf>
    <xf numFmtId="0" fontId="12" fillId="34" borderId="0" xfId="90" applyFont="1" applyFill="1">
      <alignment vertical="center"/>
    </xf>
    <xf numFmtId="0" fontId="14" fillId="34" borderId="0" xfId="90" applyFont="1" applyFill="1">
      <alignment vertical="center"/>
    </xf>
    <xf numFmtId="0" fontId="14" fillId="34" borderId="0" xfId="90" applyFont="1" applyFill="1" applyAlignment="1">
      <alignment horizontal="center" vertical="center"/>
    </xf>
    <xf numFmtId="0" fontId="13" fillId="34" borderId="0" xfId="90" applyFont="1" applyFill="1" applyAlignment="1">
      <alignment horizontal="center" vertical="center" wrapText="1"/>
    </xf>
    <xf numFmtId="1" fontId="13" fillId="34" borderId="0" xfId="90" applyNumberFormat="1" applyFont="1" applyFill="1" applyAlignment="1">
      <alignment horizontal="center" vertical="center" wrapText="1"/>
    </xf>
    <xf numFmtId="0" fontId="16" fillId="34" borderId="0" xfId="90" applyFont="1" applyFill="1" applyAlignment="1" applyProtection="1">
      <alignment horizontal="center" vertical="center" wrapText="1"/>
      <protection locked="0"/>
    </xf>
    <xf numFmtId="0" fontId="16" fillId="34" borderId="0" xfId="90" applyFont="1" applyFill="1" applyAlignment="1">
      <alignment horizontal="center" vertical="center" wrapText="1"/>
    </xf>
    <xf numFmtId="1" fontId="16" fillId="34" borderId="0" xfId="90" applyNumberFormat="1" applyFont="1" applyFill="1" applyAlignment="1">
      <alignment horizontal="center" vertical="center" wrapText="1"/>
    </xf>
    <xf numFmtId="0" fontId="16" fillId="0" borderId="0" xfId="90" applyFont="1" applyAlignment="1">
      <alignment horizontal="centerContinuous" vertical="center"/>
    </xf>
    <xf numFmtId="185" fontId="16" fillId="0" borderId="0" xfId="90" applyNumberFormat="1" applyFont="1">
      <alignment vertical="center"/>
    </xf>
    <xf numFmtId="0" fontId="16" fillId="0" borderId="0" xfId="90" applyFont="1" applyAlignment="1">
      <alignment horizontal="center" vertical="center"/>
    </xf>
    <xf numFmtId="187" fontId="13" fillId="34" borderId="0" xfId="90" applyNumberFormat="1" applyFont="1" applyFill="1" applyAlignment="1">
      <alignment horizontal="center" vertical="center"/>
    </xf>
    <xf numFmtId="0" fontId="16" fillId="34" borderId="0" xfId="90" applyFont="1" applyFill="1" applyAlignment="1" applyProtection="1">
      <alignment horizontal="center" vertical="center" shrinkToFit="1"/>
      <protection locked="0"/>
    </xf>
    <xf numFmtId="0" fontId="16" fillId="34" borderId="0" xfId="90" applyFont="1" applyFill="1" applyAlignment="1" applyProtection="1">
      <alignment horizontal="left" vertical="center" wrapText="1"/>
      <protection locked="0"/>
    </xf>
    <xf numFmtId="0" fontId="16" fillId="34" borderId="0" xfId="90" applyFont="1" applyFill="1">
      <alignment vertical="center"/>
    </xf>
    <xf numFmtId="0" fontId="16" fillId="34" borderId="0" xfId="90" applyFont="1" applyFill="1" applyAlignment="1">
      <alignment horizontal="center" vertical="center"/>
    </xf>
    <xf numFmtId="0" fontId="16" fillId="0" borderId="0" xfId="90" applyFont="1" applyAlignment="1">
      <alignment horizontal="right" vertical="center"/>
    </xf>
    <xf numFmtId="0" fontId="13" fillId="0" borderId="0" xfId="90" applyFont="1" applyAlignment="1">
      <alignment horizontal="left" vertical="center" wrapText="1"/>
    </xf>
    <xf numFmtId="0" fontId="13" fillId="0" borderId="0" xfId="90" applyFont="1" applyAlignment="1">
      <alignment vertical="center" textRotation="90"/>
    </xf>
    <xf numFmtId="0" fontId="110" fillId="34" borderId="0" xfId="90" applyFont="1" applyFill="1" applyAlignment="1">
      <alignment horizontal="left" vertical="center"/>
    </xf>
    <xf numFmtId="0" fontId="103" fillId="34" borderId="0" xfId="90" applyFont="1" applyFill="1" applyAlignment="1">
      <alignment horizontal="center" vertical="center"/>
    </xf>
    <xf numFmtId="0" fontId="103" fillId="34" borderId="0" xfId="90" applyFont="1" applyFill="1">
      <alignment vertical="center"/>
    </xf>
    <xf numFmtId="0" fontId="103" fillId="34" borderId="0" xfId="90" applyFont="1" applyFill="1" applyAlignment="1">
      <alignment horizontal="left" vertical="center"/>
    </xf>
    <xf numFmtId="0" fontId="104" fillId="34" borderId="0" xfId="90" applyFont="1" applyFill="1">
      <alignment vertical="center"/>
    </xf>
    <xf numFmtId="0" fontId="104" fillId="34" borderId="0" xfId="90" applyFont="1" applyFill="1" applyAlignment="1">
      <alignment horizontal="left" vertical="center"/>
    </xf>
    <xf numFmtId="0" fontId="103" fillId="34" borderId="0" xfId="90" applyFont="1" applyFill="1" applyAlignment="1" applyProtection="1">
      <alignment horizontal="center" vertical="center"/>
      <protection locked="0"/>
    </xf>
    <xf numFmtId="0" fontId="103" fillId="40" borderId="2" xfId="90" applyFont="1" applyFill="1" applyBorder="1" applyAlignment="1" applyProtection="1">
      <alignment horizontal="center" vertical="center"/>
      <protection locked="0"/>
    </xf>
    <xf numFmtId="0" fontId="103" fillId="40" borderId="0" xfId="90" applyFont="1" applyFill="1" applyAlignment="1" applyProtection="1">
      <alignment horizontal="center" vertical="center"/>
      <protection locked="0"/>
    </xf>
    <xf numFmtId="20" fontId="103" fillId="40" borderId="2" xfId="90" applyNumberFormat="1" applyFont="1" applyFill="1" applyBorder="1" applyAlignment="1" applyProtection="1">
      <alignment horizontal="center" vertical="center"/>
      <protection locked="0"/>
    </xf>
    <xf numFmtId="0" fontId="103" fillId="34" borderId="0" xfId="90" applyFont="1" applyFill="1" applyAlignment="1" applyProtection="1">
      <alignment horizontal="right" vertical="center"/>
      <protection locked="0"/>
    </xf>
    <xf numFmtId="0" fontId="103" fillId="34" borderId="0" xfId="90" applyFont="1" applyFill="1" applyProtection="1">
      <alignment vertical="center"/>
      <protection locked="0"/>
    </xf>
    <xf numFmtId="0" fontId="103" fillId="34" borderId="2" xfId="90" applyFont="1" applyFill="1" applyBorder="1" applyAlignment="1">
      <alignment horizontal="center" vertical="center"/>
    </xf>
    <xf numFmtId="0" fontId="103" fillId="40" borderId="2" xfId="90" applyFont="1" applyFill="1" applyBorder="1" applyAlignment="1" applyProtection="1">
      <alignment horizontal="left" vertical="center"/>
      <protection locked="0"/>
    </xf>
    <xf numFmtId="20" fontId="103" fillId="34" borderId="2" xfId="90" applyNumberFormat="1" applyFont="1" applyFill="1" applyBorder="1" applyAlignment="1" applyProtection="1">
      <alignment horizontal="center" vertical="center"/>
      <protection locked="0"/>
    </xf>
    <xf numFmtId="0" fontId="105" fillId="40" borderId="20" xfId="90" applyFont="1" applyFill="1" applyBorder="1" applyAlignment="1" applyProtection="1">
      <alignment horizontal="center" vertical="center"/>
      <protection locked="0"/>
    </xf>
    <xf numFmtId="0" fontId="105" fillId="40" borderId="29" xfId="90" applyFont="1" applyFill="1" applyBorder="1" applyAlignment="1" applyProtection="1">
      <alignment horizontal="center" vertical="center"/>
      <protection locked="0"/>
    </xf>
    <xf numFmtId="0" fontId="105" fillId="40" borderId="33" xfId="90" applyFont="1" applyFill="1" applyBorder="1" applyAlignment="1" applyProtection="1">
      <alignment horizontal="center" vertical="center"/>
      <protection locked="0"/>
    </xf>
    <xf numFmtId="0" fontId="1" fillId="34" borderId="0" xfId="90" applyFill="1">
      <alignment vertical="center"/>
    </xf>
    <xf numFmtId="0" fontId="13" fillId="34" borderId="0" xfId="90" applyFont="1" applyFill="1" applyAlignment="1">
      <alignment horizontal="left" vertical="center"/>
    </xf>
    <xf numFmtId="0" fontId="111" fillId="34" borderId="0" xfId="90" applyFont="1" applyFill="1" applyAlignment="1">
      <alignment horizontal="left" vertical="center"/>
    </xf>
    <xf numFmtId="0" fontId="13" fillId="34" borderId="0" xfId="90" applyFont="1" applyFill="1">
      <alignment vertical="center"/>
    </xf>
    <xf numFmtId="0" fontId="13" fillId="40" borderId="2" xfId="90" applyFont="1" applyFill="1" applyBorder="1" applyAlignment="1">
      <alignment horizontal="left" vertical="center"/>
    </xf>
    <xf numFmtId="0" fontId="13" fillId="39" borderId="2" xfId="90" applyFont="1" applyFill="1" applyBorder="1" applyAlignment="1">
      <alignment horizontal="left" vertical="center"/>
    </xf>
    <xf numFmtId="0" fontId="97" fillId="34" borderId="0" xfId="90" applyFont="1" applyFill="1" applyAlignment="1">
      <alignment horizontal="left" vertical="center"/>
    </xf>
    <xf numFmtId="0" fontId="13" fillId="34" borderId="2" xfId="90" applyFont="1" applyFill="1" applyBorder="1" applyAlignment="1">
      <alignment horizontal="center" vertical="center"/>
    </xf>
    <xf numFmtId="0" fontId="13" fillId="34" borderId="2" xfId="90" applyFont="1" applyFill="1" applyBorder="1" applyAlignment="1">
      <alignment horizontal="left" vertical="center"/>
    </xf>
    <xf numFmtId="0" fontId="112" fillId="34" borderId="0" xfId="90" applyFont="1" applyFill="1">
      <alignment vertical="center"/>
    </xf>
    <xf numFmtId="0" fontId="112" fillId="34" borderId="0" xfId="90" applyFont="1" applyFill="1" applyAlignment="1">
      <alignment horizontal="left" vertical="center"/>
    </xf>
    <xf numFmtId="0" fontId="20" fillId="34" borderId="0" xfId="90" applyFont="1" applyFill="1">
      <alignment vertical="center"/>
    </xf>
    <xf numFmtId="0" fontId="112" fillId="34" borderId="0" xfId="90" applyFont="1" applyFill="1" applyAlignment="1">
      <alignment vertical="center" shrinkToFit="1"/>
    </xf>
    <xf numFmtId="0" fontId="13" fillId="34" borderId="0" xfId="90" applyFont="1" applyFill="1" applyAlignment="1">
      <alignment vertical="center" wrapText="1"/>
    </xf>
    <xf numFmtId="0" fontId="114" fillId="34" borderId="0" xfId="90" applyFont="1" applyFill="1" applyAlignment="1">
      <alignment horizontal="left" vertical="center"/>
    </xf>
    <xf numFmtId="0" fontId="114" fillId="0" borderId="0" xfId="90" applyFont="1" applyAlignment="1">
      <alignment horizontal="left" vertical="center"/>
    </xf>
    <xf numFmtId="0" fontId="13" fillId="34" borderId="2" xfId="90" applyFont="1" applyFill="1" applyBorder="1" applyAlignment="1">
      <alignment horizontal="right" vertical="center"/>
    </xf>
    <xf numFmtId="0" fontId="13" fillId="34" borderId="2" xfId="90" applyFont="1" applyFill="1" applyBorder="1" applyAlignment="1">
      <alignment vertical="center" shrinkToFit="1"/>
    </xf>
    <xf numFmtId="0" fontId="1" fillId="34" borderId="171" xfId="90" applyFill="1" applyBorder="1" applyAlignment="1">
      <alignment horizontal="center" vertical="center"/>
    </xf>
    <xf numFmtId="0" fontId="101" fillId="34" borderId="242" xfId="90" applyFont="1" applyFill="1" applyBorder="1" applyAlignment="1">
      <alignment horizontal="center" vertical="center"/>
    </xf>
    <xf numFmtId="0" fontId="101" fillId="34" borderId="243" xfId="90" applyFont="1" applyFill="1" applyBorder="1" applyAlignment="1">
      <alignment horizontal="center" vertical="center"/>
    </xf>
    <xf numFmtId="0" fontId="102" fillId="34" borderId="243" xfId="90" applyFont="1" applyFill="1" applyBorder="1" applyAlignment="1">
      <alignment horizontal="center" vertical="center"/>
    </xf>
    <xf numFmtId="0" fontId="56" fillId="34" borderId="244" xfId="90" applyFont="1" applyFill="1" applyBorder="1" applyAlignment="1">
      <alignment horizontal="center" vertical="center"/>
    </xf>
    <xf numFmtId="0" fontId="56" fillId="34" borderId="205" xfId="90" applyFont="1" applyFill="1" applyBorder="1" applyAlignment="1">
      <alignment vertical="center" shrinkToFit="1"/>
    </xf>
    <xf numFmtId="0" fontId="56" fillId="34" borderId="161" xfId="90" applyFont="1" applyFill="1" applyBorder="1" applyAlignment="1">
      <alignment vertical="center" shrinkToFit="1"/>
    </xf>
    <xf numFmtId="0" fontId="56" fillId="34" borderId="161" xfId="90" applyFont="1" applyFill="1" applyBorder="1">
      <alignment vertical="center"/>
    </xf>
    <xf numFmtId="0" fontId="56" fillId="34" borderId="162" xfId="90" applyFont="1" applyFill="1" applyBorder="1">
      <alignment vertical="center"/>
    </xf>
    <xf numFmtId="0" fontId="56" fillId="34" borderId="8" xfId="90" applyFont="1" applyFill="1" applyBorder="1" applyAlignment="1">
      <alignment vertical="center" shrinkToFit="1"/>
    </xf>
    <xf numFmtId="0" fontId="56" fillId="34" borderId="2" xfId="90" applyFont="1" applyFill="1" applyBorder="1" applyAlignment="1">
      <alignment vertical="center" shrinkToFit="1"/>
    </xf>
    <xf numFmtId="0" fontId="56" fillId="34" borderId="2" xfId="90" applyFont="1" applyFill="1" applyBorder="1">
      <alignment vertical="center"/>
    </xf>
    <xf numFmtId="0" fontId="56" fillId="34" borderId="183" xfId="90" applyFont="1" applyFill="1" applyBorder="1">
      <alignment vertical="center"/>
    </xf>
    <xf numFmtId="0" fontId="102" fillId="34" borderId="8" xfId="90" applyFont="1" applyFill="1" applyBorder="1">
      <alignment vertical="center"/>
    </xf>
    <xf numFmtId="0" fontId="102" fillId="34" borderId="147" xfId="90" applyFont="1" applyFill="1" applyBorder="1">
      <alignment vertical="center"/>
    </xf>
    <xf numFmtId="0" fontId="56" fillId="34" borderId="148" xfId="90" applyFont="1" applyFill="1" applyBorder="1" applyAlignment="1">
      <alignment vertical="center" shrinkToFit="1"/>
    </xf>
    <xf numFmtId="0" fontId="56" fillId="34" borderId="148" xfId="90" applyFont="1" applyFill="1" applyBorder="1">
      <alignment vertical="center"/>
    </xf>
    <xf numFmtId="0" fontId="56" fillId="34" borderId="149" xfId="90" applyFont="1" applyFill="1" applyBorder="1">
      <alignment vertical="center"/>
    </xf>
    <xf numFmtId="0" fontId="68" fillId="0" borderId="0" xfId="92" applyFont="1">
      <alignment vertical="center"/>
    </xf>
    <xf numFmtId="0" fontId="68" fillId="0" borderId="0" xfId="92" applyFont="1" applyAlignment="1">
      <alignment vertical="center" wrapText="1"/>
    </xf>
    <xf numFmtId="0" fontId="68" fillId="0" borderId="0" xfId="92" applyFont="1" applyAlignment="1">
      <alignment horizontal="left" vertical="center"/>
    </xf>
    <xf numFmtId="0" fontId="68" fillId="0" borderId="0" xfId="92" applyFont="1" applyAlignment="1">
      <alignment horizontal="center" vertical="center"/>
    </xf>
    <xf numFmtId="0" fontId="77" fillId="0" borderId="116" xfId="93" applyFont="1" applyBorder="1" applyAlignment="1">
      <alignment horizontal="center" vertical="center"/>
    </xf>
    <xf numFmtId="0" fontId="71" fillId="0" borderId="117" xfId="93" applyFont="1" applyBorder="1" applyAlignment="1">
      <alignment horizontal="center" vertical="center" wrapText="1"/>
    </xf>
    <xf numFmtId="0" fontId="71" fillId="0" borderId="118" xfId="93" applyFont="1" applyBorder="1" applyAlignment="1">
      <alignment horizontal="center" vertical="center" wrapText="1"/>
    </xf>
    <xf numFmtId="0" fontId="71" fillId="0" borderId="123" xfId="93" applyFont="1" applyBorder="1" applyAlignment="1">
      <alignment vertical="center" wrapText="1"/>
    </xf>
    <xf numFmtId="0" fontId="79" fillId="0" borderId="32" xfId="92" applyFont="1" applyBorder="1" applyAlignment="1">
      <alignment vertical="center" wrapText="1"/>
    </xf>
    <xf numFmtId="0" fontId="96" fillId="0" borderId="36" xfId="92" applyFont="1" applyBorder="1" applyAlignment="1">
      <alignment horizontal="center" vertical="center"/>
    </xf>
    <xf numFmtId="0" fontId="68" fillId="0" borderId="28" xfId="92" applyFont="1" applyBorder="1" applyAlignment="1">
      <alignment horizontal="center" vertical="center" wrapText="1"/>
    </xf>
    <xf numFmtId="0" fontId="68" fillId="0" borderId="124" xfId="92" applyFont="1" applyBorder="1">
      <alignment vertical="center"/>
    </xf>
    <xf numFmtId="0" fontId="81" fillId="4" borderId="118" xfId="92" applyFont="1" applyFill="1" applyBorder="1" applyAlignment="1">
      <alignment vertical="center" wrapText="1"/>
    </xf>
    <xf numFmtId="0" fontId="73" fillId="0" borderId="116" xfId="92" applyFont="1" applyBorder="1" applyAlignment="1">
      <alignment horizontal="center" vertical="center"/>
    </xf>
    <xf numFmtId="0" fontId="68" fillId="0" borderId="117" xfId="92" applyFont="1" applyBorder="1" applyAlignment="1">
      <alignment horizontal="center" vertical="center" wrapText="1"/>
    </xf>
    <xf numFmtId="0" fontId="81" fillId="0" borderId="118" xfId="92" applyFont="1" applyBorder="1" applyAlignment="1">
      <alignment vertical="center" wrapText="1"/>
    </xf>
    <xf numFmtId="0" fontId="79" fillId="0" borderId="32" xfId="93" applyFont="1" applyBorder="1" applyAlignment="1">
      <alignment vertical="center" wrapText="1"/>
    </xf>
    <xf numFmtId="0" fontId="71" fillId="0" borderId="154" xfId="93" applyFont="1" applyBorder="1" applyAlignment="1">
      <alignment horizontal="center" vertical="center" wrapText="1"/>
    </xf>
    <xf numFmtId="0" fontId="71" fillId="0" borderId="153" xfId="93" applyFont="1" applyBorder="1" applyAlignment="1">
      <alignment horizontal="center" vertical="center" wrapText="1"/>
    </xf>
    <xf numFmtId="0" fontId="82" fillId="0" borderId="32" xfId="92" applyFont="1" applyBorder="1" applyAlignment="1">
      <alignment vertical="center" wrapText="1"/>
    </xf>
    <xf numFmtId="0" fontId="73" fillId="0" borderId="36" xfId="92" applyFont="1" applyBorder="1" applyAlignment="1">
      <alignment horizontal="center" vertical="center"/>
    </xf>
    <xf numFmtId="0" fontId="68" fillId="0" borderId="118" xfId="92" applyFont="1" applyBorder="1" applyAlignment="1">
      <alignment horizontal="center" vertical="center" wrapText="1"/>
    </xf>
    <xf numFmtId="0" fontId="68" fillId="0" borderId="138" xfId="92" applyFont="1" applyBorder="1" applyAlignment="1">
      <alignment vertical="center" wrapText="1"/>
    </xf>
    <xf numFmtId="0" fontId="68" fillId="0" borderId="123" xfId="92" applyFont="1" applyBorder="1" applyAlignment="1">
      <alignment vertical="center" wrapText="1"/>
    </xf>
    <xf numFmtId="0" fontId="76" fillId="0" borderId="0" xfId="93" applyFont="1">
      <alignment vertical="center"/>
    </xf>
    <xf numFmtId="0" fontId="77" fillId="0" borderId="36" xfId="93" applyFont="1" applyBorder="1" applyAlignment="1">
      <alignment horizontal="center" vertical="center"/>
    </xf>
    <xf numFmtId="0" fontId="68" fillId="0" borderId="124" xfId="93" applyFont="1" applyBorder="1">
      <alignment vertical="center"/>
    </xf>
    <xf numFmtId="0" fontId="76" fillId="0" borderId="0" xfId="94" applyFont="1">
      <alignment vertical="center"/>
    </xf>
    <xf numFmtId="0" fontId="81" fillId="0" borderId="32" xfId="94" applyFont="1" applyBorder="1" applyAlignment="1">
      <alignment vertical="center" wrapText="1"/>
    </xf>
    <xf numFmtId="0" fontId="73" fillId="0" borderId="36" xfId="94" applyFont="1" applyBorder="1" applyAlignment="1">
      <alignment horizontal="center" vertical="center"/>
    </xf>
    <xf numFmtId="0" fontId="68" fillId="0" borderId="117" xfId="94" applyFont="1" applyBorder="1" applyAlignment="1">
      <alignment horizontal="center" vertical="center" wrapText="1"/>
    </xf>
    <xf numFmtId="0" fontId="68" fillId="0" borderId="118" xfId="94" applyFont="1" applyBorder="1" applyAlignment="1">
      <alignment horizontal="center" vertical="center" wrapText="1"/>
    </xf>
    <xf numFmtId="0" fontId="68" fillId="0" borderId="124" xfId="94" applyFont="1" applyBorder="1">
      <alignment vertical="center"/>
    </xf>
    <xf numFmtId="0" fontId="81" fillId="0" borderId="32" xfId="93" applyFont="1" applyBorder="1" applyAlignment="1">
      <alignment vertical="center" wrapText="1"/>
    </xf>
    <xf numFmtId="0" fontId="73" fillId="0" borderId="36" xfId="93" applyFont="1" applyBorder="1" applyAlignment="1">
      <alignment horizontal="center" vertical="center"/>
    </xf>
    <xf numFmtId="0" fontId="68" fillId="0" borderId="37" xfId="93" applyFont="1" applyBorder="1" applyAlignment="1">
      <alignment horizontal="center" vertical="center" wrapText="1"/>
    </xf>
    <xf numFmtId="0" fontId="68" fillId="0" borderId="32" xfId="93" applyFont="1" applyBorder="1" applyAlignment="1">
      <alignment horizontal="center" vertical="center" wrapText="1"/>
    </xf>
    <xf numFmtId="0" fontId="81" fillId="0" borderId="32" xfId="92" applyFont="1" applyBorder="1" applyAlignment="1">
      <alignment vertical="center" wrapText="1"/>
    </xf>
    <xf numFmtId="0" fontId="68" fillId="0" borderId="32" xfId="92" applyFont="1" applyBorder="1" applyAlignment="1">
      <alignment horizontal="center" vertical="center" wrapText="1"/>
    </xf>
    <xf numFmtId="0" fontId="68" fillId="0" borderId="139" xfId="92" applyFont="1" applyBorder="1" applyAlignment="1">
      <alignment horizontal="left" vertical="center" wrapText="1"/>
    </xf>
    <xf numFmtId="0" fontId="68" fillId="0" borderId="140" xfId="92" applyFont="1" applyBorder="1" applyAlignment="1">
      <alignment horizontal="left" vertical="center" wrapText="1"/>
    </xf>
    <xf numFmtId="0" fontId="68" fillId="0" borderId="178" xfId="92" applyFont="1" applyBorder="1">
      <alignment vertical="center"/>
    </xf>
    <xf numFmtId="0" fontId="68" fillId="0" borderId="36" xfId="92" applyFont="1" applyBorder="1" applyAlignment="1">
      <alignment horizontal="center" vertical="center"/>
    </xf>
    <xf numFmtId="0" fontId="68" fillId="0" borderId="125" xfId="92" applyFont="1" applyBorder="1" applyAlignment="1">
      <alignment vertical="center" wrapText="1"/>
    </xf>
    <xf numFmtId="0" fontId="68" fillId="0" borderId="37" xfId="92" applyFont="1" applyBorder="1" applyAlignment="1">
      <alignment horizontal="center" vertical="center" wrapText="1"/>
    </xf>
    <xf numFmtId="0" fontId="71" fillId="0" borderId="116" xfId="93" applyFont="1" applyBorder="1" applyAlignment="1">
      <alignment horizontal="center" vertical="center" wrapText="1"/>
    </xf>
    <xf numFmtId="0" fontId="96" fillId="0" borderId="116" xfId="93" applyFont="1" applyBorder="1" applyAlignment="1">
      <alignment horizontal="center" vertical="center"/>
    </xf>
    <xf numFmtId="0" fontId="68" fillId="0" borderId="123" xfId="92" applyFont="1" applyBorder="1" applyAlignment="1">
      <alignment horizontal="left" vertical="center" wrapText="1"/>
    </xf>
    <xf numFmtId="0" fontId="68" fillId="0" borderId="120" xfId="92" applyFont="1" applyBorder="1" applyAlignment="1">
      <alignment horizontal="center" vertical="center" wrapText="1"/>
    </xf>
    <xf numFmtId="0" fontId="99" fillId="0" borderId="118" xfId="92" applyFont="1" applyBorder="1" applyAlignment="1">
      <alignment vertical="center" wrapText="1"/>
    </xf>
    <xf numFmtId="0" fontId="68" fillId="0" borderId="90" xfId="92" applyFont="1" applyBorder="1" applyAlignment="1">
      <alignment horizontal="center" vertical="center" wrapText="1"/>
    </xf>
    <xf numFmtId="0" fontId="68" fillId="0" borderId="126" xfId="92" applyFont="1" applyBorder="1" applyAlignment="1">
      <alignment horizontal="center" vertical="center" wrapText="1"/>
    </xf>
    <xf numFmtId="0" fontId="68" fillId="0" borderId="90" xfId="92" applyFont="1" applyBorder="1" applyAlignment="1">
      <alignment vertical="center" wrapText="1"/>
    </xf>
    <xf numFmtId="0" fontId="73" fillId="0" borderId="0" xfId="92" applyFont="1">
      <alignment vertical="center"/>
    </xf>
    <xf numFmtId="0" fontId="12" fillId="0" borderId="0" xfId="96" applyFont="1"/>
    <xf numFmtId="0" fontId="12" fillId="0" borderId="0" xfId="96" applyFont="1" applyAlignment="1">
      <alignment horizontal="left"/>
    </xf>
    <xf numFmtId="0" fontId="116" fillId="0" borderId="0" xfId="96" applyFont="1" applyAlignment="1">
      <alignment horizontal="justify"/>
    </xf>
    <xf numFmtId="0" fontId="12" fillId="0" borderId="8" xfId="96" applyFont="1" applyBorder="1"/>
    <xf numFmtId="0" fontId="12" fillId="0" borderId="7" xfId="96" applyFont="1" applyBorder="1"/>
    <xf numFmtId="0" fontId="12" fillId="0" borderId="7" xfId="96" applyFont="1" applyBorder="1" applyAlignment="1">
      <alignment horizontal="left"/>
    </xf>
    <xf numFmtId="0" fontId="12" fillId="0" borderId="7" xfId="96" applyFont="1" applyBorder="1" applyAlignment="1">
      <alignment horizontal="justify"/>
    </xf>
    <xf numFmtId="0" fontId="12" fillId="0" borderId="7" xfId="96" applyFont="1" applyBorder="1" applyAlignment="1">
      <alignment horizontal="left" vertical="center"/>
    </xf>
    <xf numFmtId="0" fontId="12" fillId="0" borderId="6" xfId="96" applyFont="1" applyBorder="1" applyAlignment="1">
      <alignment horizontal="left" vertical="center"/>
    </xf>
    <xf numFmtId="0" fontId="12" fillId="0" borderId="9" xfId="96" applyFont="1" applyBorder="1" applyAlignment="1">
      <alignment horizontal="left" vertical="center"/>
    </xf>
    <xf numFmtId="0" fontId="12" fillId="0" borderId="9" xfId="96" applyFont="1" applyBorder="1"/>
    <xf numFmtId="0" fontId="12" fillId="0" borderId="9" xfId="96" applyFont="1" applyBorder="1" applyAlignment="1">
      <alignment horizontal="justify" wrapText="1"/>
    </xf>
    <xf numFmtId="0" fontId="12" fillId="0" borderId="10" xfId="96" applyFont="1" applyBorder="1" applyAlignment="1">
      <alignment horizontal="left"/>
    </xf>
    <xf numFmtId="0" fontId="12" fillId="0" borderId="245" xfId="96" applyFont="1" applyBorder="1" applyAlignment="1">
      <alignment horizontal="left" vertical="center"/>
    </xf>
    <xf numFmtId="0" fontId="12" fillId="0" borderId="246" xfId="96" applyFont="1" applyBorder="1" applyAlignment="1">
      <alignment horizontal="left" vertical="center"/>
    </xf>
    <xf numFmtId="0" fontId="12" fillId="0" borderId="246" xfId="96" applyFont="1" applyBorder="1" applyAlignment="1">
      <alignment horizontal="justify" wrapText="1"/>
    </xf>
    <xf numFmtId="0" fontId="12" fillId="0" borderId="247" xfId="96" applyFont="1" applyBorder="1" applyAlignment="1">
      <alignment horizontal="center" vertical="center" textRotation="255"/>
    </xf>
    <xf numFmtId="0" fontId="14" fillId="0" borderId="7" xfId="97" applyFont="1" applyBorder="1" applyAlignment="1">
      <alignment horizontal="center" vertical="center"/>
    </xf>
    <xf numFmtId="0" fontId="14" fillId="0" borderId="6" xfId="97" applyFont="1" applyBorder="1" applyAlignment="1">
      <alignment horizontal="center" vertical="center"/>
    </xf>
    <xf numFmtId="0" fontId="12" fillId="0" borderId="16" xfId="96" applyFont="1" applyBorder="1" applyAlignment="1">
      <alignment horizontal="center" vertical="center" textRotation="255" shrinkToFit="1"/>
    </xf>
    <xf numFmtId="0" fontId="12" fillId="0" borderId="6" xfId="96" applyFont="1" applyBorder="1" applyAlignment="1">
      <alignment horizontal="center" vertical="center" textRotation="255" wrapText="1"/>
    </xf>
    <xf numFmtId="0" fontId="12" fillId="0" borderId="17" xfId="96" applyFont="1" applyBorder="1" applyAlignment="1">
      <alignment horizontal="center" vertical="center" textRotation="255" wrapText="1"/>
    </xf>
    <xf numFmtId="0" fontId="12" fillId="0" borderId="3" xfId="96" applyFont="1" applyBorder="1" applyAlignment="1">
      <alignment horizontal="center" vertical="center" textRotation="255" wrapText="1"/>
    </xf>
    <xf numFmtId="0" fontId="12" fillId="0" borderId="16" xfId="96" applyFont="1" applyBorder="1" applyAlignment="1">
      <alignment horizontal="left"/>
    </xf>
    <xf numFmtId="0" fontId="12" fillId="0" borderId="14" xfId="96" applyFont="1" applyBorder="1" applyAlignment="1">
      <alignment horizontal="left"/>
    </xf>
    <xf numFmtId="0" fontId="12" fillId="0" borderId="5" xfId="96" applyFont="1" applyBorder="1" applyAlignment="1">
      <alignment horizontal="left"/>
    </xf>
    <xf numFmtId="0" fontId="12" fillId="0" borderId="15" xfId="96" applyFont="1" applyBorder="1" applyAlignment="1">
      <alignment horizontal="left"/>
    </xf>
    <xf numFmtId="0" fontId="12" fillId="0" borderId="1" xfId="96" applyFont="1" applyBorder="1" applyAlignment="1">
      <alignment horizontal="left"/>
    </xf>
    <xf numFmtId="0" fontId="12" fillId="0" borderId="4" xfId="96" applyFont="1" applyBorder="1" applyAlignment="1">
      <alignment horizontal="left"/>
    </xf>
    <xf numFmtId="0" fontId="12" fillId="0" borderId="3" xfId="96" applyFont="1" applyBorder="1" applyAlignment="1">
      <alignment horizontal="left"/>
    </xf>
    <xf numFmtId="0" fontId="12" fillId="0" borderId="0" xfId="96" applyFont="1" applyAlignment="1">
      <alignment vertical="center" wrapText="1"/>
    </xf>
    <xf numFmtId="0" fontId="12" fillId="0" borderId="0" xfId="96" applyFont="1" applyAlignment="1">
      <alignment horizontal="left" vertical="center" wrapText="1"/>
    </xf>
    <xf numFmtId="0" fontId="12" fillId="0" borderId="4" xfId="96" applyFont="1" applyBorder="1" applyAlignment="1">
      <alignment vertical="center" wrapText="1"/>
    </xf>
    <xf numFmtId="0" fontId="12" fillId="0" borderId="0" xfId="96" applyFont="1" applyAlignment="1">
      <alignment vertical="center"/>
    </xf>
    <xf numFmtId="0" fontId="12" fillId="0" borderId="0" xfId="96" applyFont="1" applyAlignment="1">
      <alignment horizontal="left" vertical="center"/>
    </xf>
    <xf numFmtId="0" fontId="12" fillId="0" borderId="0" xfId="96" applyFont="1" applyAlignment="1">
      <alignment horizontal="right" vertical="center"/>
    </xf>
    <xf numFmtId="0" fontId="12" fillId="0" borderId="0" xfId="96" applyFont="1" applyAlignment="1">
      <alignment horizontal="center" vertical="center"/>
    </xf>
    <xf numFmtId="0" fontId="12" fillId="0" borderId="0" xfId="96" applyFont="1" applyAlignment="1">
      <alignment horizontal="justify" vertical="center" wrapText="1"/>
    </xf>
    <xf numFmtId="0" fontId="17" fillId="0" borderId="0" xfId="98"/>
    <xf numFmtId="0" fontId="12" fillId="0" borderId="0" xfId="98" applyFont="1" applyAlignment="1">
      <alignment horizontal="left" vertical="center"/>
    </xf>
    <xf numFmtId="0" fontId="12" fillId="0" borderId="14" xfId="98" applyFont="1" applyBorder="1" applyAlignment="1">
      <alignment vertical="center" wrapText="1"/>
    </xf>
    <xf numFmtId="0" fontId="12" fillId="0" borderId="22" xfId="98" applyFont="1" applyBorder="1" applyAlignment="1">
      <alignment vertical="top"/>
    </xf>
    <xf numFmtId="0" fontId="12" fillId="0" borderId="0" xfId="98" applyFont="1" applyAlignment="1">
      <alignment vertical="top"/>
    </xf>
    <xf numFmtId="0" fontId="12" fillId="0" borderId="16" xfId="98" applyFont="1" applyBorder="1" applyAlignment="1">
      <alignment vertical="top"/>
    </xf>
    <xf numFmtId="0" fontId="17" fillId="0" borderId="0" xfId="98" applyAlignment="1">
      <alignment horizontal="center" vertical="center"/>
    </xf>
    <xf numFmtId="0" fontId="17" fillId="0" borderId="16" xfId="98" applyBorder="1" applyAlignment="1">
      <alignment horizontal="center" vertical="center"/>
    </xf>
    <xf numFmtId="0" fontId="12" fillId="0" borderId="22" xfId="98" applyFont="1" applyBorder="1" applyAlignment="1">
      <alignment vertical="center" wrapText="1"/>
    </xf>
    <xf numFmtId="0" fontId="12" fillId="0" borderId="16" xfId="98" applyFont="1" applyBorder="1" applyAlignment="1">
      <alignment horizontal="left" vertical="center" wrapText="1"/>
    </xf>
    <xf numFmtId="0" fontId="12" fillId="0" borderId="29" xfId="98" applyFont="1" applyBorder="1" applyAlignment="1">
      <alignment vertical="center" wrapText="1"/>
    </xf>
    <xf numFmtId="0" fontId="12" fillId="0" borderId="22" xfId="98" applyFont="1" applyBorder="1" applyAlignment="1">
      <alignment horizontal="center" vertical="center"/>
    </xf>
    <xf numFmtId="0" fontId="12" fillId="0" borderId="16" xfId="98" applyFont="1" applyBorder="1" applyAlignment="1">
      <alignment vertical="center"/>
    </xf>
    <xf numFmtId="0" fontId="12" fillId="0" borderId="0" xfId="98" applyFont="1" applyAlignment="1">
      <alignment vertical="center"/>
    </xf>
    <xf numFmtId="14" fontId="12" fillId="0" borderId="0" xfId="98" applyNumberFormat="1" applyFont="1" applyAlignment="1">
      <alignment horizontal="left" vertical="center"/>
    </xf>
    <xf numFmtId="0" fontId="12" fillId="0" borderId="1" xfId="98" applyFont="1" applyBorder="1" applyAlignment="1">
      <alignment vertical="top"/>
    </xf>
    <xf numFmtId="0" fontId="12" fillId="0" borderId="4" xfId="98" applyFont="1" applyBorder="1" applyAlignment="1">
      <alignment vertical="center"/>
    </xf>
    <xf numFmtId="0" fontId="17" fillId="0" borderId="3" xfId="98" applyBorder="1" applyAlignment="1">
      <alignment horizontal="center" vertical="center"/>
    </xf>
    <xf numFmtId="0" fontId="12" fillId="0" borderId="1" xfId="98" applyFont="1" applyBorder="1" applyAlignment="1">
      <alignment vertical="center" wrapText="1"/>
    </xf>
    <xf numFmtId="0" fontId="12" fillId="0" borderId="3" xfId="98" applyFont="1" applyBorder="1" applyAlignment="1">
      <alignment horizontal="left" vertical="center" wrapText="1"/>
    </xf>
    <xf numFmtId="0" fontId="12" fillId="0" borderId="20" xfId="98" applyFont="1" applyBorder="1" applyAlignment="1">
      <alignment vertical="center" wrapText="1"/>
    </xf>
    <xf numFmtId="0" fontId="12" fillId="0" borderId="1" xfId="98" applyFont="1" applyBorder="1" applyAlignment="1">
      <alignment horizontal="center" vertical="center"/>
    </xf>
    <xf numFmtId="0" fontId="12" fillId="0" borderId="3" xfId="98" applyFont="1" applyBorder="1" applyAlignment="1">
      <alignment vertical="center"/>
    </xf>
    <xf numFmtId="0" fontId="12" fillId="0" borderId="5" xfId="98" applyFont="1" applyBorder="1" applyAlignment="1">
      <alignment vertical="center" wrapText="1"/>
    </xf>
    <xf numFmtId="0" fontId="12" fillId="0" borderId="5" xfId="98" applyFont="1" applyBorder="1" applyAlignment="1">
      <alignment vertical="center"/>
    </xf>
    <xf numFmtId="0" fontId="17" fillId="0" borderId="5" xfId="98" applyBorder="1" applyAlignment="1">
      <alignment horizontal="center" vertical="center"/>
    </xf>
    <xf numFmtId="0" fontId="17" fillId="0" borderId="15" xfId="98" applyBorder="1" applyAlignment="1">
      <alignment horizontal="center" vertical="center"/>
    </xf>
    <xf numFmtId="0" fontId="17" fillId="0" borderId="14" xfId="98" applyBorder="1" applyAlignment="1">
      <alignment horizontal="left" vertical="center"/>
    </xf>
    <xf numFmtId="0" fontId="12" fillId="0" borderId="15" xfId="98" applyFont="1" applyBorder="1" applyAlignment="1">
      <alignment horizontal="left" vertical="center"/>
    </xf>
    <xf numFmtId="0" fontId="12" fillId="0" borderId="14" xfId="98" applyFont="1" applyBorder="1" applyAlignment="1">
      <alignment horizontal="left" vertical="center"/>
    </xf>
    <xf numFmtId="0" fontId="12" fillId="0" borderId="15" xfId="98" applyFont="1" applyBorder="1" applyAlignment="1">
      <alignment horizontal="center" vertical="center"/>
    </xf>
    <xf numFmtId="0" fontId="12" fillId="0" borderId="4" xfId="98" applyFont="1" applyBorder="1" applyAlignment="1">
      <alignment vertical="center" wrapText="1"/>
    </xf>
    <xf numFmtId="0" fontId="17" fillId="0" borderId="1" xfId="98" applyBorder="1" applyAlignment="1">
      <alignment horizontal="left" vertical="center"/>
    </xf>
    <xf numFmtId="0" fontId="12" fillId="0" borderId="3" xfId="98" applyFont="1" applyBorder="1" applyAlignment="1">
      <alignment horizontal="left" vertical="center"/>
    </xf>
    <xf numFmtId="0" fontId="12" fillId="0" borderId="1" xfId="98" applyFont="1" applyBorder="1" applyAlignment="1">
      <alignment horizontal="left" vertical="center"/>
    </xf>
    <xf numFmtId="0" fontId="12" fillId="0" borderId="3" xfId="98" applyFont="1" applyBorder="1" applyAlignment="1">
      <alignment horizontal="center" vertical="center"/>
    </xf>
    <xf numFmtId="0" fontId="12" fillId="0" borderId="8" xfId="98" applyFont="1" applyBorder="1" applyAlignment="1">
      <alignment horizontal="center" vertical="center"/>
    </xf>
    <xf numFmtId="0" fontId="17" fillId="0" borderId="0" xfId="98" applyAlignment="1">
      <alignment horizontal="left" vertical="center"/>
    </xf>
    <xf numFmtId="0" fontId="12" fillId="0" borderId="0" xfId="98" applyFont="1" applyAlignment="1">
      <alignment horizontal="center" vertical="center"/>
    </xf>
    <xf numFmtId="0" fontId="12" fillId="0" borderId="9" xfId="98" applyFont="1" applyBorder="1" applyAlignment="1">
      <alignment horizontal="center" vertical="center"/>
    </xf>
    <xf numFmtId="0" fontId="12" fillId="0" borderId="49" xfId="98" applyFont="1" applyBorder="1" applyAlignment="1">
      <alignment horizontal="center" vertical="center"/>
    </xf>
    <xf numFmtId="0" fontId="18" fillId="0" borderId="0" xfId="98" applyFont="1" applyAlignment="1">
      <alignment horizontal="left" vertical="center"/>
    </xf>
    <xf numFmtId="0" fontId="12" fillId="0" borderId="57" xfId="0" applyFont="1" applyBorder="1" applyAlignment="1">
      <alignment horizontal="left" vertical="center"/>
    </xf>
    <xf numFmtId="0" fontId="0" fillId="0" borderId="62" xfId="0" applyBorder="1" applyAlignment="1">
      <alignment vertical="center"/>
    </xf>
    <xf numFmtId="0" fontId="0" fillId="0" borderId="62" xfId="0" applyBorder="1" applyAlignment="1">
      <alignment horizontal="left" vertical="center"/>
    </xf>
    <xf numFmtId="0" fontId="0" fillId="0" borderId="63" xfId="0" applyBorder="1" applyAlignment="1">
      <alignment horizontal="left" vertical="center"/>
    </xf>
    <xf numFmtId="0" fontId="12" fillId="0" borderId="57" xfId="0" applyFont="1" applyBorder="1" applyAlignment="1">
      <alignment horizontal="left" vertical="center" wrapText="1"/>
    </xf>
    <xf numFmtId="0" fontId="12" fillId="0" borderId="58" xfId="0" applyFont="1" applyBorder="1" applyAlignment="1">
      <alignment horizontal="left" vertical="center"/>
    </xf>
    <xf numFmtId="0" fontId="0" fillId="0" borderId="52" xfId="0" applyBorder="1" applyAlignment="1">
      <alignment vertical="center"/>
    </xf>
    <xf numFmtId="0" fontId="12" fillId="0" borderId="56" xfId="0" applyFont="1" applyBorder="1" applyAlignment="1">
      <alignment vertical="center"/>
    </xf>
    <xf numFmtId="0" fontId="0" fillId="0" borderId="55" xfId="0" applyBorder="1" applyAlignment="1">
      <alignment vertical="center"/>
    </xf>
    <xf numFmtId="0" fontId="12" fillId="0" borderId="56" xfId="0" applyFont="1" applyBorder="1" applyAlignment="1">
      <alignment horizontal="left" vertical="center"/>
    </xf>
    <xf numFmtId="0" fontId="12" fillId="0" borderId="53" xfId="0" applyFont="1" applyBorder="1" applyAlignment="1">
      <alignment vertical="center"/>
    </xf>
    <xf numFmtId="0" fontId="12" fillId="0" borderId="58" xfId="0" applyFont="1" applyBorder="1" applyAlignment="1">
      <alignment vertical="center"/>
    </xf>
    <xf numFmtId="0" fontId="12" fillId="0" borderId="52" xfId="0" applyFont="1" applyBorder="1" applyAlignment="1">
      <alignment vertical="center"/>
    </xf>
    <xf numFmtId="0" fontId="12" fillId="0" borderId="56" xfId="0" applyFont="1" applyBorder="1" applyAlignment="1">
      <alignment vertical="center" wrapText="1"/>
    </xf>
    <xf numFmtId="0" fontId="12" fillId="0" borderId="66" xfId="0" applyFont="1" applyBorder="1" applyAlignment="1">
      <alignment vertical="center"/>
    </xf>
    <xf numFmtId="0" fontId="22" fillId="0" borderId="0" xfId="0" applyFont="1" applyAlignment="1">
      <alignment horizontal="center" vertical="center"/>
    </xf>
    <xf numFmtId="0" fontId="17" fillId="0" borderId="15" xfId="98" applyBorder="1"/>
    <xf numFmtId="0" fontId="17" fillId="0" borderId="14" xfId="98" applyBorder="1"/>
    <xf numFmtId="0" fontId="17" fillId="0" borderId="33" xfId="98" applyBorder="1"/>
    <xf numFmtId="0" fontId="17" fillId="0" borderId="5" xfId="98" applyBorder="1"/>
    <xf numFmtId="0" fontId="71" fillId="0" borderId="133" xfId="68" applyFont="1" applyBorder="1" applyAlignment="1">
      <alignment horizontal="left" vertical="center"/>
    </xf>
    <xf numFmtId="0" fontId="71" fillId="0" borderId="135" xfId="68" applyFont="1" applyBorder="1" applyAlignment="1">
      <alignment horizontal="left" vertical="center"/>
    </xf>
    <xf numFmtId="0" fontId="68" fillId="0" borderId="36" xfId="54" applyFont="1" applyBorder="1" applyAlignment="1">
      <alignment horizontal="center" vertical="center"/>
    </xf>
    <xf numFmtId="0" fontId="68" fillId="0" borderId="37" xfId="54" applyFont="1" applyBorder="1" applyAlignment="1">
      <alignment horizontal="center" vertical="center"/>
    </xf>
    <xf numFmtId="0" fontId="77" fillId="0" borderId="90" xfId="68" applyFont="1" applyBorder="1" applyAlignment="1">
      <alignment horizontal="left" vertical="center" wrapText="1"/>
    </xf>
    <xf numFmtId="0" fontId="77" fillId="0" borderId="117" xfId="68" applyFont="1" applyBorder="1" applyAlignment="1">
      <alignment horizontal="left" vertical="center" wrapText="1"/>
    </xf>
    <xf numFmtId="0" fontId="68" fillId="0" borderId="116" xfId="54" applyFont="1" applyBorder="1" applyAlignment="1">
      <alignment horizontal="center" vertical="center"/>
    </xf>
    <xf numFmtId="0" fontId="68" fillId="0" borderId="117" xfId="54" applyFont="1" applyBorder="1" applyAlignment="1">
      <alignment horizontal="center" vertical="center"/>
    </xf>
    <xf numFmtId="0" fontId="73" fillId="0" borderId="28" xfId="56" applyFont="1" applyBorder="1" applyAlignment="1">
      <alignment horizontal="left" vertical="center" wrapText="1"/>
    </xf>
    <xf numFmtId="0" fontId="73" fillId="0" borderId="37" xfId="56" applyFont="1" applyBorder="1" applyAlignment="1">
      <alignment horizontal="left" vertical="center" wrapText="1"/>
    </xf>
    <xf numFmtId="0" fontId="81" fillId="0" borderId="120" xfId="68" applyFont="1" applyBorder="1" applyAlignment="1">
      <alignment vertical="center" wrapText="1"/>
    </xf>
    <xf numFmtId="0" fontId="81" fillId="0" borderId="29" xfId="68" applyFont="1" applyBorder="1" applyAlignment="1">
      <alignment vertical="center" wrapText="1"/>
    </xf>
    <xf numFmtId="0" fontId="81" fillId="0" borderId="32" xfId="68" applyFont="1" applyBorder="1" applyAlignment="1">
      <alignment vertical="center" wrapText="1"/>
    </xf>
    <xf numFmtId="0" fontId="73" fillId="0" borderId="90" xfId="73" applyFont="1" applyBorder="1" applyAlignment="1">
      <alignment horizontal="left" vertical="center" wrapText="1"/>
    </xf>
    <xf numFmtId="0" fontId="73" fillId="0" borderId="117" xfId="73" applyFont="1" applyBorder="1" applyAlignment="1">
      <alignment horizontal="left" vertical="center" wrapText="1"/>
    </xf>
    <xf numFmtId="0" fontId="73" fillId="0" borderId="90" xfId="63" applyFont="1" applyBorder="1" applyAlignment="1">
      <alignment horizontal="left" vertical="center" wrapText="1"/>
    </xf>
    <xf numFmtId="0" fontId="73" fillId="0" borderId="117" xfId="63" applyFont="1" applyBorder="1" applyAlignment="1">
      <alignment horizontal="left" vertical="center" wrapText="1"/>
    </xf>
    <xf numFmtId="0" fontId="68" fillId="0" borderId="135" xfId="68" applyFont="1" applyBorder="1" applyAlignment="1">
      <alignment vertical="center" wrapText="1"/>
    </xf>
    <xf numFmtId="0" fontId="68" fillId="0" borderId="134" xfId="68" applyFont="1" applyBorder="1" applyAlignment="1">
      <alignment vertical="center" wrapText="1"/>
    </xf>
    <xf numFmtId="0" fontId="73" fillId="0" borderId="28" xfId="63" applyFont="1" applyBorder="1" applyAlignment="1">
      <alignment horizontal="left" vertical="center" wrapText="1"/>
    </xf>
    <xf numFmtId="0" fontId="73" fillId="0" borderId="37" xfId="63" applyFont="1" applyBorder="1" applyAlignment="1">
      <alignment horizontal="left" vertical="center" wrapText="1"/>
    </xf>
    <xf numFmtId="0" fontId="73" fillId="0" borderId="28" xfId="62" applyFont="1" applyBorder="1" applyAlignment="1">
      <alignment horizontal="left" vertical="center" wrapText="1"/>
    </xf>
    <xf numFmtId="0" fontId="73" fillId="0" borderId="37" xfId="62" applyFont="1" applyBorder="1" applyAlignment="1">
      <alignment horizontal="left" vertical="center" wrapText="1"/>
    </xf>
    <xf numFmtId="0" fontId="73" fillId="0" borderId="90" xfId="62" applyFont="1" applyBorder="1" applyAlignment="1">
      <alignment vertical="center" wrapText="1"/>
    </xf>
    <xf numFmtId="0" fontId="73" fillId="0" borderId="117" xfId="62" applyFont="1" applyBorder="1" applyAlignment="1">
      <alignment vertical="center" wrapText="1"/>
    </xf>
    <xf numFmtId="0" fontId="73" fillId="0" borderId="127" xfId="63" applyFont="1" applyBorder="1" applyAlignment="1">
      <alignment horizontal="center" vertical="center"/>
    </xf>
    <xf numFmtId="0" fontId="73" fillId="0" borderId="128" xfId="63" applyFont="1" applyBorder="1" applyAlignment="1">
      <alignment horizontal="center" vertical="center"/>
    </xf>
    <xf numFmtId="0" fontId="73" fillId="0" borderId="129" xfId="63" applyFont="1" applyBorder="1" applyAlignment="1">
      <alignment horizontal="center" vertical="center"/>
    </xf>
    <xf numFmtId="0" fontId="68" fillId="0" borderId="133" xfId="68" applyFont="1" applyBorder="1" applyAlignment="1">
      <alignment horizontal="center" vertical="center" wrapText="1"/>
    </xf>
    <xf numFmtId="0" fontId="68" fillId="0" borderId="135" xfId="68" applyFont="1" applyBorder="1" applyAlignment="1">
      <alignment horizontal="center" vertical="center" wrapText="1"/>
    </xf>
    <xf numFmtId="0" fontId="68" fillId="0" borderId="134" xfId="68" applyFont="1" applyBorder="1" applyAlignment="1">
      <alignment horizontal="center" vertical="center" wrapText="1"/>
    </xf>
    <xf numFmtId="0" fontId="77" fillId="0" borderId="28" xfId="52" applyFont="1" applyBorder="1" applyAlignment="1">
      <alignment horizontal="left" vertical="center" wrapText="1"/>
    </xf>
    <xf numFmtId="0" fontId="77" fillId="0" borderId="37" xfId="52" applyFont="1" applyBorder="1" applyAlignment="1">
      <alignment horizontal="left" vertical="center" wrapText="1"/>
    </xf>
    <xf numFmtId="0" fontId="71" fillId="0" borderId="133" xfId="68" applyFont="1" applyBorder="1" applyAlignment="1">
      <alignment vertical="center" wrapText="1"/>
    </xf>
    <xf numFmtId="0" fontId="71" fillId="0" borderId="135" xfId="68" applyFont="1" applyBorder="1" applyAlignment="1">
      <alignment vertical="center" wrapText="1"/>
    </xf>
    <xf numFmtId="0" fontId="71" fillId="0" borderId="134" xfId="68" applyFont="1" applyBorder="1" applyAlignment="1">
      <alignment vertical="center" wrapText="1"/>
    </xf>
    <xf numFmtId="0" fontId="77" fillId="0" borderId="90" xfId="58" applyFont="1" applyBorder="1" applyAlignment="1">
      <alignment horizontal="left" vertical="center" wrapText="1"/>
    </xf>
    <xf numFmtId="0" fontId="83" fillId="0" borderId="117" xfId="58" applyFont="1" applyBorder="1" applyAlignment="1">
      <alignment horizontal="left" vertical="center" wrapText="1"/>
    </xf>
    <xf numFmtId="0" fontId="77" fillId="0" borderId="28" xfId="58" applyFont="1" applyBorder="1" applyAlignment="1">
      <alignment horizontal="left" vertical="center" wrapText="1"/>
    </xf>
    <xf numFmtId="0" fontId="77" fillId="0" borderId="37" xfId="58" applyFont="1" applyBorder="1" applyAlignment="1">
      <alignment horizontal="left" vertical="center" wrapText="1"/>
    </xf>
    <xf numFmtId="0" fontId="73" fillId="0" borderId="28" xfId="68" applyFont="1" applyBorder="1" applyAlignment="1">
      <alignment horizontal="left" vertical="center" wrapText="1"/>
    </xf>
    <xf numFmtId="0" fontId="73" fillId="0" borderId="37" xfId="68" applyFont="1" applyBorder="1" applyAlignment="1">
      <alignment horizontal="left" vertical="center" wrapText="1"/>
    </xf>
    <xf numFmtId="0" fontId="68" fillId="0" borderId="185" xfId="68" applyFont="1" applyBorder="1" applyAlignment="1">
      <alignment horizontal="center" vertical="center" wrapText="1"/>
    </xf>
    <xf numFmtId="0" fontId="68" fillId="0" borderId="186" xfId="68" applyFont="1" applyBorder="1" applyAlignment="1">
      <alignment horizontal="center" vertical="center" wrapText="1"/>
    </xf>
    <xf numFmtId="0" fontId="68" fillId="0" borderId="187" xfId="68" applyFont="1" applyBorder="1" applyAlignment="1">
      <alignment horizontal="center" vertical="center" wrapText="1"/>
    </xf>
    <xf numFmtId="0" fontId="73" fillId="0" borderId="28" xfId="73" applyFont="1" applyBorder="1" applyAlignment="1">
      <alignment horizontal="left" vertical="center" wrapText="1"/>
    </xf>
    <xf numFmtId="0" fontId="73" fillId="0" borderId="37" xfId="73" applyFont="1" applyBorder="1" applyAlignment="1">
      <alignment horizontal="left" vertical="center" wrapText="1"/>
    </xf>
    <xf numFmtId="0" fontId="69" fillId="0" borderId="0" xfId="68" applyFont="1" applyAlignment="1">
      <alignment horizontal="center" vertical="center" wrapText="1"/>
    </xf>
    <xf numFmtId="0" fontId="69" fillId="0" borderId="0" xfId="68" applyFont="1" applyAlignment="1">
      <alignment horizontal="center" vertical="center"/>
    </xf>
    <xf numFmtId="0" fontId="68" fillId="38" borderId="3" xfId="54" applyFont="1" applyFill="1" applyBorder="1" applyAlignment="1">
      <alignment horizontal="center" vertical="center"/>
    </xf>
    <xf numFmtId="0" fontId="68" fillId="38" borderId="1" xfId="54" applyFont="1" applyFill="1" applyBorder="1" applyAlignment="1">
      <alignment horizontal="center" vertical="center"/>
    </xf>
    <xf numFmtId="0" fontId="95" fillId="38" borderId="115" xfId="54" applyFont="1" applyFill="1" applyBorder="1" applyAlignment="1">
      <alignment horizontal="center" vertical="center" wrapText="1"/>
    </xf>
    <xf numFmtId="0" fontId="95" fillId="38" borderId="114" xfId="54" applyFont="1" applyFill="1" applyBorder="1" applyAlignment="1">
      <alignment horizontal="center" vertical="center" wrapText="1"/>
    </xf>
    <xf numFmtId="0" fontId="68" fillId="38" borderId="4" xfId="54" applyFont="1" applyFill="1" applyBorder="1" applyAlignment="1">
      <alignment horizontal="center" vertical="center"/>
    </xf>
    <xf numFmtId="0" fontId="68" fillId="38" borderId="15" xfId="54" applyFont="1" applyFill="1" applyBorder="1" applyAlignment="1">
      <alignment horizontal="center" vertical="center"/>
    </xf>
    <xf numFmtId="0" fontId="68" fillId="38" borderId="14" xfId="54" applyFont="1" applyFill="1" applyBorder="1" applyAlignment="1">
      <alignment horizontal="center" vertical="center"/>
    </xf>
    <xf numFmtId="0" fontId="68" fillId="38" borderId="5" xfId="54" applyFont="1" applyFill="1" applyBorder="1" applyAlignment="1">
      <alignment horizontal="center" vertical="center"/>
    </xf>
    <xf numFmtId="0" fontId="68" fillId="0" borderId="133" xfId="68" applyFont="1" applyBorder="1" applyAlignment="1">
      <alignment horizontal="left" vertical="center" wrapText="1"/>
    </xf>
    <xf numFmtId="0" fontId="68" fillId="0" borderId="134" xfId="68" applyFont="1" applyBorder="1" applyAlignment="1">
      <alignment horizontal="left" vertical="center" wrapText="1"/>
    </xf>
    <xf numFmtId="0" fontId="68" fillId="0" borderId="119" xfId="68" applyFont="1" applyBorder="1" applyAlignment="1">
      <alignment horizontal="center" vertical="center" wrapText="1"/>
    </xf>
    <xf numFmtId="0" fontId="68" fillId="0" borderId="122" xfId="68" applyFont="1" applyBorder="1" applyAlignment="1">
      <alignment horizontal="center" vertical="center" wrapText="1"/>
    </xf>
    <xf numFmtId="0" fontId="68" fillId="0" borderId="133" xfId="54" applyFont="1" applyBorder="1" applyAlignment="1">
      <alignment horizontal="center" vertical="center"/>
    </xf>
    <xf numFmtId="0" fontId="68" fillId="0" borderId="135" xfId="54" applyFont="1" applyBorder="1" applyAlignment="1">
      <alignment horizontal="center" vertical="center"/>
    </xf>
    <xf numFmtId="0" fontId="68" fillId="0" borderId="134" xfId="54" applyFont="1" applyBorder="1" applyAlignment="1">
      <alignment horizontal="center" vertical="center"/>
    </xf>
    <xf numFmtId="0" fontId="81" fillId="0" borderId="120" xfId="54" applyFont="1" applyBorder="1" applyAlignment="1">
      <alignment horizontal="left" vertical="center" wrapText="1"/>
    </xf>
    <xf numFmtId="0" fontId="81" fillId="0" borderId="29" xfId="54" applyFont="1" applyBorder="1" applyAlignment="1">
      <alignment horizontal="left" vertical="center" wrapText="1"/>
    </xf>
    <xf numFmtId="0" fontId="81" fillId="0" borderId="32" xfId="54" applyFont="1" applyBorder="1" applyAlignment="1">
      <alignment horizontal="left" vertical="center" wrapText="1"/>
    </xf>
    <xf numFmtId="0" fontId="73" fillId="0" borderId="90" xfId="54" applyFont="1" applyBorder="1" applyAlignment="1">
      <alignment horizontal="left" vertical="center" wrapText="1"/>
    </xf>
    <xf numFmtId="0" fontId="73" fillId="0" borderId="117" xfId="54" applyFont="1" applyBorder="1" applyAlignment="1">
      <alignment horizontal="left" vertical="center" wrapText="1"/>
    </xf>
    <xf numFmtId="0" fontId="68" fillId="0" borderId="3" xfId="54" applyFont="1" applyBorder="1" applyAlignment="1">
      <alignment horizontal="center" vertical="center" wrapText="1"/>
    </xf>
    <xf numFmtId="0" fontId="68" fillId="0" borderId="1" xfId="54" applyFont="1" applyBorder="1" applyAlignment="1">
      <alignment horizontal="center" vertical="center" wrapText="1"/>
    </xf>
    <xf numFmtId="0" fontId="68" fillId="0" borderId="16" xfId="54" applyFont="1" applyBorder="1" applyAlignment="1">
      <alignment horizontal="center" vertical="center" wrapText="1"/>
    </xf>
    <xf numFmtId="0" fontId="68" fillId="0" borderId="22" xfId="54" applyFont="1" applyBorder="1" applyAlignment="1">
      <alignment horizontal="center" vertical="center" wrapText="1"/>
    </xf>
    <xf numFmtId="0" fontId="68" fillId="0" borderId="3" xfId="54" applyFont="1" applyBorder="1" applyAlignment="1">
      <alignment horizontal="center" vertical="center"/>
    </xf>
    <xf numFmtId="0" fontId="68" fillId="0" borderId="1" xfId="54" applyFont="1" applyBorder="1" applyAlignment="1">
      <alignment horizontal="center" vertical="center"/>
    </xf>
    <xf numFmtId="0" fontId="73" fillId="0" borderId="35" xfId="54" applyFont="1" applyBorder="1" applyAlignment="1">
      <alignment horizontal="left" vertical="center" wrapText="1"/>
    </xf>
    <xf numFmtId="0" fontId="73" fillId="0" borderId="114" xfId="54" applyFont="1" applyBorder="1" applyAlignment="1">
      <alignment horizontal="left" vertical="center" wrapText="1"/>
    </xf>
    <xf numFmtId="0" fontId="73" fillId="0" borderId="90" xfId="54" applyFont="1" applyBorder="1" applyAlignment="1">
      <alignment horizontal="left" vertical="center"/>
    </xf>
    <xf numFmtId="0" fontId="73" fillId="0" borderId="117" xfId="54" applyFont="1" applyBorder="1" applyAlignment="1">
      <alignment horizontal="left" vertical="center"/>
    </xf>
    <xf numFmtId="0" fontId="73" fillId="0" borderId="90" xfId="54" applyFont="1" applyBorder="1" applyAlignment="1">
      <alignment horizontal="left" vertical="center" shrinkToFit="1"/>
    </xf>
    <xf numFmtId="0" fontId="73" fillId="0" borderId="117" xfId="54" applyFont="1" applyBorder="1" applyAlignment="1">
      <alignment horizontal="left" vertical="center" shrinkToFit="1"/>
    </xf>
    <xf numFmtId="0" fontId="68" fillId="0" borderId="119" xfId="54" applyFont="1" applyBorder="1" applyAlignment="1">
      <alignment horizontal="center" vertical="center"/>
    </xf>
    <xf numFmtId="0" fontId="68" fillId="0" borderId="121" xfId="54" applyFont="1" applyBorder="1" applyAlignment="1">
      <alignment horizontal="center" vertical="center"/>
    </xf>
    <xf numFmtId="0" fontId="68" fillId="0" borderId="122" xfId="54" applyFont="1" applyBorder="1" applyAlignment="1">
      <alignment horizontal="center" vertical="center"/>
    </xf>
    <xf numFmtId="0" fontId="68" fillId="0" borderId="130" xfId="54" applyFont="1" applyBorder="1" applyAlignment="1">
      <alignment horizontal="center" vertical="center"/>
    </xf>
    <xf numFmtId="0" fontId="68" fillId="0" borderId="16" xfId="54" applyFont="1" applyBorder="1" applyAlignment="1">
      <alignment horizontal="center" vertical="center"/>
    </xf>
    <xf numFmtId="0" fontId="73" fillId="0" borderId="128" xfId="68" applyFont="1" applyBorder="1" applyAlignment="1">
      <alignment horizontal="center" vertical="center"/>
    </xf>
    <xf numFmtId="0" fontId="73" fillId="0" borderId="129" xfId="68" applyFont="1" applyBorder="1" applyAlignment="1">
      <alignment horizontal="center" vertical="center"/>
    </xf>
    <xf numFmtId="0" fontId="68" fillId="0" borderId="119" xfId="56" applyFont="1" applyBorder="1" applyAlignment="1">
      <alignment horizontal="center" vertical="center" wrapText="1"/>
    </xf>
    <xf numFmtId="0" fontId="68" fillId="0" borderId="122" xfId="56" applyFont="1" applyBorder="1" applyAlignment="1">
      <alignment horizontal="center" vertical="center" wrapText="1"/>
    </xf>
    <xf numFmtId="0" fontId="81" fillId="0" borderId="120" xfId="68" applyFont="1" applyBorder="1" applyAlignment="1">
      <alignment horizontal="left" vertical="center" wrapText="1"/>
    </xf>
    <xf numFmtId="0" fontId="81" fillId="0" borderId="29" xfId="68" applyFont="1" applyBorder="1" applyAlignment="1">
      <alignment horizontal="left" vertical="center" wrapText="1"/>
    </xf>
    <xf numFmtId="0" fontId="73" fillId="0" borderId="90" xfId="68" applyFont="1" applyBorder="1" applyAlignment="1">
      <alignment horizontal="left" vertical="center" wrapText="1"/>
    </xf>
    <xf numFmtId="0" fontId="73" fillId="0" borderId="117" xfId="68" applyFont="1" applyBorder="1" applyAlignment="1">
      <alignment horizontal="left" vertical="center" wrapText="1"/>
    </xf>
    <xf numFmtId="0" fontId="68" fillId="0" borderId="132" xfId="68" applyFont="1" applyBorder="1" applyAlignment="1">
      <alignment horizontal="left" vertical="center" wrapText="1"/>
    </xf>
    <xf numFmtId="0" fontId="68" fillId="0" borderId="22" xfId="68" applyFont="1" applyBorder="1" applyAlignment="1">
      <alignment horizontal="left" vertical="center" wrapText="1"/>
    </xf>
    <xf numFmtId="0" fontId="68" fillId="0" borderId="37" xfId="68" applyFont="1" applyBorder="1" applyAlignment="1">
      <alignment horizontal="left" vertical="center" wrapText="1"/>
    </xf>
    <xf numFmtId="0" fontId="68" fillId="0" borderId="121" xfId="68" applyFont="1" applyBorder="1" applyAlignment="1">
      <alignment horizontal="center" vertical="center" wrapText="1"/>
    </xf>
    <xf numFmtId="0" fontId="68" fillId="0" borderId="31" xfId="68" applyFont="1" applyBorder="1" applyAlignment="1">
      <alignment horizontal="center" vertical="center" wrapText="1"/>
    </xf>
    <xf numFmtId="0" fontId="68" fillId="0" borderId="20" xfId="68" applyFont="1" applyBorder="1" applyAlignment="1">
      <alignment horizontal="center" vertical="center" wrapText="1"/>
    </xf>
    <xf numFmtId="0" fontId="68" fillId="0" borderId="130" xfId="68" applyFont="1" applyBorder="1" applyAlignment="1">
      <alignment horizontal="center" vertical="center" wrapText="1"/>
    </xf>
    <xf numFmtId="0" fontId="68" fillId="0" borderId="132" xfId="68" applyFont="1" applyBorder="1" applyAlignment="1">
      <alignment horizontal="center" vertical="center" wrapText="1"/>
    </xf>
    <xf numFmtId="0" fontId="68" fillId="0" borderId="16" xfId="68" applyFont="1" applyBorder="1" applyAlignment="1">
      <alignment horizontal="center" vertical="center" wrapText="1"/>
    </xf>
    <xf numFmtId="0" fontId="68" fillId="0" borderId="22" xfId="68" applyFont="1" applyBorder="1" applyAlignment="1">
      <alignment horizontal="center" vertical="center" wrapText="1"/>
    </xf>
    <xf numFmtId="0" fontId="81" fillId="0" borderId="131" xfId="68" applyFont="1" applyBorder="1" applyAlignment="1">
      <alignment horizontal="left" vertical="center" wrapText="1"/>
    </xf>
    <xf numFmtId="0" fontId="81" fillId="0" borderId="132" xfId="68" applyFont="1" applyBorder="1" applyAlignment="1">
      <alignment horizontal="left" vertical="center"/>
    </xf>
    <xf numFmtId="0" fontId="68" fillId="0" borderId="133" xfId="68" applyFont="1" applyBorder="1" applyAlignment="1">
      <alignment vertical="center" wrapText="1"/>
    </xf>
    <xf numFmtId="0" fontId="73" fillId="0" borderId="90" xfId="68" applyFont="1" applyBorder="1" applyAlignment="1">
      <alignment vertical="center" wrapText="1"/>
    </xf>
    <xf numFmtId="0" fontId="73" fillId="0" borderId="117" xfId="68" applyFont="1" applyBorder="1" applyAlignment="1">
      <alignment vertical="center" wrapText="1"/>
    </xf>
    <xf numFmtId="0" fontId="71" fillId="0" borderId="133" xfId="53" applyFont="1" applyBorder="1" applyAlignment="1">
      <alignment vertical="center" wrapText="1"/>
    </xf>
    <xf numFmtId="0" fontId="71" fillId="0" borderId="134" xfId="53" applyFont="1" applyBorder="1" applyAlignment="1">
      <alignment vertical="center" wrapText="1"/>
    </xf>
    <xf numFmtId="0" fontId="77" fillId="0" borderId="90" xfId="62" applyFont="1" applyBorder="1" applyAlignment="1">
      <alignment vertical="center" wrapText="1"/>
    </xf>
    <xf numFmtId="0" fontId="77" fillId="0" borderId="117" xfId="62" applyFont="1" applyBorder="1" applyAlignment="1">
      <alignment vertical="center" wrapText="1"/>
    </xf>
    <xf numFmtId="0" fontId="73" fillId="0" borderId="90" xfId="62" applyFont="1" applyBorder="1" applyAlignment="1">
      <alignment horizontal="left" vertical="center" wrapText="1"/>
    </xf>
    <xf numFmtId="0" fontId="73" fillId="0" borderId="117" xfId="62" applyFont="1" applyBorder="1" applyAlignment="1">
      <alignment horizontal="left" vertical="center" wrapText="1"/>
    </xf>
    <xf numFmtId="0" fontId="71" fillId="0" borderId="135" xfId="53" applyFont="1" applyBorder="1" applyAlignment="1">
      <alignment vertical="center" wrapText="1"/>
    </xf>
    <xf numFmtId="0" fontId="68" fillId="0" borderId="121" xfId="56" applyFont="1" applyBorder="1" applyAlignment="1">
      <alignment horizontal="center" vertical="center" wrapText="1"/>
    </xf>
    <xf numFmtId="0" fontId="68" fillId="0" borderId="22" xfId="54" applyFont="1" applyBorder="1" applyAlignment="1">
      <alignment horizontal="center" vertical="center"/>
    </xf>
    <xf numFmtId="0" fontId="68" fillId="0" borderId="135" xfId="68" applyFont="1" applyBorder="1" applyAlignment="1">
      <alignment horizontal="left" vertical="center" wrapText="1"/>
    </xf>
    <xf numFmtId="0" fontId="17" fillId="0" borderId="117" xfId="68" applyBorder="1" applyAlignment="1">
      <alignment horizontal="left" vertical="center" wrapText="1"/>
    </xf>
    <xf numFmtId="0" fontId="71" fillId="0" borderId="133" xfId="52" applyFont="1" applyBorder="1" applyAlignment="1">
      <alignment vertical="center" wrapText="1"/>
    </xf>
    <xf numFmtId="0" fontId="71" fillId="0" borderId="135" xfId="52" applyFont="1" applyBorder="1" applyAlignment="1">
      <alignment vertical="center" wrapText="1"/>
    </xf>
    <xf numFmtId="0" fontId="71" fillId="0" borderId="134" xfId="52" applyFont="1" applyBorder="1" applyAlignment="1">
      <alignment vertical="center" wrapText="1"/>
    </xf>
    <xf numFmtId="0" fontId="77" fillId="0" borderId="90" xfId="52" applyFont="1" applyBorder="1" applyAlignment="1">
      <alignment horizontal="left" vertical="center" wrapText="1"/>
    </xf>
    <xf numFmtId="0" fontId="77" fillId="0" borderId="117" xfId="52" applyFont="1" applyBorder="1" applyAlignment="1">
      <alignment horizontal="left" vertical="center" wrapText="1"/>
    </xf>
    <xf numFmtId="0" fontId="71" fillId="0" borderId="185" xfId="68" applyFont="1" applyBorder="1" applyAlignment="1">
      <alignment horizontal="center" vertical="center" wrapText="1"/>
    </xf>
    <xf numFmtId="0" fontId="71" fillId="0" borderId="186" xfId="68" applyFont="1" applyBorder="1" applyAlignment="1">
      <alignment horizontal="center" vertical="center" wrapText="1"/>
    </xf>
    <xf numFmtId="0" fontId="71" fillId="0" borderId="187" xfId="68" applyFont="1" applyBorder="1" applyAlignment="1">
      <alignment horizontal="center" vertical="center" wrapText="1"/>
    </xf>
    <xf numFmtId="0" fontId="73" fillId="0" borderId="131" xfId="73" applyFont="1" applyBorder="1" applyAlignment="1">
      <alignment horizontal="left" vertical="center" wrapText="1"/>
    </xf>
    <xf numFmtId="0" fontId="73" fillId="0" borderId="132" xfId="73" applyFont="1" applyBorder="1" applyAlignment="1">
      <alignment horizontal="left" vertical="center" wrapText="1"/>
    </xf>
    <xf numFmtId="0" fontId="77" fillId="0" borderId="90" xfId="62" applyFont="1" applyBorder="1" applyAlignment="1">
      <alignment horizontal="left" vertical="center" wrapText="1"/>
    </xf>
    <xf numFmtId="0" fontId="77" fillId="0" borderId="117" xfId="62" applyFont="1" applyBorder="1" applyAlignment="1">
      <alignment horizontal="left" vertical="center" wrapText="1"/>
    </xf>
    <xf numFmtId="0" fontId="68" fillId="0" borderId="22" xfId="68" applyFont="1" applyBorder="1" applyAlignment="1">
      <alignment vertical="center" wrapText="1"/>
    </xf>
    <xf numFmtId="0" fontId="68" fillId="0" borderId="37" xfId="68" applyFont="1" applyBorder="1" applyAlignment="1">
      <alignment vertical="center" wrapText="1"/>
    </xf>
    <xf numFmtId="0" fontId="73" fillId="0" borderId="90" xfId="56" applyFont="1" applyBorder="1" applyAlignment="1">
      <alignment horizontal="left" vertical="center" wrapText="1"/>
    </xf>
    <xf numFmtId="0" fontId="73" fillId="0" borderId="117" xfId="56" applyFont="1" applyBorder="1" applyAlignment="1">
      <alignment horizontal="left" vertical="center" wrapText="1"/>
    </xf>
    <xf numFmtId="0" fontId="77" fillId="0" borderId="90" xfId="52" applyFont="1" applyBorder="1" applyAlignment="1">
      <alignment vertical="center" wrapText="1"/>
    </xf>
    <xf numFmtId="0" fontId="77" fillId="0" borderId="117" xfId="52" applyFont="1" applyBorder="1" applyAlignment="1">
      <alignment vertical="center" wrapText="1"/>
    </xf>
    <xf numFmtId="0" fontId="68" fillId="0" borderId="138" xfId="68" applyFont="1" applyBorder="1" applyAlignment="1">
      <alignment vertical="center" wrapText="1"/>
    </xf>
    <xf numFmtId="0" fontId="68" fillId="0" borderId="139" xfId="68" applyFont="1" applyBorder="1" applyAlignment="1">
      <alignment vertical="center" wrapText="1"/>
    </xf>
    <xf numFmtId="0" fontId="68" fillId="0" borderId="140" xfId="68" applyFont="1" applyBorder="1" applyAlignment="1">
      <alignment vertical="center" wrapText="1"/>
    </xf>
    <xf numFmtId="0" fontId="68" fillId="0" borderId="176" xfId="68" applyFont="1" applyBorder="1" applyAlignment="1">
      <alignment horizontal="center" vertical="center"/>
    </xf>
    <xf numFmtId="0" fontId="68" fillId="0" borderId="188" xfId="68" applyFont="1" applyBorder="1" applyAlignment="1">
      <alignment horizontal="center" vertical="center"/>
    </xf>
    <xf numFmtId="0" fontId="68" fillId="0" borderId="189" xfId="68" applyFont="1" applyBorder="1" applyAlignment="1">
      <alignment horizontal="center" vertical="center"/>
    </xf>
    <xf numFmtId="0" fontId="71" fillId="0" borderId="133" xfId="56" applyFont="1" applyBorder="1" applyAlignment="1">
      <alignment vertical="center" wrapText="1"/>
    </xf>
    <xf numFmtId="0" fontId="71" fillId="0" borderId="135" xfId="56" applyFont="1" applyBorder="1" applyAlignment="1">
      <alignment vertical="center" wrapText="1"/>
    </xf>
    <xf numFmtId="0" fontId="77" fillId="0" borderId="28" xfId="56" applyFont="1" applyBorder="1" applyAlignment="1">
      <alignment horizontal="left" vertical="center" wrapText="1"/>
    </xf>
    <xf numFmtId="0" fontId="77" fillId="0" borderId="37" xfId="56" applyFont="1" applyBorder="1" applyAlignment="1">
      <alignment horizontal="left" vertical="center" wrapText="1"/>
    </xf>
    <xf numFmtId="0" fontId="77" fillId="0" borderId="117" xfId="58" applyFont="1" applyBorder="1" applyAlignment="1">
      <alignment horizontal="left" vertical="center" wrapText="1"/>
    </xf>
    <xf numFmtId="6" fontId="68" fillId="0" borderId="176" xfId="86" applyFont="1" applyBorder="1" applyAlignment="1">
      <alignment horizontal="center" vertical="center"/>
    </xf>
    <xf numFmtId="6" fontId="68" fillId="0" borderId="189" xfId="86" applyFont="1" applyBorder="1" applyAlignment="1">
      <alignment horizontal="center" vertical="center"/>
    </xf>
    <xf numFmtId="0" fontId="68" fillId="0" borderId="2" xfId="68" applyFont="1" applyBorder="1" applyAlignment="1">
      <alignment horizontal="center" vertical="center" wrapText="1"/>
    </xf>
    <xf numFmtId="0" fontId="68" fillId="0" borderId="30" xfId="68" applyFont="1" applyBorder="1" applyAlignment="1">
      <alignment horizontal="center" vertical="center" wrapText="1"/>
    </xf>
    <xf numFmtId="0" fontId="68" fillId="0" borderId="36" xfId="68" applyFont="1" applyBorder="1" applyAlignment="1">
      <alignment horizontal="center" vertical="center" wrapText="1"/>
    </xf>
    <xf numFmtId="0" fontId="68" fillId="0" borderId="37" xfId="68" applyFont="1" applyBorder="1" applyAlignment="1">
      <alignment horizontal="center" vertical="center" wrapText="1"/>
    </xf>
    <xf numFmtId="0" fontId="81" fillId="0" borderId="131" xfId="68" applyFont="1" applyBorder="1" applyAlignment="1">
      <alignment horizontal="left" vertical="top" wrapText="1"/>
    </xf>
    <xf numFmtId="0" fontId="81" fillId="0" borderId="132" xfId="68" applyFont="1" applyBorder="1" applyAlignment="1">
      <alignment horizontal="left" vertical="top" wrapText="1"/>
    </xf>
    <xf numFmtId="0" fontId="81" fillId="0" borderId="0" xfId="68" applyFont="1" applyAlignment="1">
      <alignment horizontal="left" vertical="top" wrapText="1"/>
    </xf>
    <xf numFmtId="0" fontId="81" fillId="0" borderId="22" xfId="68" applyFont="1" applyBorder="1" applyAlignment="1">
      <alignment horizontal="left" vertical="top" wrapText="1"/>
    </xf>
    <xf numFmtId="0" fontId="81" fillId="0" borderId="28" xfId="68" applyFont="1" applyBorder="1" applyAlignment="1">
      <alignment horizontal="left" vertical="top" wrapText="1"/>
    </xf>
    <xf numFmtId="0" fontId="81" fillId="0" borderId="37" xfId="68" applyFont="1" applyBorder="1" applyAlignment="1">
      <alignment horizontal="left" vertical="top" wrapText="1"/>
    </xf>
    <xf numFmtId="0" fontId="68" fillId="0" borderId="132" xfId="68" applyFont="1" applyBorder="1" applyAlignment="1">
      <alignment horizontal="left" vertical="center"/>
    </xf>
    <xf numFmtId="0" fontId="68" fillId="0" borderId="37" xfId="68" applyFont="1" applyBorder="1" applyAlignment="1">
      <alignment horizontal="left" vertical="center"/>
    </xf>
    <xf numFmtId="0" fontId="68" fillId="0" borderId="132" xfId="54" applyFont="1" applyBorder="1" applyAlignment="1">
      <alignment horizontal="center" vertical="center"/>
    </xf>
    <xf numFmtId="0" fontId="77" fillId="0" borderId="90" xfId="73" applyFont="1" applyBorder="1" applyAlignment="1">
      <alignment horizontal="left" vertical="center" wrapText="1"/>
    </xf>
    <xf numFmtId="0" fontId="77" fillId="0" borderId="117" xfId="73" applyFont="1" applyBorder="1" applyAlignment="1">
      <alignment horizontal="left" vertical="center" wrapText="1"/>
    </xf>
    <xf numFmtId="0" fontId="77" fillId="0" borderId="90" xfId="63" applyFont="1" applyBorder="1" applyAlignment="1">
      <alignment horizontal="left" vertical="center" wrapText="1"/>
    </xf>
    <xf numFmtId="0" fontId="77" fillId="0" borderId="117" xfId="63" applyFont="1" applyBorder="1" applyAlignment="1">
      <alignment horizontal="left" vertical="center" wrapText="1"/>
    </xf>
    <xf numFmtId="0" fontId="77" fillId="0" borderId="28" xfId="73" applyFont="1" applyBorder="1" applyAlignment="1">
      <alignment horizontal="left" vertical="center" wrapText="1"/>
    </xf>
    <xf numFmtId="0" fontId="77" fillId="0" borderId="37" xfId="73" applyFont="1" applyBorder="1" applyAlignment="1">
      <alignment horizontal="left" vertical="center" wrapText="1"/>
    </xf>
    <xf numFmtId="0" fontId="68" fillId="0" borderId="133" xfId="68" applyFont="1" applyBorder="1" applyAlignment="1">
      <alignment horizontal="left" vertical="center"/>
    </xf>
    <xf numFmtId="0" fontId="68" fillId="0" borderId="135" xfId="68" applyFont="1" applyBorder="1" applyAlignment="1">
      <alignment horizontal="left" vertical="center"/>
    </xf>
    <xf numFmtId="0" fontId="68" fillId="0" borderId="134" xfId="68" applyFont="1" applyBorder="1" applyAlignment="1">
      <alignment horizontal="left" vertical="center"/>
    </xf>
    <xf numFmtId="0" fontId="73" fillId="34" borderId="90" xfId="68" applyFont="1" applyFill="1" applyBorder="1" applyAlignment="1">
      <alignment horizontal="left" vertical="center" wrapText="1"/>
    </xf>
    <xf numFmtId="0" fontId="73" fillId="34" borderId="117" xfId="68" applyFont="1" applyFill="1" applyBorder="1" applyAlignment="1">
      <alignment horizontal="left" vertical="center" wrapText="1"/>
    </xf>
    <xf numFmtId="0" fontId="77" fillId="0" borderId="39" xfId="52" applyFont="1" applyBorder="1" applyAlignment="1">
      <alignment horizontal="left" vertical="center" wrapText="1"/>
    </xf>
    <xf numFmtId="0" fontId="77" fillId="0" borderId="40" xfId="52" applyFont="1" applyBorder="1" applyAlignment="1">
      <alignment horizontal="left" vertical="center" wrapText="1"/>
    </xf>
    <xf numFmtId="0" fontId="68" fillId="0" borderId="38" xfId="54" applyFont="1" applyBorder="1" applyAlignment="1">
      <alignment horizontal="center" vertical="center"/>
    </xf>
    <xf numFmtId="0" fontId="68" fillId="0" borderId="40" xfId="54" applyFont="1" applyBorder="1" applyAlignment="1">
      <alignment horizontal="center" vertical="center"/>
    </xf>
    <xf numFmtId="0" fontId="73" fillId="0" borderId="0" xfId="68" applyFont="1" applyAlignment="1">
      <alignment horizontal="left" vertical="center" wrapText="1"/>
    </xf>
    <xf numFmtId="0" fontId="73" fillId="0" borderId="22" xfId="68" applyFont="1" applyBorder="1" applyAlignment="1">
      <alignment horizontal="left" vertical="center" wrapText="1"/>
    </xf>
    <xf numFmtId="0" fontId="71" fillId="0" borderId="116" xfId="54" applyFont="1" applyBorder="1" applyAlignment="1">
      <alignment horizontal="center" vertical="center"/>
    </xf>
    <xf numFmtId="0" fontId="71" fillId="0" borderId="117" xfId="54" applyFont="1" applyBorder="1" applyAlignment="1">
      <alignment horizontal="center" vertical="center"/>
    </xf>
    <xf numFmtId="0" fontId="17" fillId="34" borderId="117" xfId="68" applyFill="1" applyBorder="1" applyAlignment="1">
      <alignment horizontal="left" vertical="center" wrapText="1"/>
    </xf>
    <xf numFmtId="0" fontId="17" fillId="0" borderId="117" xfId="62" applyBorder="1" applyAlignment="1">
      <alignment horizontal="left" vertical="center" wrapText="1"/>
    </xf>
    <xf numFmtId="0" fontId="73" fillId="34" borderId="28" xfId="62" applyFont="1" applyFill="1" applyBorder="1" applyAlignment="1">
      <alignment horizontal="left" vertical="center" wrapText="1"/>
    </xf>
    <xf numFmtId="0" fontId="73" fillId="34" borderId="37" xfId="62" applyFont="1" applyFill="1" applyBorder="1" applyAlignment="1">
      <alignment horizontal="left" vertical="center" wrapText="1"/>
    </xf>
    <xf numFmtId="0" fontId="68" fillId="0" borderId="133" xfId="53" applyFont="1" applyBorder="1" applyAlignment="1">
      <alignment horizontal="left" vertical="center" wrapText="1"/>
    </xf>
    <xf numFmtId="0" fontId="68" fillId="0" borderId="135" xfId="53" applyFont="1" applyBorder="1" applyAlignment="1">
      <alignment horizontal="left" vertical="center" wrapText="1"/>
    </xf>
    <xf numFmtId="0" fontId="68" fillId="0" borderId="134" xfId="53" applyFont="1" applyBorder="1" applyAlignment="1">
      <alignment horizontal="left" vertical="center" wrapText="1"/>
    </xf>
    <xf numFmtId="0" fontId="73" fillId="0" borderId="28" xfId="58" applyFont="1" applyBorder="1" applyAlignment="1">
      <alignment horizontal="left" vertical="center" wrapText="1"/>
    </xf>
    <xf numFmtId="0" fontId="73" fillId="0" borderId="37" xfId="58" applyFont="1" applyBorder="1" applyAlignment="1">
      <alignment horizontal="left" vertical="center" wrapText="1"/>
    </xf>
    <xf numFmtId="0" fontId="73" fillId="0" borderId="28" xfId="53" applyFont="1" applyBorder="1" applyAlignment="1">
      <alignment horizontal="left" vertical="center" wrapText="1"/>
    </xf>
    <xf numFmtId="0" fontId="73" fillId="0" borderId="37" xfId="53" applyFont="1" applyBorder="1" applyAlignment="1">
      <alignment horizontal="left" vertical="center" wrapText="1"/>
    </xf>
    <xf numFmtId="0" fontId="73" fillId="0" borderId="90" xfId="53" applyFont="1" applyBorder="1" applyAlignment="1">
      <alignment horizontal="left" vertical="center" wrapText="1"/>
    </xf>
    <xf numFmtId="0" fontId="73" fillId="0" borderId="117" xfId="53" applyFont="1" applyBorder="1" applyAlignment="1">
      <alignment horizontal="left" vertical="center" wrapText="1"/>
    </xf>
    <xf numFmtId="0" fontId="71" fillId="0" borderId="119" xfId="53" applyFont="1" applyBorder="1" applyAlignment="1">
      <alignment horizontal="left" vertical="center" wrapText="1"/>
    </xf>
    <xf numFmtId="0" fontId="71" fillId="0" borderId="122" xfId="53" applyFont="1" applyBorder="1" applyAlignment="1">
      <alignment horizontal="left" vertical="center" wrapText="1"/>
    </xf>
    <xf numFmtId="0" fontId="71" fillId="0" borderId="121" xfId="53" applyFont="1" applyBorder="1" applyAlignment="1">
      <alignment horizontal="left" vertical="center" wrapText="1"/>
    </xf>
    <xf numFmtId="0" fontId="68" fillId="0" borderId="119" xfId="53" applyFont="1" applyBorder="1" applyAlignment="1">
      <alignment horizontal="center" vertical="center" wrapText="1"/>
    </xf>
    <xf numFmtId="0" fontId="68" fillId="0" borderId="121" xfId="53" applyFont="1" applyBorder="1" applyAlignment="1">
      <alignment horizontal="center" vertical="center" wrapText="1"/>
    </xf>
    <xf numFmtId="0" fontId="68" fillId="0" borderId="122" xfId="53" applyFont="1" applyBorder="1" applyAlignment="1">
      <alignment horizontal="center" vertical="center" wrapText="1"/>
    </xf>
    <xf numFmtId="0" fontId="71" fillId="0" borderId="150" xfId="52" applyFont="1" applyBorder="1" applyAlignment="1">
      <alignment horizontal="center" vertical="center" wrapText="1"/>
    </xf>
    <xf numFmtId="0" fontId="71" fillId="0" borderId="151" xfId="52" applyFont="1" applyBorder="1" applyAlignment="1">
      <alignment horizontal="center" vertical="center" wrapText="1"/>
    </xf>
    <xf numFmtId="0" fontId="71" fillId="0" borderId="152" xfId="52" applyFont="1" applyBorder="1" applyAlignment="1">
      <alignment horizontal="center" vertical="center" wrapText="1"/>
    </xf>
    <xf numFmtId="0" fontId="68" fillId="0" borderId="133" xfId="58" applyFont="1" applyBorder="1" applyAlignment="1">
      <alignment vertical="center" wrapText="1"/>
    </xf>
    <xf numFmtId="0" fontId="68" fillId="0" borderId="135" xfId="58" applyFont="1" applyBorder="1" applyAlignment="1">
      <alignment vertical="center" wrapText="1"/>
    </xf>
    <xf numFmtId="0" fontId="68" fillId="0" borderId="137" xfId="58" applyFont="1" applyBorder="1" applyAlignment="1">
      <alignment vertical="center" wrapText="1"/>
    </xf>
    <xf numFmtId="0" fontId="73" fillId="34" borderId="28" xfId="58" applyFont="1" applyFill="1" applyBorder="1" applyAlignment="1">
      <alignment horizontal="left" vertical="center" wrapText="1"/>
    </xf>
    <xf numFmtId="0" fontId="72" fillId="34" borderId="37" xfId="58" applyFill="1" applyBorder="1">
      <alignment vertical="center"/>
    </xf>
    <xf numFmtId="0" fontId="73" fillId="0" borderId="5" xfId="58" applyFont="1" applyBorder="1" applyAlignment="1">
      <alignment horizontal="left" vertical="center" wrapText="1"/>
    </xf>
    <xf numFmtId="0" fontId="73" fillId="0" borderId="14" xfId="58" applyFont="1" applyBorder="1" applyAlignment="1">
      <alignment horizontal="left" vertical="center" wrapText="1"/>
    </xf>
    <xf numFmtId="0" fontId="77" fillId="0" borderId="90" xfId="52" applyFont="1" applyBorder="1" applyAlignment="1">
      <alignment horizontal="left" vertical="center" shrinkToFit="1"/>
    </xf>
    <xf numFmtId="0" fontId="77" fillId="0" borderId="117" xfId="52" applyFont="1" applyBorder="1" applyAlignment="1">
      <alignment horizontal="left" vertical="center" shrinkToFit="1"/>
    </xf>
    <xf numFmtId="0" fontId="77" fillId="0" borderId="90" xfId="53" applyFont="1" applyBorder="1" applyAlignment="1">
      <alignment horizontal="left" vertical="center" wrapText="1"/>
    </xf>
    <xf numFmtId="0" fontId="77" fillId="0" borderId="117" xfId="53" applyFont="1" applyBorder="1" applyAlignment="1">
      <alignment horizontal="left" vertical="center" wrapText="1"/>
    </xf>
    <xf numFmtId="0" fontId="68" fillId="0" borderId="133" xfId="53" applyFont="1" applyBorder="1" applyAlignment="1">
      <alignment vertical="center" wrapText="1"/>
    </xf>
    <xf numFmtId="0" fontId="68" fillId="0" borderId="135" xfId="53" applyFont="1" applyBorder="1" applyAlignment="1">
      <alignment vertical="center" wrapText="1"/>
    </xf>
    <xf numFmtId="0" fontId="68" fillId="0" borderId="134" xfId="53" applyFont="1" applyBorder="1" applyAlignment="1">
      <alignment vertical="center" wrapText="1"/>
    </xf>
    <xf numFmtId="0" fontId="71" fillId="0" borderId="133" xfId="53" applyFont="1" applyBorder="1" applyAlignment="1">
      <alignment horizontal="left" vertical="center" wrapText="1"/>
    </xf>
    <xf numFmtId="0" fontId="71" fillId="0" borderId="135" xfId="53" applyFont="1" applyBorder="1" applyAlignment="1">
      <alignment horizontal="left" vertical="center" wrapText="1"/>
    </xf>
    <xf numFmtId="0" fontId="68" fillId="0" borderId="22" xfId="58" applyFont="1" applyBorder="1" applyAlignment="1">
      <alignment vertical="center" wrapText="1"/>
    </xf>
    <xf numFmtId="0" fontId="73" fillId="0" borderId="90" xfId="52" applyFont="1" applyBorder="1" applyAlignment="1">
      <alignment horizontal="left" vertical="center" wrapText="1"/>
    </xf>
    <xf numFmtId="0" fontId="73" fillId="0" borderId="117" xfId="52" applyFont="1" applyBorder="1" applyAlignment="1">
      <alignment horizontal="left" vertical="center" wrapText="1"/>
    </xf>
    <xf numFmtId="0" fontId="73" fillId="0" borderId="90" xfId="58" applyFont="1" applyBorder="1" applyAlignment="1">
      <alignment horizontal="left" vertical="center" wrapText="1"/>
    </xf>
    <xf numFmtId="0" fontId="17" fillId="0" borderId="117" xfId="58" applyFont="1" applyBorder="1" applyAlignment="1">
      <alignment horizontal="left" vertical="center" wrapText="1"/>
    </xf>
    <xf numFmtId="0" fontId="68" fillId="0" borderId="0" xfId="58" applyFont="1" applyAlignment="1">
      <alignment vertical="center" wrapText="1"/>
    </xf>
    <xf numFmtId="0" fontId="68" fillId="0" borderId="28" xfId="58" applyFont="1" applyBorder="1" applyAlignment="1">
      <alignment vertical="center" wrapText="1"/>
    </xf>
    <xf numFmtId="0" fontId="68" fillId="0" borderId="134" xfId="58" applyFont="1" applyBorder="1" applyAlignment="1">
      <alignment vertical="center" wrapText="1"/>
    </xf>
    <xf numFmtId="0" fontId="73" fillId="0" borderId="90" xfId="58" applyFont="1" applyBorder="1" applyAlignment="1">
      <alignment vertical="center" wrapText="1"/>
    </xf>
    <xf numFmtId="0" fontId="73" fillId="0" borderId="117" xfId="58" applyFont="1" applyBorder="1" applyAlignment="1">
      <alignment vertical="center" wrapText="1"/>
    </xf>
    <xf numFmtId="0" fontId="77" fillId="0" borderId="28" xfId="53" applyFont="1" applyBorder="1" applyAlignment="1">
      <alignment horizontal="left" vertical="center" wrapText="1"/>
    </xf>
    <xf numFmtId="0" fontId="77" fillId="0" borderId="37" xfId="53" applyFont="1" applyBorder="1" applyAlignment="1">
      <alignment horizontal="left" vertical="center" wrapText="1"/>
    </xf>
    <xf numFmtId="0" fontId="73" fillId="34" borderId="90" xfId="53" applyFont="1" applyFill="1" applyBorder="1" applyAlignment="1">
      <alignment horizontal="left" vertical="center" wrapText="1"/>
    </xf>
    <xf numFmtId="0" fontId="73" fillId="34" borderId="117" xfId="53" applyFont="1" applyFill="1" applyBorder="1" applyAlignment="1">
      <alignment horizontal="left" vertical="center" wrapText="1"/>
    </xf>
    <xf numFmtId="0" fontId="73" fillId="0" borderId="117" xfId="58" applyFont="1" applyBorder="1" applyAlignment="1">
      <alignment horizontal="left" vertical="center" wrapText="1"/>
    </xf>
    <xf numFmtId="0" fontId="73" fillId="0" borderId="131" xfId="58" applyFont="1" applyBorder="1" applyAlignment="1">
      <alignment horizontal="left" vertical="center" wrapText="1"/>
    </xf>
    <xf numFmtId="0" fontId="68" fillId="0" borderId="150" xfId="58" applyFont="1" applyBorder="1" applyAlignment="1">
      <alignment horizontal="center" vertical="center" wrapText="1"/>
    </xf>
    <xf numFmtId="0" fontId="68" fillId="0" borderId="152" xfId="58" applyFont="1" applyBorder="1" applyAlignment="1">
      <alignment horizontal="center" vertical="center" wrapText="1"/>
    </xf>
    <xf numFmtId="0" fontId="68" fillId="0" borderId="150" xfId="53" applyFont="1" applyBorder="1" applyAlignment="1">
      <alignment horizontal="center" vertical="center" wrapText="1"/>
    </xf>
    <xf numFmtId="0" fontId="68" fillId="0" borderId="151" xfId="53" applyFont="1" applyBorder="1" applyAlignment="1">
      <alignment horizontal="center" vertical="center" wrapText="1"/>
    </xf>
    <xf numFmtId="0" fontId="68" fillId="0" borderId="152" xfId="53" applyFont="1" applyBorder="1" applyAlignment="1">
      <alignment horizontal="center" vertical="center" wrapText="1"/>
    </xf>
    <xf numFmtId="0" fontId="69" fillId="0" borderId="0" xfId="53" applyFont="1" applyAlignment="1">
      <alignment horizontal="center" vertical="center" wrapText="1"/>
    </xf>
    <xf numFmtId="0" fontId="69" fillId="0" borderId="0" xfId="53" applyFont="1" applyAlignment="1">
      <alignment horizontal="center" vertical="center"/>
    </xf>
    <xf numFmtId="0" fontId="68" fillId="38" borderId="6" xfId="54" applyFont="1" applyFill="1" applyBorder="1" applyAlignment="1">
      <alignment horizontal="center" vertical="center"/>
    </xf>
    <xf numFmtId="0" fontId="68" fillId="38" borderId="8" xfId="54" applyFont="1" applyFill="1" applyBorder="1" applyAlignment="1">
      <alignment horizontal="center" vertical="center"/>
    </xf>
    <xf numFmtId="0" fontId="68" fillId="38" borderId="7" xfId="54" applyFont="1" applyFill="1" applyBorder="1" applyAlignment="1">
      <alignment horizontal="center" vertical="center"/>
    </xf>
    <xf numFmtId="0" fontId="68" fillId="0" borderId="120" xfId="54" applyFont="1" applyBorder="1" applyAlignment="1">
      <alignment horizontal="center" vertical="center"/>
    </xf>
    <xf numFmtId="0" fontId="68" fillId="0" borderId="29" xfId="54" applyFont="1" applyBorder="1" applyAlignment="1">
      <alignment horizontal="center" vertical="center"/>
    </xf>
    <xf numFmtId="0" fontId="68" fillId="0" borderId="32" xfId="54" applyFont="1" applyBorder="1" applyAlignment="1">
      <alignment horizontal="center" vertical="center"/>
    </xf>
    <xf numFmtId="0" fontId="73" fillId="0" borderId="127" xfId="58" applyFont="1" applyBorder="1" applyAlignment="1">
      <alignment horizontal="center" vertical="center"/>
    </xf>
    <xf numFmtId="0" fontId="73" fillId="0" borderId="128" xfId="58" applyFont="1" applyBorder="1" applyAlignment="1">
      <alignment horizontal="center" vertical="center"/>
    </xf>
    <xf numFmtId="0" fontId="73" fillId="0" borderId="129" xfId="58" applyFont="1" applyBorder="1" applyAlignment="1">
      <alignment horizontal="center" vertical="center"/>
    </xf>
    <xf numFmtId="0" fontId="68" fillId="0" borderId="132" xfId="53" applyFont="1" applyBorder="1" applyAlignment="1">
      <alignment horizontal="left" vertical="center" wrapText="1"/>
    </xf>
    <xf numFmtId="0" fontId="68" fillId="0" borderId="22" xfId="53" applyFont="1" applyBorder="1" applyAlignment="1">
      <alignment horizontal="left" vertical="center" wrapText="1"/>
    </xf>
    <xf numFmtId="0" fontId="68" fillId="0" borderId="133" xfId="52" applyFont="1" applyBorder="1" applyAlignment="1">
      <alignment vertical="center" wrapText="1"/>
    </xf>
    <xf numFmtId="0" fontId="68" fillId="0" borderId="135" xfId="52" applyFont="1" applyBorder="1" applyAlignment="1">
      <alignment vertical="center" wrapText="1"/>
    </xf>
    <xf numFmtId="0" fontId="68" fillId="0" borderId="138" xfId="52" applyFont="1" applyBorder="1" applyAlignment="1">
      <alignment vertical="center" wrapText="1"/>
    </xf>
    <xf numFmtId="0" fontId="68" fillId="0" borderId="139" xfId="52" applyFont="1" applyBorder="1" applyAlignment="1">
      <alignment vertical="center" wrapText="1"/>
    </xf>
    <xf numFmtId="0" fontId="68" fillId="0" borderId="140" xfId="52" applyFont="1" applyBorder="1" applyAlignment="1">
      <alignment vertical="center" wrapText="1"/>
    </xf>
    <xf numFmtId="0" fontId="73" fillId="34" borderId="90" xfId="52" applyFont="1" applyFill="1" applyBorder="1" applyAlignment="1">
      <alignment horizontal="left" vertical="center" wrapText="1"/>
    </xf>
    <xf numFmtId="0" fontId="72" fillId="34" borderId="117" xfId="52" applyFill="1" applyBorder="1">
      <alignment vertical="center"/>
    </xf>
    <xf numFmtId="0" fontId="72" fillId="0" borderId="117" xfId="52" applyBorder="1" applyAlignment="1">
      <alignment vertical="center" wrapText="1"/>
    </xf>
    <xf numFmtId="0" fontId="73" fillId="0" borderId="28" xfId="52" applyFont="1" applyBorder="1" applyAlignment="1">
      <alignment horizontal="left" vertical="center" wrapText="1"/>
    </xf>
    <xf numFmtId="0" fontId="73" fillId="0" borderId="37" xfId="52" applyFont="1" applyBorder="1" applyAlignment="1">
      <alignment horizontal="left" vertical="center" wrapText="1"/>
    </xf>
    <xf numFmtId="0" fontId="73" fillId="34" borderId="117" xfId="52" applyFont="1" applyFill="1" applyBorder="1" applyAlignment="1">
      <alignment horizontal="left" vertical="center" wrapText="1"/>
    </xf>
    <xf numFmtId="0" fontId="17" fillId="0" borderId="117" xfId="52" applyFont="1" applyBorder="1" applyAlignment="1">
      <alignment horizontal="left" vertical="center" wrapText="1"/>
    </xf>
    <xf numFmtId="0" fontId="68" fillId="0" borderId="90" xfId="55" applyFont="1" applyBorder="1" applyAlignment="1">
      <alignment vertical="center" wrapText="1"/>
    </xf>
    <xf numFmtId="0" fontId="68" fillId="0" borderId="117" xfId="55" applyFont="1" applyBorder="1" applyAlignment="1">
      <alignment vertical="center" wrapText="1"/>
    </xf>
    <xf numFmtId="0" fontId="73" fillId="0" borderId="90" xfId="52" applyFont="1" applyBorder="1" applyAlignment="1">
      <alignment vertical="center" wrapText="1"/>
    </xf>
    <xf numFmtId="0" fontId="73" fillId="0" borderId="117" xfId="52" applyFont="1" applyBorder="1" applyAlignment="1">
      <alignment vertical="center" wrapText="1"/>
    </xf>
    <xf numFmtId="0" fontId="68" fillId="0" borderId="119" xfId="53" applyFont="1" applyBorder="1" applyAlignment="1">
      <alignment horizontal="left" vertical="center" wrapText="1"/>
    </xf>
    <xf numFmtId="0" fontId="68" fillId="0" borderId="121" xfId="53" applyFont="1" applyBorder="1" applyAlignment="1">
      <alignment horizontal="left" vertical="center" wrapText="1"/>
    </xf>
    <xf numFmtId="0" fontId="68" fillId="0" borderId="122" xfId="53" applyFont="1" applyBorder="1" applyAlignment="1">
      <alignment horizontal="left" vertical="center" wrapText="1"/>
    </xf>
    <xf numFmtId="0" fontId="71" fillId="0" borderId="134" xfId="53" applyFont="1" applyBorder="1" applyAlignment="1">
      <alignment horizontal="left" vertical="center" wrapText="1"/>
    </xf>
    <xf numFmtId="0" fontId="68" fillId="0" borderId="0" xfId="53" applyFont="1" applyAlignment="1">
      <alignment vertical="center" wrapText="1"/>
    </xf>
    <xf numFmtId="0" fontId="68" fillId="0" borderId="28" xfId="53" applyFont="1" applyBorder="1" applyAlignment="1">
      <alignment vertical="center" wrapText="1"/>
    </xf>
    <xf numFmtId="0" fontId="73" fillId="0" borderId="127" xfId="53" applyFont="1" applyBorder="1" applyAlignment="1">
      <alignment horizontal="center" vertical="center"/>
    </xf>
    <xf numFmtId="0" fontId="73" fillId="0" borderId="128" xfId="53" applyFont="1" applyBorder="1" applyAlignment="1">
      <alignment horizontal="center" vertical="center"/>
    </xf>
    <xf numFmtId="0" fontId="73" fillId="0" borderId="129" xfId="53" applyFont="1" applyBorder="1" applyAlignment="1">
      <alignment horizontal="center" vertical="center"/>
    </xf>
    <xf numFmtId="0" fontId="75" fillId="0" borderId="0" xfId="53" applyFont="1" applyAlignment="1">
      <alignment horizontal="center" vertical="center" wrapText="1"/>
    </xf>
    <xf numFmtId="0" fontId="75" fillId="0" borderId="0" xfId="53" applyFont="1" applyAlignment="1">
      <alignment horizontal="center" vertical="center"/>
    </xf>
    <xf numFmtId="0" fontId="68" fillId="34" borderId="119" xfId="54" applyFont="1" applyFill="1" applyBorder="1" applyAlignment="1">
      <alignment horizontal="center" vertical="center"/>
    </xf>
    <xf numFmtId="0" fontId="68" fillId="34" borderId="121" xfId="54" applyFont="1" applyFill="1" applyBorder="1" applyAlignment="1">
      <alignment horizontal="center" vertical="center"/>
    </xf>
    <xf numFmtId="0" fontId="68" fillId="34" borderId="122" xfId="54" applyFont="1" applyFill="1" applyBorder="1" applyAlignment="1">
      <alignment horizontal="center" vertical="center"/>
    </xf>
    <xf numFmtId="0" fontId="68" fillId="34" borderId="120" xfId="54" applyFont="1" applyFill="1" applyBorder="1" applyAlignment="1">
      <alignment horizontal="center" vertical="center"/>
    </xf>
    <xf numFmtId="0" fontId="68" fillId="34" borderId="29" xfId="54" applyFont="1" applyFill="1" applyBorder="1" applyAlignment="1">
      <alignment horizontal="center" vertical="center"/>
    </xf>
    <xf numFmtId="0" fontId="68" fillId="34" borderId="32" xfId="54" applyFont="1" applyFill="1" applyBorder="1" applyAlignment="1">
      <alignment horizontal="center" vertical="center"/>
    </xf>
    <xf numFmtId="0" fontId="81" fillId="34" borderId="120" xfId="54" applyFont="1" applyFill="1" applyBorder="1" applyAlignment="1">
      <alignment horizontal="left" vertical="center" wrapText="1"/>
    </xf>
    <xf numFmtId="0" fontId="81" fillId="34" borderId="29" xfId="54" applyFont="1" applyFill="1" applyBorder="1" applyAlignment="1">
      <alignment horizontal="left" vertical="center" wrapText="1"/>
    </xf>
    <xf numFmtId="0" fontId="81" fillId="34" borderId="32" xfId="54" applyFont="1" applyFill="1" applyBorder="1" applyAlignment="1">
      <alignment horizontal="left" vertical="center" wrapText="1"/>
    </xf>
    <xf numFmtId="0" fontId="68" fillId="0" borderId="0" xfId="53" applyFont="1" applyAlignment="1">
      <alignment horizontal="left" vertical="center" wrapText="1"/>
    </xf>
    <xf numFmtId="0" fontId="68" fillId="0" borderId="28" xfId="53" applyFont="1" applyBorder="1" applyAlignment="1">
      <alignment horizontal="left" vertical="center" wrapText="1"/>
    </xf>
    <xf numFmtId="0" fontId="73" fillId="0" borderId="16" xfId="53" applyFont="1" applyBorder="1" applyAlignment="1">
      <alignment horizontal="left" vertical="center"/>
    </xf>
    <xf numFmtId="0" fontId="73" fillId="0" borderId="0" xfId="53" applyFont="1" applyAlignment="1">
      <alignment horizontal="left" vertical="center"/>
    </xf>
    <xf numFmtId="0" fontId="73" fillId="0" borderId="22" xfId="53" applyFont="1" applyBorder="1" applyAlignment="1">
      <alignment horizontal="left" vertical="center"/>
    </xf>
    <xf numFmtId="0" fontId="73" fillId="0" borderId="130" xfId="53" applyFont="1" applyBorder="1" applyAlignment="1">
      <alignment horizontal="left" vertical="center"/>
    </xf>
    <xf numFmtId="0" fontId="73" fillId="0" borderId="131" xfId="53" applyFont="1" applyBorder="1" applyAlignment="1">
      <alignment horizontal="left" vertical="center"/>
    </xf>
    <xf numFmtId="0" fontId="73" fillId="0" borderId="132" xfId="53" applyFont="1" applyBorder="1" applyAlignment="1">
      <alignment horizontal="left" vertical="center"/>
    </xf>
    <xf numFmtId="0" fontId="68" fillId="0" borderId="133" xfId="62" applyFont="1" applyBorder="1" applyAlignment="1">
      <alignment horizontal="left" vertical="center" wrapText="1"/>
    </xf>
    <xf numFmtId="0" fontId="68" fillId="0" borderId="135" xfId="62" applyFont="1" applyBorder="1" applyAlignment="1">
      <alignment horizontal="left" vertical="center" wrapText="1"/>
    </xf>
    <xf numFmtId="0" fontId="71" fillId="0" borderId="133" xfId="56" applyFont="1" applyBorder="1" applyAlignment="1">
      <alignment horizontal="left" vertical="center" wrapText="1"/>
    </xf>
    <xf numFmtId="0" fontId="71" fillId="0" borderId="135" xfId="56" applyFont="1" applyBorder="1" applyAlignment="1">
      <alignment horizontal="left" vertical="center" wrapText="1"/>
    </xf>
    <xf numFmtId="0" fontId="71" fillId="0" borderId="133" xfId="52" applyFont="1" applyBorder="1" applyAlignment="1">
      <alignment horizontal="left" vertical="center" wrapText="1"/>
    </xf>
    <xf numFmtId="0" fontId="71" fillId="0" borderId="135" xfId="52" applyFont="1" applyBorder="1" applyAlignment="1">
      <alignment horizontal="left" vertical="center" wrapText="1"/>
    </xf>
    <xf numFmtId="0" fontId="71" fillId="0" borderId="134" xfId="52" applyFont="1" applyBorder="1" applyAlignment="1">
      <alignment horizontal="left" vertical="center" wrapText="1"/>
    </xf>
    <xf numFmtId="0" fontId="68" fillId="0" borderId="150" xfId="62" applyFont="1" applyBorder="1" applyAlignment="1">
      <alignment horizontal="center" vertical="center" wrapText="1"/>
    </xf>
    <xf numFmtId="0" fontId="68" fillId="0" borderId="151" xfId="62" applyFont="1" applyBorder="1" applyAlignment="1">
      <alignment horizontal="center" vertical="center" wrapText="1"/>
    </xf>
    <xf numFmtId="0" fontId="68" fillId="0" borderId="152" xfId="62" applyFont="1" applyBorder="1" applyAlignment="1">
      <alignment horizontal="center" vertical="center" wrapText="1"/>
    </xf>
    <xf numFmtId="0" fontId="68" fillId="0" borderId="133" xfId="56" applyFont="1" applyBorder="1" applyAlignment="1">
      <alignment horizontal="left" vertical="center" wrapText="1"/>
    </xf>
    <xf numFmtId="0" fontId="68" fillId="0" borderId="135" xfId="56" applyFont="1" applyBorder="1" applyAlignment="1">
      <alignment horizontal="left" vertical="center" wrapText="1"/>
    </xf>
    <xf numFmtId="0" fontId="68" fillId="0" borderId="134" xfId="56" applyFont="1" applyBorder="1" applyAlignment="1">
      <alignment horizontal="left" vertical="center" wrapText="1"/>
    </xf>
    <xf numFmtId="0" fontId="71" fillId="0" borderId="133" xfId="58" applyFont="1" applyBorder="1" applyAlignment="1">
      <alignment horizontal="left" vertical="center" wrapText="1"/>
    </xf>
    <xf numFmtId="0" fontId="71" fillId="0" borderId="134" xfId="58" applyFont="1" applyBorder="1" applyAlignment="1">
      <alignment horizontal="left" vertical="center" wrapText="1"/>
    </xf>
    <xf numFmtId="0" fontId="73" fillId="34" borderId="90" xfId="58" applyFont="1" applyFill="1" applyBorder="1" applyAlignment="1">
      <alignment horizontal="left" vertical="center" wrapText="1"/>
    </xf>
    <xf numFmtId="0" fontId="73" fillId="34" borderId="117" xfId="58" applyFont="1" applyFill="1" applyBorder="1" applyAlignment="1">
      <alignment horizontal="left" vertical="center" wrapText="1"/>
    </xf>
    <xf numFmtId="0" fontId="73" fillId="34" borderId="37" xfId="58" applyFont="1" applyFill="1" applyBorder="1" applyAlignment="1">
      <alignment horizontal="left" vertical="center" wrapText="1"/>
    </xf>
    <xf numFmtId="0" fontId="72" fillId="0" borderId="117" xfId="58" applyBorder="1" applyAlignment="1">
      <alignment horizontal="left" vertical="center" wrapText="1"/>
    </xf>
    <xf numFmtId="0" fontId="80" fillId="0" borderId="135" xfId="58" applyFont="1" applyBorder="1" applyAlignment="1">
      <alignment horizontal="left" vertical="center" wrapText="1"/>
    </xf>
    <xf numFmtId="0" fontId="68" fillId="0" borderId="117" xfId="58" applyFont="1" applyBorder="1" applyAlignment="1">
      <alignment horizontal="left" vertical="center" wrapText="1"/>
    </xf>
    <xf numFmtId="0" fontId="72" fillId="0" borderId="135" xfId="58" applyBorder="1" applyAlignment="1">
      <alignment horizontal="left" vertical="center" wrapText="1"/>
    </xf>
    <xf numFmtId="0" fontId="72" fillId="0" borderId="134" xfId="58" applyBorder="1" applyAlignment="1">
      <alignment horizontal="left" vertical="center" wrapText="1"/>
    </xf>
    <xf numFmtId="0" fontId="69" fillId="0" borderId="0" xfId="56" applyFont="1" applyAlignment="1">
      <alignment horizontal="center" vertical="center" wrapText="1"/>
    </xf>
    <xf numFmtId="0" fontId="69" fillId="0" borderId="0" xfId="56" applyFont="1" applyAlignment="1">
      <alignment horizontal="center" vertical="center"/>
    </xf>
    <xf numFmtId="0" fontId="68" fillId="0" borderId="22" xfId="56" applyFont="1" applyBorder="1" applyAlignment="1">
      <alignment horizontal="left" vertical="center" wrapText="1"/>
    </xf>
    <xf numFmtId="0" fontId="68" fillId="0" borderId="37" xfId="56" applyFont="1" applyBorder="1" applyAlignment="1">
      <alignment horizontal="left" vertical="center" wrapText="1"/>
    </xf>
    <xf numFmtId="0" fontId="68" fillId="0" borderId="133" xfId="58" applyFont="1" applyBorder="1" applyAlignment="1">
      <alignment horizontal="left" vertical="center" wrapText="1"/>
    </xf>
    <xf numFmtId="0" fontId="68" fillId="0" borderId="134" xfId="58" applyFont="1" applyBorder="1" applyAlignment="1">
      <alignment horizontal="left" vertical="center" wrapText="1"/>
    </xf>
    <xf numFmtId="0" fontId="73" fillId="0" borderId="0" xfId="56" applyFont="1" applyAlignment="1">
      <alignment horizontal="left" vertical="center" wrapText="1"/>
    </xf>
    <xf numFmtId="0" fontId="73" fillId="0" borderId="22" xfId="56" applyFont="1" applyBorder="1" applyAlignment="1">
      <alignment horizontal="left" vertical="center" wrapText="1"/>
    </xf>
    <xf numFmtId="0" fontId="68" fillId="0" borderId="119" xfId="58" applyFont="1" applyBorder="1" applyAlignment="1">
      <alignment horizontal="center" vertical="center" wrapText="1"/>
    </xf>
    <xf numFmtId="0" fontId="68" fillId="0" borderId="122" xfId="58" applyFont="1" applyBorder="1" applyAlignment="1">
      <alignment horizontal="center" vertical="center" wrapText="1"/>
    </xf>
    <xf numFmtId="0" fontId="81" fillId="0" borderId="120" xfId="58" applyFont="1" applyBorder="1" applyAlignment="1">
      <alignment horizontal="left" vertical="center" wrapText="1"/>
    </xf>
    <xf numFmtId="0" fontId="81" fillId="0" borderId="32" xfId="58" applyFont="1" applyBorder="1" applyAlignment="1">
      <alignment horizontal="left" vertical="center" wrapText="1"/>
    </xf>
    <xf numFmtId="0" fontId="73" fillId="0" borderId="127" xfId="56" applyFont="1" applyBorder="1" applyAlignment="1">
      <alignment horizontal="center" vertical="center"/>
    </xf>
    <xf numFmtId="0" fontId="73" fillId="0" borderId="128" xfId="56" applyFont="1" applyBorder="1" applyAlignment="1">
      <alignment horizontal="center" vertical="center"/>
    </xf>
    <xf numFmtId="0" fontId="73" fillId="0" borderId="129" xfId="56" applyFont="1" applyBorder="1" applyAlignment="1">
      <alignment horizontal="center" vertical="center"/>
    </xf>
    <xf numFmtId="0" fontId="73" fillId="0" borderId="127" xfId="62" applyFont="1" applyBorder="1" applyAlignment="1">
      <alignment horizontal="center" vertical="center"/>
    </xf>
    <xf numFmtId="0" fontId="73" fillId="0" borderId="128" xfId="62" applyFont="1" applyBorder="1" applyAlignment="1">
      <alignment horizontal="center" vertical="center"/>
    </xf>
    <xf numFmtId="0" fontId="73" fillId="0" borderId="129" xfId="62" applyFont="1" applyBorder="1" applyAlignment="1">
      <alignment horizontal="center" vertical="center"/>
    </xf>
    <xf numFmtId="0" fontId="68" fillId="0" borderId="134" xfId="62" applyFont="1" applyBorder="1" applyAlignment="1">
      <alignment horizontal="left" vertical="center" wrapText="1"/>
    </xf>
    <xf numFmtId="0" fontId="68" fillId="0" borderId="119" xfId="62" applyFont="1" applyBorder="1" applyAlignment="1">
      <alignment horizontal="center" vertical="center" wrapText="1"/>
    </xf>
    <xf numFmtId="0" fontId="68" fillId="0" borderId="122" xfId="62" applyFont="1" applyBorder="1" applyAlignment="1">
      <alignment horizontal="center" vertical="center" wrapText="1"/>
    </xf>
    <xf numFmtId="0" fontId="69" fillId="0" borderId="0" xfId="62" applyFont="1" applyAlignment="1">
      <alignment horizontal="center" vertical="center" wrapText="1"/>
    </xf>
    <xf numFmtId="0" fontId="69" fillId="0" borderId="0" xfId="62" applyFont="1" applyAlignment="1">
      <alignment horizontal="center" vertical="center"/>
    </xf>
    <xf numFmtId="0" fontId="68" fillId="0" borderId="0" xfId="62" applyFont="1" applyAlignment="1">
      <alignment vertical="center" wrapText="1"/>
    </xf>
    <xf numFmtId="0" fontId="68" fillId="0" borderId="28" xfId="62" applyFont="1" applyBorder="1" applyAlignment="1">
      <alignment vertical="center" wrapText="1"/>
    </xf>
    <xf numFmtId="0" fontId="68" fillId="0" borderId="121" xfId="62" applyFont="1" applyBorder="1" applyAlignment="1">
      <alignment horizontal="center" vertical="center" wrapText="1"/>
    </xf>
    <xf numFmtId="0" fontId="68" fillId="0" borderId="135" xfId="62" applyFont="1" applyBorder="1" applyAlignment="1">
      <alignment vertical="center" wrapText="1"/>
    </xf>
    <xf numFmtId="0" fontId="68" fillId="0" borderId="134" xfId="62" applyFont="1" applyBorder="1" applyAlignment="1">
      <alignment vertical="center" wrapText="1"/>
    </xf>
    <xf numFmtId="0" fontId="68" fillId="0" borderId="151" xfId="62" applyFont="1" applyBorder="1" applyAlignment="1">
      <alignment horizontal="center" vertical="center"/>
    </xf>
    <xf numFmtId="0" fontId="0" fillId="0" borderId="151" xfId="0" applyBorder="1" applyAlignment="1">
      <alignment horizontal="center" vertical="center"/>
    </xf>
    <xf numFmtId="0" fontId="0" fillId="0" borderId="152" xfId="0" applyBorder="1" applyAlignment="1">
      <alignment horizontal="center" vertical="center"/>
    </xf>
    <xf numFmtId="0" fontId="68" fillId="0" borderId="133" xfId="62" applyFont="1" applyBorder="1" applyAlignment="1">
      <alignment vertical="center" wrapText="1"/>
    </xf>
    <xf numFmtId="0" fontId="81" fillId="0" borderId="120" xfId="62" applyFont="1" applyBorder="1" applyAlignment="1">
      <alignment horizontal="left" vertical="center" wrapText="1"/>
    </xf>
    <xf numFmtId="0" fontId="81" fillId="0" borderId="32" xfId="62" applyFont="1" applyBorder="1" applyAlignment="1">
      <alignment horizontal="left" vertical="center" wrapText="1"/>
    </xf>
    <xf numFmtId="0" fontId="17" fillId="0" borderId="135" xfId="62" applyBorder="1" applyAlignment="1">
      <alignment vertical="center" wrapText="1"/>
    </xf>
    <xf numFmtId="0" fontId="17" fillId="0" borderId="134" xfId="62" applyBorder="1" applyAlignment="1">
      <alignment vertical="center" wrapText="1"/>
    </xf>
    <xf numFmtId="0" fontId="68" fillId="0" borderId="138" xfId="62" applyFont="1" applyBorder="1" applyAlignment="1">
      <alignment vertical="center" wrapText="1"/>
    </xf>
    <xf numFmtId="0" fontId="68" fillId="0" borderId="139" xfId="62" applyFont="1" applyBorder="1" applyAlignment="1">
      <alignment vertical="center" wrapText="1"/>
    </xf>
    <xf numFmtId="0" fontId="68" fillId="0" borderId="140" xfId="62" applyFont="1" applyBorder="1" applyAlignment="1">
      <alignment vertical="center" wrapText="1"/>
    </xf>
    <xf numFmtId="0" fontId="73" fillId="34" borderId="90" xfId="62" applyFont="1" applyFill="1" applyBorder="1" applyAlignment="1">
      <alignment horizontal="left" vertical="center" wrapText="1"/>
    </xf>
    <xf numFmtId="0" fontId="73" fillId="34" borderId="117" xfId="62" applyFont="1" applyFill="1" applyBorder="1" applyAlignment="1">
      <alignment horizontal="left" vertical="center" wrapText="1"/>
    </xf>
    <xf numFmtId="0" fontId="17" fillId="0" borderId="135" xfId="62" applyBorder="1" applyAlignment="1">
      <alignment horizontal="left" vertical="center" wrapText="1"/>
    </xf>
    <xf numFmtId="0" fontId="87" fillId="0" borderId="117" xfId="62" applyFont="1" applyBorder="1" applyAlignment="1">
      <alignment horizontal="left" vertical="center" wrapText="1"/>
    </xf>
    <xf numFmtId="0" fontId="68" fillId="0" borderId="139" xfId="62" applyFont="1" applyBorder="1" applyAlignment="1">
      <alignment horizontal="left" vertical="center" wrapText="1"/>
    </xf>
    <xf numFmtId="0" fontId="68" fillId="0" borderId="140" xfId="62" applyFont="1" applyBorder="1" applyAlignment="1">
      <alignment horizontal="left" vertical="center" wrapText="1"/>
    </xf>
    <xf numFmtId="0" fontId="68" fillId="0" borderId="150" xfId="56" applyFont="1" applyBorder="1" applyAlignment="1">
      <alignment horizontal="center" vertical="center" wrapText="1"/>
    </xf>
    <xf numFmtId="0" fontId="68" fillId="0" borderId="151" xfId="56" applyFont="1" applyBorder="1" applyAlignment="1">
      <alignment horizontal="center" vertical="center" wrapText="1"/>
    </xf>
    <xf numFmtId="0" fontId="68" fillId="0" borderId="152" xfId="56" applyFont="1" applyBorder="1" applyAlignment="1">
      <alignment horizontal="center" vertical="center" wrapText="1"/>
    </xf>
    <xf numFmtId="0" fontId="68" fillId="0" borderId="90" xfId="62" applyFont="1" applyBorder="1" applyAlignment="1">
      <alignment horizontal="left" vertical="center" wrapText="1"/>
    </xf>
    <xf numFmtId="0" fontId="17" fillId="34" borderId="117" xfId="62" applyFill="1" applyBorder="1" applyAlignment="1">
      <alignment horizontal="left" vertical="center" wrapText="1"/>
    </xf>
    <xf numFmtId="0" fontId="69" fillId="0" borderId="0" xfId="92" applyFont="1" applyAlignment="1">
      <alignment horizontal="center" vertical="center" wrapText="1"/>
    </xf>
    <xf numFmtId="0" fontId="69" fillId="0" borderId="0" xfId="92" applyFont="1" applyAlignment="1">
      <alignment horizontal="center" vertical="center"/>
    </xf>
    <xf numFmtId="0" fontId="68" fillId="0" borderId="0" xfId="92" applyFont="1" applyAlignment="1">
      <alignment vertical="center" wrapText="1"/>
    </xf>
    <xf numFmtId="0" fontId="68" fillId="0" borderId="28" xfId="92" applyFont="1" applyBorder="1" applyAlignment="1">
      <alignment vertical="center" wrapText="1"/>
    </xf>
    <xf numFmtId="0" fontId="68" fillId="0" borderId="119" xfId="92" applyFont="1" applyBorder="1" applyAlignment="1">
      <alignment horizontal="center" vertical="center" wrapText="1"/>
    </xf>
    <xf numFmtId="0" fontId="68" fillId="0" borderId="121" xfId="92" applyFont="1" applyBorder="1" applyAlignment="1">
      <alignment horizontal="center" vertical="center" wrapText="1"/>
    </xf>
    <xf numFmtId="0" fontId="68" fillId="0" borderId="122" xfId="92" applyFont="1" applyBorder="1" applyAlignment="1">
      <alignment horizontal="center" vertical="center" wrapText="1"/>
    </xf>
    <xf numFmtId="0" fontId="73" fillId="0" borderId="28" xfId="92" applyFont="1" applyBorder="1" applyAlignment="1">
      <alignment horizontal="left" vertical="center" wrapText="1"/>
    </xf>
    <xf numFmtId="0" fontId="73" fillId="0" borderId="37" xfId="92" applyFont="1" applyBorder="1" applyAlignment="1">
      <alignment horizontal="left" vertical="center" wrapText="1"/>
    </xf>
    <xf numFmtId="0" fontId="73" fillId="0" borderId="90" xfId="92" applyFont="1" applyBorder="1" applyAlignment="1">
      <alignment horizontal="left" vertical="center" wrapText="1"/>
    </xf>
    <xf numFmtId="0" fontId="73" fillId="0" borderId="117" xfId="92" applyFont="1" applyBorder="1" applyAlignment="1">
      <alignment horizontal="left" vertical="center" wrapText="1"/>
    </xf>
    <xf numFmtId="0" fontId="73" fillId="0" borderId="127" xfId="92" applyFont="1" applyBorder="1" applyAlignment="1">
      <alignment horizontal="center" vertical="center"/>
    </xf>
    <xf numFmtId="0" fontId="73" fillId="0" borderId="128" xfId="92" applyFont="1" applyBorder="1" applyAlignment="1">
      <alignment horizontal="center" vertical="center"/>
    </xf>
    <xf numFmtId="0" fontId="73" fillId="0" borderId="129" xfId="92" applyFont="1" applyBorder="1" applyAlignment="1">
      <alignment horizontal="center" vertical="center"/>
    </xf>
    <xf numFmtId="0" fontId="68" fillId="0" borderId="135" xfId="92" applyFont="1" applyBorder="1" applyAlignment="1">
      <alignment horizontal="left" vertical="center" wrapText="1"/>
    </xf>
    <xf numFmtId="0" fontId="68" fillId="0" borderId="134" xfId="92" applyFont="1" applyBorder="1" applyAlignment="1">
      <alignment horizontal="left" vertical="center" wrapText="1"/>
    </xf>
    <xf numFmtId="0" fontId="68" fillId="0" borderId="133" xfId="92" applyFont="1" applyBorder="1" applyAlignment="1">
      <alignment vertical="center" wrapText="1"/>
    </xf>
    <xf numFmtId="0" fontId="68" fillId="0" borderId="135" xfId="92" applyFont="1" applyBorder="1" applyAlignment="1">
      <alignment vertical="center" wrapText="1"/>
    </xf>
    <xf numFmtId="0" fontId="68" fillId="0" borderId="134" xfId="92" applyFont="1" applyBorder="1" applyAlignment="1">
      <alignment vertical="center" wrapText="1"/>
    </xf>
    <xf numFmtId="0" fontId="73" fillId="0" borderId="90" xfId="92" applyFont="1" applyBorder="1" applyAlignment="1">
      <alignment vertical="center" wrapText="1"/>
    </xf>
    <xf numFmtId="0" fontId="73" fillId="0" borderId="117" xfId="92" applyFont="1" applyBorder="1" applyAlignment="1">
      <alignment vertical="center" wrapText="1"/>
    </xf>
    <xf numFmtId="0" fontId="77" fillId="0" borderId="28" xfId="93" applyFont="1" applyBorder="1" applyAlignment="1">
      <alignment horizontal="left" vertical="center" wrapText="1"/>
    </xf>
    <xf numFmtId="0" fontId="77" fillId="0" borderId="37" xfId="93" applyFont="1" applyBorder="1" applyAlignment="1">
      <alignment horizontal="left" vertical="center" wrapText="1"/>
    </xf>
    <xf numFmtId="0" fontId="77" fillId="0" borderId="90" xfId="92" applyFont="1" applyBorder="1" applyAlignment="1">
      <alignment vertical="center" wrapText="1"/>
    </xf>
    <xf numFmtId="0" fontId="77" fillId="0" borderId="117" xfId="92" applyFont="1" applyBorder="1" applyAlignment="1">
      <alignment vertical="center" wrapText="1"/>
    </xf>
    <xf numFmtId="0" fontId="68" fillId="0" borderId="151" xfId="92" applyFont="1" applyBorder="1" applyAlignment="1">
      <alignment horizontal="center" vertical="center"/>
    </xf>
    <xf numFmtId="0" fontId="17" fillId="0" borderId="151" xfId="95" applyBorder="1" applyAlignment="1">
      <alignment horizontal="center" vertical="center"/>
    </xf>
    <xf numFmtId="0" fontId="17" fillId="0" borderId="152" xfId="95" applyBorder="1" applyAlignment="1">
      <alignment horizontal="center" vertical="center"/>
    </xf>
    <xf numFmtId="0" fontId="77" fillId="0" borderId="90" xfId="92" applyFont="1" applyBorder="1" applyAlignment="1">
      <alignment horizontal="left" vertical="center" wrapText="1"/>
    </xf>
    <xf numFmtId="0" fontId="77" fillId="0" borderId="117" xfId="92" applyFont="1" applyBorder="1" applyAlignment="1">
      <alignment horizontal="left" vertical="center" wrapText="1"/>
    </xf>
    <xf numFmtId="0" fontId="81" fillId="0" borderId="120" xfId="92" applyFont="1" applyBorder="1" applyAlignment="1">
      <alignment horizontal="left" vertical="center" wrapText="1"/>
    </xf>
    <xf numFmtId="0" fontId="81" fillId="0" borderId="32" xfId="92" applyFont="1" applyBorder="1" applyAlignment="1">
      <alignment horizontal="left" vertical="center" wrapText="1"/>
    </xf>
    <xf numFmtId="0" fontId="68" fillId="0" borderId="150" xfId="92" applyFont="1" applyBorder="1" applyAlignment="1">
      <alignment horizontal="center" vertical="center" wrapText="1"/>
    </xf>
    <xf numFmtId="0" fontId="68" fillId="0" borderId="151" xfId="92" applyFont="1" applyBorder="1" applyAlignment="1">
      <alignment horizontal="center" vertical="center" wrapText="1"/>
    </xf>
    <xf numFmtId="0" fontId="68" fillId="0" borderId="152" xfId="92" applyFont="1" applyBorder="1" applyAlignment="1">
      <alignment horizontal="center" vertical="center" wrapText="1"/>
    </xf>
    <xf numFmtId="0" fontId="77" fillId="0" borderId="90" xfId="93" applyFont="1" applyBorder="1" applyAlignment="1">
      <alignment vertical="center" wrapText="1"/>
    </xf>
    <xf numFmtId="0" fontId="77" fillId="0" borderId="117" xfId="93" applyFont="1" applyBorder="1" applyAlignment="1">
      <alignment vertical="center" wrapText="1"/>
    </xf>
    <xf numFmtId="0" fontId="68" fillId="0" borderId="133" xfId="92" applyFont="1" applyBorder="1" applyAlignment="1">
      <alignment horizontal="left" vertical="center" wrapText="1"/>
    </xf>
    <xf numFmtId="0" fontId="17" fillId="0" borderId="117" xfId="92" applyBorder="1" applyAlignment="1">
      <alignment horizontal="left" vertical="center" wrapText="1"/>
    </xf>
    <xf numFmtId="0" fontId="17" fillId="0" borderId="135" xfId="92" applyBorder="1" applyAlignment="1">
      <alignment vertical="center" wrapText="1"/>
    </xf>
    <xf numFmtId="0" fontId="17" fillId="0" borderId="134" xfId="92" applyBorder="1" applyAlignment="1">
      <alignment vertical="center" wrapText="1"/>
    </xf>
    <xf numFmtId="0" fontId="68" fillId="0" borderId="138" xfId="92" applyFont="1" applyBorder="1" applyAlignment="1">
      <alignment vertical="center" wrapText="1"/>
    </xf>
    <xf numFmtId="0" fontId="68" fillId="0" borderId="139" xfId="92" applyFont="1" applyBorder="1" applyAlignment="1">
      <alignment vertical="center" wrapText="1"/>
    </xf>
    <xf numFmtId="0" fontId="68" fillId="0" borderId="140" xfId="92" applyFont="1" applyBorder="1" applyAlignment="1">
      <alignment vertical="center" wrapText="1"/>
    </xf>
    <xf numFmtId="0" fontId="73" fillId="34" borderId="90" xfId="92" applyFont="1" applyFill="1" applyBorder="1" applyAlignment="1">
      <alignment horizontal="left" vertical="center" wrapText="1"/>
    </xf>
    <xf numFmtId="0" fontId="73" fillId="34" borderId="117" xfId="92" applyFont="1" applyFill="1" applyBorder="1" applyAlignment="1">
      <alignment horizontal="left" vertical="center" wrapText="1"/>
    </xf>
    <xf numFmtId="0" fontId="73" fillId="34" borderId="28" xfId="92" applyFont="1" applyFill="1" applyBorder="1" applyAlignment="1">
      <alignment horizontal="left" vertical="center" wrapText="1"/>
    </xf>
    <xf numFmtId="0" fontId="73" fillId="34" borderId="37" xfId="92" applyFont="1" applyFill="1" applyBorder="1" applyAlignment="1">
      <alignment horizontal="left" vertical="center" wrapText="1"/>
    </xf>
    <xf numFmtId="0" fontId="17" fillId="0" borderId="135" xfId="92" applyBorder="1" applyAlignment="1">
      <alignment horizontal="left" vertical="center" wrapText="1"/>
    </xf>
    <xf numFmtId="0" fontId="87" fillId="0" borderId="117" xfId="92" applyFont="1" applyBorder="1" applyAlignment="1">
      <alignment horizontal="left" vertical="center" wrapText="1"/>
    </xf>
    <xf numFmtId="0" fontId="77" fillId="0" borderId="90" xfId="93" applyFont="1" applyBorder="1" applyAlignment="1">
      <alignment horizontal="left" vertical="center" wrapText="1"/>
    </xf>
    <xf numFmtId="0" fontId="77" fillId="0" borderId="117" xfId="93" applyFont="1" applyBorder="1" applyAlignment="1">
      <alignment horizontal="left" vertical="center" wrapText="1"/>
    </xf>
    <xf numFmtId="0" fontId="77" fillId="0" borderId="90" xfId="94" applyFont="1" applyBorder="1" applyAlignment="1">
      <alignment horizontal="left" vertical="center" wrapText="1"/>
    </xf>
    <xf numFmtId="0" fontId="83" fillId="0" borderId="117" xfId="94" applyFont="1" applyBorder="1" applyAlignment="1">
      <alignment horizontal="left" vertical="center" wrapText="1"/>
    </xf>
    <xf numFmtId="0" fontId="77" fillId="0" borderId="28" xfId="94" applyFont="1" applyBorder="1" applyAlignment="1">
      <alignment horizontal="left" vertical="center" wrapText="1"/>
    </xf>
    <xf numFmtId="0" fontId="77" fillId="0" borderId="37" xfId="94" applyFont="1" applyBorder="1" applyAlignment="1">
      <alignment horizontal="left" vertical="center" wrapText="1"/>
    </xf>
    <xf numFmtId="0" fontId="17" fillId="34" borderId="117" xfId="92" applyFill="1" applyBorder="1" applyAlignment="1">
      <alignment horizontal="left" vertical="center" wrapText="1"/>
    </xf>
    <xf numFmtId="0" fontId="71" fillId="0" borderId="133" xfId="93" applyFont="1" applyBorder="1" applyAlignment="1">
      <alignment vertical="center" wrapText="1"/>
    </xf>
    <xf numFmtId="0" fontId="71" fillId="0" borderId="135" xfId="93" applyFont="1" applyBorder="1" applyAlignment="1">
      <alignment vertical="center" wrapText="1"/>
    </xf>
    <xf numFmtId="0" fontId="71" fillId="0" borderId="134" xfId="93" applyFont="1" applyBorder="1" applyAlignment="1">
      <alignment vertical="center" wrapText="1"/>
    </xf>
    <xf numFmtId="0" fontId="68" fillId="0" borderId="90" xfId="92" applyFont="1" applyBorder="1" applyAlignment="1">
      <alignment horizontal="left" vertical="center" wrapText="1"/>
    </xf>
    <xf numFmtId="0" fontId="68" fillId="0" borderId="139" xfId="92" applyFont="1" applyBorder="1" applyAlignment="1">
      <alignment horizontal="left" vertical="center" wrapText="1"/>
    </xf>
    <xf numFmtId="0" fontId="68" fillId="0" borderId="140" xfId="92" applyFont="1" applyBorder="1" applyAlignment="1">
      <alignment horizontal="left" vertical="center" wrapText="1"/>
    </xf>
    <xf numFmtId="0" fontId="73" fillId="0" borderId="28" xfId="94" applyFont="1" applyBorder="1" applyAlignment="1">
      <alignment horizontal="left" vertical="center" wrapText="1"/>
    </xf>
    <xf numFmtId="0" fontId="73" fillId="0" borderId="37" xfId="94" applyFont="1" applyBorder="1" applyAlignment="1">
      <alignment horizontal="left" vertical="center" wrapText="1"/>
    </xf>
    <xf numFmtId="0" fontId="71" fillId="0" borderId="150" xfId="93" applyFont="1" applyBorder="1" applyAlignment="1">
      <alignment horizontal="center" vertical="center" wrapText="1"/>
    </xf>
    <xf numFmtId="0" fontId="71" fillId="0" borderId="151" xfId="93" applyFont="1" applyBorder="1" applyAlignment="1">
      <alignment horizontal="center" vertical="center" wrapText="1"/>
    </xf>
    <xf numFmtId="0" fontId="71" fillId="0" borderId="152" xfId="93" applyFont="1" applyBorder="1" applyAlignment="1">
      <alignment horizontal="center" vertical="center" wrapText="1"/>
    </xf>
    <xf numFmtId="0" fontId="12" fillId="0" borderId="6" xfId="96" applyFont="1" applyBorder="1" applyAlignment="1">
      <alignment horizontal="center" vertical="center" wrapText="1"/>
    </xf>
    <xf numFmtId="0" fontId="12" fillId="0" borderId="7" xfId="96" applyFont="1" applyBorder="1" applyAlignment="1">
      <alignment horizontal="center" vertical="center" wrapText="1"/>
    </xf>
    <xf numFmtId="0" fontId="12" fillId="0" borderId="8" xfId="96" applyFont="1" applyBorder="1" applyAlignment="1">
      <alignment horizontal="center" vertical="center" wrapText="1"/>
    </xf>
    <xf numFmtId="0" fontId="12" fillId="0" borderId="2" xfId="96" applyFont="1" applyBorder="1" applyAlignment="1">
      <alignment horizontal="left" wrapText="1"/>
    </xf>
    <xf numFmtId="0" fontId="12" fillId="0" borderId="6" xfId="96" applyFont="1" applyBorder="1" applyAlignment="1">
      <alignment horizontal="left"/>
    </xf>
    <xf numFmtId="0" fontId="12" fillId="0" borderId="7" xfId="96" applyFont="1" applyBorder="1" applyAlignment="1">
      <alignment horizontal="left"/>
    </xf>
    <xf numFmtId="0" fontId="12" fillId="0" borderId="20" xfId="96" applyFont="1" applyBorder="1" applyAlignment="1">
      <alignment horizontal="center" vertical="center" textRotation="255" wrapText="1"/>
    </xf>
    <xf numFmtId="0" fontId="12" fillId="0" borderId="29" xfId="96" applyFont="1" applyBorder="1" applyAlignment="1">
      <alignment horizontal="center" vertical="center" textRotation="255" wrapText="1"/>
    </xf>
    <xf numFmtId="0" fontId="12" fillId="0" borderId="33" xfId="96" applyFont="1" applyBorder="1" applyAlignment="1">
      <alignment horizontal="center" vertical="center" textRotation="255" wrapText="1"/>
    </xf>
    <xf numFmtId="0" fontId="12" fillId="0" borderId="6" xfId="96" applyFont="1" applyBorder="1" applyAlignment="1">
      <alignment horizontal="center" wrapText="1"/>
    </xf>
    <xf numFmtId="0" fontId="12" fillId="0" borderId="7" xfId="96" applyFont="1" applyBorder="1" applyAlignment="1">
      <alignment horizontal="center" wrapText="1"/>
    </xf>
    <xf numFmtId="0" fontId="12" fillId="0" borderId="8" xfId="96" applyFont="1" applyBorder="1" applyAlignment="1">
      <alignment horizontal="center" wrapText="1"/>
    </xf>
    <xf numFmtId="0" fontId="12" fillId="0" borderId="5" xfId="96" applyFont="1" applyBorder="1" applyAlignment="1">
      <alignment horizontal="center" wrapText="1"/>
    </xf>
    <xf numFmtId="0" fontId="12" fillId="0" borderId="14" xfId="96" applyFont="1" applyBorder="1" applyAlignment="1">
      <alignment horizontal="center" wrapText="1"/>
    </xf>
    <xf numFmtId="0" fontId="12" fillId="0" borderId="3" xfId="96" applyFont="1" applyBorder="1" applyAlignment="1">
      <alignment horizontal="left" vertical="top" wrapText="1"/>
    </xf>
    <xf numFmtId="0" fontId="12" fillId="0" borderId="4" xfId="96" applyFont="1" applyBorder="1" applyAlignment="1">
      <alignment horizontal="left" vertical="top" wrapText="1"/>
    </xf>
    <xf numFmtId="0" fontId="12" fillId="0" borderId="1" xfId="96" applyFont="1" applyBorder="1" applyAlignment="1">
      <alignment horizontal="left" vertical="top" wrapText="1"/>
    </xf>
    <xf numFmtId="0" fontId="12" fillId="0" borderId="16" xfId="96" applyFont="1" applyBorder="1" applyAlignment="1">
      <alignment horizontal="left" vertical="top" wrapText="1"/>
    </xf>
    <xf numFmtId="0" fontId="12" fillId="0" borderId="0" xfId="96" applyFont="1" applyAlignment="1">
      <alignment horizontal="left" vertical="top" wrapText="1"/>
    </xf>
    <xf numFmtId="0" fontId="12" fillId="0" borderId="22" xfId="96" applyFont="1" applyBorder="1" applyAlignment="1">
      <alignment horizontal="left" vertical="top" wrapText="1"/>
    </xf>
    <xf numFmtId="0" fontId="12" fillId="0" borderId="15" xfId="96" applyFont="1" applyBorder="1" applyAlignment="1">
      <alignment horizontal="left" vertical="top" wrapText="1"/>
    </xf>
    <xf numFmtId="0" fontId="12" fillId="0" borderId="5" xfId="96" applyFont="1" applyBorder="1" applyAlignment="1">
      <alignment horizontal="left" vertical="top" wrapText="1"/>
    </xf>
    <xf numFmtId="0" fontId="12" fillId="0" borderId="14" xfId="96" applyFont="1" applyBorder="1" applyAlignment="1">
      <alignment horizontal="left" vertical="top" wrapText="1"/>
    </xf>
    <xf numFmtId="0" fontId="12" fillId="0" borderId="6" xfId="96" applyFont="1" applyBorder="1" applyAlignment="1">
      <alignment horizontal="left" wrapText="1"/>
    </xf>
    <xf numFmtId="0" fontId="12" fillId="0" borderId="7" xfId="96" applyFont="1" applyBorder="1" applyAlignment="1">
      <alignment horizontal="left" wrapText="1"/>
    </xf>
    <xf numFmtId="0" fontId="12" fillId="0" borderId="248" xfId="96" applyFont="1" applyBorder="1" applyAlignment="1">
      <alignment horizontal="center" wrapText="1"/>
    </xf>
    <xf numFmtId="0" fontId="12" fillId="0" borderId="49" xfId="96" applyFont="1" applyBorder="1" applyAlignment="1">
      <alignment horizontal="center" wrapText="1"/>
    </xf>
    <xf numFmtId="0" fontId="12" fillId="0" borderId="6" xfId="96" applyFont="1" applyBorder="1" applyAlignment="1">
      <alignment horizontal="center" shrinkToFit="1"/>
    </xf>
    <xf numFmtId="0" fontId="12" fillId="0" borderId="7" xfId="96" applyFont="1" applyBorder="1" applyAlignment="1">
      <alignment horizontal="center" shrinkToFit="1"/>
    </xf>
    <xf numFmtId="0" fontId="12" fillId="0" borderId="8" xfId="96" applyFont="1" applyBorder="1" applyAlignment="1">
      <alignment horizontal="center" shrinkToFit="1"/>
    </xf>
    <xf numFmtId="0" fontId="14" fillId="0" borderId="7" xfId="96" applyFont="1" applyBorder="1" applyAlignment="1">
      <alignment horizontal="left" vertical="center" wrapText="1"/>
    </xf>
    <xf numFmtId="0" fontId="14" fillId="0" borderId="8" xfId="96" applyFont="1" applyBorder="1" applyAlignment="1">
      <alignment horizontal="left" vertical="center" wrapText="1"/>
    </xf>
    <xf numFmtId="0" fontId="12" fillId="0" borderId="6" xfId="96" applyFont="1" applyBorder="1" applyAlignment="1">
      <alignment horizontal="left" vertical="center" shrinkToFit="1"/>
    </xf>
    <xf numFmtId="0" fontId="12" fillId="0" borderId="7" xfId="96" applyFont="1" applyBorder="1" applyAlignment="1">
      <alignment horizontal="left" vertical="center" shrinkToFit="1"/>
    </xf>
    <xf numFmtId="0" fontId="12" fillId="0" borderId="8" xfId="96" applyFont="1" applyBorder="1" applyAlignment="1">
      <alignment horizontal="left" vertical="center" shrinkToFit="1"/>
    </xf>
    <xf numFmtId="0" fontId="12" fillId="0" borderId="2" xfId="96" applyFont="1" applyBorder="1" applyAlignment="1">
      <alignment horizontal="left" vertical="center"/>
    </xf>
    <xf numFmtId="0" fontId="12" fillId="0" borderId="6" xfId="96" applyFont="1" applyBorder="1" applyAlignment="1">
      <alignment horizontal="left" vertical="center"/>
    </xf>
    <xf numFmtId="0" fontId="12" fillId="0" borderId="6" xfId="96" applyFont="1" applyBorder="1" applyAlignment="1">
      <alignment horizontal="left" vertical="center" textRotation="255"/>
    </xf>
    <xf numFmtId="0" fontId="12" fillId="0" borderId="7" xfId="96" applyFont="1" applyBorder="1" applyAlignment="1">
      <alignment horizontal="left" vertical="center" textRotation="255"/>
    </xf>
    <xf numFmtId="0" fontId="12" fillId="0" borderId="8" xfId="96" applyFont="1" applyBorder="1" applyAlignment="1">
      <alignment horizontal="left" vertical="center" textRotation="255"/>
    </xf>
    <xf numFmtId="0" fontId="12" fillId="0" borderId="6" xfId="96" applyFont="1" applyBorder="1" applyAlignment="1">
      <alignment horizontal="left" vertical="center" wrapText="1"/>
    </xf>
    <xf numFmtId="0" fontId="12" fillId="0" borderId="7" xfId="96" applyFont="1" applyBorder="1" applyAlignment="1">
      <alignment horizontal="left" vertical="center" wrapText="1"/>
    </xf>
    <xf numFmtId="0" fontId="12" fillId="0" borderId="8" xfId="96" applyFont="1" applyBorder="1" applyAlignment="1">
      <alignment horizontal="left" vertical="center" wrapText="1"/>
    </xf>
    <xf numFmtId="0" fontId="12" fillId="0" borderId="6" xfId="96" applyFont="1" applyBorder="1" applyAlignment="1">
      <alignment horizontal="center" vertical="center" shrinkToFit="1"/>
    </xf>
    <xf numFmtId="0" fontId="12" fillId="0" borderId="7" xfId="96" applyFont="1" applyBorder="1" applyAlignment="1">
      <alignment horizontal="center" vertical="center" shrinkToFit="1"/>
    </xf>
    <xf numFmtId="0" fontId="12" fillId="0" borderId="8" xfId="96" applyFont="1" applyBorder="1" applyAlignment="1">
      <alignment horizontal="center" vertical="center" shrinkToFit="1"/>
    </xf>
    <xf numFmtId="0" fontId="12" fillId="0" borderId="77" xfId="96" applyFont="1" applyBorder="1" applyAlignment="1">
      <alignment horizontal="center"/>
    </xf>
    <xf numFmtId="0" fontId="12" fillId="0" borderId="78" xfId="96" applyFont="1" applyBorder="1" applyAlignment="1">
      <alignment horizontal="center"/>
    </xf>
    <xf numFmtId="0" fontId="12" fillId="0" borderId="79" xfId="96" applyFont="1" applyBorder="1" applyAlignment="1">
      <alignment horizontal="center"/>
    </xf>
    <xf numFmtId="0" fontId="12" fillId="0" borderId="7" xfId="96" applyFont="1" applyBorder="1" applyAlignment="1">
      <alignment horizontal="left" vertical="top" shrinkToFit="1"/>
    </xf>
    <xf numFmtId="0" fontId="17" fillId="0" borderId="7" xfId="96" applyBorder="1" applyAlignment="1">
      <alignment horizontal="left" vertical="top" shrinkToFit="1"/>
    </xf>
    <xf numFmtId="0" fontId="17" fillId="0" borderId="49" xfId="96" applyBorder="1" applyAlignment="1">
      <alignment horizontal="left" vertical="top" shrinkToFit="1"/>
    </xf>
    <xf numFmtId="0" fontId="12" fillId="0" borderId="18" xfId="96" applyFont="1" applyBorder="1" applyAlignment="1">
      <alignment horizontal="left" vertical="top" shrinkToFit="1"/>
    </xf>
    <xf numFmtId="0" fontId="12" fillId="0" borderId="249" xfId="96" applyFont="1" applyBorder="1" applyAlignment="1">
      <alignment horizontal="left" vertical="top" shrinkToFit="1"/>
    </xf>
    <xf numFmtId="0" fontId="12" fillId="0" borderId="80" xfId="96" applyFont="1" applyBorder="1" applyAlignment="1">
      <alignment horizontal="left" vertical="top" shrinkToFit="1"/>
    </xf>
    <xf numFmtId="0" fontId="17" fillId="0" borderId="80" xfId="96" applyBorder="1" applyAlignment="1">
      <alignment shrinkToFit="1"/>
    </xf>
    <xf numFmtId="0" fontId="17" fillId="0" borderId="250" xfId="96" applyBorder="1" applyAlignment="1">
      <alignment shrinkToFit="1"/>
    </xf>
    <xf numFmtId="0" fontId="12" fillId="0" borderId="5" xfId="96" applyFont="1" applyBorder="1" applyAlignment="1">
      <alignment horizontal="left" vertical="center" shrinkToFit="1"/>
    </xf>
    <xf numFmtId="0" fontId="17" fillId="0" borderId="5" xfId="96" applyBorder="1" applyAlignment="1">
      <alignment vertical="center" shrinkToFit="1"/>
    </xf>
    <xf numFmtId="0" fontId="17" fillId="0" borderId="251" xfId="96" applyBorder="1" applyAlignment="1">
      <alignment vertical="center" shrinkToFit="1"/>
    </xf>
    <xf numFmtId="0" fontId="17" fillId="0" borderId="7" xfId="96" applyBorder="1" applyAlignment="1">
      <alignment vertical="top" shrinkToFit="1"/>
    </xf>
    <xf numFmtId="0" fontId="17" fillId="0" borderId="49" xfId="96" applyBorder="1" applyAlignment="1">
      <alignment vertical="top" shrinkToFit="1"/>
    </xf>
    <xf numFmtId="0" fontId="12" fillId="0" borderId="7" xfId="96" applyFont="1" applyBorder="1" applyAlignment="1">
      <alignment horizontal="left" vertical="top"/>
    </xf>
    <xf numFmtId="0" fontId="17" fillId="0" borderId="7" xfId="96" applyBorder="1" applyAlignment="1">
      <alignment horizontal="left" vertical="top"/>
    </xf>
    <xf numFmtId="0" fontId="17" fillId="0" borderId="49" xfId="96" applyBorder="1" applyAlignment="1">
      <alignment horizontal="left" vertical="top"/>
    </xf>
    <xf numFmtId="0" fontId="12" fillId="0" borderId="15" xfId="96" applyFont="1" applyBorder="1" applyAlignment="1">
      <alignment horizontal="center" shrinkToFit="1"/>
    </xf>
    <xf numFmtId="0" fontId="12" fillId="0" borderId="5" xfId="96" applyFont="1" applyBorder="1" applyAlignment="1">
      <alignment horizontal="center" shrinkToFit="1"/>
    </xf>
    <xf numFmtId="0" fontId="12" fillId="0" borderId="14" xfId="96" applyFont="1" applyBorder="1" applyAlignment="1">
      <alignment horizontal="center" shrinkToFit="1"/>
    </xf>
    <xf numFmtId="0" fontId="12" fillId="0" borderId="49" xfId="96" applyFont="1" applyBorder="1" applyAlignment="1">
      <alignment horizontal="left" vertical="top"/>
    </xf>
    <xf numFmtId="0" fontId="12" fillId="0" borderId="20" xfId="96" applyFont="1" applyBorder="1" applyAlignment="1">
      <alignment horizontal="center" vertical="center" textRotation="255" shrinkToFit="1"/>
    </xf>
    <xf numFmtId="0" fontId="12" fillId="0" borderId="29" xfId="96" applyFont="1" applyBorder="1" applyAlignment="1">
      <alignment horizontal="center" vertical="center" textRotation="255" shrinkToFit="1"/>
    </xf>
    <xf numFmtId="0" fontId="12" fillId="0" borderId="33" xfId="96" applyFont="1" applyBorder="1" applyAlignment="1">
      <alignment horizontal="center" vertical="center" textRotation="255" shrinkToFit="1"/>
    </xf>
    <xf numFmtId="0" fontId="12" fillId="0" borderId="3" xfId="96" applyFont="1" applyBorder="1" applyAlignment="1">
      <alignment horizontal="left" vertical="center" wrapText="1"/>
    </xf>
    <xf numFmtId="0" fontId="12" fillId="0" borderId="4" xfId="96" applyFont="1" applyBorder="1" applyAlignment="1">
      <alignment horizontal="left" vertical="center" wrapText="1"/>
    </xf>
    <xf numFmtId="0" fontId="12" fillId="0" borderId="1" xfId="96" applyFont="1" applyBorder="1" applyAlignment="1">
      <alignment horizontal="left" vertical="center" wrapText="1"/>
    </xf>
    <xf numFmtId="0" fontId="12" fillId="0" borderId="61" xfId="96" applyFont="1" applyBorder="1" applyAlignment="1">
      <alignment horizontal="left" vertical="center"/>
    </xf>
    <xf numFmtId="0" fontId="12" fillId="0" borderId="62" xfId="96" applyFont="1" applyBorder="1" applyAlignment="1">
      <alignment horizontal="left" vertical="center"/>
    </xf>
    <xf numFmtId="0" fontId="12" fillId="0" borderId="63" xfId="96" applyFont="1" applyBorder="1" applyAlignment="1">
      <alignment horizontal="left" vertical="center"/>
    </xf>
    <xf numFmtId="0" fontId="12" fillId="0" borderId="15" xfId="96" applyFont="1" applyBorder="1" applyAlignment="1">
      <alignment horizontal="left" vertical="center" wrapText="1"/>
    </xf>
    <xf numFmtId="0" fontId="12" fillId="0" borderId="5" xfId="96" applyFont="1" applyBorder="1" applyAlignment="1">
      <alignment horizontal="left" vertical="center" wrapText="1"/>
    </xf>
    <xf numFmtId="0" fontId="12" fillId="0" borderId="14" xfId="96" applyFont="1" applyBorder="1" applyAlignment="1">
      <alignment horizontal="left" vertical="center" wrapText="1"/>
    </xf>
    <xf numFmtId="0" fontId="12" fillId="0" borderId="11" xfId="96" applyFont="1" applyBorder="1" applyAlignment="1">
      <alignment horizontal="left" vertical="center"/>
    </xf>
    <xf numFmtId="0" fontId="12" fillId="0" borderId="12" xfId="96" applyFont="1" applyBorder="1" applyAlignment="1">
      <alignment horizontal="left" vertical="center"/>
    </xf>
    <xf numFmtId="0" fontId="12" fillId="0" borderId="13" xfId="96" applyFont="1" applyBorder="1" applyAlignment="1">
      <alignment horizontal="left" vertical="center"/>
    </xf>
    <xf numFmtId="0" fontId="12" fillId="0" borderId="3" xfId="96" applyFont="1" applyBorder="1" applyAlignment="1">
      <alignment horizontal="center" shrinkToFit="1"/>
    </xf>
    <xf numFmtId="0" fontId="12" fillId="0" borderId="4" xfId="96" applyFont="1" applyBorder="1" applyAlignment="1">
      <alignment horizontal="center" shrinkToFit="1"/>
    </xf>
    <xf numFmtId="0" fontId="12" fillId="0" borderId="1" xfId="96" applyFont="1" applyBorder="1" applyAlignment="1">
      <alignment horizontal="center" shrinkToFit="1"/>
    </xf>
    <xf numFmtId="0" fontId="12" fillId="0" borderId="16" xfId="96" applyFont="1" applyBorder="1" applyAlignment="1">
      <alignment horizontal="left" vertical="center" wrapText="1"/>
    </xf>
    <xf numFmtId="0" fontId="12" fillId="0" borderId="0" xfId="96" applyFont="1" applyAlignment="1">
      <alignment horizontal="left" vertical="center" wrapText="1"/>
    </xf>
    <xf numFmtId="0" fontId="12" fillId="0" borderId="22" xfId="96" applyFont="1" applyBorder="1" applyAlignment="1">
      <alignment horizontal="left" vertical="center" wrapText="1"/>
    </xf>
    <xf numFmtId="0" fontId="12" fillId="0" borderId="4" xfId="96" applyFont="1" applyBorder="1" applyAlignment="1">
      <alignment horizontal="center" vertical="center" wrapText="1"/>
    </xf>
    <xf numFmtId="0" fontId="12" fillId="0" borderId="1" xfId="96" applyFont="1" applyBorder="1" applyAlignment="1">
      <alignment horizontal="center" vertical="center" wrapText="1"/>
    </xf>
    <xf numFmtId="0" fontId="12" fillId="0" borderId="34" xfId="96" applyFont="1" applyBorder="1" applyAlignment="1">
      <alignment horizontal="center" vertical="center" wrapText="1"/>
    </xf>
    <xf numFmtId="0" fontId="12" fillId="0" borderId="52" xfId="96" applyFont="1" applyBorder="1" applyAlignment="1">
      <alignment horizontal="center" vertical="center" wrapText="1"/>
    </xf>
    <xf numFmtId="0" fontId="12" fillId="0" borderId="12" xfId="96" applyFont="1" applyBorder="1" applyAlignment="1">
      <alignment horizontal="left" vertical="center" wrapText="1"/>
    </xf>
    <xf numFmtId="0" fontId="12" fillId="0" borderId="13" xfId="96" applyFont="1" applyBorder="1" applyAlignment="1">
      <alignment horizontal="left" vertical="center" wrapText="1"/>
    </xf>
    <xf numFmtId="0" fontId="12" fillId="0" borderId="245" xfId="96" applyFont="1" applyBorder="1" applyAlignment="1">
      <alignment horizontal="center" wrapText="1"/>
    </xf>
    <xf numFmtId="0" fontId="12" fillId="0" borderId="1" xfId="96" applyFont="1" applyBorder="1" applyAlignment="1">
      <alignment horizontal="center" wrapText="1"/>
    </xf>
    <xf numFmtId="0" fontId="12" fillId="0" borderId="252" xfId="96" applyFont="1" applyBorder="1" applyAlignment="1">
      <alignment horizontal="center" wrapText="1"/>
    </xf>
    <xf numFmtId="0" fontId="12" fillId="0" borderId="22" xfId="96" applyFont="1" applyBorder="1" applyAlignment="1">
      <alignment horizontal="center" wrapText="1"/>
    </xf>
    <xf numFmtId="0" fontId="12" fillId="0" borderId="3" xfId="96" applyFont="1" applyBorder="1" applyAlignment="1">
      <alignment horizontal="center" vertical="center"/>
    </xf>
    <xf numFmtId="0" fontId="12" fillId="0" borderId="4" xfId="96" applyFont="1" applyBorder="1" applyAlignment="1">
      <alignment horizontal="center" vertical="center"/>
    </xf>
    <xf numFmtId="0" fontId="12" fillId="0" borderId="1" xfId="96" applyFont="1" applyBorder="1" applyAlignment="1">
      <alignment horizontal="center" vertical="center"/>
    </xf>
    <xf numFmtId="0" fontId="12" fillId="0" borderId="15" xfId="96" applyFont="1" applyBorder="1" applyAlignment="1">
      <alignment horizontal="center" vertical="center"/>
    </xf>
    <xf numFmtId="0" fontId="12" fillId="0" borderId="5" xfId="96" applyFont="1" applyBorder="1" applyAlignment="1">
      <alignment horizontal="center" vertical="center"/>
    </xf>
    <xf numFmtId="0" fontId="12" fillId="0" borderId="14" xfId="96" applyFont="1" applyBorder="1" applyAlignment="1">
      <alignment horizontal="center" vertical="center"/>
    </xf>
    <xf numFmtId="0" fontId="12" fillId="0" borderId="3" xfId="96" applyFont="1" applyBorder="1" applyAlignment="1">
      <alignment horizontal="left"/>
    </xf>
    <xf numFmtId="0" fontId="12" fillId="0" borderId="4" xfId="96" applyFont="1" applyBorder="1" applyAlignment="1">
      <alignment horizontal="left"/>
    </xf>
    <xf numFmtId="0" fontId="12" fillId="0" borderId="1" xfId="96" applyFont="1" applyBorder="1" applyAlignment="1">
      <alignment horizontal="left"/>
    </xf>
    <xf numFmtId="0" fontId="12" fillId="0" borderId="3" xfId="96" applyFont="1" applyBorder="1" applyAlignment="1">
      <alignment horizontal="center"/>
    </xf>
    <xf numFmtId="0" fontId="12" fillId="0" borderId="4" xfId="96" applyFont="1" applyBorder="1" applyAlignment="1">
      <alignment horizontal="center"/>
    </xf>
    <xf numFmtId="0" fontId="12" fillId="0" borderId="8" xfId="96" applyFont="1" applyBorder="1" applyAlignment="1">
      <alignment horizontal="left" wrapText="1"/>
    </xf>
    <xf numFmtId="0" fontId="14" fillId="0" borderId="3" xfId="96" applyFont="1" applyBorder="1" applyAlignment="1">
      <alignment horizontal="left" vertical="center" wrapText="1"/>
    </xf>
    <xf numFmtId="0" fontId="14" fillId="0" borderId="4" xfId="96" applyFont="1" applyBorder="1" applyAlignment="1">
      <alignment horizontal="left" vertical="center" wrapText="1"/>
    </xf>
    <xf numFmtId="0" fontId="14" fillId="0" borderId="1" xfId="96" applyFont="1" applyBorder="1" applyAlignment="1">
      <alignment horizontal="left" vertical="center" wrapText="1"/>
    </xf>
    <xf numFmtId="0" fontId="14" fillId="0" borderId="16" xfId="96" applyFont="1" applyBorder="1" applyAlignment="1">
      <alignment horizontal="left" vertical="center" wrapText="1"/>
    </xf>
    <xf numFmtId="0" fontId="14" fillId="0" borderId="0" xfId="96" applyFont="1" applyAlignment="1">
      <alignment horizontal="left" vertical="center" wrapText="1"/>
    </xf>
    <xf numFmtId="0" fontId="14" fillId="0" borderId="22" xfId="96" applyFont="1" applyBorder="1" applyAlignment="1">
      <alignment horizontal="left" vertical="center" wrapText="1"/>
    </xf>
    <xf numFmtId="0" fontId="14" fillId="0" borderId="15" xfId="96" applyFont="1" applyBorder="1" applyAlignment="1">
      <alignment horizontal="left" vertical="center" wrapText="1"/>
    </xf>
    <xf numFmtId="0" fontId="14" fillId="0" borderId="5" xfId="96" applyFont="1" applyBorder="1" applyAlignment="1">
      <alignment horizontal="left" vertical="center" wrapText="1"/>
    </xf>
    <xf numFmtId="0" fontId="14" fillId="0" borderId="14" xfId="96" applyFont="1" applyBorder="1" applyAlignment="1">
      <alignment horizontal="left" vertical="center" wrapText="1"/>
    </xf>
    <xf numFmtId="0" fontId="12" fillId="0" borderId="6" xfId="96" applyFont="1" applyBorder="1" applyAlignment="1">
      <alignment horizontal="center" vertical="center"/>
    </xf>
    <xf numFmtId="0" fontId="12" fillId="0" borderId="7" xfId="96" applyFont="1" applyBorder="1" applyAlignment="1">
      <alignment horizontal="center" vertical="center"/>
    </xf>
    <xf numFmtId="0" fontId="12" fillId="0" borderId="8" xfId="96" applyFont="1" applyBorder="1" applyAlignment="1">
      <alignment horizontal="center" vertical="center"/>
    </xf>
    <xf numFmtId="0" fontId="12" fillId="0" borderId="3" xfId="96" applyFont="1" applyBorder="1" applyAlignment="1">
      <alignment horizontal="center" vertical="center" wrapText="1"/>
    </xf>
    <xf numFmtId="0" fontId="12" fillId="0" borderId="6" xfId="96" applyFont="1" applyBorder="1" applyAlignment="1">
      <alignment horizontal="center"/>
    </xf>
    <xf numFmtId="0" fontId="12" fillId="0" borderId="7" xfId="96" applyFont="1" applyBorder="1" applyAlignment="1">
      <alignment horizontal="center"/>
    </xf>
    <xf numFmtId="0" fontId="12" fillId="0" borderId="8" xfId="96" applyFont="1" applyBorder="1" applyAlignment="1">
      <alignment horizontal="center"/>
    </xf>
    <xf numFmtId="0" fontId="17" fillId="0" borderId="1" xfId="96" applyBorder="1" applyAlignment="1">
      <alignment horizontal="left" vertical="center" wrapText="1"/>
    </xf>
    <xf numFmtId="0" fontId="12" fillId="0" borderId="6" xfId="96" applyFont="1" applyBorder="1" applyAlignment="1">
      <alignment horizontal="left" shrinkToFit="1"/>
    </xf>
    <xf numFmtId="0" fontId="12" fillId="0" borderId="7" xfId="96" applyFont="1" applyBorder="1" applyAlignment="1">
      <alignment horizontal="left" shrinkToFit="1"/>
    </xf>
    <xf numFmtId="0" fontId="12" fillId="0" borderId="8" xfId="96" applyFont="1" applyBorder="1" applyAlignment="1">
      <alignment horizontal="left" shrinkToFit="1"/>
    </xf>
    <xf numFmtId="0" fontId="12" fillId="0" borderId="0" xfId="96" applyFont="1" applyAlignment="1">
      <alignment horizontal="left" vertical="center"/>
    </xf>
    <xf numFmtId="0" fontId="12" fillId="0" borderId="0" xfId="96" applyFont="1" applyAlignment="1">
      <alignment horizontal="center" vertical="center"/>
    </xf>
    <xf numFmtId="0" fontId="18" fillId="0" borderId="0" xfId="98" applyFont="1" applyAlignment="1">
      <alignment horizontal="center" vertical="center"/>
    </xf>
    <xf numFmtId="0" fontId="12" fillId="0" borderId="6" xfId="98" applyFont="1" applyBorder="1" applyAlignment="1">
      <alignment horizontal="center" vertical="center"/>
    </xf>
    <xf numFmtId="0" fontId="12" fillId="0" borderId="7" xfId="98" applyFont="1" applyBorder="1" applyAlignment="1">
      <alignment horizontal="center" vertical="center"/>
    </xf>
    <xf numFmtId="0" fontId="12" fillId="0" borderId="8" xfId="98" applyFont="1" applyBorder="1" applyAlignment="1">
      <alignment horizontal="center" vertical="center"/>
    </xf>
    <xf numFmtId="0" fontId="17" fillId="0" borderId="6" xfId="98" applyBorder="1" applyAlignment="1">
      <alignment horizontal="center" vertical="center"/>
    </xf>
    <xf numFmtId="0" fontId="17" fillId="0" borderId="8" xfId="98" applyBorder="1" applyAlignment="1">
      <alignment horizontal="center" vertical="center"/>
    </xf>
    <xf numFmtId="0" fontId="12" fillId="0" borderId="66" xfId="0" applyFont="1" applyBorder="1" applyAlignment="1">
      <alignment horizontal="left" vertical="center" wrapText="1"/>
    </xf>
    <xf numFmtId="0" fontId="12" fillId="0" borderId="50" xfId="0" applyFont="1" applyBorder="1" applyAlignment="1">
      <alignment horizontal="left" vertical="center" wrapText="1"/>
    </xf>
    <xf numFmtId="0" fontId="12" fillId="0" borderId="57"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57" xfId="0" applyFont="1" applyBorder="1" applyAlignment="1">
      <alignment horizontal="left" vertical="center"/>
    </xf>
    <xf numFmtId="0" fontId="12" fillId="0" borderId="34" xfId="0" applyFont="1" applyBorder="1" applyAlignment="1">
      <alignment horizontal="left" vertical="center"/>
    </xf>
    <xf numFmtId="0" fontId="12" fillId="0" borderId="3" xfId="98" applyFont="1" applyBorder="1" applyAlignment="1">
      <alignment horizontal="center" vertical="center"/>
    </xf>
    <xf numFmtId="0" fontId="12" fillId="0" borderId="4" xfId="98" applyFont="1" applyBorder="1" applyAlignment="1">
      <alignment horizontal="center" vertical="center"/>
    </xf>
    <xf numFmtId="0" fontId="12" fillId="0" borderId="1" xfId="98" applyFont="1" applyBorder="1" applyAlignment="1">
      <alignment horizontal="center" vertical="center"/>
    </xf>
    <xf numFmtId="0" fontId="12" fillId="0" borderId="15" xfId="98" applyFont="1" applyBorder="1" applyAlignment="1">
      <alignment horizontal="center" vertical="center"/>
    </xf>
    <xf numFmtId="0" fontId="12" fillId="0" borderId="5" xfId="98" applyFont="1" applyBorder="1" applyAlignment="1">
      <alignment horizontal="center" vertical="center"/>
    </xf>
    <xf numFmtId="0" fontId="12" fillId="0" borderId="14" xfId="98" applyFont="1" applyBorder="1" applyAlignment="1">
      <alignment horizontal="center" vertical="center"/>
    </xf>
    <xf numFmtId="0" fontId="12" fillId="0" borderId="20" xfId="98" applyFont="1" applyBorder="1" applyAlignment="1">
      <alignment horizontal="left" vertical="center"/>
    </xf>
    <xf numFmtId="0" fontId="12" fillId="0" borderId="33" xfId="98" applyFont="1" applyBorder="1" applyAlignment="1">
      <alignment horizontal="left" vertical="center"/>
    </xf>
    <xf numFmtId="0" fontId="12" fillId="0" borderId="68" xfId="98" applyFont="1" applyBorder="1" applyAlignment="1">
      <alignment horizontal="center" vertical="center"/>
    </xf>
    <xf numFmtId="0" fontId="12" fillId="0" borderId="69" xfId="98" applyFont="1" applyBorder="1" applyAlignment="1">
      <alignment horizontal="center" vertical="center"/>
    </xf>
    <xf numFmtId="0" fontId="12" fillId="0" borderId="70" xfId="98" applyFont="1" applyBorder="1" applyAlignment="1">
      <alignment horizontal="center" vertical="center"/>
    </xf>
    <xf numFmtId="0" fontId="12" fillId="0" borderId="74" xfId="98" applyFont="1" applyBorder="1" applyAlignment="1">
      <alignment horizontal="center" vertical="center"/>
    </xf>
    <xf numFmtId="0" fontId="12" fillId="0" borderId="75" xfId="98" applyFont="1" applyBorder="1" applyAlignment="1">
      <alignment horizontal="center" vertical="center"/>
    </xf>
    <xf numFmtId="0" fontId="12" fillId="0" borderId="76" xfId="98" applyFont="1" applyBorder="1" applyAlignment="1">
      <alignment horizontal="center" vertical="center"/>
    </xf>
    <xf numFmtId="0" fontId="12" fillId="0" borderId="66" xfId="0" applyFont="1" applyBorder="1" applyAlignment="1">
      <alignment horizontal="left" vertical="center" shrinkToFit="1"/>
    </xf>
    <xf numFmtId="0" fontId="12" fillId="0" borderId="50" xfId="0" applyFont="1" applyBorder="1" applyAlignment="1">
      <alignment horizontal="left" vertical="center" shrinkToFit="1"/>
    </xf>
    <xf numFmtId="0" fontId="12" fillId="0" borderId="0" xfId="0" applyFont="1" applyAlignment="1">
      <alignment horizontal="left" vertical="center" wrapText="1"/>
    </xf>
    <xf numFmtId="0" fontId="12" fillId="0" borderId="0" xfId="0" applyFont="1" applyAlignment="1">
      <alignment vertical="center" wrapText="1"/>
    </xf>
    <xf numFmtId="0" fontId="12" fillId="0" borderId="0" xfId="0" applyFont="1" applyAlignment="1">
      <alignment horizontal="left" vertical="center"/>
    </xf>
    <xf numFmtId="0" fontId="18" fillId="0" borderId="0" xfId="0" applyFont="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34" borderId="6" xfId="0" applyFont="1" applyFill="1" applyBorder="1" applyAlignment="1">
      <alignment horizontal="center" vertical="center"/>
    </xf>
    <xf numFmtId="0" fontId="12" fillId="34" borderId="7" xfId="0" applyFont="1" applyFill="1" applyBorder="1" applyAlignment="1">
      <alignment horizontal="center" vertical="center"/>
    </xf>
    <xf numFmtId="0" fontId="12" fillId="34" borderId="8" xfId="0" applyFont="1" applyFill="1" applyBorder="1" applyAlignment="1">
      <alignment horizontal="center" vertical="center"/>
    </xf>
    <xf numFmtId="0" fontId="12" fillId="34" borderId="3" xfId="0" applyFont="1" applyFill="1" applyBorder="1" applyAlignment="1">
      <alignment horizontal="center" vertical="center"/>
    </xf>
    <xf numFmtId="0" fontId="12" fillId="34" borderId="4" xfId="0" applyFont="1" applyFill="1" applyBorder="1" applyAlignment="1">
      <alignment horizontal="center" vertical="center"/>
    </xf>
    <xf numFmtId="0" fontId="12" fillId="34" borderId="1" xfId="0" applyFont="1" applyFill="1" applyBorder="1" applyAlignment="1">
      <alignment horizontal="center" vertical="center"/>
    </xf>
    <xf numFmtId="0" fontId="12" fillId="34" borderId="15" xfId="0" applyFont="1" applyFill="1" applyBorder="1" applyAlignment="1">
      <alignment horizontal="center" vertical="center"/>
    </xf>
    <xf numFmtId="0" fontId="12" fillId="34" borderId="5" xfId="0" applyFont="1" applyFill="1" applyBorder="1" applyAlignment="1">
      <alignment horizontal="center" vertical="center"/>
    </xf>
    <xf numFmtId="0" fontId="12" fillId="34" borderId="14" xfId="0" applyFont="1" applyFill="1" applyBorder="1" applyAlignment="1">
      <alignment horizontal="center" vertical="center"/>
    </xf>
    <xf numFmtId="0" fontId="12" fillId="34" borderId="20" xfId="0" applyFont="1" applyFill="1" applyBorder="1" applyAlignment="1">
      <alignment horizontal="left" vertical="center"/>
    </xf>
    <xf numFmtId="0" fontId="12" fillId="34" borderId="33" xfId="0" applyFont="1" applyFill="1" applyBorder="1" applyAlignment="1">
      <alignment horizontal="left" vertical="center"/>
    </xf>
    <xf numFmtId="0" fontId="12" fillId="34" borderId="68" xfId="0" applyFont="1" applyFill="1" applyBorder="1" applyAlignment="1">
      <alignment horizontal="center" vertical="center"/>
    </xf>
    <xf numFmtId="0" fontId="12" fillId="34" borderId="69" xfId="0" applyFont="1" applyFill="1" applyBorder="1" applyAlignment="1">
      <alignment horizontal="center" vertical="center"/>
    </xf>
    <xf numFmtId="0" fontId="12" fillId="34" borderId="70" xfId="0" applyFont="1" applyFill="1" applyBorder="1" applyAlignment="1">
      <alignment horizontal="center" vertical="center"/>
    </xf>
    <xf numFmtId="0" fontId="12" fillId="34" borderId="74" xfId="0" applyFont="1" applyFill="1" applyBorder="1" applyAlignment="1">
      <alignment horizontal="center" vertical="center"/>
    </xf>
    <xf numFmtId="0" fontId="12" fillId="34" borderId="75" xfId="0" applyFont="1" applyFill="1" applyBorder="1" applyAlignment="1">
      <alignment horizontal="center" vertical="center"/>
    </xf>
    <xf numFmtId="0" fontId="12" fillId="34" borderId="76" xfId="0" applyFont="1" applyFill="1" applyBorder="1" applyAlignment="1">
      <alignment horizontal="center" vertical="center"/>
    </xf>
    <xf numFmtId="0" fontId="12" fillId="34" borderId="66" xfId="0" applyFont="1" applyFill="1" applyBorder="1" applyAlignment="1">
      <alignment horizontal="left" vertical="center" wrapText="1"/>
    </xf>
    <xf numFmtId="0" fontId="12" fillId="34" borderId="50" xfId="0" applyFont="1" applyFill="1" applyBorder="1" applyAlignment="1">
      <alignment horizontal="left" vertical="center" wrapText="1"/>
    </xf>
    <xf numFmtId="0" fontId="0" fillId="34" borderId="57" xfId="0" applyFill="1" applyBorder="1" applyAlignment="1">
      <alignment horizontal="center" vertical="center" wrapText="1"/>
    </xf>
    <xf numFmtId="0" fontId="0" fillId="34" borderId="34" xfId="0" applyFill="1" applyBorder="1" applyAlignment="1">
      <alignment horizontal="center" vertical="center" wrapText="1"/>
    </xf>
    <xf numFmtId="0" fontId="12" fillId="34" borderId="57" xfId="0" applyFont="1" applyFill="1" applyBorder="1" applyAlignment="1">
      <alignment horizontal="left" vertical="center"/>
    </xf>
    <xf numFmtId="0" fontId="12" fillId="34" borderId="34" xfId="0" applyFont="1" applyFill="1" applyBorder="1" applyAlignment="1">
      <alignment horizontal="left" vertical="center"/>
    </xf>
    <xf numFmtId="0" fontId="12" fillId="34" borderId="71" xfId="0" applyFont="1" applyFill="1" applyBorder="1" applyAlignment="1">
      <alignment horizontal="center" vertical="center"/>
    </xf>
    <xf numFmtId="0" fontId="12" fillId="34" borderId="72" xfId="0" applyFont="1" applyFill="1" applyBorder="1" applyAlignment="1">
      <alignment horizontal="center" vertical="center"/>
    </xf>
    <xf numFmtId="0" fontId="12" fillId="34" borderId="73" xfId="0" applyFont="1" applyFill="1" applyBorder="1" applyAlignment="1">
      <alignment horizontal="center" vertical="center"/>
    </xf>
    <xf numFmtId="0" fontId="12" fillId="34" borderId="68" xfId="0" applyFont="1" applyFill="1" applyBorder="1" applyAlignment="1">
      <alignment horizontal="center" vertical="top"/>
    </xf>
    <xf numFmtId="0" fontId="12" fillId="34" borderId="69" xfId="0" applyFont="1" applyFill="1" applyBorder="1" applyAlignment="1">
      <alignment horizontal="center" vertical="top"/>
    </xf>
    <xf numFmtId="0" fontId="12" fillId="34" borderId="70" xfId="0" applyFont="1" applyFill="1" applyBorder="1" applyAlignment="1">
      <alignment horizontal="center" vertical="top"/>
    </xf>
    <xf numFmtId="0" fontId="12" fillId="34" borderId="71" xfId="0" applyFont="1" applyFill="1" applyBorder="1" applyAlignment="1">
      <alignment horizontal="center" vertical="top"/>
    </xf>
    <xf numFmtId="0" fontId="12" fillId="34" borderId="72" xfId="0" applyFont="1" applyFill="1" applyBorder="1" applyAlignment="1">
      <alignment horizontal="center" vertical="top"/>
    </xf>
    <xf numFmtId="0" fontId="12" fillId="34" borderId="73" xfId="0" applyFont="1" applyFill="1" applyBorder="1" applyAlignment="1">
      <alignment horizontal="center" vertical="top"/>
    </xf>
    <xf numFmtId="0" fontId="12" fillId="34" borderId="74" xfId="0" applyFont="1" applyFill="1" applyBorder="1" applyAlignment="1">
      <alignment horizontal="center" vertical="top"/>
    </xf>
    <xf numFmtId="0" fontId="12" fillId="34" borderId="75" xfId="0" applyFont="1" applyFill="1" applyBorder="1" applyAlignment="1">
      <alignment horizontal="center" vertical="top"/>
    </xf>
    <xf numFmtId="0" fontId="12" fillId="34" borderId="76" xfId="0" applyFont="1" applyFill="1" applyBorder="1" applyAlignment="1">
      <alignment horizontal="center" vertical="top"/>
    </xf>
    <xf numFmtId="0" fontId="12" fillId="34" borderId="59" xfId="0" applyFont="1" applyFill="1" applyBorder="1" applyAlignment="1">
      <alignment horizontal="center" vertical="center" wrapText="1"/>
    </xf>
    <xf numFmtId="0" fontId="12" fillId="34" borderId="51" xfId="0" applyFont="1" applyFill="1" applyBorder="1" applyAlignment="1">
      <alignment horizontal="center" vertical="center" wrapText="1"/>
    </xf>
    <xf numFmtId="0" fontId="12" fillId="34" borderId="57" xfId="0" applyFont="1" applyFill="1" applyBorder="1" applyAlignment="1">
      <alignment horizontal="center" vertical="center" wrapText="1"/>
    </xf>
    <xf numFmtId="0" fontId="12" fillId="34" borderId="34" xfId="0" applyFont="1" applyFill="1" applyBorder="1" applyAlignment="1">
      <alignment horizontal="center" vertical="center" wrapText="1"/>
    </xf>
    <xf numFmtId="0" fontId="12" fillId="34" borderId="33" xfId="0" applyFont="1" applyFill="1" applyBorder="1" applyAlignment="1">
      <alignment horizontal="left" vertical="center" wrapText="1"/>
    </xf>
    <xf numFmtId="0" fontId="12" fillId="34" borderId="15" xfId="0" applyFont="1" applyFill="1" applyBorder="1" applyAlignment="1">
      <alignment horizontal="center" vertical="center" wrapText="1"/>
    </xf>
    <xf numFmtId="0" fontId="12" fillId="34" borderId="5" xfId="0" applyFont="1" applyFill="1" applyBorder="1" applyAlignment="1">
      <alignment horizontal="left" vertical="center"/>
    </xf>
    <xf numFmtId="0" fontId="12" fillId="34" borderId="5" xfId="0" applyFont="1" applyFill="1" applyBorder="1" applyAlignment="1">
      <alignment horizontal="center" vertical="center" wrapText="1"/>
    </xf>
    <xf numFmtId="0" fontId="12" fillId="34" borderId="50" xfId="0" applyFont="1" applyFill="1" applyBorder="1" applyAlignment="1">
      <alignment horizontal="left" vertical="center"/>
    </xf>
    <xf numFmtId="0" fontId="12" fillId="34" borderId="53" xfId="0" applyFont="1" applyFill="1" applyBorder="1" applyAlignment="1">
      <alignment horizontal="center" vertical="center" wrapText="1"/>
    </xf>
    <xf numFmtId="0" fontId="12" fillId="34" borderId="54" xfId="0" applyFont="1" applyFill="1" applyBorder="1" applyAlignment="1">
      <alignment horizontal="left" vertical="center"/>
    </xf>
    <xf numFmtId="0" fontId="12" fillId="34" borderId="54" xfId="0" applyFont="1" applyFill="1" applyBorder="1" applyAlignment="1">
      <alignment horizontal="center" vertical="center" wrapText="1"/>
    </xf>
    <xf numFmtId="0" fontId="12" fillId="34" borderId="66" xfId="0" applyFont="1" applyFill="1" applyBorder="1" applyAlignment="1">
      <alignment horizontal="left" vertical="center"/>
    </xf>
    <xf numFmtId="0" fontId="12" fillId="34" borderId="64" xfId="0" applyFont="1" applyFill="1" applyBorder="1" applyAlignment="1">
      <alignment horizontal="left" vertical="center"/>
    </xf>
    <xf numFmtId="0" fontId="12" fillId="34" borderId="56" xfId="0" applyFont="1" applyFill="1" applyBorder="1" applyAlignment="1">
      <alignment horizontal="left" vertical="center"/>
    </xf>
    <xf numFmtId="0" fontId="12" fillId="34" borderId="56" xfId="0" applyFont="1" applyFill="1" applyBorder="1" applyAlignment="1">
      <alignment horizontal="left" vertical="center" wrapText="1"/>
    </xf>
    <xf numFmtId="0" fontId="12" fillId="34" borderId="66" xfId="0" applyFont="1" applyFill="1" applyBorder="1" applyAlignment="1">
      <alignment vertical="center" wrapText="1"/>
    </xf>
    <xf numFmtId="0" fontId="12" fillId="34" borderId="50" xfId="0" applyFont="1" applyFill="1" applyBorder="1" applyAlignment="1">
      <alignment vertical="center" wrapText="1"/>
    </xf>
    <xf numFmtId="0" fontId="12" fillId="34" borderId="33" xfId="0" applyFont="1" applyFill="1" applyBorder="1" applyAlignment="1">
      <alignment vertical="center" wrapText="1"/>
    </xf>
    <xf numFmtId="0" fontId="0" fillId="34" borderId="59" xfId="0" applyFill="1" applyBorder="1" applyAlignment="1">
      <alignment horizontal="center" vertical="center" wrapText="1"/>
    </xf>
    <xf numFmtId="0" fontId="0" fillId="34" borderId="15" xfId="0" applyFill="1" applyBorder="1" applyAlignment="1">
      <alignment horizontal="center" vertical="center" wrapText="1"/>
    </xf>
    <xf numFmtId="0" fontId="0" fillId="34" borderId="5" xfId="0" applyFill="1" applyBorder="1" applyAlignment="1">
      <alignment horizontal="center" vertical="center" wrapText="1"/>
    </xf>
    <xf numFmtId="0" fontId="19" fillId="34" borderId="20" xfId="0" applyFont="1" applyFill="1" applyBorder="1" applyAlignment="1">
      <alignment horizontal="left" vertical="center"/>
    </xf>
    <xf numFmtId="0" fontId="19" fillId="34" borderId="33" xfId="0" applyFont="1" applyFill="1" applyBorder="1" applyAlignment="1">
      <alignment horizontal="left" vertical="center"/>
    </xf>
    <xf numFmtId="0" fontId="63" fillId="34" borderId="3" xfId="0" applyFont="1" applyFill="1" applyBorder="1" applyAlignment="1">
      <alignment horizontal="center" vertical="center"/>
    </xf>
    <xf numFmtId="0" fontId="63" fillId="34" borderId="15" xfId="0" applyFont="1" applyFill="1" applyBorder="1" applyAlignment="1">
      <alignment horizontal="center" vertical="center"/>
    </xf>
    <xf numFmtId="0" fontId="19" fillId="34" borderId="4" xfId="0" applyFont="1" applyFill="1" applyBorder="1" applyAlignment="1">
      <alignment horizontal="left" vertical="center"/>
    </xf>
    <xf numFmtId="0" fontId="19" fillId="34" borderId="5" xfId="0" applyFont="1" applyFill="1" applyBorder="1" applyAlignment="1">
      <alignment horizontal="left" vertical="center"/>
    </xf>
    <xf numFmtId="0" fontId="63" fillId="34" borderId="4" xfId="0" applyFont="1" applyFill="1" applyBorder="1" applyAlignment="1">
      <alignment horizontal="center" vertical="center"/>
    </xf>
    <xf numFmtId="0" fontId="63" fillId="34" borderId="5" xfId="0" applyFont="1" applyFill="1" applyBorder="1" applyAlignment="1">
      <alignment horizontal="center" vertical="center"/>
    </xf>
    <xf numFmtId="0" fontId="0" fillId="34" borderId="53" xfId="0" applyFill="1" applyBorder="1" applyAlignment="1">
      <alignment horizontal="center" vertical="center" wrapText="1"/>
    </xf>
    <xf numFmtId="0" fontId="0" fillId="34" borderId="11" xfId="0" applyFill="1" applyBorder="1" applyAlignment="1">
      <alignment horizontal="center" vertical="center" wrapText="1"/>
    </xf>
    <xf numFmtId="0" fontId="12" fillId="34" borderId="12" xfId="0" applyFont="1" applyFill="1" applyBorder="1" applyAlignment="1">
      <alignment horizontal="left" vertical="center"/>
    </xf>
    <xf numFmtId="0" fontId="0" fillId="34" borderId="54" xfId="0" applyFill="1" applyBorder="1" applyAlignment="1">
      <alignment horizontal="center" vertical="center" wrapText="1"/>
    </xf>
    <xf numFmtId="0" fontId="0" fillId="34" borderId="12" xfId="0" applyFill="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12" fillId="0" borderId="15" xfId="0" applyFont="1" applyBorder="1" applyAlignment="1">
      <alignment horizontal="center" vertical="center"/>
    </xf>
    <xf numFmtId="0" fontId="12" fillId="0" borderId="5" xfId="0" applyFont="1" applyBorder="1" applyAlignment="1">
      <alignment horizontal="center" vertical="center"/>
    </xf>
    <xf numFmtId="0" fontId="12" fillId="0" borderId="14" xfId="0" applyFont="1" applyBorder="1" applyAlignment="1">
      <alignment horizontal="center" vertical="center"/>
    </xf>
    <xf numFmtId="0" fontId="12" fillId="0" borderId="20" xfId="0" applyFont="1" applyBorder="1" applyAlignment="1">
      <alignment horizontal="left" vertical="center"/>
    </xf>
    <xf numFmtId="0" fontId="12" fillId="0" borderId="33" xfId="0" applyFont="1" applyBorder="1" applyAlignment="1">
      <alignment horizontal="left" vertical="center"/>
    </xf>
    <xf numFmtId="0" fontId="12" fillId="0" borderId="66" xfId="0" applyFont="1" applyBorder="1" applyAlignment="1">
      <alignment vertical="center" wrapText="1"/>
    </xf>
    <xf numFmtId="0" fontId="12" fillId="0" borderId="50" xfId="0" applyFont="1" applyBorder="1" applyAlignment="1">
      <alignment vertical="center" wrapText="1"/>
    </xf>
    <xf numFmtId="0" fontId="0" fillId="0" borderId="57" xfId="0" applyBorder="1" applyAlignment="1">
      <alignment horizontal="center" vertical="center" wrapText="1"/>
    </xf>
    <xf numFmtId="0" fontId="0" fillId="0" borderId="34" xfId="0" applyBorder="1" applyAlignment="1">
      <alignment horizontal="center" vertical="center" wrapText="1"/>
    </xf>
    <xf numFmtId="0" fontId="12" fillId="0" borderId="33" xfId="0" applyFont="1" applyBorder="1" applyAlignment="1">
      <alignment vertical="center" wrapText="1"/>
    </xf>
    <xf numFmtId="0" fontId="0" fillId="0" borderId="59" xfId="0" applyBorder="1" applyAlignment="1">
      <alignment horizontal="center" vertical="center" wrapText="1"/>
    </xf>
    <xf numFmtId="0" fontId="0" fillId="0" borderId="15" xfId="0" applyBorder="1" applyAlignment="1">
      <alignment horizontal="center" vertical="center" wrapText="1"/>
    </xf>
    <xf numFmtId="0" fontId="12" fillId="0" borderId="5" xfId="0" applyFont="1" applyBorder="1" applyAlignment="1">
      <alignment horizontal="left" vertical="center"/>
    </xf>
    <xf numFmtId="0" fontId="0" fillId="0" borderId="5" xfId="0" applyBorder="1" applyAlignment="1">
      <alignment horizontal="center" vertical="center" wrapText="1"/>
    </xf>
    <xf numFmtId="0" fontId="12" fillId="34" borderId="0" xfId="0" applyFont="1" applyFill="1" applyAlignment="1">
      <alignment horizontal="left" vertical="center"/>
    </xf>
    <xf numFmtId="0" fontId="12" fillId="34" borderId="0" xfId="0" applyFont="1" applyFill="1" applyAlignment="1">
      <alignment horizontal="left" vertical="center" wrapText="1"/>
    </xf>
    <xf numFmtId="0" fontId="12" fillId="34" borderId="0" xfId="0" applyFont="1" applyFill="1" applyAlignment="1">
      <alignment horizontal="center" vertical="center" wrapText="1"/>
    </xf>
    <xf numFmtId="0" fontId="18" fillId="34" borderId="0" xfId="0" applyFont="1" applyFill="1" applyAlignment="1">
      <alignment horizontal="center" vertical="center"/>
    </xf>
    <xf numFmtId="0" fontId="0" fillId="34" borderId="6" xfId="0" applyFill="1" applyBorder="1" applyAlignment="1">
      <alignment horizontal="center" vertical="center"/>
    </xf>
    <xf numFmtId="0" fontId="0" fillId="34" borderId="8" xfId="0" applyFill="1" applyBorder="1" applyAlignment="1">
      <alignment horizontal="center" vertical="center"/>
    </xf>
    <xf numFmtId="0" fontId="12" fillId="34" borderId="66" xfId="0" applyFont="1" applyFill="1" applyBorder="1" applyAlignment="1">
      <alignment horizontal="left" vertical="center" shrinkToFit="1"/>
    </xf>
    <xf numFmtId="0" fontId="12" fillId="34" borderId="29" xfId="0" applyFont="1" applyFill="1" applyBorder="1" applyAlignment="1">
      <alignment horizontal="left" vertical="center" shrinkToFit="1"/>
    </xf>
    <xf numFmtId="0" fontId="12" fillId="34" borderId="50" xfId="0" applyFont="1" applyFill="1" applyBorder="1" applyAlignment="1">
      <alignment horizontal="left" vertical="center" shrinkToFit="1"/>
    </xf>
    <xf numFmtId="0" fontId="12" fillId="34" borderId="29" xfId="0" applyFont="1" applyFill="1" applyBorder="1" applyAlignment="1">
      <alignment horizontal="left" vertical="center" wrapText="1"/>
    </xf>
    <xf numFmtId="0" fontId="0" fillId="34" borderId="59" xfId="0" applyFill="1" applyBorder="1" applyAlignment="1">
      <alignment horizontal="center" vertical="center"/>
    </xf>
    <xf numFmtId="0" fontId="0" fillId="34" borderId="16" xfId="0" applyFill="1" applyBorder="1" applyAlignment="1">
      <alignment horizontal="center" vertical="center"/>
    </xf>
    <xf numFmtId="0" fontId="0" fillId="34" borderId="51" xfId="0" applyFill="1" applyBorder="1" applyAlignment="1">
      <alignment horizontal="center" vertical="center"/>
    </xf>
    <xf numFmtId="0" fontId="0" fillId="34" borderId="57" xfId="0" applyFill="1" applyBorder="1" applyAlignment="1">
      <alignment horizontal="center" vertical="center"/>
    </xf>
    <xf numFmtId="0" fontId="0" fillId="34" borderId="0" xfId="0" applyFill="1" applyAlignment="1">
      <alignment horizontal="center" vertical="center"/>
    </xf>
    <xf numFmtId="0" fontId="0" fillId="34" borderId="34" xfId="0" applyFill="1" applyBorder="1" applyAlignment="1">
      <alignment horizontal="center" vertical="center"/>
    </xf>
    <xf numFmtId="0" fontId="12" fillId="34" borderId="66" xfId="0" applyFont="1" applyFill="1" applyBorder="1" applyAlignment="1">
      <alignment horizontal="left" vertical="center" wrapText="1" shrinkToFit="1"/>
    </xf>
    <xf numFmtId="0" fontId="12" fillId="34" borderId="50" xfId="0" applyFont="1" applyFill="1" applyBorder="1" applyAlignment="1">
      <alignment horizontal="left" vertical="center" wrapText="1" shrinkToFit="1"/>
    </xf>
    <xf numFmtId="0" fontId="0" fillId="34" borderId="51" xfId="0" applyFill="1" applyBorder="1" applyAlignment="1">
      <alignment horizontal="center" vertical="center" wrapText="1"/>
    </xf>
    <xf numFmtId="0" fontId="12" fillId="34" borderId="20" xfId="0" applyFont="1" applyFill="1" applyBorder="1" applyAlignment="1">
      <alignment vertical="center" wrapText="1" shrinkToFit="1"/>
    </xf>
    <xf numFmtId="0" fontId="12" fillId="34" borderId="33" xfId="0" applyFont="1" applyFill="1" applyBorder="1" applyAlignment="1">
      <alignment vertical="center" wrapText="1" shrinkToFit="1"/>
    </xf>
    <xf numFmtId="0" fontId="0" fillId="34" borderId="4" xfId="0" applyFill="1" applyBorder="1" applyAlignment="1">
      <alignment horizontal="center" vertical="center" wrapText="1"/>
    </xf>
    <xf numFmtId="0" fontId="12" fillId="34" borderId="4" xfId="0" applyFont="1" applyFill="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28" xfId="0" applyFont="1" applyBorder="1" applyAlignment="1">
      <alignment horizontal="center" vertical="top"/>
    </xf>
    <xf numFmtId="0" fontId="16" fillId="0" borderId="16" xfId="0" applyFont="1" applyBorder="1" applyAlignment="1">
      <alignment horizontal="left" vertical="center"/>
    </xf>
    <xf numFmtId="0" fontId="16" fillId="0" borderId="0" xfId="0" applyFont="1" applyAlignment="1">
      <alignment horizontal="left" vertical="center"/>
    </xf>
    <xf numFmtId="0" fontId="16" fillId="0" borderId="22" xfId="0" applyFont="1" applyBorder="1" applyAlignment="1">
      <alignment horizontal="left" vertical="center"/>
    </xf>
    <xf numFmtId="0" fontId="16" fillId="0" borderId="15" xfId="0" applyFont="1" applyBorder="1" applyAlignment="1">
      <alignment horizontal="left" vertical="center"/>
    </xf>
    <xf numFmtId="0" fontId="16" fillId="0" borderId="5" xfId="0" applyFont="1" applyBorder="1" applyAlignment="1">
      <alignment horizontal="left" vertical="center"/>
    </xf>
    <xf numFmtId="0" fontId="16" fillId="0" borderId="14" xfId="0" applyFont="1" applyBorder="1" applyAlignment="1">
      <alignment horizontal="left" vertical="center"/>
    </xf>
    <xf numFmtId="0" fontId="16" fillId="0" borderId="0" xfId="0" applyFont="1" applyAlignment="1">
      <alignment horizontal="left" vertical="top" wrapText="1"/>
    </xf>
    <xf numFmtId="0" fontId="16" fillId="0" borderId="0" xfId="0" applyFont="1" applyAlignment="1">
      <alignment horizontal="center" vertical="top"/>
    </xf>
    <xf numFmtId="0" fontId="16" fillId="0" borderId="8" xfId="0" applyFont="1" applyBorder="1" applyAlignment="1">
      <alignment horizontal="center" vertical="center"/>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1" xfId="0" applyFont="1" applyBorder="1" applyAlignment="1">
      <alignment horizontal="left" vertical="center" wrapText="1"/>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1" xfId="0" applyFont="1" applyBorder="1" applyAlignment="1">
      <alignment horizontal="left" vertical="center"/>
    </xf>
    <xf numFmtId="0" fontId="16" fillId="0" borderId="0" xfId="0" applyFont="1" applyAlignment="1">
      <alignment horizontal="center" vertical="center"/>
    </xf>
    <xf numFmtId="0" fontId="16" fillId="0" borderId="0" xfId="0" applyFont="1" applyAlignment="1">
      <alignment horizontal="right" vertical="center"/>
    </xf>
    <xf numFmtId="0" fontId="16" fillId="0" borderId="3" xfId="0" applyFont="1" applyBorder="1" applyAlignment="1">
      <alignment horizontal="left" vertical="top"/>
    </xf>
    <xf numFmtId="0" fontId="16" fillId="0" borderId="4" xfId="0" applyFont="1" applyBorder="1" applyAlignment="1">
      <alignment horizontal="left" vertical="top"/>
    </xf>
    <xf numFmtId="0" fontId="16" fillId="0" borderId="1" xfId="0" applyFont="1" applyBorder="1" applyAlignment="1">
      <alignment horizontal="left" vertical="top"/>
    </xf>
    <xf numFmtId="0" fontId="0" fillId="0" borderId="15" xfId="0" applyBorder="1" applyAlignment="1">
      <alignment horizontal="left" vertical="top"/>
    </xf>
    <xf numFmtId="0" fontId="0" fillId="0" borderId="5" xfId="0" applyBorder="1" applyAlignment="1">
      <alignment horizontal="left" vertical="top"/>
    </xf>
    <xf numFmtId="0" fontId="0" fillId="0" borderId="14" xfId="0" applyBorder="1" applyAlignment="1">
      <alignment horizontal="left" vertical="top"/>
    </xf>
    <xf numFmtId="0" fontId="0" fillId="0" borderId="7" xfId="0" applyBorder="1" applyAlignment="1">
      <alignment horizontal="left" vertical="top"/>
    </xf>
    <xf numFmtId="0" fontId="16" fillId="0" borderId="3" xfId="0" applyFont="1" applyBorder="1" applyAlignment="1">
      <alignment horizontal="left" vertical="top" wrapText="1"/>
    </xf>
    <xf numFmtId="0" fontId="16" fillId="0" borderId="16" xfId="0" applyFont="1" applyBorder="1" applyAlignment="1">
      <alignment horizontal="left" vertical="top"/>
    </xf>
    <xf numFmtId="0" fontId="16" fillId="0" borderId="0" xfId="0" applyFont="1" applyAlignment="1">
      <alignment horizontal="left" vertical="top"/>
    </xf>
    <xf numFmtId="0" fontId="16" fillId="0" borderId="22" xfId="0" applyFont="1" applyBorder="1" applyAlignment="1">
      <alignment horizontal="left" vertical="top"/>
    </xf>
    <xf numFmtId="0" fontId="16" fillId="0" borderId="15" xfId="0" applyFont="1" applyBorder="1" applyAlignment="1">
      <alignment horizontal="left" vertical="top"/>
    </xf>
    <xf numFmtId="0" fontId="16" fillId="0" borderId="5" xfId="0" applyFont="1" applyBorder="1" applyAlignment="1">
      <alignment horizontal="left" vertical="top"/>
    </xf>
    <xf numFmtId="0" fontId="16" fillId="0" borderId="14" xfId="0" applyFont="1" applyBorder="1" applyAlignment="1">
      <alignment horizontal="left" vertical="top"/>
    </xf>
    <xf numFmtId="0" fontId="0" fillId="0" borderId="16" xfId="0" applyBorder="1" applyAlignment="1">
      <alignment horizontal="left" vertical="top"/>
    </xf>
    <xf numFmtId="0" fontId="0" fillId="0" borderId="0" xfId="0" applyAlignment="1">
      <alignment horizontal="left" vertical="top"/>
    </xf>
    <xf numFmtId="0" fontId="0" fillId="0" borderId="22" xfId="0" applyBorder="1" applyAlignment="1">
      <alignment horizontal="left" vertical="top"/>
    </xf>
    <xf numFmtId="0" fontId="0" fillId="0" borderId="81" xfId="0" applyBorder="1" applyAlignment="1">
      <alignment horizontal="left" vertical="top"/>
    </xf>
    <xf numFmtId="0" fontId="0" fillId="0" borderId="80" xfId="0" applyBorder="1" applyAlignment="1">
      <alignment horizontal="left" vertical="top"/>
    </xf>
    <xf numFmtId="0" fontId="0" fillId="0" borderId="82" xfId="0" applyBorder="1" applyAlignment="1">
      <alignment horizontal="left" vertical="top"/>
    </xf>
    <xf numFmtId="0" fontId="16" fillId="0" borderId="23" xfId="0" applyFont="1" applyBorder="1" applyAlignment="1">
      <alignment horizontal="left" vertical="center"/>
    </xf>
    <xf numFmtId="0" fontId="16" fillId="0" borderId="26" xfId="0" applyFont="1" applyBorder="1" applyAlignment="1">
      <alignment horizontal="left" vertical="center"/>
    </xf>
    <xf numFmtId="0" fontId="16" fillId="0" borderId="24" xfId="0" applyFont="1" applyBorder="1" applyAlignment="1">
      <alignment horizontal="left" vertical="center"/>
    </xf>
    <xf numFmtId="0" fontId="16" fillId="0" borderId="17" xfId="0" applyFont="1" applyBorder="1" applyAlignment="1">
      <alignment horizontal="left" vertical="center"/>
    </xf>
    <xf numFmtId="0" fontId="16" fillId="0" borderId="18" xfId="0" applyFont="1" applyBorder="1" applyAlignment="1">
      <alignment horizontal="left" vertical="center"/>
    </xf>
    <xf numFmtId="0" fontId="16" fillId="0" borderId="19" xfId="0" applyFont="1" applyBorder="1" applyAlignment="1">
      <alignment horizontal="left" vertical="center"/>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16" fillId="0" borderId="8" xfId="0" applyFont="1" applyBorder="1" applyAlignment="1">
      <alignment horizontal="left" vertical="top" wrapText="1"/>
    </xf>
    <xf numFmtId="0" fontId="16" fillId="0" borderId="16" xfId="0" applyFont="1" applyBorder="1" applyAlignment="1">
      <alignment horizontal="left" vertical="top" wrapText="1"/>
    </xf>
    <xf numFmtId="0" fontId="16" fillId="0" borderId="4" xfId="0" applyFont="1" applyBorder="1" applyAlignment="1">
      <alignment horizontal="left" vertical="top" wrapText="1"/>
    </xf>
    <xf numFmtId="0" fontId="16" fillId="0" borderId="22" xfId="0" applyFont="1" applyBorder="1" applyAlignment="1">
      <alignment horizontal="left" vertical="top" wrapText="1"/>
    </xf>
    <xf numFmtId="0" fontId="16" fillId="0" borderId="15" xfId="0" applyFont="1" applyBorder="1" applyAlignment="1">
      <alignment horizontal="left" vertical="top" wrapText="1"/>
    </xf>
    <xf numFmtId="0" fontId="16" fillId="0" borderId="5" xfId="0" applyFont="1" applyBorder="1" applyAlignment="1">
      <alignment horizontal="left" vertical="top" wrapText="1"/>
    </xf>
    <xf numFmtId="0" fontId="16" fillId="0" borderId="14" xfId="0" applyFont="1" applyBorder="1" applyAlignment="1">
      <alignment horizontal="left" vertical="top" wrapText="1"/>
    </xf>
    <xf numFmtId="0" fontId="16" fillId="0" borderId="1" xfId="0" applyFont="1" applyBorder="1" applyAlignment="1">
      <alignment horizontal="left" vertical="top" wrapText="1"/>
    </xf>
    <xf numFmtId="0" fontId="16" fillId="0" borderId="83" xfId="0" applyFont="1" applyBorder="1" applyAlignment="1">
      <alignment horizontal="left" vertical="top" wrapText="1"/>
    </xf>
    <xf numFmtId="0" fontId="16" fillId="0" borderId="84" xfId="0" applyFont="1" applyBorder="1" applyAlignment="1">
      <alignment horizontal="left" vertical="top" wrapText="1"/>
    </xf>
    <xf numFmtId="0" fontId="16" fillId="0" borderId="85" xfId="0" applyFont="1" applyBorder="1" applyAlignment="1">
      <alignment horizontal="left" vertical="top" wrapText="1"/>
    </xf>
    <xf numFmtId="0" fontId="0" fillId="0" borderId="16" xfId="0" applyBorder="1" applyAlignment="1">
      <alignment horizontal="left" vertical="top" wrapText="1"/>
    </xf>
    <xf numFmtId="0" fontId="0" fillId="0" borderId="0" xfId="0" applyAlignment="1">
      <alignment horizontal="left" vertical="top" wrapText="1"/>
    </xf>
    <xf numFmtId="0" fontId="0" fillId="0" borderId="22" xfId="0" applyBorder="1" applyAlignment="1">
      <alignment horizontal="left" vertical="top" wrapText="1"/>
    </xf>
    <xf numFmtId="0" fontId="0" fillId="0" borderId="15" xfId="0" applyBorder="1" applyAlignment="1">
      <alignment horizontal="left" vertical="top" wrapText="1"/>
    </xf>
    <xf numFmtId="0" fontId="0" fillId="0" borderId="5" xfId="0" applyBorder="1" applyAlignment="1">
      <alignment horizontal="left" vertical="top" wrapText="1"/>
    </xf>
    <xf numFmtId="0" fontId="0" fillId="0" borderId="14" xfId="0" applyBorder="1" applyAlignment="1">
      <alignment horizontal="left" vertical="top" wrapText="1"/>
    </xf>
    <xf numFmtId="0" fontId="12" fillId="0" borderId="7" xfId="0" applyFont="1" applyBorder="1" applyAlignment="1">
      <alignment vertical="center"/>
    </xf>
    <xf numFmtId="0" fontId="12" fillId="0" borderId="8" xfId="0" applyFont="1" applyBorder="1" applyAlignment="1">
      <alignment vertical="center"/>
    </xf>
    <xf numFmtId="0" fontId="12" fillId="0" borderId="0" xfId="0" applyFont="1" applyAlignment="1">
      <alignment horizontal="center" vertical="center"/>
    </xf>
    <xf numFmtId="0" fontId="12" fillId="0" borderId="2"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6" xfId="0" applyFont="1" applyBorder="1" applyAlignment="1">
      <alignment vertical="center" wrapText="1"/>
    </xf>
    <xf numFmtId="0" fontId="12" fillId="0" borderId="5" xfId="0" applyFont="1" applyBorder="1" applyAlignment="1">
      <alignment horizontal="left" vertical="center" wrapText="1" shrinkToFit="1"/>
    </xf>
    <xf numFmtId="0" fontId="12" fillId="0" borderId="5" xfId="0" applyFont="1" applyBorder="1" applyAlignment="1">
      <alignment horizontal="left" vertical="center" shrinkToFit="1"/>
    </xf>
    <xf numFmtId="0" fontId="12" fillId="0" borderId="14" xfId="0" applyFont="1" applyBorder="1" applyAlignment="1">
      <alignment horizontal="left" vertical="center" shrinkToFit="1"/>
    </xf>
    <xf numFmtId="0" fontId="14" fillId="0" borderId="0" xfId="0" applyFont="1" applyAlignment="1">
      <alignment horizontal="center" vertical="center"/>
    </xf>
    <xf numFmtId="0" fontId="12" fillId="0" borderId="5" xfId="0" applyFont="1" applyBorder="1" applyAlignment="1">
      <alignment horizontal="left" vertical="center" wrapText="1"/>
    </xf>
    <xf numFmtId="0" fontId="14" fillId="0" borderId="5" xfId="0" applyFont="1" applyBorder="1" applyAlignment="1">
      <alignment horizontal="center" vertical="center"/>
    </xf>
    <xf numFmtId="0" fontId="15" fillId="0" borderId="2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21" xfId="0" applyFont="1" applyBorder="1" applyAlignment="1">
      <alignment horizontal="center" vertical="center" shrinkToFi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6" xfId="0" applyFont="1" applyBorder="1" applyAlignment="1">
      <alignment horizontal="center" vertical="center"/>
    </xf>
    <xf numFmtId="0" fontId="15" fillId="0" borderId="87" xfId="0" applyFont="1" applyBorder="1" applyAlignment="1">
      <alignment horizontal="center" vertical="center" wrapText="1"/>
    </xf>
    <xf numFmtId="0" fontId="15" fillId="0" borderId="88" xfId="0" applyFont="1" applyBorder="1" applyAlignment="1">
      <alignment horizontal="center" vertical="center" wrapText="1"/>
    </xf>
    <xf numFmtId="0" fontId="15" fillId="0" borderId="89" xfId="0" applyFont="1" applyBorder="1" applyAlignment="1">
      <alignment horizontal="center" vertical="center" wrapText="1"/>
    </xf>
    <xf numFmtId="0" fontId="15" fillId="0" borderId="20" xfId="0" applyFont="1" applyBorder="1" applyAlignment="1">
      <alignment horizontal="center" vertical="center" wrapText="1"/>
    </xf>
    <xf numFmtId="0" fontId="0" fillId="0" borderId="29" xfId="0" applyBorder="1" applyAlignment="1">
      <alignment horizontal="center" vertical="center" wrapText="1"/>
    </xf>
    <xf numFmtId="0" fontId="0" fillId="0" borderId="33" xfId="0" applyBorder="1" applyAlignment="1">
      <alignment horizontal="center" vertical="center" wrapText="1"/>
    </xf>
    <xf numFmtId="0" fontId="15" fillId="0" borderId="29"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8" xfId="0" applyFont="1" applyBorder="1" applyAlignment="1">
      <alignment horizontal="center" vertical="center"/>
    </xf>
    <xf numFmtId="0" fontId="41" fillId="34" borderId="0" xfId="48" applyFill="1" applyAlignment="1">
      <alignment horizontal="left" vertical="center"/>
    </xf>
    <xf numFmtId="0" fontId="41" fillId="34" borderId="0" xfId="48" applyFill="1" applyAlignment="1">
      <alignment horizontal="left" vertical="center" wrapText="1"/>
    </xf>
    <xf numFmtId="0" fontId="41" fillId="34" borderId="2" xfId="48" applyFill="1" applyBorder="1" applyAlignment="1">
      <alignment horizontal="center" vertical="center"/>
    </xf>
    <xf numFmtId="179" fontId="56" fillId="34" borderId="6" xfId="48" applyNumberFormat="1" applyFont="1" applyFill="1" applyBorder="1" applyAlignment="1">
      <alignment horizontal="center" vertical="center"/>
    </xf>
    <xf numFmtId="179" fontId="56" fillId="34" borderId="7" xfId="48" applyNumberFormat="1" applyFont="1" applyFill="1" applyBorder="1" applyAlignment="1">
      <alignment horizontal="center" vertical="center"/>
    </xf>
    <xf numFmtId="179" fontId="56" fillId="34" borderId="8" xfId="48" applyNumberFormat="1" applyFont="1" applyFill="1" applyBorder="1" applyAlignment="1">
      <alignment horizontal="center" vertical="center"/>
    </xf>
    <xf numFmtId="0" fontId="41" fillId="34" borderId="3" xfId="48" applyFill="1" applyBorder="1" applyAlignment="1">
      <alignment horizontal="center" vertical="center" wrapText="1"/>
    </xf>
    <xf numFmtId="0" fontId="41" fillId="34" borderId="4" xfId="48" applyFill="1" applyBorder="1" applyAlignment="1">
      <alignment horizontal="center" vertical="center" wrapText="1"/>
    </xf>
    <xf numFmtId="0" fontId="41" fillId="34" borderId="1" xfId="48" applyFill="1" applyBorder="1" applyAlignment="1">
      <alignment horizontal="center" vertical="center" wrapText="1"/>
    </xf>
    <xf numFmtId="180" fontId="56" fillId="37" borderId="3" xfId="28" applyNumberFormat="1" applyFont="1" applyFill="1" applyBorder="1" applyAlignment="1">
      <alignment horizontal="center" vertical="center"/>
    </xf>
    <xf numFmtId="180" fontId="56" fillId="37" borderId="4" xfId="28" applyNumberFormat="1" applyFont="1" applyFill="1" applyBorder="1" applyAlignment="1">
      <alignment horizontal="center" vertical="center"/>
    </xf>
    <xf numFmtId="180" fontId="56" fillId="37" borderId="1" xfId="28" applyNumberFormat="1" applyFont="1" applyFill="1" applyBorder="1" applyAlignment="1">
      <alignment horizontal="center" vertical="center"/>
    </xf>
    <xf numFmtId="180" fontId="56" fillId="37" borderId="15" xfId="28" applyNumberFormat="1" applyFont="1" applyFill="1" applyBorder="1" applyAlignment="1">
      <alignment horizontal="center" vertical="center"/>
    </xf>
    <xf numFmtId="180" fontId="56" fillId="37" borderId="5" xfId="28" applyNumberFormat="1" applyFont="1" applyFill="1" applyBorder="1" applyAlignment="1">
      <alignment horizontal="center" vertical="center"/>
    </xf>
    <xf numFmtId="180" fontId="56" fillId="37" borderId="14" xfId="28" applyNumberFormat="1" applyFont="1" applyFill="1" applyBorder="1" applyAlignment="1">
      <alignment horizontal="center" vertical="center"/>
    </xf>
    <xf numFmtId="0" fontId="41" fillId="34" borderId="15" xfId="48" applyFill="1" applyBorder="1" applyAlignment="1">
      <alignment horizontal="center" vertical="center"/>
    </xf>
    <xf numFmtId="0" fontId="41" fillId="34" borderId="5" xfId="48" applyFill="1" applyBorder="1" applyAlignment="1">
      <alignment horizontal="center" vertical="center"/>
    </xf>
    <xf numFmtId="0" fontId="41" fillId="34" borderId="14" xfId="48" applyFill="1" applyBorder="1" applyAlignment="1">
      <alignment horizontal="center" vertical="center"/>
    </xf>
    <xf numFmtId="178" fontId="56" fillId="35" borderId="2" xfId="37" applyNumberFormat="1" applyFont="1" applyFill="1" applyBorder="1" applyAlignment="1">
      <alignment horizontal="center" vertical="center"/>
    </xf>
    <xf numFmtId="0" fontId="41" fillId="34" borderId="20" xfId="48" applyFill="1" applyBorder="1" applyAlignment="1">
      <alignment horizontal="center" vertical="center"/>
    </xf>
    <xf numFmtId="0" fontId="41" fillId="34" borderId="33" xfId="48" applyFill="1" applyBorder="1" applyAlignment="1">
      <alignment horizontal="center" vertical="center"/>
    </xf>
    <xf numFmtId="179" fontId="56" fillId="34" borderId="3" xfId="48" applyNumberFormat="1" applyFont="1" applyFill="1" applyBorder="1" applyAlignment="1">
      <alignment horizontal="center" vertical="center"/>
    </xf>
    <xf numFmtId="179" fontId="56" fillId="34" borderId="4" xfId="48" applyNumberFormat="1" applyFont="1" applyFill="1" applyBorder="1" applyAlignment="1">
      <alignment horizontal="center" vertical="center"/>
    </xf>
    <xf numFmtId="179" fontId="56" fillId="34" borderId="1" xfId="48" applyNumberFormat="1" applyFont="1" applyFill="1" applyBorder="1" applyAlignment="1">
      <alignment horizontal="center" vertical="center"/>
    </xf>
    <xf numFmtId="179" fontId="56" fillId="34" borderId="15" xfId="48" applyNumberFormat="1" applyFont="1" applyFill="1" applyBorder="1" applyAlignment="1">
      <alignment horizontal="center" vertical="center"/>
    </xf>
    <xf numFmtId="179" fontId="56" fillId="34" borderId="5" xfId="48" applyNumberFormat="1" applyFont="1" applyFill="1" applyBorder="1" applyAlignment="1">
      <alignment horizontal="center" vertical="center"/>
    </xf>
    <xf numFmtId="179" fontId="56" fillId="34" borderId="14" xfId="48" applyNumberFormat="1" applyFont="1" applyFill="1" applyBorder="1" applyAlignment="1">
      <alignment horizontal="center" vertical="center"/>
    </xf>
    <xf numFmtId="0" fontId="41" fillId="34" borderId="5" xfId="48" applyFill="1" applyBorder="1" applyAlignment="1">
      <alignment horizontal="left" vertical="center"/>
    </xf>
    <xf numFmtId="0" fontId="41" fillId="34" borderId="6" xfId="48" applyFill="1" applyBorder="1" applyAlignment="1">
      <alignment horizontal="center" vertical="center"/>
    </xf>
    <xf numFmtId="0" fontId="41" fillId="34" borderId="7" xfId="48" applyFill="1" applyBorder="1" applyAlignment="1">
      <alignment horizontal="center" vertical="center"/>
    </xf>
    <xf numFmtId="0" fontId="41" fillId="34" borderId="8" xfId="48" applyFill="1" applyBorder="1" applyAlignment="1">
      <alignment horizontal="center" vertical="center"/>
    </xf>
    <xf numFmtId="0" fontId="41" fillId="34" borderId="2" xfId="48" applyFill="1" applyBorder="1" applyAlignment="1">
      <alignment horizontal="center" vertical="center" wrapText="1"/>
    </xf>
    <xf numFmtId="0" fontId="61" fillId="34" borderId="2" xfId="48" applyFont="1" applyFill="1" applyBorder="1" applyAlignment="1">
      <alignment horizontal="center" vertical="top" wrapText="1"/>
    </xf>
    <xf numFmtId="0" fontId="41" fillId="34" borderId="2" xfId="48" applyFill="1" applyBorder="1" applyAlignment="1">
      <alignment horizontal="center" vertical="top" wrapText="1"/>
    </xf>
    <xf numFmtId="0" fontId="41" fillId="34" borderId="6" xfId="48" applyFill="1" applyBorder="1" applyAlignment="1">
      <alignment horizontal="center" vertical="center" wrapText="1"/>
    </xf>
    <xf numFmtId="0" fontId="41" fillId="34" borderId="7" xfId="48" applyFill="1" applyBorder="1" applyAlignment="1">
      <alignment horizontal="center" vertical="center" wrapText="1"/>
    </xf>
    <xf numFmtId="0" fontId="41" fillId="34" borderId="8" xfId="48" applyFill="1" applyBorder="1" applyAlignment="1">
      <alignment horizontal="center" vertical="center" wrapText="1"/>
    </xf>
    <xf numFmtId="0" fontId="41" fillId="0" borderId="20" xfId="48" applyBorder="1" applyAlignment="1">
      <alignment horizontal="center" vertical="center"/>
    </xf>
    <xf numFmtId="0" fontId="41" fillId="0" borderId="29" xfId="48" applyBorder="1" applyAlignment="1">
      <alignment horizontal="center" vertical="center"/>
    </xf>
    <xf numFmtId="0" fontId="41" fillId="0" borderId="33" xfId="48" applyBorder="1" applyAlignment="1">
      <alignment horizontal="center" vertical="center"/>
    </xf>
    <xf numFmtId="0" fontId="41" fillId="35" borderId="0" xfId="48" applyFill="1" applyAlignment="1">
      <alignment horizontal="center" vertical="center"/>
    </xf>
    <xf numFmtId="0" fontId="59" fillId="34" borderId="0" xfId="48" applyFont="1" applyFill="1" applyAlignment="1">
      <alignment horizontal="center" vertical="center"/>
    </xf>
    <xf numFmtId="0" fontId="41" fillId="35" borderId="5" xfId="48" applyFill="1" applyBorder="1" applyAlignment="1">
      <alignment horizontal="center" vertical="center" shrinkToFit="1"/>
    </xf>
    <xf numFmtId="0" fontId="41" fillId="35" borderId="7" xfId="48" applyFill="1" applyBorder="1" applyAlignment="1">
      <alignment horizontal="center" vertical="center" shrinkToFit="1"/>
    </xf>
    <xf numFmtId="0" fontId="54" fillId="34" borderId="0" xfId="48" applyFont="1" applyFill="1" applyAlignment="1">
      <alignment horizontal="left" vertical="center"/>
    </xf>
    <xf numFmtId="0" fontId="41" fillId="35" borderId="2" xfId="48" applyFill="1" applyBorder="1" applyAlignment="1">
      <alignment horizontal="center" vertical="center"/>
    </xf>
    <xf numFmtId="0" fontId="41" fillId="35" borderId="2" xfId="48" applyFill="1" applyBorder="1" applyAlignment="1">
      <alignment horizontal="center" vertical="center" shrinkToFit="1"/>
    </xf>
    <xf numFmtId="0" fontId="14" fillId="0" borderId="0" xfId="0" applyFont="1" applyAlignment="1">
      <alignment horizontal="left" wrapText="1"/>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1" xfId="0" applyFont="1" applyBorder="1" applyAlignment="1">
      <alignment horizontal="left" vertical="center"/>
    </xf>
    <xf numFmtId="0" fontId="12" fillId="0" borderId="15" xfId="0" applyFont="1" applyBorder="1" applyAlignment="1">
      <alignment horizontal="left" vertical="center"/>
    </xf>
    <xf numFmtId="0" fontId="12" fillId="0" borderId="14" xfId="0" applyFont="1" applyBorder="1" applyAlignment="1">
      <alignment horizontal="left" vertical="center"/>
    </xf>
    <xf numFmtId="0" fontId="12" fillId="0" borderId="5" xfId="0" applyFont="1" applyBorder="1" applyAlignment="1">
      <alignment vertical="center" wrapText="1"/>
    </xf>
    <xf numFmtId="0" fontId="12" fillId="0" borderId="14" xfId="0" applyFont="1" applyBorder="1" applyAlignment="1">
      <alignment vertical="center" wrapText="1"/>
    </xf>
    <xf numFmtId="0" fontId="12" fillId="0" borderId="16" xfId="0" applyFont="1" applyBorder="1" applyAlignment="1">
      <alignment horizontal="center" vertical="center"/>
    </xf>
    <xf numFmtId="0" fontId="12" fillId="0" borderId="22" xfId="0" applyFont="1" applyBorder="1" applyAlignment="1">
      <alignment horizontal="center" vertical="center"/>
    </xf>
    <xf numFmtId="0" fontId="12" fillId="0" borderId="33" xfId="0" applyFont="1" applyBorder="1" applyAlignment="1">
      <alignment horizontal="center" vertical="center"/>
    </xf>
    <xf numFmtId="0" fontId="12" fillId="0" borderId="0" xfId="0" applyFont="1" applyAlignment="1">
      <alignment horizontal="center"/>
    </xf>
    <xf numFmtId="0" fontId="12" fillId="0" borderId="0" xfId="0" applyFont="1" applyAlignment="1">
      <alignment horizontal="center" vertical="top" wrapText="1"/>
    </xf>
    <xf numFmtId="0" fontId="12" fillId="0" borderId="22" xfId="0" applyFont="1" applyBorder="1" applyAlignment="1">
      <alignment horizontal="center" vertical="top" wrapText="1"/>
    </xf>
    <xf numFmtId="0" fontId="28" fillId="0" borderId="2" xfId="0" applyFont="1" applyBorder="1" applyAlignment="1">
      <alignment horizontal="center" vertical="center"/>
    </xf>
    <xf numFmtId="0" fontId="28" fillId="0" borderId="8" xfId="0" applyFont="1" applyBorder="1" applyAlignment="1">
      <alignment horizontal="center" vertical="center"/>
    </xf>
    <xf numFmtId="0" fontId="28" fillId="0" borderId="6" xfId="0" applyFont="1" applyBorder="1" applyAlignment="1">
      <alignment horizontal="center" vertical="center"/>
    </xf>
    <xf numFmtId="0" fontId="28" fillId="0" borderId="33" xfId="0" applyFont="1" applyBorder="1" applyAlignment="1">
      <alignment horizontal="center" vertical="center"/>
    </xf>
    <xf numFmtId="0" fontId="12" fillId="0" borderId="0" xfId="0" applyFont="1" applyAlignment="1">
      <alignment horizontal="center" vertical="center" wrapText="1"/>
    </xf>
    <xf numFmtId="1" fontId="12" fillId="4" borderId="6" xfId="0" applyNumberFormat="1" applyFont="1" applyFill="1" applyBorder="1" applyAlignment="1">
      <alignment horizontal="center" vertical="center"/>
    </xf>
    <xf numFmtId="1" fontId="12" fillId="4" borderId="7" xfId="0" applyNumberFormat="1" applyFont="1" applyFill="1" applyBorder="1" applyAlignment="1">
      <alignment horizontal="center" vertical="center"/>
    </xf>
    <xf numFmtId="0" fontId="12" fillId="0" borderId="2" xfId="0" applyFont="1" applyBorder="1" applyAlignment="1">
      <alignment horizontal="lef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2" xfId="0" applyFont="1" applyBorder="1" applyAlignment="1">
      <alignment horizontal="left" vertical="center"/>
    </xf>
    <xf numFmtId="0" fontId="27" fillId="0" borderId="0" xfId="0" applyFont="1" applyAlignment="1">
      <alignment horizontal="center" vertical="top" wrapText="1"/>
    </xf>
    <xf numFmtId="0" fontId="27" fillId="0" borderId="0" xfId="0" applyFont="1" applyAlignment="1">
      <alignment horizontal="center" vertical="top"/>
    </xf>
    <xf numFmtId="0" fontId="27" fillId="0" borderId="0" xfId="0" applyFont="1" applyAlignment="1">
      <alignment vertical="top" wrapText="1"/>
    </xf>
    <xf numFmtId="0" fontId="15" fillId="0" borderId="6" xfId="0" applyFont="1" applyBorder="1" applyAlignment="1">
      <alignment vertical="center" wrapText="1"/>
    </xf>
    <xf numFmtId="0" fontId="15" fillId="0" borderId="7" xfId="0" applyFont="1" applyBorder="1" applyAlignment="1">
      <alignmen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2" fillId="0" borderId="16" xfId="0" applyFont="1" applyBorder="1" applyAlignment="1">
      <alignment horizontal="left" vertical="top"/>
    </xf>
    <xf numFmtId="0" fontId="12" fillId="0" borderId="0" xfId="0" applyFont="1" applyAlignment="1">
      <alignment horizontal="left" vertical="top"/>
    </xf>
    <xf numFmtId="0" fontId="12" fillId="0" borderId="22" xfId="0" applyFont="1" applyBorder="1" applyAlignment="1">
      <alignment horizontal="left" vertical="top"/>
    </xf>
    <xf numFmtId="0" fontId="12" fillId="0" borderId="7" xfId="0" applyFont="1" applyBorder="1" applyAlignment="1">
      <alignment horizontal="center" vertical="center" wrapText="1"/>
    </xf>
    <xf numFmtId="0" fontId="12" fillId="0" borderId="16" xfId="0" applyFont="1" applyBorder="1" applyAlignment="1">
      <alignment horizontal="left" vertical="center"/>
    </xf>
    <xf numFmtId="0" fontId="12" fillId="0" borderId="22"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62" fillId="0" borderId="0" xfId="0" applyFont="1" applyAlignment="1">
      <alignment horizontal="center" vertical="top" wrapText="1"/>
    </xf>
    <xf numFmtId="0" fontId="62" fillId="0" borderId="0" xfId="0" applyFont="1" applyAlignment="1">
      <alignment horizontal="center" vertical="top"/>
    </xf>
    <xf numFmtId="0" fontId="62" fillId="0" borderId="0" xfId="0" applyFont="1" applyAlignment="1">
      <alignment vertical="top" wrapText="1"/>
    </xf>
    <xf numFmtId="0" fontId="27" fillId="0" borderId="2" xfId="0" applyFont="1" applyBorder="1" applyAlignment="1">
      <alignment horizontal="center" vertical="center" wrapText="1"/>
    </xf>
    <xf numFmtId="0" fontId="27" fillId="0" borderId="2" xfId="0" applyFont="1" applyBorder="1" applyAlignment="1">
      <alignment horizontal="center" vertical="center"/>
    </xf>
    <xf numFmtId="0" fontId="14" fillId="0" borderId="2" xfId="0" applyFont="1" applyBorder="1" applyAlignment="1">
      <alignment horizontal="center" vertical="center" wrapText="1"/>
    </xf>
    <xf numFmtId="0" fontId="14" fillId="0" borderId="2" xfId="0" applyFont="1" applyBorder="1" applyAlignment="1">
      <alignment horizontal="center" vertical="center"/>
    </xf>
    <xf numFmtId="0" fontId="16" fillId="0" borderId="0" xfId="0" applyFont="1" applyAlignment="1">
      <alignment horizontal="center" vertical="center" wrapText="1"/>
    </xf>
    <xf numFmtId="0" fontId="12" fillId="0" borderId="16" xfId="0" applyFont="1" applyBorder="1" applyAlignment="1">
      <alignment horizontal="left" vertical="center" wrapText="1"/>
    </xf>
    <xf numFmtId="0" fontId="12" fillId="0" borderId="22" xfId="0" applyFont="1" applyBorder="1" applyAlignment="1">
      <alignment horizontal="left" vertical="center" wrapText="1"/>
    </xf>
    <xf numFmtId="0" fontId="12" fillId="0" borderId="15" xfId="0" applyFont="1" applyBorder="1" applyAlignment="1">
      <alignment horizontal="left" vertical="center" wrapText="1"/>
    </xf>
    <xf numFmtId="0" fontId="12" fillId="0" borderId="14" xfId="0" applyFont="1" applyBorder="1" applyAlignment="1">
      <alignment horizontal="left" vertical="center" wrapText="1"/>
    </xf>
    <xf numFmtId="0" fontId="12" fillId="0" borderId="4" xfId="0" applyFont="1" applyBorder="1" applyAlignment="1">
      <alignment horizontal="left" vertical="center" wrapText="1"/>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6" xfId="0" applyFont="1" applyBorder="1" applyAlignment="1">
      <alignment horizontal="center" vertical="center" wrapText="1"/>
    </xf>
    <xf numFmtId="0" fontId="14" fillId="0" borderId="8" xfId="0" applyFont="1" applyBorder="1" applyAlignment="1">
      <alignment horizontal="center" vertical="center" wrapText="1"/>
    </xf>
    <xf numFmtId="0" fontId="27" fillId="0" borderId="0" xfId="0" applyFont="1" applyAlignment="1">
      <alignment horizontal="left" vertical="center" shrinkToFit="1"/>
    </xf>
    <xf numFmtId="0" fontId="12" fillId="0" borderId="0" xfId="0" applyFont="1" applyAlignment="1">
      <alignment horizontal="left" vertical="center" shrinkToFit="1"/>
    </xf>
    <xf numFmtId="0" fontId="12" fillId="0" borderId="6" xfId="0" applyFont="1" applyBorder="1" applyAlignment="1">
      <alignment vertical="center"/>
    </xf>
    <xf numFmtId="0" fontId="12" fillId="0" borderId="6" xfId="0" applyFont="1" applyBorder="1" applyAlignment="1">
      <alignment horizontal="right" vertical="center"/>
    </xf>
    <xf numFmtId="0" fontId="12" fillId="0" borderId="7" xfId="0" applyFont="1" applyBorder="1" applyAlignment="1">
      <alignment horizontal="right" vertical="center"/>
    </xf>
    <xf numFmtId="0" fontId="12" fillId="0" borderId="8" xfId="0" applyFont="1" applyBorder="1" applyAlignment="1">
      <alignment horizontal="right" vertical="center"/>
    </xf>
    <xf numFmtId="0" fontId="14" fillId="0" borderId="2" xfId="0" applyFont="1" applyBorder="1" applyAlignment="1">
      <alignment horizontal="left" vertical="center" shrinkToFit="1"/>
    </xf>
    <xf numFmtId="0" fontId="27" fillId="0" borderId="2" xfId="0" applyFont="1" applyBorder="1" applyAlignment="1">
      <alignment horizontal="left" vertical="center" shrinkToFit="1"/>
    </xf>
    <xf numFmtId="0" fontId="14" fillId="0" borderId="2" xfId="0" applyFont="1" applyBorder="1" applyAlignment="1">
      <alignment horizontal="left" vertical="center"/>
    </xf>
    <xf numFmtId="0" fontId="14" fillId="0" borderId="0" xfId="0" applyFont="1" applyAlignment="1">
      <alignment horizontal="left" vertical="top" wrapText="1"/>
    </xf>
    <xf numFmtId="0" fontId="14" fillId="0" borderId="33" xfId="0" applyFont="1" applyBorder="1" applyAlignment="1">
      <alignment horizontal="left" vertical="center"/>
    </xf>
    <xf numFmtId="0" fontId="20" fillId="0" borderId="93" xfId="0" quotePrefix="1" applyFont="1" applyBorder="1" applyAlignment="1">
      <alignment horizontal="center" vertical="center"/>
    </xf>
    <xf numFmtId="0" fontId="27" fillId="0" borderId="91" xfId="0" quotePrefix="1" applyFont="1" applyBorder="1" applyAlignment="1">
      <alignment horizontal="center" vertical="center"/>
    </xf>
    <xf numFmtId="0" fontId="27" fillId="0" borderId="92" xfId="0" quotePrefix="1" applyFont="1" applyBorder="1" applyAlignment="1">
      <alignment horizontal="center" vertical="center"/>
    </xf>
    <xf numFmtId="0" fontId="27" fillId="0" borderId="47" xfId="0" quotePrefix="1" applyFont="1" applyBorder="1" applyAlignment="1">
      <alignment horizontal="center" vertical="center"/>
    </xf>
    <xf numFmtId="0" fontId="27" fillId="0" borderId="48" xfId="0" quotePrefix="1" applyFont="1" applyBorder="1" applyAlignment="1">
      <alignment horizontal="center" vertical="center"/>
    </xf>
    <xf numFmtId="0" fontId="14" fillId="0" borderId="0" xfId="0" applyFont="1" applyAlignment="1">
      <alignment horizontal="left" vertical="center" wrapText="1"/>
    </xf>
    <xf numFmtId="0" fontId="14" fillId="0" borderId="2" xfId="0" applyFont="1" applyBorder="1" applyAlignment="1">
      <alignment vertical="center" wrapText="1"/>
    </xf>
    <xf numFmtId="0" fontId="12" fillId="0" borderId="29" xfId="0" applyFont="1" applyBorder="1" applyAlignment="1">
      <alignment horizontal="center"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1" xfId="0" applyFont="1" applyBorder="1" applyAlignment="1">
      <alignment horizontal="left" vertical="center" wrapText="1"/>
    </xf>
    <xf numFmtId="0" fontId="14" fillId="0" borderId="15" xfId="0" applyFont="1" applyBorder="1" applyAlignment="1">
      <alignment horizontal="left" vertical="center" wrapText="1"/>
    </xf>
    <xf numFmtId="0" fontId="14" fillId="0" borderId="5" xfId="0" applyFont="1" applyBorder="1" applyAlignment="1">
      <alignment horizontal="left" vertical="center" wrapText="1"/>
    </xf>
    <xf numFmtId="0" fontId="14" fillId="0" borderId="14" xfId="0" applyFont="1" applyBorder="1" applyAlignment="1">
      <alignment horizontal="left"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0" xfId="0" applyFont="1" applyAlignment="1">
      <alignment horizontal="center" vertical="center" wrapText="1"/>
    </xf>
    <xf numFmtId="0" fontId="14" fillId="0" borderId="16" xfId="0" applyFont="1" applyBorder="1" applyAlignment="1">
      <alignment horizontal="left" vertical="center" wrapText="1"/>
    </xf>
    <xf numFmtId="0" fontId="14" fillId="0" borderId="22" xfId="0" applyFont="1" applyBorder="1" applyAlignment="1">
      <alignment horizontal="left" vertical="center" wrapText="1"/>
    </xf>
    <xf numFmtId="0" fontId="14" fillId="0" borderId="33" xfId="0" applyFont="1" applyBorder="1" applyAlignment="1">
      <alignment horizontal="center" vertical="center"/>
    </xf>
    <xf numFmtId="0" fontId="14" fillId="0" borderId="33"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20" xfId="0" applyFont="1" applyBorder="1" applyAlignment="1">
      <alignment horizontal="center" vertical="center"/>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4" xfId="0" applyFont="1" applyBorder="1" applyAlignment="1">
      <alignment horizontal="center"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14" fillId="0" borderId="91" xfId="0" applyFont="1" applyBorder="1" applyAlignment="1">
      <alignment horizontal="center" vertical="center" wrapText="1"/>
    </xf>
    <xf numFmtId="0" fontId="14" fillId="0" borderId="92"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44" xfId="0" applyFont="1" applyBorder="1" applyAlignment="1">
      <alignment horizontal="left" vertical="center" wrapText="1"/>
    </xf>
    <xf numFmtId="0" fontId="0" fillId="0" borderId="0" xfId="0" applyAlignment="1">
      <alignment horizontal="center" vertical="center"/>
    </xf>
    <xf numFmtId="0" fontId="0" fillId="0" borderId="22" xfId="0" applyBorder="1" applyAlignment="1">
      <alignment horizontal="center" vertical="center"/>
    </xf>
    <xf numFmtId="0" fontId="14" fillId="0" borderId="6" xfId="0" applyFont="1" applyBorder="1" applyAlignment="1">
      <alignment horizontal="left" vertical="center" wrapText="1" indent="1"/>
    </xf>
    <xf numFmtId="0" fontId="14" fillId="0" borderId="7" xfId="0" applyFont="1" applyBorder="1" applyAlignment="1">
      <alignment horizontal="left" vertical="center" wrapText="1" indent="1"/>
    </xf>
    <xf numFmtId="0" fontId="14" fillId="0" borderId="8" xfId="0" applyFont="1" applyBorder="1" applyAlignment="1">
      <alignment horizontal="left" vertical="center" wrapText="1" indent="1"/>
    </xf>
    <xf numFmtId="0" fontId="12" fillId="0" borderId="77" xfId="0" applyFont="1" applyBorder="1" applyAlignment="1">
      <alignment vertical="center"/>
    </xf>
    <xf numFmtId="0" fontId="0" fillId="0" borderId="79" xfId="0" applyBorder="1" applyAlignment="1">
      <alignment vertical="center"/>
    </xf>
    <xf numFmtId="0" fontId="14" fillId="0" borderId="6" xfId="0" applyFont="1" applyBorder="1" applyAlignment="1">
      <alignment horizontal="left" vertical="center" indent="1"/>
    </xf>
    <xf numFmtId="0" fontId="14" fillId="0" borderId="7" xfId="0" applyFont="1" applyBorder="1" applyAlignment="1">
      <alignment horizontal="left" vertical="center" indent="1"/>
    </xf>
    <xf numFmtId="0" fontId="14" fillId="0" borderId="8" xfId="0" applyFont="1" applyBorder="1" applyAlignment="1">
      <alignment horizontal="left" vertical="center" indent="1"/>
    </xf>
    <xf numFmtId="0" fontId="12" fillId="0" borderId="6" xfId="0" applyFont="1" applyBorder="1" applyAlignment="1">
      <alignment horizontal="center" vertical="center" shrinkToFit="1"/>
    </xf>
    <xf numFmtId="0" fontId="12" fillId="0" borderId="8" xfId="0" applyFont="1" applyBorder="1" applyAlignment="1">
      <alignment horizontal="center" vertical="center" shrinkToFit="1"/>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31" fillId="0" borderId="7" xfId="0" applyFont="1" applyBorder="1" applyAlignment="1">
      <alignment horizontal="left" vertical="center"/>
    </xf>
    <xf numFmtId="0" fontId="31" fillId="0" borderId="8" xfId="0" applyFont="1" applyBorder="1" applyAlignment="1">
      <alignment horizontal="left" vertical="center"/>
    </xf>
    <xf numFmtId="0" fontId="31" fillId="0" borderId="7" xfId="0" applyFont="1" applyBorder="1" applyAlignment="1">
      <alignment horizontal="left" vertical="center" wrapText="1"/>
    </xf>
    <xf numFmtId="0" fontId="31" fillId="0" borderId="8" xfId="0" applyFont="1" applyBorder="1" applyAlignment="1">
      <alignment horizontal="left" vertical="center" wrapText="1"/>
    </xf>
    <xf numFmtId="0" fontId="14" fillId="0" borderId="0" xfId="0" applyFont="1" applyAlignment="1">
      <alignment horizontal="right" vertical="top" wrapText="1"/>
    </xf>
    <xf numFmtId="0" fontId="14" fillId="0" borderId="22" xfId="0" applyFont="1" applyBorder="1" applyAlignment="1">
      <alignment horizontal="right" vertical="top" wrapText="1"/>
    </xf>
    <xf numFmtId="0" fontId="14" fillId="0" borderId="5" xfId="0" applyFont="1" applyBorder="1" applyAlignment="1">
      <alignment horizontal="right" vertical="top" wrapText="1"/>
    </xf>
    <xf numFmtId="0" fontId="14" fillId="0" borderId="14" xfId="0" applyFont="1" applyBorder="1" applyAlignment="1">
      <alignment horizontal="right" vertical="top" wrapText="1"/>
    </xf>
    <xf numFmtId="0" fontId="14" fillId="0" borderId="7" xfId="0" applyFont="1" applyBorder="1" applyAlignment="1">
      <alignment horizontal="center" vertical="center" wrapText="1"/>
    </xf>
    <xf numFmtId="0" fontId="14" fillId="0" borderId="16" xfId="0" applyFont="1" applyBorder="1" applyAlignment="1">
      <alignment horizontal="center" vertical="center"/>
    </xf>
    <xf numFmtId="0" fontId="27" fillId="0" borderId="0" xfId="0" applyFont="1" applyAlignment="1">
      <alignment horizontal="left" vertical="center" wrapText="1"/>
    </xf>
    <xf numFmtId="0" fontId="27" fillId="0" borderId="6" xfId="0" applyFont="1" applyBorder="1" applyAlignment="1">
      <alignment horizontal="center" vertical="center" shrinkToFit="1"/>
    </xf>
    <xf numFmtId="0" fontId="27" fillId="0" borderId="8" xfId="0" applyFont="1" applyBorder="1" applyAlignment="1">
      <alignment horizontal="center" vertical="center" shrinkToFit="1"/>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4" fillId="0" borderId="6" xfId="0" applyFont="1" applyBorder="1" applyAlignment="1">
      <alignment vertical="center" wrapText="1"/>
    </xf>
    <xf numFmtId="0" fontId="14" fillId="0" borderId="7" xfId="0" applyFont="1" applyBorder="1" applyAlignment="1">
      <alignment vertical="center" wrapText="1"/>
    </xf>
    <xf numFmtId="0" fontId="14" fillId="0" borderId="8" xfId="0" applyFont="1" applyBorder="1" applyAlignment="1">
      <alignment vertical="center" wrapText="1"/>
    </xf>
    <xf numFmtId="9" fontId="14" fillId="0" borderId="0" xfId="0" quotePrefix="1" applyNumberFormat="1" applyFont="1" applyAlignment="1">
      <alignment horizontal="center" vertical="center" wrapText="1"/>
    </xf>
    <xf numFmtId="0" fontId="14" fillId="0" borderId="2" xfId="0" applyFont="1" applyBorder="1" applyAlignment="1">
      <alignment vertical="center"/>
    </xf>
    <xf numFmtId="0" fontId="14" fillId="0" borderId="16" xfId="0" applyFont="1" applyBorder="1" applyAlignment="1">
      <alignment vertical="center" wrapText="1"/>
    </xf>
    <xf numFmtId="0" fontId="14" fillId="0" borderId="0" xfId="0" applyFont="1" applyAlignment="1">
      <alignment vertical="center" wrapText="1"/>
    </xf>
    <xf numFmtId="0" fontId="14" fillId="0" borderId="22" xfId="0" applyFont="1" applyBorder="1" applyAlignment="1">
      <alignment vertical="center" wrapText="1"/>
    </xf>
    <xf numFmtId="9" fontId="14" fillId="0" borderId="0" xfId="0" applyNumberFormat="1" applyFont="1" applyAlignment="1">
      <alignment horizontal="left" vertical="center" wrapText="1"/>
    </xf>
    <xf numFmtId="0" fontId="14" fillId="0" borderId="33" xfId="0" applyFont="1" applyBorder="1" applyAlignment="1">
      <alignment vertical="center" wrapText="1"/>
    </xf>
    <xf numFmtId="0" fontId="14" fillId="0" borderId="33" xfId="0" applyFont="1" applyBorder="1" applyAlignment="1">
      <alignment vertical="center"/>
    </xf>
    <xf numFmtId="0" fontId="12" fillId="0" borderId="3" xfId="0" applyFont="1" applyBorder="1" applyAlignment="1">
      <alignment horizontal="left" vertical="center" wrapText="1"/>
    </xf>
    <xf numFmtId="0" fontId="12" fillId="0" borderId="1" xfId="0" applyFont="1" applyBorder="1" applyAlignment="1">
      <alignment horizontal="left" vertical="center" wrapText="1"/>
    </xf>
    <xf numFmtId="0" fontId="12" fillId="0" borderId="103" xfId="0" applyFont="1" applyBorder="1" applyAlignment="1">
      <alignment horizontal="left" vertical="center"/>
    </xf>
    <xf numFmtId="0" fontId="12" fillId="0" borderId="107" xfId="0" applyFont="1" applyBorder="1" applyAlignment="1">
      <alignment horizontal="left" vertical="center"/>
    </xf>
    <xf numFmtId="0" fontId="12" fillId="0" borderId="108" xfId="0" applyFont="1" applyBorder="1" applyAlignment="1">
      <alignment horizontal="left" vertical="center"/>
    </xf>
    <xf numFmtId="0" fontId="12" fillId="0" borderId="0" xfId="0" applyFont="1" applyAlignment="1">
      <alignment horizontal="left" vertical="top" wrapText="1"/>
    </xf>
    <xf numFmtId="0" fontId="14" fillId="0" borderId="0" xfId="0" applyFont="1" applyAlignment="1">
      <alignment horizontal="left" vertical="center"/>
    </xf>
    <xf numFmtId="0" fontId="28" fillId="0" borderId="0" xfId="0" applyFont="1" applyAlignment="1">
      <alignment horizontal="left" vertical="center" wrapText="1"/>
    </xf>
    <xf numFmtId="0" fontId="12" fillId="0" borderId="20"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left" vertical="center" wrapText="1"/>
    </xf>
    <xf numFmtId="0" fontId="12" fillId="0" borderId="29" xfId="0" applyFont="1" applyBorder="1" applyAlignment="1">
      <alignment horizontal="left" vertical="center" wrapText="1"/>
    </xf>
    <xf numFmtId="0" fontId="12" fillId="0" borderId="104" xfId="0" applyFont="1" applyBorder="1" applyAlignment="1">
      <alignment horizontal="left" vertical="center"/>
    </xf>
    <xf numFmtId="0" fontId="12" fillId="0" borderId="105" xfId="0" applyFont="1" applyBorder="1" applyAlignment="1">
      <alignment horizontal="left" vertical="center"/>
    </xf>
    <xf numFmtId="0" fontId="12" fillId="0" borderId="106" xfId="0" applyFont="1" applyBorder="1" applyAlignment="1">
      <alignment horizontal="left" vertical="center"/>
    </xf>
    <xf numFmtId="0" fontId="12" fillId="0" borderId="8" xfId="0" applyFont="1" applyBorder="1" applyAlignment="1">
      <alignment horizontal="left" vertical="center" wrapText="1"/>
    </xf>
    <xf numFmtId="0" fontId="27" fillId="0" borderId="0" xfId="0" applyFont="1" applyAlignment="1">
      <alignment horizontal="left" vertical="center"/>
    </xf>
    <xf numFmtId="0" fontId="12" fillId="0" borderId="2" xfId="0" applyFont="1" applyBorder="1" applyAlignment="1">
      <alignment horizontal="center" vertical="center" wrapText="1"/>
    </xf>
    <xf numFmtId="181" fontId="12" fillId="0" borderId="6" xfId="46" applyNumberFormat="1" applyFont="1" applyBorder="1" applyAlignment="1">
      <alignment horizontal="center" vertical="center"/>
    </xf>
    <xf numFmtId="181" fontId="12" fillId="0" borderId="7" xfId="46" applyNumberFormat="1" applyFont="1" applyBorder="1" applyAlignment="1">
      <alignment horizontal="center" vertical="center"/>
    </xf>
    <xf numFmtId="0" fontId="27" fillId="0" borderId="0" xfId="0" applyFont="1" applyAlignment="1">
      <alignment horizontal="center" vertical="center"/>
    </xf>
    <xf numFmtId="0" fontId="27" fillId="0" borderId="0" xfId="0" applyFont="1" applyAlignment="1">
      <alignment horizontal="left" vertical="top" wrapText="1"/>
    </xf>
    <xf numFmtId="181" fontId="12" fillId="0" borderId="4" xfId="46" applyNumberFormat="1" applyFont="1" applyBorder="1" applyAlignment="1">
      <alignment horizontal="center" vertical="center"/>
    </xf>
    <xf numFmtId="181" fontId="12" fillId="0" borderId="5" xfId="46" applyNumberFormat="1" applyFont="1" applyBorder="1" applyAlignment="1">
      <alignment horizontal="center" vertical="center"/>
    </xf>
    <xf numFmtId="181" fontId="12" fillId="0" borderId="1" xfId="46" applyNumberFormat="1" applyFont="1" applyBorder="1" applyAlignment="1">
      <alignment horizontal="center" vertical="center"/>
    </xf>
    <xf numFmtId="181" fontId="12" fillId="0" borderId="14" xfId="46" applyNumberFormat="1" applyFont="1" applyBorder="1" applyAlignment="1">
      <alignment horizontal="center" vertical="center"/>
    </xf>
    <xf numFmtId="0" fontId="12" fillId="0" borderId="8" xfId="0" applyFont="1" applyBorder="1" applyAlignment="1">
      <alignment horizontal="center" vertical="center" wrapText="1"/>
    </xf>
    <xf numFmtId="0" fontId="15" fillId="0" borderId="2" xfId="0" applyFont="1" applyBorder="1" applyAlignment="1">
      <alignment horizontal="center" vertical="center"/>
    </xf>
    <xf numFmtId="0" fontId="12" fillId="0" borderId="20" xfId="0" applyFont="1" applyBorder="1" applyAlignment="1">
      <alignment horizontal="center" vertical="center" wrapText="1"/>
    </xf>
    <xf numFmtId="38" fontId="12" fillId="0" borderId="2" xfId="36" applyFont="1" applyFill="1" applyBorder="1" applyAlignment="1">
      <alignment horizontal="center" vertical="center"/>
    </xf>
    <xf numFmtId="38" fontId="12" fillId="0" borderId="2" xfId="36" applyFont="1" applyFill="1" applyBorder="1" applyAlignment="1">
      <alignment horizontal="center" vertical="center" wrapText="1"/>
    </xf>
    <xf numFmtId="0" fontId="32" fillId="0" borderId="0" xfId="0" applyFont="1" applyAlignment="1">
      <alignment horizontal="left" vertical="center" wrapText="1"/>
    </xf>
    <xf numFmtId="0" fontId="33" fillId="0" borderId="6" xfId="0" applyFont="1" applyBorder="1" applyAlignment="1">
      <alignment horizontal="left" vertical="center" wrapText="1" indent="1"/>
    </xf>
    <xf numFmtId="0" fontId="33" fillId="0" borderId="7" xfId="0" applyFont="1" applyBorder="1" applyAlignment="1">
      <alignment horizontal="left" vertical="center" wrapText="1" indent="1"/>
    </xf>
    <xf numFmtId="0" fontId="33" fillId="0" borderId="8" xfId="0" applyFont="1" applyBorder="1" applyAlignment="1">
      <alignment horizontal="left" vertical="center" wrapText="1" indent="1"/>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3" fillId="0" borderId="0" xfId="0" applyFont="1" applyAlignment="1">
      <alignment horizontal="left" vertical="center" wrapText="1"/>
    </xf>
    <xf numFmtId="0" fontId="33" fillId="0" borderId="6" xfId="0" applyFont="1" applyBorder="1" applyAlignment="1">
      <alignment horizontal="center" vertical="center"/>
    </xf>
    <xf numFmtId="0" fontId="33" fillId="0" borderId="7" xfId="0" applyFont="1" applyBorder="1" applyAlignment="1">
      <alignment horizontal="center" vertical="center"/>
    </xf>
    <xf numFmtId="0" fontId="33" fillId="0" borderId="8" xfId="0" applyFont="1" applyBorder="1" applyAlignment="1">
      <alignment horizontal="center" vertical="center"/>
    </xf>
    <xf numFmtId="0" fontId="33" fillId="0" borderId="7" xfId="0" applyFont="1" applyBorder="1" applyAlignment="1">
      <alignment horizontal="center" vertical="center" wrapText="1"/>
    </xf>
    <xf numFmtId="0" fontId="32" fillId="0" borderId="16" xfId="0" applyFont="1" applyBorder="1" applyAlignment="1">
      <alignment horizontal="left" vertical="center" wrapText="1"/>
    </xf>
    <xf numFmtId="0" fontId="32" fillId="0" borderId="22" xfId="0" applyFont="1" applyBorder="1" applyAlignment="1">
      <alignment horizontal="left" vertical="center" wrapText="1"/>
    </xf>
    <xf numFmtId="0" fontId="32" fillId="0" borderId="2" xfId="0" applyFont="1" applyBorder="1" applyAlignment="1">
      <alignment horizontal="center" vertical="center"/>
    </xf>
    <xf numFmtId="0" fontId="32" fillId="0" borderId="6" xfId="0" applyFont="1" applyBorder="1" applyAlignment="1">
      <alignment horizontal="left" vertical="center"/>
    </xf>
    <xf numFmtId="0" fontId="32" fillId="0" borderId="7" xfId="0" applyFont="1" applyBorder="1" applyAlignment="1">
      <alignment horizontal="left" vertical="center"/>
    </xf>
    <xf numFmtId="0" fontId="32" fillId="0" borderId="8" xfId="0" applyFont="1" applyBorder="1" applyAlignment="1">
      <alignment horizontal="left" vertical="center"/>
    </xf>
    <xf numFmtId="0" fontId="32" fillId="0" borderId="8" xfId="0" applyFont="1" applyBorder="1" applyAlignment="1">
      <alignment horizontal="center" vertical="center"/>
    </xf>
    <xf numFmtId="0" fontId="12" fillId="0" borderId="22" xfId="0" applyFont="1" applyBorder="1" applyAlignment="1">
      <alignment vertical="center" wrapText="1"/>
    </xf>
    <xf numFmtId="0" fontId="12" fillId="0" borderId="0" xfId="0" applyFont="1" applyAlignment="1">
      <alignment vertical="top" wrapText="1"/>
    </xf>
    <xf numFmtId="0" fontId="12" fillId="0" borderId="0" xfId="0" applyFont="1" applyAlignment="1">
      <alignment vertical="top"/>
    </xf>
    <xf numFmtId="0" fontId="26" fillId="0" borderId="7" xfId="0" applyFont="1" applyBorder="1" applyAlignment="1">
      <alignment horizontal="center" vertical="center"/>
    </xf>
    <xf numFmtId="0" fontId="12" fillId="0" borderId="6" xfId="0" applyFont="1" applyBorder="1" applyAlignment="1">
      <alignment vertical="top" wrapText="1"/>
    </xf>
    <xf numFmtId="0" fontId="12" fillId="0" borderId="7" xfId="0" applyFont="1" applyBorder="1" applyAlignment="1">
      <alignment vertical="top" wrapText="1"/>
    </xf>
    <xf numFmtId="0" fontId="12" fillId="0" borderId="8" xfId="0" applyFont="1" applyBorder="1" applyAlignment="1">
      <alignment vertical="top" wrapText="1"/>
    </xf>
    <xf numFmtId="0" fontId="26" fillId="0" borderId="6" xfId="0" applyFont="1" applyBorder="1" applyAlignment="1">
      <alignment horizontal="center" vertical="center"/>
    </xf>
    <xf numFmtId="0" fontId="26" fillId="0" borderId="8" xfId="0" applyFont="1" applyBorder="1" applyAlignment="1">
      <alignment horizontal="center" vertical="center"/>
    </xf>
    <xf numFmtId="1" fontId="12" fillId="0" borderId="6" xfId="0" applyNumberFormat="1" applyFont="1" applyBorder="1" applyAlignment="1">
      <alignment horizontal="center" vertical="center"/>
    </xf>
    <xf numFmtId="1" fontId="12" fillId="0" borderId="7" xfId="0" applyNumberFormat="1" applyFont="1" applyBorder="1" applyAlignment="1">
      <alignment horizontal="center" vertical="center"/>
    </xf>
    <xf numFmtId="0" fontId="12" fillId="0" borderId="6" xfId="0" applyFont="1" applyBorder="1" applyAlignment="1">
      <alignment horizontal="left"/>
    </xf>
    <xf numFmtId="0" fontId="12" fillId="0" borderId="7" xfId="0" applyFont="1" applyBorder="1" applyAlignment="1">
      <alignment horizontal="left"/>
    </xf>
    <xf numFmtId="0" fontId="12" fillId="0" borderId="8" xfId="0" applyFont="1" applyBorder="1" applyAlignment="1">
      <alignment horizontal="left"/>
    </xf>
    <xf numFmtId="0" fontId="12" fillId="0" borderId="4" xfId="0" applyFont="1" applyBorder="1" applyAlignment="1">
      <alignment vertical="center"/>
    </xf>
    <xf numFmtId="0" fontId="12" fillId="0" borderId="1" xfId="0" applyFont="1" applyBorder="1" applyAlignment="1">
      <alignment vertical="center"/>
    </xf>
    <xf numFmtId="0" fontId="12" fillId="0" borderId="5" xfId="0" applyFont="1" applyBorder="1" applyAlignment="1">
      <alignment vertical="center"/>
    </xf>
    <xf numFmtId="0" fontId="12" fillId="0" borderId="14" xfId="0" applyFont="1" applyBorder="1" applyAlignment="1">
      <alignment vertical="center"/>
    </xf>
    <xf numFmtId="0" fontId="12" fillId="0" borderId="22" xfId="0" applyFont="1" applyBorder="1" applyAlignment="1">
      <alignment horizontal="left" vertical="top" wrapText="1"/>
    </xf>
    <xf numFmtId="0" fontId="14" fillId="0" borderId="5" xfId="0" applyFont="1" applyBorder="1" applyAlignment="1">
      <alignment horizontal="left" vertical="center"/>
    </xf>
    <xf numFmtId="0" fontId="14" fillId="0" borderId="14" xfId="0" applyFont="1" applyBorder="1" applyAlignment="1">
      <alignment horizontal="left" vertical="center"/>
    </xf>
    <xf numFmtId="0" fontId="12" fillId="0" borderId="6" xfId="0" applyFont="1" applyBorder="1" applyAlignment="1">
      <alignment horizontal="center" vertical="center" wrapText="1"/>
    </xf>
    <xf numFmtId="0" fontId="31" fillId="0" borderId="6" xfId="66" applyFont="1" applyBorder="1" applyAlignment="1">
      <alignment horizontal="center" vertical="center"/>
    </xf>
    <xf numFmtId="0" fontId="31" fillId="0" borderId="7" xfId="66" applyFont="1" applyBorder="1" applyAlignment="1">
      <alignment horizontal="center" vertical="center"/>
    </xf>
    <xf numFmtId="0" fontId="31" fillId="0" borderId="8" xfId="66" applyFont="1" applyBorder="1" applyAlignment="1">
      <alignment horizontal="center" vertical="center"/>
    </xf>
    <xf numFmtId="0" fontId="67" fillId="0" borderId="0" xfId="66" applyFont="1" applyAlignment="1">
      <alignment horizontal="center" vertical="center"/>
    </xf>
    <xf numFmtId="0" fontId="0" fillId="0" borderId="6" xfId="66" applyFont="1" applyBorder="1" applyAlignment="1">
      <alignment horizontal="center" vertical="center"/>
    </xf>
    <xf numFmtId="0" fontId="0" fillId="0" borderId="7" xfId="66" applyFont="1" applyBorder="1" applyAlignment="1">
      <alignment horizontal="center" vertical="center"/>
    </xf>
    <xf numFmtId="0" fontId="0" fillId="0" borderId="8" xfId="66" applyFont="1" applyBorder="1" applyAlignment="1">
      <alignment horizontal="center" vertical="center"/>
    </xf>
    <xf numFmtId="0" fontId="0" fillId="0" borderId="15" xfId="66" applyFont="1" applyBorder="1" applyAlignment="1">
      <alignment horizontal="center" vertical="center"/>
    </xf>
    <xf numFmtId="0" fontId="0" fillId="0" borderId="5" xfId="66" applyFont="1" applyBorder="1" applyAlignment="1">
      <alignment horizontal="center" vertical="center"/>
    </xf>
    <xf numFmtId="0" fontId="0" fillId="0" borderId="14" xfId="66" applyFont="1" applyBorder="1" applyAlignment="1">
      <alignment horizontal="center" vertical="center"/>
    </xf>
    <xf numFmtId="0" fontId="0" fillId="0" borderId="0" xfId="66" applyFont="1" applyAlignment="1">
      <alignment horizontal="left" vertical="center"/>
    </xf>
    <xf numFmtId="0" fontId="68" fillId="0" borderId="6" xfId="66" applyFont="1" applyBorder="1" applyAlignment="1">
      <alignment horizontal="left" vertical="center" wrapText="1"/>
    </xf>
    <xf numFmtId="0" fontId="68" fillId="0" borderId="7" xfId="66" applyFont="1" applyBorder="1" applyAlignment="1">
      <alignment horizontal="left" vertical="center" wrapText="1"/>
    </xf>
    <xf numFmtId="0" fontId="68" fillId="0" borderId="8" xfId="66" applyFont="1" applyBorder="1" applyAlignment="1">
      <alignment horizontal="left" vertical="center" wrapText="1"/>
    </xf>
    <xf numFmtId="0" fontId="0" fillId="0" borderId="0" xfId="66" applyFont="1" applyAlignment="1">
      <alignment horizontal="center" vertical="center" wrapText="1"/>
    </xf>
    <xf numFmtId="0" fontId="0" fillId="0" borderId="0" xfId="66" applyFont="1" applyAlignment="1">
      <alignment vertical="center" shrinkToFit="1"/>
    </xf>
    <xf numFmtId="0" fontId="0" fillId="0" borderId="22" xfId="66" applyFont="1" applyBorder="1" applyAlignment="1">
      <alignment vertical="center" shrinkToFit="1"/>
    </xf>
    <xf numFmtId="0" fontId="31" fillId="0" borderId="2" xfId="66" applyFont="1" applyBorder="1" applyAlignment="1">
      <alignment horizontal="center" vertical="center"/>
    </xf>
    <xf numFmtId="0" fontId="31" fillId="0" borderId="2" xfId="66" applyFont="1" applyBorder="1" applyAlignment="1">
      <alignment horizontal="center" vertical="center" wrapText="1"/>
    </xf>
    <xf numFmtId="0" fontId="0" fillId="0" borderId="2" xfId="66" applyFont="1" applyBorder="1" applyAlignment="1">
      <alignment horizontal="center" vertical="center" wrapText="1"/>
    </xf>
    <xf numFmtId="0" fontId="0" fillId="0" borderId="142" xfId="66" applyFont="1" applyBorder="1" applyAlignment="1">
      <alignment horizontal="center" vertical="center"/>
    </xf>
    <xf numFmtId="0" fontId="0" fillId="0" borderId="109" xfId="66" applyFont="1" applyBorder="1" applyAlignment="1">
      <alignment horizontal="center" vertical="center"/>
    </xf>
    <xf numFmtId="0" fontId="0" fillId="0" borderId="110" xfId="66" applyFont="1" applyBorder="1" applyAlignment="1">
      <alignment horizontal="center" vertical="center"/>
    </xf>
    <xf numFmtId="182" fontId="0" fillId="0" borderId="3" xfId="66" applyNumberFormat="1" applyFont="1" applyBorder="1" applyAlignment="1">
      <alignment horizontal="center" vertical="center"/>
    </xf>
    <xf numFmtId="182" fontId="0" fillId="0" borderId="4" xfId="66" applyNumberFormat="1" applyFont="1" applyBorder="1" applyAlignment="1">
      <alignment horizontal="center" vertical="center"/>
    </xf>
    <xf numFmtId="182" fontId="0" fillId="0" borderId="16" xfId="66" applyNumberFormat="1" applyFont="1" applyBorder="1" applyAlignment="1">
      <alignment horizontal="center" vertical="center"/>
    </xf>
    <xf numFmtId="182" fontId="0" fillId="0" borderId="0" xfId="66" applyNumberFormat="1" applyFont="1" applyAlignment="1">
      <alignment horizontal="center" vertical="center"/>
    </xf>
    <xf numFmtId="182" fontId="0" fillId="0" borderId="15" xfId="66" applyNumberFormat="1" applyFont="1" applyBorder="1" applyAlignment="1">
      <alignment horizontal="center" vertical="center"/>
    </xf>
    <xf numFmtId="182" fontId="0" fillId="0" borderId="5" xfId="66" applyNumberFormat="1" applyFont="1" applyBorder="1" applyAlignment="1">
      <alignment horizontal="center" vertical="center"/>
    </xf>
    <xf numFmtId="0" fontId="0" fillId="0" borderId="145" xfId="66" applyFont="1" applyBorder="1" applyAlignment="1">
      <alignment horizontal="center" vertical="center"/>
    </xf>
    <xf numFmtId="0" fontId="0" fillId="0" borderId="143" xfId="66" applyFont="1" applyBorder="1" applyAlignment="1">
      <alignment horizontal="center" vertical="center"/>
    </xf>
    <xf numFmtId="0" fontId="0" fillId="0" borderId="146" xfId="66" applyFont="1" applyBorder="1" applyAlignment="1">
      <alignment horizontal="center" vertical="center"/>
    </xf>
    <xf numFmtId="0" fontId="0" fillId="0" borderId="33" xfId="66" applyFont="1" applyBorder="1" applyAlignment="1">
      <alignment horizontal="center" vertical="center"/>
    </xf>
    <xf numFmtId="0" fontId="0" fillId="0" borderId="4" xfId="66" applyFont="1" applyBorder="1" applyAlignment="1">
      <alignment horizontal="center" vertical="center"/>
    </xf>
    <xf numFmtId="0" fontId="73" fillId="0" borderId="0" xfId="66" applyFont="1" applyAlignment="1">
      <alignment horizontal="left" vertical="center" wrapText="1"/>
    </xf>
    <xf numFmtId="0" fontId="0" fillId="0" borderId="3" xfId="66" applyFont="1" applyBorder="1" applyAlignment="1">
      <alignment horizontal="center" vertical="center"/>
    </xf>
    <xf numFmtId="0" fontId="0" fillId="0" borderId="1" xfId="66" applyFont="1" applyBorder="1" applyAlignment="1">
      <alignment horizontal="center" vertical="center"/>
    </xf>
    <xf numFmtId="0" fontId="0" fillId="0" borderId="16" xfId="66" applyFont="1" applyBorder="1" applyAlignment="1">
      <alignment horizontal="center" vertical="center"/>
    </xf>
    <xf numFmtId="0" fontId="0" fillId="0" borderId="0" xfId="66" applyFont="1" applyAlignment="1">
      <alignment horizontal="center" vertical="center"/>
    </xf>
    <xf numFmtId="0" fontId="0" fillId="0" borderId="0" xfId="66" applyFont="1">
      <alignment vertical="center"/>
    </xf>
    <xf numFmtId="0" fontId="0" fillId="0" borderId="22" xfId="66" applyFont="1" applyBorder="1">
      <alignment vertical="center"/>
    </xf>
    <xf numFmtId="0" fontId="0" fillId="0" borderId="3" xfId="66" applyFont="1" applyBorder="1" applyAlignment="1">
      <alignment horizontal="center" vertical="center" wrapText="1"/>
    </xf>
    <xf numFmtId="0" fontId="0" fillId="0" borderId="0" xfId="59" applyFont="1" applyAlignment="1">
      <alignment horizontal="center" vertical="center"/>
    </xf>
    <xf numFmtId="0" fontId="17" fillId="0" borderId="0" xfId="59" applyAlignment="1">
      <alignment horizontal="center" vertical="center"/>
    </xf>
    <xf numFmtId="0" fontId="31" fillId="0" borderId="6" xfId="59" applyFont="1" applyBorder="1" applyAlignment="1">
      <alignment horizontal="center" vertical="center"/>
    </xf>
    <xf numFmtId="0" fontId="31" fillId="0" borderId="7" xfId="59" applyFont="1" applyBorder="1" applyAlignment="1">
      <alignment horizontal="center" vertical="center"/>
    </xf>
    <xf numFmtId="0" fontId="31" fillId="0" borderId="8" xfId="59" applyFont="1" applyBorder="1" applyAlignment="1">
      <alignment horizontal="center" vertical="center"/>
    </xf>
    <xf numFmtId="0" fontId="17" fillId="0" borderId="6" xfId="59" applyBorder="1" applyAlignment="1">
      <alignment horizontal="center" vertical="center"/>
    </xf>
    <xf numFmtId="0" fontId="17" fillId="0" borderId="7" xfId="59" applyBorder="1" applyAlignment="1">
      <alignment horizontal="center" vertical="center"/>
    </xf>
    <xf numFmtId="0" fontId="17" fillId="0" borderId="8" xfId="59" applyBorder="1" applyAlignment="1">
      <alignment horizontal="center" vertical="center"/>
    </xf>
    <xf numFmtId="0" fontId="31" fillId="0" borderId="3" xfId="59" applyFont="1" applyBorder="1" applyAlignment="1">
      <alignment horizontal="center" vertical="center"/>
    </xf>
    <xf numFmtId="0" fontId="31" fillId="0" borderId="4" xfId="59" applyFont="1" applyBorder="1" applyAlignment="1">
      <alignment horizontal="center" vertical="center"/>
    </xf>
    <xf numFmtId="0" fontId="31" fillId="0" borderId="15" xfId="59" applyFont="1" applyBorder="1" applyAlignment="1">
      <alignment horizontal="center" vertical="center"/>
    </xf>
    <xf numFmtId="0" fontId="31" fillId="0" borderId="5" xfId="59" applyFont="1" applyBorder="1" applyAlignment="1">
      <alignment horizontal="center" vertical="center"/>
    </xf>
    <xf numFmtId="0" fontId="68" fillId="0" borderId="3" xfId="59" applyFont="1" applyBorder="1" applyAlignment="1">
      <alignment horizontal="center" vertical="center" wrapText="1"/>
    </xf>
    <xf numFmtId="0" fontId="68" fillId="0" borderId="4" xfId="59" applyFont="1" applyBorder="1" applyAlignment="1">
      <alignment horizontal="center" vertical="center" wrapText="1"/>
    </xf>
    <xf numFmtId="0" fontId="68" fillId="0" borderId="1" xfId="59" applyFont="1" applyBorder="1" applyAlignment="1">
      <alignment horizontal="center" vertical="center" wrapText="1"/>
    </xf>
    <xf numFmtId="0" fontId="68" fillId="0" borderId="16" xfId="59" applyFont="1" applyBorder="1" applyAlignment="1">
      <alignment horizontal="center" vertical="center" wrapText="1"/>
    </xf>
    <xf numFmtId="0" fontId="68" fillId="0" borderId="0" xfId="59" applyFont="1" applyAlignment="1">
      <alignment horizontal="center" vertical="center" wrapText="1"/>
    </xf>
    <xf numFmtId="0" fontId="68" fillId="0" borderId="22" xfId="59" applyFont="1" applyBorder="1" applyAlignment="1">
      <alignment horizontal="center" vertical="center" wrapText="1"/>
    </xf>
    <xf numFmtId="0" fontId="68" fillId="0" borderId="15" xfId="59" applyFont="1" applyBorder="1" applyAlignment="1">
      <alignment horizontal="center" vertical="center" wrapText="1"/>
    </xf>
    <xf numFmtId="0" fontId="68" fillId="0" borderId="5" xfId="59" applyFont="1" applyBorder="1" applyAlignment="1">
      <alignment horizontal="center" vertical="center" wrapText="1"/>
    </xf>
    <xf numFmtId="0" fontId="68" fillId="0" borderId="14" xfId="59" applyFont="1" applyBorder="1" applyAlignment="1">
      <alignment horizontal="center" vertical="center" wrapText="1"/>
    </xf>
    <xf numFmtId="0" fontId="80" fillId="0" borderId="3" xfId="59" applyFont="1" applyBorder="1" applyAlignment="1">
      <alignment horizontal="center" vertical="center" wrapText="1"/>
    </xf>
    <xf numFmtId="0" fontId="80" fillId="0" borderId="4" xfId="59" applyFont="1" applyBorder="1" applyAlignment="1">
      <alignment horizontal="center" vertical="center" wrapText="1"/>
    </xf>
    <xf numFmtId="0" fontId="80" fillId="0" borderId="1" xfId="59" applyFont="1" applyBorder="1" applyAlignment="1">
      <alignment horizontal="center" vertical="center" wrapText="1"/>
    </xf>
    <xf numFmtId="0" fontId="80" fillId="0" borderId="15" xfId="59" applyFont="1" applyBorder="1" applyAlignment="1">
      <alignment horizontal="center" vertical="center" wrapText="1"/>
    </xf>
    <xf numFmtId="0" fontId="80" fillId="0" borderId="5" xfId="59" applyFont="1" applyBorder="1" applyAlignment="1">
      <alignment horizontal="center" vertical="center" wrapText="1"/>
    </xf>
    <xf numFmtId="0" fontId="80" fillId="0" borderId="14" xfId="59" applyFont="1" applyBorder="1" applyAlignment="1">
      <alignment horizontal="center" vertical="center" wrapText="1"/>
    </xf>
    <xf numFmtId="0" fontId="80" fillId="0" borderId="6" xfId="59" applyFont="1" applyBorder="1" applyAlignment="1">
      <alignment horizontal="center" vertical="center" wrapText="1"/>
    </xf>
    <xf numFmtId="0" fontId="80" fillId="0" borderId="7" xfId="59" applyFont="1" applyBorder="1" applyAlignment="1">
      <alignment horizontal="center" vertical="center" wrapText="1"/>
    </xf>
    <xf numFmtId="0" fontId="80" fillId="0" borderId="8" xfId="59" applyFont="1" applyBorder="1" applyAlignment="1">
      <alignment horizontal="center" vertical="center" wrapText="1"/>
    </xf>
    <xf numFmtId="0" fontId="17" fillId="0" borderId="3" xfId="59" applyBorder="1" applyAlignment="1">
      <alignment horizontal="center" vertical="center"/>
    </xf>
    <xf numFmtId="0" fontId="17" fillId="0" borderId="4" xfId="59" applyBorder="1" applyAlignment="1">
      <alignment horizontal="center" vertical="center"/>
    </xf>
    <xf numFmtId="0" fontId="17" fillId="0" borderId="1" xfId="59" applyBorder="1" applyAlignment="1">
      <alignment horizontal="center" vertical="center"/>
    </xf>
    <xf numFmtId="0" fontId="17" fillId="0" borderId="15" xfId="59" applyBorder="1" applyAlignment="1">
      <alignment horizontal="center" vertical="center"/>
    </xf>
    <xf numFmtId="0" fontId="17" fillId="0" borderId="5" xfId="59" applyBorder="1" applyAlignment="1">
      <alignment horizontal="center" vertical="center"/>
    </xf>
    <xf numFmtId="0" fontId="17" fillId="0" borderId="14" xfId="59" applyBorder="1" applyAlignment="1">
      <alignment horizontal="center" vertical="center"/>
    </xf>
    <xf numFmtId="0" fontId="31" fillId="0" borderId="3" xfId="59" applyFont="1" applyBorder="1" applyAlignment="1">
      <alignment horizontal="center" vertical="center" wrapText="1"/>
    </xf>
    <xf numFmtId="0" fontId="31" fillId="0" borderId="4" xfId="59" applyFont="1" applyBorder="1" applyAlignment="1">
      <alignment horizontal="center" vertical="center" wrapText="1"/>
    </xf>
    <xf numFmtId="0" fontId="31" fillId="0" borderId="16" xfId="59" applyFont="1" applyBorder="1" applyAlignment="1">
      <alignment horizontal="center" vertical="center" wrapText="1"/>
    </xf>
    <xf numFmtId="0" fontId="31" fillId="0" borderId="0" xfId="59" applyFont="1" applyAlignment="1">
      <alignment horizontal="center" vertical="center" wrapText="1"/>
    </xf>
    <xf numFmtId="0" fontId="31" fillId="0" borderId="15" xfId="59" applyFont="1" applyBorder="1" applyAlignment="1">
      <alignment horizontal="center" vertical="center" wrapText="1"/>
    </xf>
    <xf numFmtId="0" fontId="31" fillId="0" borderId="5" xfId="59" applyFont="1" applyBorder="1" applyAlignment="1">
      <alignment horizontal="center" vertical="center" wrapText="1"/>
    </xf>
    <xf numFmtId="0" fontId="80" fillId="0" borderId="16" xfId="59" applyFont="1" applyBorder="1" applyAlignment="1">
      <alignment horizontal="center" vertical="center" wrapText="1"/>
    </xf>
    <xf numFmtId="0" fontId="80" fillId="0" borderId="0" xfId="59" applyFont="1" applyAlignment="1">
      <alignment horizontal="center" vertical="center" wrapText="1"/>
    </xf>
    <xf numFmtId="0" fontId="80" fillId="0" borderId="22" xfId="59" applyFont="1" applyBorder="1" applyAlignment="1">
      <alignment horizontal="center" vertical="center" wrapText="1"/>
    </xf>
    <xf numFmtId="0" fontId="31" fillId="0" borderId="164" xfId="59" applyFont="1" applyBorder="1" applyAlignment="1">
      <alignment horizontal="center" vertical="center"/>
    </xf>
    <xf numFmtId="0" fontId="31" fillId="0" borderId="16" xfId="59" applyFont="1" applyBorder="1" applyAlignment="1">
      <alignment horizontal="center" vertical="center"/>
    </xf>
    <xf numFmtId="0" fontId="31" fillId="0" borderId="0" xfId="59" applyFont="1" applyAlignment="1">
      <alignment horizontal="center" vertical="center"/>
    </xf>
    <xf numFmtId="0" fontId="31" fillId="0" borderId="166" xfId="59" applyFont="1" applyBorder="1" applyAlignment="1">
      <alignment horizontal="center" vertical="center"/>
    </xf>
    <xf numFmtId="0" fontId="31" fillId="0" borderId="155" xfId="59" applyFont="1" applyBorder="1" applyAlignment="1">
      <alignment horizontal="center" vertical="center"/>
    </xf>
    <xf numFmtId="0" fontId="68" fillId="0" borderId="165" xfId="59" applyFont="1" applyBorder="1" applyAlignment="1">
      <alignment horizontal="center" vertical="center" wrapText="1"/>
    </xf>
    <xf numFmtId="0" fontId="80" fillId="0" borderId="167" xfId="59" applyFont="1" applyBorder="1" applyAlignment="1">
      <alignment horizontal="center" vertical="center" wrapText="1"/>
    </xf>
    <xf numFmtId="0" fontId="80" fillId="0" borderId="168" xfId="59" applyFont="1" applyBorder="1" applyAlignment="1">
      <alignment horizontal="center" vertical="center" wrapText="1"/>
    </xf>
    <xf numFmtId="0" fontId="17" fillId="0" borderId="164" xfId="59" applyBorder="1" applyAlignment="1">
      <alignment horizontal="center" vertical="center"/>
    </xf>
    <xf numFmtId="0" fontId="17" fillId="0" borderId="155" xfId="59" applyBorder="1" applyAlignment="1">
      <alignment horizontal="center" vertical="center"/>
    </xf>
    <xf numFmtId="0" fontId="31" fillId="0" borderId="2" xfId="59" applyFont="1" applyBorder="1" applyAlignment="1">
      <alignment horizontal="center" vertical="center"/>
    </xf>
    <xf numFmtId="0" fontId="73" fillId="0" borderId="16" xfId="59" applyFont="1" applyBorder="1" applyAlignment="1">
      <alignment horizontal="left" vertical="center" wrapText="1"/>
    </xf>
    <xf numFmtId="0" fontId="73" fillId="0" borderId="0" xfId="59" applyFont="1" applyAlignment="1">
      <alignment horizontal="left" vertical="center" wrapText="1"/>
    </xf>
    <xf numFmtId="0" fontId="31" fillId="0" borderId="2" xfId="59" applyFont="1" applyBorder="1" applyAlignment="1">
      <alignment horizontal="center" vertical="center" wrapText="1"/>
    </xf>
    <xf numFmtId="0" fontId="31" fillId="0" borderId="169" xfId="59" applyFont="1" applyBorder="1" applyAlignment="1">
      <alignment horizontal="center" vertical="center"/>
    </xf>
    <xf numFmtId="0" fontId="31" fillId="0" borderId="93" xfId="59" applyFont="1" applyBorder="1" applyAlignment="1">
      <alignment horizontal="center" vertical="center"/>
    </xf>
    <xf numFmtId="0" fontId="31" fillId="0" borderId="170" xfId="59" applyFont="1" applyBorder="1" applyAlignment="1">
      <alignment horizontal="center" vertical="center"/>
    </xf>
    <xf numFmtId="0" fontId="73" fillId="0" borderId="0" xfId="59" applyFont="1" applyAlignment="1">
      <alignment vertical="top" wrapText="1"/>
    </xf>
    <xf numFmtId="0" fontId="17" fillId="0" borderId="20" xfId="58" applyFont="1" applyBorder="1" applyAlignment="1">
      <alignment horizontal="center" vertical="center"/>
    </xf>
    <xf numFmtId="0" fontId="61" fillId="0" borderId="2" xfId="60" applyFont="1" applyBorder="1" applyAlignment="1">
      <alignment horizontal="center" vertical="center"/>
    </xf>
    <xf numFmtId="0" fontId="61" fillId="0" borderId="2" xfId="60" applyFont="1" applyBorder="1" applyAlignment="1">
      <alignment horizontal="left" vertical="center" shrinkToFit="1"/>
    </xf>
    <xf numFmtId="0" fontId="17" fillId="0" borderId="33" xfId="58" applyFont="1" applyBorder="1" applyAlignment="1">
      <alignment horizontal="center" vertical="center" wrapText="1"/>
    </xf>
    <xf numFmtId="0" fontId="17" fillId="0" borderId="2" xfId="58" applyFont="1" applyBorder="1" applyAlignment="1">
      <alignment horizontal="center" vertical="center" wrapText="1"/>
    </xf>
    <xf numFmtId="0" fontId="17" fillId="0" borderId="0" xfId="58" applyFont="1">
      <alignment vertical="center"/>
    </xf>
    <xf numFmtId="0" fontId="17" fillId="0" borderId="22" xfId="58" applyFont="1" applyBorder="1">
      <alignment vertical="center"/>
    </xf>
    <xf numFmtId="0" fontId="17" fillId="0" borderId="5" xfId="58" applyFont="1" applyBorder="1">
      <alignment vertical="center"/>
    </xf>
    <xf numFmtId="0" fontId="17" fillId="0" borderId="14" xfId="58" applyFont="1" applyBorder="1">
      <alignment vertical="center"/>
    </xf>
    <xf numFmtId="0" fontId="71" fillId="0" borderId="0" xfId="58" applyFont="1" applyAlignment="1">
      <alignment horizontal="left" wrapText="1"/>
    </xf>
    <xf numFmtId="0" fontId="71" fillId="0" borderId="22" xfId="58" applyFont="1" applyBorder="1" applyAlignment="1">
      <alignment horizontal="left" wrapText="1"/>
    </xf>
    <xf numFmtId="0" fontId="31" fillId="0" borderId="2" xfId="58" applyFont="1" applyBorder="1" applyAlignment="1">
      <alignment horizontal="center" vertical="center"/>
    </xf>
    <xf numFmtId="0" fontId="31" fillId="0" borderId="2" xfId="58" applyFont="1" applyBorder="1" applyAlignment="1">
      <alignment horizontal="center" vertical="center" wrapText="1"/>
    </xf>
    <xf numFmtId="0" fontId="31" fillId="0" borderId="142" xfId="58" applyFont="1" applyBorder="1" applyAlignment="1">
      <alignment horizontal="center" vertical="center"/>
    </xf>
    <xf numFmtId="182" fontId="31" fillId="0" borderId="109" xfId="58" applyNumberFormat="1" applyFont="1" applyBorder="1" applyAlignment="1">
      <alignment horizontal="center" vertical="center"/>
    </xf>
    <xf numFmtId="182" fontId="31" fillId="0" borderId="110" xfId="58" applyNumberFormat="1" applyFont="1" applyBorder="1" applyAlignment="1">
      <alignment horizontal="center" vertical="center"/>
    </xf>
    <xf numFmtId="182" fontId="31" fillId="0" borderId="3" xfId="58" applyNumberFormat="1" applyFont="1" applyBorder="1" applyAlignment="1">
      <alignment horizontal="center" vertical="center"/>
    </xf>
    <xf numFmtId="182" fontId="31" fillId="0" borderId="4" xfId="58" applyNumberFormat="1" applyFont="1" applyBorder="1" applyAlignment="1">
      <alignment horizontal="center" vertical="center"/>
    </xf>
    <xf numFmtId="182" fontId="31" fillId="0" borderId="16" xfId="58" applyNumberFormat="1" applyFont="1" applyBorder="1" applyAlignment="1">
      <alignment horizontal="center" vertical="center"/>
    </xf>
    <xf numFmtId="182" fontId="31" fillId="0" borderId="0" xfId="58" applyNumberFormat="1" applyFont="1" applyAlignment="1">
      <alignment horizontal="center" vertical="center"/>
    </xf>
    <xf numFmtId="182" fontId="31" fillId="0" borderId="15" xfId="58" applyNumberFormat="1" applyFont="1" applyBorder="1" applyAlignment="1">
      <alignment horizontal="center" vertical="center"/>
    </xf>
    <xf numFmtId="182" fontId="31" fillId="0" borderId="5" xfId="58" applyNumberFormat="1" applyFont="1" applyBorder="1" applyAlignment="1">
      <alignment horizontal="center" vertical="center"/>
    </xf>
    <xf numFmtId="0" fontId="31" fillId="0" borderId="145" xfId="58" applyFont="1" applyBorder="1" applyAlignment="1">
      <alignment horizontal="center" vertical="center"/>
    </xf>
    <xf numFmtId="182" fontId="31" fillId="0" borderId="143" xfId="58" applyNumberFormat="1" applyFont="1" applyBorder="1" applyAlignment="1">
      <alignment horizontal="center" vertical="center"/>
    </xf>
    <xf numFmtId="182" fontId="31" fillId="0" borderId="146" xfId="58" applyNumberFormat="1" applyFont="1" applyBorder="1" applyAlignment="1">
      <alignment horizontal="center" vertical="center"/>
    </xf>
    <xf numFmtId="0" fontId="31" fillId="0" borderId="33" xfId="58" applyFont="1" applyBorder="1" applyAlignment="1">
      <alignment horizontal="center" vertical="center"/>
    </xf>
    <xf numFmtId="182" fontId="31" fillId="0" borderId="112" xfId="58" applyNumberFormat="1" applyFont="1" applyBorder="1" applyAlignment="1">
      <alignment horizontal="center" vertical="center"/>
    </xf>
    <xf numFmtId="182" fontId="31" fillId="0" borderId="113" xfId="58" applyNumberFormat="1" applyFont="1" applyBorder="1" applyAlignment="1">
      <alignment horizontal="center" vertical="center"/>
    </xf>
    <xf numFmtId="0" fontId="72" fillId="0" borderId="0" xfId="58" applyAlignment="1">
      <alignment vertical="center" wrapText="1"/>
    </xf>
    <xf numFmtId="0" fontId="72" fillId="0" borderId="5" xfId="58" applyBorder="1" applyAlignment="1">
      <alignment vertical="center" wrapText="1"/>
    </xf>
    <xf numFmtId="0" fontId="0" fillId="0" borderId="3" xfId="58" applyFont="1" applyBorder="1" applyAlignment="1">
      <alignment horizontal="center" vertical="center" wrapText="1"/>
    </xf>
    <xf numFmtId="0" fontId="17" fillId="0" borderId="4" xfId="58" applyFont="1" applyBorder="1" applyAlignment="1">
      <alignment horizontal="center" vertical="center" wrapText="1"/>
    </xf>
    <xf numFmtId="0" fontId="17" fillId="0" borderId="1" xfId="58" applyFont="1" applyBorder="1" applyAlignment="1">
      <alignment horizontal="center" vertical="center" wrapText="1"/>
    </xf>
    <xf numFmtId="0" fontId="17" fillId="0" borderId="16" xfId="58" applyFont="1" applyBorder="1" applyAlignment="1">
      <alignment horizontal="center" vertical="center" wrapText="1"/>
    </xf>
    <xf numFmtId="0" fontId="17" fillId="0" borderId="0" xfId="58" applyFont="1" applyAlignment="1">
      <alignment horizontal="center" vertical="center" wrapText="1"/>
    </xf>
    <xf numFmtId="0" fontId="17" fillId="0" borderId="22" xfId="58" applyFont="1" applyBorder="1" applyAlignment="1">
      <alignment horizontal="center" vertical="center" wrapText="1"/>
    </xf>
    <xf numFmtId="0" fontId="17" fillId="0" borderId="15" xfId="58" applyFont="1" applyBorder="1" applyAlignment="1">
      <alignment horizontal="center" vertical="center" wrapText="1"/>
    </xf>
    <xf numFmtId="0" fontId="17" fillId="0" borderId="5" xfId="58" applyFont="1" applyBorder="1" applyAlignment="1">
      <alignment horizontal="center" vertical="center" wrapText="1"/>
    </xf>
    <xf numFmtId="0" fontId="17" fillId="0" borderId="14" xfId="58" applyFont="1" applyBorder="1" applyAlignment="1">
      <alignment horizontal="center" vertical="center" wrapText="1"/>
    </xf>
    <xf numFmtId="0" fontId="17" fillId="0" borderId="3" xfId="58" applyFont="1" applyBorder="1" applyAlignment="1">
      <alignment horizontal="center" vertical="center"/>
    </xf>
    <xf numFmtId="0" fontId="17" fillId="0" borderId="4" xfId="58" applyFont="1" applyBorder="1" applyAlignment="1">
      <alignment horizontal="center" vertical="center"/>
    </xf>
    <xf numFmtId="0" fontId="17" fillId="0" borderId="16" xfId="58" applyFont="1" applyBorder="1" applyAlignment="1">
      <alignment horizontal="center" vertical="center"/>
    </xf>
    <xf numFmtId="0" fontId="17" fillId="0" borderId="0" xfId="58" applyFont="1" applyAlignment="1">
      <alignment horizontal="center" vertical="center"/>
    </xf>
    <xf numFmtId="0" fontId="17" fillId="0" borderId="15" xfId="58" applyFont="1" applyBorder="1" applyAlignment="1">
      <alignment horizontal="center" vertical="center"/>
    </xf>
    <xf numFmtId="0" fontId="17" fillId="0" borderId="5" xfId="58" applyFont="1" applyBorder="1" applyAlignment="1">
      <alignment horizontal="center" vertical="center"/>
    </xf>
    <xf numFmtId="0" fontId="17" fillId="0" borderId="1" xfId="58" applyFont="1" applyBorder="1" applyAlignment="1">
      <alignment horizontal="center" vertical="center"/>
    </xf>
    <xf numFmtId="0" fontId="17" fillId="0" borderId="22" xfId="58" applyFont="1" applyBorder="1" applyAlignment="1">
      <alignment horizontal="center" vertical="center"/>
    </xf>
    <xf numFmtId="0" fontId="17" fillId="0" borderId="14" xfId="58" applyFont="1" applyBorder="1" applyAlignment="1">
      <alignment horizontal="center" vertical="center"/>
    </xf>
    <xf numFmtId="0" fontId="73" fillId="0" borderId="0" xfId="58" applyFont="1" applyAlignment="1">
      <alignment horizontal="left" vertical="top" wrapText="1"/>
    </xf>
    <xf numFmtId="0" fontId="83" fillId="0" borderId="0" xfId="58" applyFont="1" applyAlignment="1">
      <alignment horizontal="center" vertical="center"/>
    </xf>
    <xf numFmtId="0" fontId="17" fillId="0" borderId="6" xfId="58" applyFont="1" applyBorder="1" applyAlignment="1">
      <alignment horizontal="center" vertical="center"/>
    </xf>
    <xf numFmtId="0" fontId="17" fillId="0" borderId="7" xfId="58" applyFont="1" applyBorder="1" applyAlignment="1">
      <alignment horizontal="center" vertical="center"/>
    </xf>
    <xf numFmtId="0" fontId="17" fillId="0" borderId="8" xfId="58" applyFont="1" applyBorder="1" applyAlignment="1">
      <alignment horizontal="center" vertical="center"/>
    </xf>
    <xf numFmtId="0" fontId="17" fillId="0" borderId="6" xfId="58" applyFont="1" applyBorder="1">
      <alignment vertical="center"/>
    </xf>
    <xf numFmtId="0" fontId="17" fillId="0" borderId="7" xfId="58" applyFont="1" applyBorder="1">
      <alignment vertical="center"/>
    </xf>
    <xf numFmtId="0" fontId="17" fillId="0" borderId="8" xfId="58" applyFont="1" applyBorder="1">
      <alignment vertical="center"/>
    </xf>
    <xf numFmtId="0" fontId="17" fillId="0" borderId="2" xfId="59" applyBorder="1" applyAlignment="1">
      <alignment horizontal="center" vertical="center"/>
    </xf>
    <xf numFmtId="0" fontId="17" fillId="0" borderId="2" xfId="59" applyBorder="1" applyAlignment="1">
      <alignment horizontal="left" vertical="center"/>
    </xf>
    <xf numFmtId="0" fontId="17" fillId="0" borderId="6" xfId="59" applyBorder="1" applyAlignment="1">
      <alignment horizontal="left" vertical="center"/>
    </xf>
    <xf numFmtId="0" fontId="17" fillId="0" borderId="7" xfId="68" applyBorder="1" applyAlignment="1">
      <alignment horizontal="left" vertical="center"/>
    </xf>
    <xf numFmtId="0" fontId="17" fillId="0" borderId="8" xfId="68" applyBorder="1" applyAlignment="1">
      <alignment horizontal="left" vertical="center"/>
    </xf>
    <xf numFmtId="0" fontId="17" fillId="0" borderId="7" xfId="68" applyBorder="1" applyAlignment="1">
      <alignment horizontal="center" vertical="center"/>
    </xf>
    <xf numFmtId="0" fontId="17" fillId="0" borderId="8" xfId="68" applyBorder="1" applyAlignment="1">
      <alignment horizontal="center" vertical="center"/>
    </xf>
    <xf numFmtId="0" fontId="17" fillId="0" borderId="3" xfId="59" applyBorder="1" applyAlignment="1">
      <alignment horizontal="left" vertical="center" wrapText="1"/>
    </xf>
    <xf numFmtId="0" fontId="17" fillId="0" borderId="4" xfId="59" applyBorder="1" applyAlignment="1">
      <alignment horizontal="left" vertical="center" wrapText="1"/>
    </xf>
    <xf numFmtId="0" fontId="17" fillId="0" borderId="16" xfId="59" applyBorder="1" applyAlignment="1">
      <alignment horizontal="left" vertical="center" wrapText="1"/>
    </xf>
    <xf numFmtId="0" fontId="17" fillId="0" borderId="0" xfId="59" applyAlignment="1">
      <alignment horizontal="left" vertical="center" wrapText="1"/>
    </xf>
    <xf numFmtId="0" fontId="17" fillId="0" borderId="15" xfId="59" applyBorder="1" applyAlignment="1">
      <alignment horizontal="left" vertical="center" wrapText="1"/>
    </xf>
    <xf numFmtId="0" fontId="17" fillId="0" borderId="5" xfId="59" applyBorder="1" applyAlignment="1">
      <alignment horizontal="left" vertical="center" wrapText="1"/>
    </xf>
    <xf numFmtId="0" fontId="17" fillId="0" borderId="0" xfId="68" applyAlignment="1">
      <alignment horizontal="center" vertical="center"/>
    </xf>
    <xf numFmtId="0" fontId="17" fillId="0" borderId="6" xfId="68" applyBorder="1" applyAlignment="1">
      <alignment horizontal="left" vertical="center"/>
    </xf>
    <xf numFmtId="0" fontId="17" fillId="0" borderId="3" xfId="68" applyBorder="1" applyAlignment="1">
      <alignment horizontal="left" vertical="center" wrapText="1"/>
    </xf>
    <xf numFmtId="0" fontId="17" fillId="0" borderId="1" xfId="68" applyBorder="1" applyAlignment="1">
      <alignment horizontal="left" vertical="center" wrapText="1"/>
    </xf>
    <xf numFmtId="0" fontId="17" fillId="0" borderId="16" xfId="68" applyBorder="1" applyAlignment="1">
      <alignment horizontal="left" vertical="center" wrapText="1"/>
    </xf>
    <xf numFmtId="0" fontId="17" fillId="0" borderId="22" xfId="68" applyBorder="1" applyAlignment="1">
      <alignment horizontal="left" vertical="center" wrapText="1"/>
    </xf>
    <xf numFmtId="0" fontId="17" fillId="0" borderId="4" xfId="68" applyBorder="1" applyAlignment="1">
      <alignment horizontal="center" vertical="center"/>
    </xf>
    <xf numFmtId="0" fontId="17" fillId="0" borderId="6" xfId="68" applyBorder="1" applyAlignment="1">
      <alignment horizontal="center" vertical="center"/>
    </xf>
    <xf numFmtId="0" fontId="17" fillId="0" borderId="2" xfId="68" applyBorder="1" applyAlignment="1">
      <alignment horizontal="center" vertical="center"/>
    </xf>
    <xf numFmtId="0" fontId="17" fillId="0" borderId="4" xfId="68" applyBorder="1" applyAlignment="1">
      <alignment horizontal="left" vertical="center" wrapText="1"/>
    </xf>
    <xf numFmtId="0" fontId="17" fillId="0" borderId="0" xfId="68" applyAlignment="1">
      <alignment horizontal="left" vertical="center" wrapText="1"/>
    </xf>
    <xf numFmtId="0" fontId="17" fillId="0" borderId="15" xfId="68" applyBorder="1" applyAlignment="1">
      <alignment horizontal="left" vertical="center" wrapText="1"/>
    </xf>
    <xf numFmtId="0" fontId="17" fillId="0" borderId="5" xfId="68" applyBorder="1" applyAlignment="1">
      <alignment horizontal="left" vertical="center" wrapText="1"/>
    </xf>
    <xf numFmtId="0" fontId="17" fillId="0" borderId="14" xfId="68" applyBorder="1" applyAlignment="1">
      <alignment horizontal="left" vertical="center" wrapText="1"/>
    </xf>
    <xf numFmtId="0" fontId="17" fillId="0" borderId="20" xfId="68" applyBorder="1" applyAlignment="1">
      <alignment horizontal="center" vertical="center"/>
    </xf>
    <xf numFmtId="0" fontId="17" fillId="0" borderId="33" xfId="68" applyBorder="1" applyAlignment="1">
      <alignment horizontal="center" vertical="center"/>
    </xf>
    <xf numFmtId="0" fontId="17" fillId="0" borderId="3" xfId="68" applyBorder="1" applyAlignment="1">
      <alignment horizontal="center" vertical="center"/>
    </xf>
    <xf numFmtId="0" fontId="17" fillId="0" borderId="1" xfId="68" applyBorder="1" applyAlignment="1">
      <alignment horizontal="center" vertical="center"/>
    </xf>
    <xf numFmtId="0" fontId="17" fillId="0" borderId="15" xfId="68" applyBorder="1" applyAlignment="1">
      <alignment horizontal="center" vertical="center"/>
    </xf>
    <xf numFmtId="0" fontId="17" fillId="0" borderId="5" xfId="68" applyBorder="1" applyAlignment="1">
      <alignment horizontal="center" vertical="center"/>
    </xf>
    <xf numFmtId="0" fontId="17" fillId="0" borderId="14" xfId="68" applyBorder="1" applyAlignment="1">
      <alignment horizontal="center" vertical="center"/>
    </xf>
    <xf numFmtId="0" fontId="17" fillId="0" borderId="4" xfId="68" applyBorder="1" applyAlignment="1">
      <alignment horizontal="left" vertical="center"/>
    </xf>
    <xf numFmtId="0" fontId="17" fillId="0" borderId="1" xfId="68" applyBorder="1" applyAlignment="1">
      <alignment horizontal="left" vertical="center"/>
    </xf>
    <xf numFmtId="0" fontId="31" fillId="0" borderId="0" xfId="68" applyFont="1" applyAlignment="1">
      <alignment horizontal="right" vertical="center"/>
    </xf>
    <xf numFmtId="0" fontId="31" fillId="0" borderId="0" xfId="68" applyFont="1" applyAlignment="1">
      <alignment horizontal="center" vertical="center"/>
    </xf>
    <xf numFmtId="0" fontId="17" fillId="0" borderId="0" xfId="68" applyAlignment="1">
      <alignment horizontal="left" vertical="center"/>
    </xf>
    <xf numFmtId="0" fontId="17" fillId="0" borderId="22" xfId="68" applyBorder="1" applyAlignment="1">
      <alignment horizontal="left" vertical="center"/>
    </xf>
    <xf numFmtId="0" fontId="74" fillId="0" borderId="0" xfId="68" applyFont="1" applyAlignment="1">
      <alignment horizontal="left" vertical="center" wrapText="1"/>
    </xf>
    <xf numFmtId="0" fontId="31" fillId="0" borderId="5" xfId="68" applyFont="1" applyBorder="1" applyAlignment="1">
      <alignment horizontal="center" vertical="center"/>
    </xf>
    <xf numFmtId="0" fontId="17" fillId="0" borderId="16" xfId="68" applyBorder="1" applyAlignment="1">
      <alignment horizontal="left" vertical="center"/>
    </xf>
    <xf numFmtId="0" fontId="17" fillId="0" borderId="0" xfId="69" applyAlignment="1">
      <alignment vertical="center" wrapText="1"/>
    </xf>
    <xf numFmtId="0" fontId="0" fillId="0" borderId="0" xfId="69" applyFont="1" applyAlignment="1">
      <alignment horizontal="center" vertical="center"/>
    </xf>
    <xf numFmtId="0" fontId="17" fillId="0" borderId="6" xfId="69" applyBorder="1" applyAlignment="1">
      <alignment horizontal="center" vertical="center"/>
    </xf>
    <xf numFmtId="0" fontId="17" fillId="0" borderId="7" xfId="69" applyBorder="1" applyAlignment="1">
      <alignment horizontal="center" vertical="center"/>
    </xf>
    <xf numFmtId="0" fontId="17" fillId="0" borderId="8" xfId="69" applyBorder="1" applyAlignment="1">
      <alignment horizontal="center" vertical="center"/>
    </xf>
    <xf numFmtId="0" fontId="17" fillId="0" borderId="20" xfId="69" applyBorder="1" applyAlignment="1">
      <alignment horizontal="center" vertical="center"/>
    </xf>
    <xf numFmtId="0" fontId="17" fillId="0" borderId="6" xfId="69" applyBorder="1">
      <alignment vertical="center"/>
    </xf>
    <xf numFmtId="0" fontId="17" fillId="0" borderId="7" xfId="69" applyBorder="1">
      <alignment vertical="center"/>
    </xf>
    <xf numFmtId="0" fontId="17" fillId="0" borderId="6" xfId="69" applyBorder="1" applyAlignment="1">
      <alignment vertical="center" wrapText="1"/>
    </xf>
    <xf numFmtId="0" fontId="17" fillId="0" borderId="7" xfId="69" applyBorder="1" applyAlignment="1">
      <alignment vertical="center" wrapText="1"/>
    </xf>
    <xf numFmtId="0" fontId="17" fillId="0" borderId="2" xfId="69" applyBorder="1" applyAlignment="1">
      <alignment horizontal="center" vertical="center"/>
    </xf>
    <xf numFmtId="0" fontId="17" fillId="0" borderId="2" xfId="69" applyBorder="1">
      <alignment vertical="center"/>
    </xf>
    <xf numFmtId="0" fontId="17" fillId="0" borderId="3" xfId="69" applyBorder="1" applyAlignment="1">
      <alignment vertical="center" wrapText="1"/>
    </xf>
    <xf numFmtId="0" fontId="17" fillId="0" borderId="4" xfId="69" applyBorder="1">
      <alignment vertical="center"/>
    </xf>
    <xf numFmtId="0" fontId="17" fillId="0" borderId="16" xfId="69" applyBorder="1">
      <alignment vertical="center"/>
    </xf>
    <xf numFmtId="0" fontId="17" fillId="0" borderId="0" xfId="69">
      <alignment vertical="center"/>
    </xf>
    <xf numFmtId="0" fontId="17" fillId="0" borderId="15" xfId="69" applyBorder="1">
      <alignment vertical="center"/>
    </xf>
    <xf numFmtId="0" fontId="17" fillId="0" borderId="5" xfId="69" applyBorder="1">
      <alignment vertical="center"/>
    </xf>
    <xf numFmtId="0" fontId="17" fillId="0" borderId="3" xfId="69" applyBorder="1">
      <alignment vertical="center"/>
    </xf>
    <xf numFmtId="0" fontId="17" fillId="0" borderId="1" xfId="69" applyBorder="1">
      <alignment vertical="center"/>
    </xf>
    <xf numFmtId="0" fontId="17" fillId="0" borderId="22" xfId="69" applyBorder="1">
      <alignment vertical="center"/>
    </xf>
    <xf numFmtId="0" fontId="17" fillId="0" borderId="14" xfId="69" applyBorder="1">
      <alignment vertical="center"/>
    </xf>
    <xf numFmtId="0" fontId="17" fillId="0" borderId="30" xfId="69" applyBorder="1">
      <alignment vertical="center"/>
    </xf>
    <xf numFmtId="0" fontId="17" fillId="0" borderId="115" xfId="69" applyBorder="1" applyAlignment="1">
      <alignment vertical="center" wrapText="1"/>
    </xf>
    <xf numFmtId="0" fontId="17" fillId="0" borderId="35" xfId="69" applyBorder="1" applyAlignment="1">
      <alignment vertical="center" wrapText="1"/>
    </xf>
    <xf numFmtId="0" fontId="17" fillId="0" borderId="114" xfId="69" applyBorder="1" applyAlignment="1">
      <alignment vertical="center" wrapText="1"/>
    </xf>
    <xf numFmtId="0" fontId="17" fillId="0" borderId="115" xfId="69" applyBorder="1">
      <alignment vertical="center"/>
    </xf>
    <xf numFmtId="0" fontId="17" fillId="0" borderId="114" xfId="69" applyBorder="1">
      <alignment vertical="center"/>
    </xf>
    <xf numFmtId="0" fontId="17" fillId="0" borderId="31" xfId="69" applyBorder="1">
      <alignment vertical="center"/>
    </xf>
    <xf numFmtId="0" fontId="17" fillId="0" borderId="38" xfId="69" applyBorder="1" applyAlignment="1">
      <alignment vertical="center" wrapText="1"/>
    </xf>
    <xf numFmtId="0" fontId="17" fillId="0" borderId="39" xfId="69" applyBorder="1" applyAlignment="1">
      <alignment vertical="center" wrapText="1"/>
    </xf>
    <xf numFmtId="0" fontId="17" fillId="0" borderId="40" xfId="69" applyBorder="1" applyAlignment="1">
      <alignment vertical="center" wrapText="1"/>
    </xf>
    <xf numFmtId="0" fontId="17" fillId="0" borderId="38" xfId="69" applyBorder="1">
      <alignment vertical="center"/>
    </xf>
    <xf numFmtId="0" fontId="17" fillId="0" borderId="40" xfId="69" applyBorder="1">
      <alignment vertical="center"/>
    </xf>
    <xf numFmtId="0" fontId="17" fillId="0" borderId="16" xfId="70" applyBorder="1" applyAlignment="1">
      <alignment vertical="center" wrapText="1"/>
    </xf>
    <xf numFmtId="0" fontId="17" fillId="0" borderId="0" xfId="70" applyAlignment="1">
      <alignment vertical="center" wrapText="1"/>
    </xf>
    <xf numFmtId="0" fontId="17" fillId="0" borderId="22" xfId="70" applyBorder="1" applyAlignment="1">
      <alignment vertical="center" wrapText="1"/>
    </xf>
    <xf numFmtId="0" fontId="17" fillId="0" borderId="2" xfId="70" applyBorder="1" applyAlignment="1">
      <alignment horizontal="center" vertical="center"/>
    </xf>
    <xf numFmtId="0" fontId="17" fillId="0" borderId="6" xfId="70" applyBorder="1" applyAlignment="1">
      <alignment horizontal="center" vertical="center"/>
    </xf>
    <xf numFmtId="0" fontId="17" fillId="0" borderId="7" xfId="70" applyBorder="1" applyAlignment="1">
      <alignment horizontal="center" vertical="center"/>
    </xf>
    <xf numFmtId="0" fontId="17" fillId="0" borderId="8" xfId="70" applyBorder="1" applyAlignment="1">
      <alignment horizontal="center" vertical="center"/>
    </xf>
    <xf numFmtId="0" fontId="17" fillId="0" borderId="0" xfId="70" applyAlignment="1">
      <alignment horizontal="center" vertical="center"/>
    </xf>
    <xf numFmtId="0" fontId="17" fillId="0" borderId="2" xfId="70" applyBorder="1" applyAlignment="1">
      <alignment horizontal="left" vertical="center"/>
    </xf>
    <xf numFmtId="0" fontId="17" fillId="0" borderId="20" xfId="70" applyBorder="1" applyAlignment="1">
      <alignment horizontal="left" vertical="center"/>
    </xf>
    <xf numFmtId="0" fontId="17" fillId="0" borderId="3" xfId="70" applyBorder="1">
      <alignment vertical="center"/>
    </xf>
    <xf numFmtId="0" fontId="17" fillId="0" borderId="4" xfId="70" applyBorder="1">
      <alignment vertical="center"/>
    </xf>
    <xf numFmtId="0" fontId="17" fillId="0" borderId="1" xfId="70" applyBorder="1">
      <alignment vertical="center"/>
    </xf>
    <xf numFmtId="0" fontId="17" fillId="0" borderId="16" xfId="70" applyBorder="1">
      <alignment vertical="center"/>
    </xf>
    <xf numFmtId="0" fontId="17" fillId="0" borderId="0" xfId="70">
      <alignment vertical="center"/>
    </xf>
    <xf numFmtId="0" fontId="17" fillId="0" borderId="22" xfId="70" applyBorder="1">
      <alignment vertical="center"/>
    </xf>
    <xf numFmtId="0" fontId="17" fillId="0" borderId="15" xfId="70" applyBorder="1">
      <alignment vertical="center"/>
    </xf>
    <xf numFmtId="0" fontId="17" fillId="0" borderId="5" xfId="70" applyBorder="1">
      <alignment vertical="center"/>
    </xf>
    <xf numFmtId="0" fontId="17" fillId="0" borderId="14" xfId="70" applyBorder="1">
      <alignment vertical="center"/>
    </xf>
    <xf numFmtId="0" fontId="87" fillId="0" borderId="0" xfId="70" applyFont="1" applyAlignment="1">
      <alignment vertical="center" wrapText="1"/>
    </xf>
    <xf numFmtId="0" fontId="17" fillId="0" borderId="16" xfId="71" applyBorder="1" applyAlignment="1">
      <alignment vertical="center" wrapText="1"/>
    </xf>
    <xf numFmtId="0" fontId="17" fillId="0" borderId="0" xfId="71" applyAlignment="1">
      <alignment vertical="center" wrapText="1"/>
    </xf>
    <xf numFmtId="0" fontId="17" fillId="0" borderId="22" xfId="71" applyBorder="1" applyAlignment="1">
      <alignment vertical="center" wrapText="1"/>
    </xf>
    <xf numFmtId="0" fontId="17" fillId="0" borderId="2" xfId="71" applyBorder="1" applyAlignment="1">
      <alignment horizontal="center" vertical="center"/>
    </xf>
    <xf numFmtId="0" fontId="17" fillId="0" borderId="6" xfId="71" applyBorder="1" applyAlignment="1">
      <alignment horizontal="center" vertical="center"/>
    </xf>
    <xf numFmtId="0" fontId="17" fillId="0" borderId="7" xfId="71" applyBorder="1" applyAlignment="1">
      <alignment horizontal="center" vertical="center"/>
    </xf>
    <xf numFmtId="0" fontId="17" fillId="0" borderId="8" xfId="71" applyBorder="1" applyAlignment="1">
      <alignment horizontal="center" vertical="center"/>
    </xf>
    <xf numFmtId="0" fontId="17" fillId="0" borderId="0" xfId="71" applyAlignment="1">
      <alignment horizontal="center" vertical="center"/>
    </xf>
    <xf numFmtId="0" fontId="17" fillId="0" borderId="2" xfId="71" applyBorder="1" applyAlignment="1">
      <alignment horizontal="left" vertical="center"/>
    </xf>
    <xf numFmtId="0" fontId="17" fillId="0" borderId="20" xfId="71" applyBorder="1" applyAlignment="1">
      <alignment horizontal="left" vertical="center"/>
    </xf>
    <xf numFmtId="0" fontId="17" fillId="0" borderId="3" xfId="71" applyBorder="1">
      <alignment vertical="center"/>
    </xf>
    <xf numFmtId="0" fontId="17" fillId="0" borderId="4" xfId="71" applyBorder="1">
      <alignment vertical="center"/>
    </xf>
    <xf numFmtId="0" fontId="17" fillId="0" borderId="1" xfId="71" applyBorder="1">
      <alignment vertical="center"/>
    </xf>
    <xf numFmtId="0" fontId="17" fillId="0" borderId="15" xfId="71" applyBorder="1">
      <alignment vertical="center"/>
    </xf>
    <xf numFmtId="0" fontId="17" fillId="0" borderId="5" xfId="71" applyBorder="1">
      <alignment vertical="center"/>
    </xf>
    <xf numFmtId="0" fontId="17" fillId="0" borderId="14" xfId="71" applyBorder="1">
      <alignment vertical="center"/>
    </xf>
    <xf numFmtId="0" fontId="87" fillId="0" borderId="0" xfId="71" applyFont="1" applyAlignment="1">
      <alignment vertical="center" wrapText="1"/>
    </xf>
    <xf numFmtId="0" fontId="17" fillId="0" borderId="0" xfId="72" applyAlignment="1">
      <alignment horizontal="center" vertical="center"/>
    </xf>
    <xf numFmtId="0" fontId="17" fillId="0" borderId="2" xfId="72" applyBorder="1" applyAlignment="1">
      <alignment horizontal="left" vertical="center"/>
    </xf>
    <xf numFmtId="0" fontId="17" fillId="0" borderId="6" xfId="72" applyBorder="1" applyAlignment="1">
      <alignment horizontal="center" vertical="center"/>
    </xf>
    <xf numFmtId="0" fontId="17" fillId="0" borderId="7" xfId="72" applyBorder="1" applyAlignment="1">
      <alignment horizontal="center" vertical="center"/>
    </xf>
    <xf numFmtId="0" fontId="17" fillId="0" borderId="8" xfId="72" applyBorder="1" applyAlignment="1">
      <alignment horizontal="center" vertical="center"/>
    </xf>
    <xf numFmtId="0" fontId="17" fillId="0" borderId="3" xfId="72" applyBorder="1">
      <alignment vertical="center"/>
    </xf>
    <xf numFmtId="0" fontId="17" fillId="0" borderId="4" xfId="72" applyBorder="1">
      <alignment vertical="center"/>
    </xf>
    <xf numFmtId="0" fontId="17" fillId="0" borderId="1" xfId="72" applyBorder="1">
      <alignment vertical="center"/>
    </xf>
    <xf numFmtId="0" fontId="17" fillId="0" borderId="16" xfId="72" applyBorder="1">
      <alignment vertical="center"/>
    </xf>
    <xf numFmtId="0" fontId="17" fillId="0" borderId="0" xfId="72">
      <alignment vertical="center"/>
    </xf>
    <xf numFmtId="0" fontId="17" fillId="0" borderId="22" xfId="72" applyBorder="1">
      <alignment vertical="center"/>
    </xf>
    <xf numFmtId="0" fontId="17" fillId="0" borderId="16" xfId="72" applyBorder="1" applyAlignment="1">
      <alignment vertical="center" wrapText="1"/>
    </xf>
    <xf numFmtId="0" fontId="17" fillId="0" borderId="0" xfId="72" applyAlignment="1">
      <alignment vertical="center" wrapText="1"/>
    </xf>
    <xf numFmtId="0" fontId="17" fillId="0" borderId="22" xfId="72" applyBorder="1" applyAlignment="1">
      <alignment vertical="center" wrapText="1"/>
    </xf>
    <xf numFmtId="0" fontId="17" fillId="0" borderId="2" xfId="72" applyBorder="1" applyAlignment="1">
      <alignment horizontal="center" vertical="center"/>
    </xf>
    <xf numFmtId="0" fontId="87" fillId="0" borderId="0" xfId="72" applyFont="1" applyAlignment="1">
      <alignment vertical="center" wrapText="1"/>
    </xf>
    <xf numFmtId="0" fontId="16" fillId="0" borderId="0" xfId="90" applyFont="1" applyAlignment="1">
      <alignment horizontal="center" vertical="center"/>
    </xf>
    <xf numFmtId="0" fontId="16" fillId="0" borderId="5" xfId="90" applyFont="1" applyBorder="1" applyAlignment="1">
      <alignment horizontal="center" vertical="center"/>
    </xf>
    <xf numFmtId="0" fontId="16" fillId="0" borderId="2" xfId="90" applyFont="1" applyBorder="1" applyAlignment="1">
      <alignment horizontal="center" vertical="center"/>
    </xf>
    <xf numFmtId="179" fontId="16" fillId="0" borderId="2" xfId="90" applyNumberFormat="1" applyFont="1" applyBorder="1" applyAlignment="1">
      <alignment horizontal="center" vertical="center"/>
    </xf>
    <xf numFmtId="186" fontId="16" fillId="34" borderId="2" xfId="90" applyNumberFormat="1" applyFont="1" applyFill="1" applyBorder="1" applyAlignment="1">
      <alignment horizontal="center" vertical="center"/>
    </xf>
    <xf numFmtId="0" fontId="16" fillId="34" borderId="2" xfId="90" applyFont="1" applyFill="1" applyBorder="1" applyAlignment="1">
      <alignment horizontal="center" vertical="center"/>
    </xf>
    <xf numFmtId="179" fontId="16" fillId="34" borderId="2" xfId="90" applyNumberFormat="1" applyFont="1" applyFill="1" applyBorder="1" applyAlignment="1">
      <alignment horizontal="center" vertical="center"/>
    </xf>
    <xf numFmtId="185" fontId="16" fillId="0" borderId="2" xfId="90" applyNumberFormat="1" applyFont="1" applyBorder="1" applyAlignment="1">
      <alignment horizontal="center" vertical="center"/>
    </xf>
    <xf numFmtId="0" fontId="16" fillId="40" borderId="6" xfId="90" applyFont="1" applyFill="1" applyBorder="1" applyAlignment="1" applyProtection="1">
      <alignment horizontal="center" vertical="center"/>
      <protection locked="0"/>
    </xf>
    <xf numFmtId="0" fontId="16" fillId="40" borderId="8" xfId="90" applyFont="1" applyFill="1" applyBorder="1" applyAlignment="1" applyProtection="1">
      <alignment horizontal="center" vertical="center"/>
      <protection locked="0"/>
    </xf>
    <xf numFmtId="0" fontId="16" fillId="34" borderId="6" xfId="90" applyFont="1" applyFill="1" applyBorder="1" applyAlignment="1">
      <alignment horizontal="center" vertical="center"/>
    </xf>
    <xf numFmtId="0" fontId="16" fillId="34" borderId="8" xfId="90" applyFont="1" applyFill="1" applyBorder="1" applyAlignment="1">
      <alignment horizontal="center" vertical="center"/>
    </xf>
    <xf numFmtId="185" fontId="16" fillId="0" borderId="6" xfId="90" applyNumberFormat="1" applyFont="1" applyBorder="1" applyAlignment="1">
      <alignment horizontal="center" vertical="center"/>
    </xf>
    <xf numFmtId="185" fontId="16" fillId="0" borderId="8" xfId="90" applyNumberFormat="1" applyFont="1" applyBorder="1" applyAlignment="1">
      <alignment horizontal="center" vertical="center"/>
    </xf>
    <xf numFmtId="185" fontId="16" fillId="0" borderId="2" xfId="90" applyNumberFormat="1" applyFont="1" applyBorder="1" applyAlignment="1">
      <alignment horizontal="right" vertical="center"/>
    </xf>
    <xf numFmtId="185" fontId="16" fillId="0" borderId="2" xfId="91" applyNumberFormat="1" applyFont="1" applyFill="1" applyBorder="1" applyAlignment="1">
      <alignment horizontal="right" vertical="center"/>
    </xf>
    <xf numFmtId="185" fontId="16" fillId="0" borderId="6" xfId="90" applyNumberFormat="1" applyFont="1" applyBorder="1" applyAlignment="1">
      <alignment horizontal="right" vertical="center"/>
    </xf>
    <xf numFmtId="185" fontId="16" fillId="0" borderId="8" xfId="90" applyNumberFormat="1" applyFont="1" applyBorder="1" applyAlignment="1">
      <alignment horizontal="right" vertical="center"/>
    </xf>
    <xf numFmtId="185" fontId="16" fillId="40" borderId="2" xfId="90" applyNumberFormat="1" applyFont="1" applyFill="1" applyBorder="1" applyAlignment="1" applyProtection="1">
      <alignment horizontal="right" vertical="center"/>
      <protection locked="0"/>
    </xf>
    <xf numFmtId="185" fontId="16" fillId="40" borderId="2" xfId="91" applyNumberFormat="1" applyFont="1" applyFill="1" applyBorder="1" applyAlignment="1" applyProtection="1">
      <alignment horizontal="right" vertical="center"/>
      <protection locked="0"/>
    </xf>
    <xf numFmtId="185" fontId="16" fillId="40" borderId="6" xfId="90" applyNumberFormat="1" applyFont="1" applyFill="1" applyBorder="1" applyAlignment="1" applyProtection="1">
      <alignment horizontal="right" vertical="center"/>
      <protection locked="0"/>
    </xf>
    <xf numFmtId="185" fontId="16" fillId="40" borderId="8" xfId="90" applyNumberFormat="1" applyFont="1" applyFill="1" applyBorder="1" applyAlignment="1" applyProtection="1">
      <alignment horizontal="right" vertical="center"/>
      <protection locked="0"/>
    </xf>
    <xf numFmtId="0" fontId="13" fillId="0" borderId="0" xfId="90" applyFont="1" applyAlignment="1">
      <alignment horizontal="center" vertical="center" wrapText="1"/>
    </xf>
    <xf numFmtId="0" fontId="13" fillId="34" borderId="0" xfId="90" applyFont="1" applyFill="1" applyAlignment="1" applyProtection="1">
      <alignment horizontal="center" vertical="center" wrapText="1"/>
      <protection locked="0"/>
    </xf>
    <xf numFmtId="0" fontId="13" fillId="0" borderId="0" xfId="90" applyFont="1" applyAlignment="1">
      <alignment horizontal="center" vertical="center"/>
    </xf>
    <xf numFmtId="0" fontId="18" fillId="40" borderId="6" xfId="90" applyFont="1" applyFill="1" applyBorder="1" applyAlignment="1" applyProtection="1">
      <alignment horizontal="center" vertical="center" shrinkToFit="1"/>
      <protection locked="0"/>
    </xf>
    <xf numFmtId="0" fontId="18" fillId="40" borderId="7" xfId="90" applyFont="1" applyFill="1" applyBorder="1" applyAlignment="1" applyProtection="1">
      <alignment horizontal="center" vertical="center" shrinkToFit="1"/>
      <protection locked="0"/>
    </xf>
    <xf numFmtId="0" fontId="18" fillId="40" borderId="8" xfId="90" applyFont="1" applyFill="1" applyBorder="1" applyAlignment="1" applyProtection="1">
      <alignment horizontal="center" vertical="center" shrinkToFit="1"/>
      <protection locked="0"/>
    </xf>
    <xf numFmtId="0" fontId="18" fillId="40" borderId="232" xfId="90" applyFont="1" applyFill="1" applyBorder="1" applyAlignment="1" applyProtection="1">
      <alignment horizontal="center" vertical="center" shrinkToFit="1"/>
      <protection locked="0"/>
    </xf>
    <xf numFmtId="0" fontId="18" fillId="40" borderId="230" xfId="90" applyFont="1" applyFill="1" applyBorder="1" applyAlignment="1" applyProtection="1">
      <alignment horizontal="center" vertical="center" shrinkToFit="1"/>
      <protection locked="0"/>
    </xf>
    <xf numFmtId="0" fontId="18" fillId="40" borderId="198" xfId="90" applyFont="1" applyFill="1" applyBorder="1" applyAlignment="1" applyProtection="1">
      <alignment horizontal="center" vertical="center" shrinkToFit="1"/>
      <protection locked="0"/>
    </xf>
    <xf numFmtId="0" fontId="18" fillId="0" borderId="222" xfId="90" applyFont="1" applyBorder="1" applyAlignment="1">
      <alignment horizontal="center" vertical="center" wrapText="1"/>
    </xf>
    <xf numFmtId="0" fontId="18" fillId="0" borderId="223" xfId="90" applyFont="1" applyBorder="1" applyAlignment="1">
      <alignment horizontal="center" vertical="center" wrapText="1"/>
    </xf>
    <xf numFmtId="1" fontId="18" fillId="0" borderId="224" xfId="90" applyNumberFormat="1" applyFont="1" applyBorder="1" applyAlignment="1">
      <alignment horizontal="center" vertical="center" wrapText="1"/>
    </xf>
    <xf numFmtId="1" fontId="18" fillId="0" borderId="223" xfId="90" applyNumberFormat="1" applyFont="1" applyBorder="1" applyAlignment="1">
      <alignment horizontal="center" vertical="center" wrapText="1"/>
    </xf>
    <xf numFmtId="0" fontId="18" fillId="40" borderId="41" xfId="90" applyFont="1" applyFill="1" applyBorder="1" applyAlignment="1" applyProtection="1">
      <alignment horizontal="left" vertical="center" wrapText="1"/>
      <protection locked="0"/>
    </xf>
    <xf numFmtId="0" fontId="18" fillId="40" borderId="4" xfId="90" applyFont="1" applyFill="1" applyBorder="1" applyAlignment="1" applyProtection="1">
      <alignment horizontal="left" vertical="center" wrapText="1"/>
      <protection locked="0"/>
    </xf>
    <xf numFmtId="0" fontId="18" fillId="40" borderId="42" xfId="90" applyFont="1" applyFill="1" applyBorder="1" applyAlignment="1" applyProtection="1">
      <alignment horizontal="left" vertical="center" wrapText="1"/>
      <protection locked="0"/>
    </xf>
    <xf numFmtId="0" fontId="18" fillId="40" borderId="47" xfId="90" applyFont="1" applyFill="1" applyBorder="1" applyAlignment="1" applyProtection="1">
      <alignment horizontal="left" vertical="center" wrapText="1"/>
      <protection locked="0"/>
    </xf>
    <xf numFmtId="0" fontId="18" fillId="40" borderId="157" xfId="90" applyFont="1" applyFill="1" applyBorder="1" applyAlignment="1" applyProtection="1">
      <alignment horizontal="left" vertical="center" wrapText="1"/>
      <protection locked="0"/>
    </xf>
    <xf numFmtId="0" fontId="18" fillId="40" borderId="48" xfId="90" applyFont="1" applyFill="1" applyBorder="1" applyAlignment="1" applyProtection="1">
      <alignment horizontal="left" vertical="center" wrapText="1"/>
      <protection locked="0"/>
    </xf>
    <xf numFmtId="184" fontId="18" fillId="0" borderId="240" xfId="90" applyNumberFormat="1" applyFont="1" applyBorder="1" applyAlignment="1">
      <alignment horizontal="center" vertical="center" wrapText="1"/>
    </xf>
    <xf numFmtId="184" fontId="18" fillId="0" borderId="235" xfId="90" applyNumberFormat="1" applyFont="1" applyBorder="1" applyAlignment="1">
      <alignment horizontal="center" vertical="center" wrapText="1"/>
    </xf>
    <xf numFmtId="184" fontId="18" fillId="0" borderId="241" xfId="90" applyNumberFormat="1" applyFont="1" applyBorder="1" applyAlignment="1">
      <alignment horizontal="center" vertical="center" wrapText="1"/>
    </xf>
    <xf numFmtId="0" fontId="13" fillId="34" borderId="0" xfId="90" applyFont="1" applyFill="1" applyAlignment="1" applyProtection="1">
      <alignment horizontal="left" vertical="center" wrapText="1"/>
      <protection locked="0"/>
    </xf>
    <xf numFmtId="186" fontId="16" fillId="0" borderId="2" xfId="90" applyNumberFormat="1" applyFont="1" applyBorder="1" applyAlignment="1">
      <alignment horizontal="center" vertical="center"/>
    </xf>
    <xf numFmtId="0" fontId="18" fillId="0" borderId="200" xfId="90" applyFont="1" applyBorder="1" applyAlignment="1">
      <alignment horizontal="center" vertical="center"/>
    </xf>
    <xf numFmtId="0" fontId="18" fillId="0" borderId="197" xfId="90" applyFont="1" applyBorder="1" applyAlignment="1">
      <alignment horizontal="center" vertical="center"/>
    </xf>
    <xf numFmtId="0" fontId="18" fillId="39" borderId="193" xfId="90" applyFont="1" applyFill="1" applyBorder="1" applyAlignment="1" applyProtection="1">
      <alignment horizontal="center" vertical="center"/>
      <protection locked="0"/>
    </xf>
    <xf numFmtId="0" fontId="18" fillId="35" borderId="160" xfId="90" applyFont="1" applyFill="1" applyBorder="1" applyAlignment="1" applyProtection="1">
      <alignment horizontal="center" vertical="center"/>
      <protection locked="0"/>
    </xf>
    <xf numFmtId="0" fontId="18" fillId="39" borderId="196" xfId="90" applyFont="1" applyFill="1" applyBorder="1" applyAlignment="1" applyProtection="1">
      <alignment horizontal="center" vertical="center"/>
      <protection locked="0"/>
    </xf>
    <xf numFmtId="0" fontId="18" fillId="35" borderId="7" xfId="90" applyFont="1" applyFill="1" applyBorder="1" applyAlignment="1" applyProtection="1">
      <alignment horizontal="center" vertical="center"/>
      <protection locked="0"/>
    </xf>
    <xf numFmtId="0" fontId="18" fillId="35" borderId="195" xfId="90" applyFont="1" applyFill="1" applyBorder="1" applyAlignment="1" applyProtection="1">
      <alignment horizontal="center" vertical="center"/>
      <protection locked="0"/>
    </xf>
    <xf numFmtId="0" fontId="18" fillId="35" borderId="229" xfId="90" applyFont="1" applyFill="1" applyBorder="1" applyAlignment="1" applyProtection="1">
      <alignment horizontal="center" vertical="center"/>
      <protection locked="0"/>
    </xf>
    <xf numFmtId="0" fontId="18" fillId="35" borderId="230" xfId="90" applyFont="1" applyFill="1" applyBorder="1" applyAlignment="1" applyProtection="1">
      <alignment horizontal="center" vertical="center"/>
      <protection locked="0"/>
    </xf>
    <xf numFmtId="0" fontId="18" fillId="35" borderId="231" xfId="90" applyFont="1" applyFill="1" applyBorder="1" applyAlignment="1" applyProtection="1">
      <alignment horizontal="center" vertical="center"/>
      <protection locked="0"/>
    </xf>
    <xf numFmtId="0" fontId="18" fillId="39" borderId="41" xfId="90" applyFont="1" applyFill="1" applyBorder="1" applyAlignment="1" applyProtection="1">
      <alignment horizontal="center" vertical="center" shrinkToFit="1"/>
      <protection locked="0"/>
    </xf>
    <xf numFmtId="0" fontId="18" fillId="39" borderId="1" xfId="90" applyFont="1" applyFill="1" applyBorder="1" applyAlignment="1" applyProtection="1">
      <alignment horizontal="center" vertical="center" shrinkToFit="1"/>
      <protection locked="0"/>
    </xf>
    <xf numFmtId="0" fontId="18" fillId="39" borderId="47" xfId="90" applyFont="1" applyFill="1" applyBorder="1" applyAlignment="1" applyProtection="1">
      <alignment horizontal="center" vertical="center" shrinkToFit="1"/>
      <protection locked="0"/>
    </xf>
    <xf numFmtId="0" fontId="18" fillId="39" borderId="163" xfId="90" applyFont="1" applyFill="1" applyBorder="1" applyAlignment="1" applyProtection="1">
      <alignment horizontal="center" vertical="center" shrinkToFit="1"/>
      <protection locked="0"/>
    </xf>
    <xf numFmtId="0" fontId="18" fillId="39" borderId="3" xfId="90" applyFont="1" applyFill="1" applyBorder="1" applyAlignment="1" applyProtection="1">
      <alignment horizontal="center" vertical="center" wrapText="1"/>
      <protection locked="0"/>
    </xf>
    <xf numFmtId="0" fontId="18" fillId="39" borderId="1" xfId="90" applyFont="1" applyFill="1" applyBorder="1" applyAlignment="1" applyProtection="1">
      <alignment horizontal="center" vertical="center" wrapText="1"/>
      <protection locked="0"/>
    </xf>
    <xf numFmtId="0" fontId="18" fillId="39" borderId="158" xfId="90" applyFont="1" applyFill="1" applyBorder="1" applyAlignment="1" applyProtection="1">
      <alignment horizontal="center" vertical="center" wrapText="1"/>
      <protection locked="0"/>
    </xf>
    <xf numFmtId="0" fontId="18" fillId="39" borderId="163" xfId="90" applyFont="1" applyFill="1" applyBorder="1" applyAlignment="1" applyProtection="1">
      <alignment horizontal="center" vertical="center" wrapText="1"/>
      <protection locked="0"/>
    </xf>
    <xf numFmtId="0" fontId="18" fillId="39" borderId="3" xfId="90" applyFont="1" applyFill="1" applyBorder="1" applyAlignment="1" applyProtection="1">
      <alignment horizontal="center" vertical="center" shrinkToFit="1"/>
      <protection locked="0"/>
    </xf>
    <xf numFmtId="0" fontId="18" fillId="39" borderId="4" xfId="90" applyFont="1" applyFill="1" applyBorder="1" applyAlignment="1" applyProtection="1">
      <alignment horizontal="center" vertical="center" shrinkToFit="1"/>
      <protection locked="0"/>
    </xf>
    <xf numFmtId="0" fontId="18" fillId="39" borderId="158" xfId="90" applyFont="1" applyFill="1" applyBorder="1" applyAlignment="1" applyProtection="1">
      <alignment horizontal="center" vertical="center" shrinkToFit="1"/>
      <protection locked="0"/>
    </xf>
    <xf numFmtId="0" fontId="18" fillId="39" borderId="157" xfId="90" applyFont="1" applyFill="1" applyBorder="1" applyAlignment="1" applyProtection="1">
      <alignment horizontal="center" vertical="center" shrinkToFit="1"/>
      <protection locked="0"/>
    </xf>
    <xf numFmtId="0" fontId="18" fillId="40" borderId="45" xfId="90" applyFont="1" applyFill="1" applyBorder="1" applyAlignment="1" applyProtection="1">
      <alignment horizontal="left" vertical="center" wrapText="1"/>
      <protection locked="0"/>
    </xf>
    <xf numFmtId="0" fontId="18" fillId="40" borderId="5" xfId="90" applyFont="1" applyFill="1" applyBorder="1" applyAlignment="1" applyProtection="1">
      <alignment horizontal="left" vertical="center" wrapText="1"/>
      <protection locked="0"/>
    </xf>
    <xf numFmtId="0" fontId="18" fillId="40" borderId="46" xfId="90" applyFont="1" applyFill="1" applyBorder="1" applyAlignment="1" applyProtection="1">
      <alignment horizontal="left" vertical="center" wrapText="1"/>
      <protection locked="0"/>
    </xf>
    <xf numFmtId="184" fontId="18" fillId="0" borderId="226" xfId="90" applyNumberFormat="1" applyFont="1" applyBorder="1" applyAlignment="1">
      <alignment horizontal="center" vertical="center" wrapText="1"/>
    </xf>
    <xf numFmtId="184" fontId="18" fillId="0" borderId="225" xfId="90" applyNumberFormat="1" applyFont="1" applyBorder="1" applyAlignment="1">
      <alignment horizontal="center" vertical="center" wrapText="1"/>
    </xf>
    <xf numFmtId="184" fontId="18" fillId="0" borderId="227" xfId="90" applyNumberFormat="1" applyFont="1" applyBorder="1" applyAlignment="1">
      <alignment horizontal="center" vertical="center" wrapText="1"/>
    </xf>
    <xf numFmtId="0" fontId="18" fillId="0" borderId="212" xfId="90" applyFont="1" applyBorder="1" applyAlignment="1">
      <alignment horizontal="center" vertical="center"/>
    </xf>
    <xf numFmtId="0" fontId="18" fillId="35" borderId="193" xfId="90" applyFont="1" applyFill="1" applyBorder="1" applyAlignment="1" applyProtection="1">
      <alignment horizontal="center" vertical="center"/>
      <protection locked="0"/>
    </xf>
    <xf numFmtId="0" fontId="18" fillId="35" borderId="196" xfId="90" applyFont="1" applyFill="1" applyBorder="1" applyAlignment="1" applyProtection="1">
      <alignment horizontal="center" vertical="center"/>
      <protection locked="0"/>
    </xf>
    <xf numFmtId="0" fontId="18" fillId="39" borderId="45" xfId="90" applyFont="1" applyFill="1" applyBorder="1" applyAlignment="1" applyProtection="1">
      <alignment horizontal="center" vertical="center" shrinkToFit="1"/>
      <protection locked="0"/>
    </xf>
    <xf numFmtId="0" fontId="18" fillId="39" borderId="14" xfId="90" applyFont="1" applyFill="1" applyBorder="1" applyAlignment="1" applyProtection="1">
      <alignment horizontal="center" vertical="center" shrinkToFit="1"/>
      <protection locked="0"/>
    </xf>
    <xf numFmtId="0" fontId="18" fillId="39" borderId="15" xfId="90" applyFont="1" applyFill="1" applyBorder="1" applyAlignment="1" applyProtection="1">
      <alignment horizontal="center" vertical="center" wrapText="1"/>
      <protection locked="0"/>
    </xf>
    <xf numFmtId="0" fontId="18" fillId="39" borderId="14" xfId="90" applyFont="1" applyFill="1" applyBorder="1" applyAlignment="1" applyProtection="1">
      <alignment horizontal="center" vertical="center" wrapText="1"/>
      <protection locked="0"/>
    </xf>
    <xf numFmtId="0" fontId="18" fillId="39" borderId="15" xfId="90" applyFont="1" applyFill="1" applyBorder="1" applyAlignment="1" applyProtection="1">
      <alignment horizontal="center" vertical="center" shrinkToFit="1"/>
      <protection locked="0"/>
    </xf>
    <xf numFmtId="0" fontId="18" fillId="39" borderId="5" xfId="90" applyFont="1" applyFill="1" applyBorder="1" applyAlignment="1" applyProtection="1">
      <alignment horizontal="center" vertical="center" shrinkToFit="1"/>
      <protection locked="0"/>
    </xf>
    <xf numFmtId="0" fontId="18" fillId="40" borderId="43" xfId="90" applyFont="1" applyFill="1" applyBorder="1" applyAlignment="1" applyProtection="1">
      <alignment horizontal="left" vertical="center" wrapText="1"/>
      <protection locked="0"/>
    </xf>
    <xf numFmtId="0" fontId="18" fillId="40" borderId="0" xfId="90" applyFont="1" applyFill="1" applyAlignment="1" applyProtection="1">
      <alignment horizontal="left" vertical="center" wrapText="1"/>
      <protection locked="0"/>
    </xf>
    <xf numFmtId="0" fontId="18" fillId="40" borderId="44" xfId="90" applyFont="1" applyFill="1" applyBorder="1" applyAlignment="1" applyProtection="1">
      <alignment horizontal="left" vertical="center" wrapText="1"/>
      <protection locked="0"/>
    </xf>
    <xf numFmtId="184" fontId="18" fillId="0" borderId="217" xfId="90" applyNumberFormat="1" applyFont="1" applyBorder="1" applyAlignment="1">
      <alignment horizontal="center" vertical="center" wrapText="1"/>
    </xf>
    <xf numFmtId="184" fontId="18" fillId="0" borderId="213" xfId="90" applyNumberFormat="1" applyFont="1" applyBorder="1" applyAlignment="1">
      <alignment horizontal="center" vertical="center" wrapText="1"/>
    </xf>
    <xf numFmtId="184" fontId="18" fillId="0" borderId="218" xfId="90" applyNumberFormat="1" applyFont="1" applyBorder="1" applyAlignment="1">
      <alignment horizontal="center" vertical="center" wrapText="1"/>
    </xf>
    <xf numFmtId="0" fontId="18" fillId="39" borderId="43" xfId="90" applyFont="1" applyFill="1" applyBorder="1" applyAlignment="1" applyProtection="1">
      <alignment horizontal="center" vertical="center" shrinkToFit="1"/>
      <protection locked="0"/>
    </xf>
    <xf numFmtId="0" fontId="18" fillId="39" borderId="22" xfId="90" applyFont="1" applyFill="1" applyBorder="1" applyAlignment="1" applyProtection="1">
      <alignment horizontal="center" vertical="center" shrinkToFit="1"/>
      <protection locked="0"/>
    </xf>
    <xf numFmtId="0" fontId="18" fillId="39" borderId="16" xfId="90" applyFont="1" applyFill="1" applyBorder="1" applyAlignment="1" applyProtection="1">
      <alignment horizontal="center" vertical="center" wrapText="1"/>
      <protection locked="0"/>
    </xf>
    <xf numFmtId="0" fontId="18" fillId="39" borderId="22" xfId="90" applyFont="1" applyFill="1" applyBorder="1" applyAlignment="1" applyProtection="1">
      <alignment horizontal="center" vertical="center" wrapText="1"/>
      <protection locked="0"/>
    </xf>
    <xf numFmtId="0" fontId="18" fillId="39" borderId="16" xfId="90" applyFont="1" applyFill="1" applyBorder="1" applyAlignment="1" applyProtection="1">
      <alignment horizontal="center" vertical="center" shrinkToFit="1"/>
      <protection locked="0"/>
    </xf>
    <xf numFmtId="0" fontId="18" fillId="39" borderId="0" xfId="90" applyFont="1" applyFill="1" applyAlignment="1" applyProtection="1">
      <alignment horizontal="center" vertical="center" shrinkToFit="1"/>
      <protection locked="0"/>
    </xf>
    <xf numFmtId="0" fontId="18" fillId="0" borderId="209" xfId="90" applyFont="1" applyBorder="1" applyAlignment="1">
      <alignment horizontal="center" vertical="center" wrapText="1"/>
    </xf>
    <xf numFmtId="0" fontId="18" fillId="0" borderId="210" xfId="90" applyFont="1" applyBorder="1" applyAlignment="1">
      <alignment horizontal="center" vertical="center" wrapText="1"/>
    </xf>
    <xf numFmtId="1" fontId="18" fillId="0" borderId="211" xfId="90" applyNumberFormat="1" applyFont="1" applyBorder="1" applyAlignment="1">
      <alignment horizontal="center" vertical="center" wrapText="1"/>
    </xf>
    <xf numFmtId="1" fontId="18" fillId="0" borderId="210" xfId="90" applyNumberFormat="1" applyFont="1" applyBorder="1" applyAlignment="1">
      <alignment horizontal="center" vertical="center" wrapText="1"/>
    </xf>
    <xf numFmtId="0" fontId="18" fillId="40" borderId="91" xfId="90" applyFont="1" applyFill="1" applyBorder="1" applyAlignment="1" applyProtection="1">
      <alignment horizontal="left" vertical="center" wrapText="1"/>
      <protection locked="0"/>
    </xf>
    <xf numFmtId="0" fontId="18" fillId="40" borderId="156" xfId="90" applyFont="1" applyFill="1" applyBorder="1" applyAlignment="1" applyProtection="1">
      <alignment horizontal="left" vertical="center" wrapText="1"/>
      <protection locked="0"/>
    </xf>
    <xf numFmtId="0" fontId="18" fillId="40" borderId="92" xfId="90" applyFont="1" applyFill="1" applyBorder="1" applyAlignment="1" applyProtection="1">
      <alignment horizontal="left" vertical="center" wrapText="1"/>
      <protection locked="0"/>
    </xf>
    <xf numFmtId="0" fontId="18" fillId="0" borderId="196" xfId="90" applyFont="1" applyBorder="1" applyAlignment="1">
      <alignment horizontal="center" vertical="center"/>
    </xf>
    <xf numFmtId="0" fontId="18" fillId="0" borderId="7" xfId="90" applyFont="1" applyBorder="1" applyAlignment="1">
      <alignment horizontal="center" vertical="center"/>
    </xf>
    <xf numFmtId="0" fontId="18" fillId="39" borderId="159" xfId="90" applyFont="1" applyFill="1" applyBorder="1" applyAlignment="1" applyProtection="1">
      <alignment horizontal="center" vertical="center"/>
      <protection locked="0"/>
    </xf>
    <xf numFmtId="0" fontId="18" fillId="39" borderId="201" xfId="90" applyFont="1" applyFill="1" applyBorder="1" applyAlignment="1" applyProtection="1">
      <alignment horizontal="center" vertical="center"/>
      <protection locked="0"/>
    </xf>
    <xf numFmtId="0" fontId="18" fillId="35" borderId="202" xfId="90" applyFont="1" applyFill="1" applyBorder="1" applyAlignment="1" applyProtection="1">
      <alignment horizontal="center" vertical="center"/>
      <protection locked="0"/>
    </xf>
    <xf numFmtId="0" fontId="18" fillId="35" borderId="203" xfId="90" applyFont="1" applyFill="1" applyBorder="1" applyAlignment="1" applyProtection="1">
      <alignment horizontal="center" vertical="center"/>
      <protection locked="0"/>
    </xf>
    <xf numFmtId="0" fontId="18" fillId="39" borderId="91" xfId="90" applyFont="1" applyFill="1" applyBorder="1" applyAlignment="1" applyProtection="1">
      <alignment horizontal="center" vertical="center" shrinkToFit="1"/>
      <protection locked="0"/>
    </xf>
    <xf numFmtId="0" fontId="18" fillId="39" borderId="181" xfId="90" applyFont="1" applyFill="1" applyBorder="1" applyAlignment="1" applyProtection="1">
      <alignment horizontal="center" vertical="center" shrinkToFit="1"/>
      <protection locked="0"/>
    </xf>
    <xf numFmtId="0" fontId="18" fillId="39" borderId="182" xfId="90" applyFont="1" applyFill="1" applyBorder="1" applyAlignment="1" applyProtection="1">
      <alignment horizontal="center" vertical="center" wrapText="1"/>
      <protection locked="0"/>
    </xf>
    <xf numFmtId="0" fontId="18" fillId="39" borderId="181" xfId="90" applyFont="1" applyFill="1" applyBorder="1" applyAlignment="1" applyProtection="1">
      <alignment horizontal="center" vertical="center" wrapText="1"/>
      <protection locked="0"/>
    </xf>
    <xf numFmtId="0" fontId="18" fillId="39" borderId="182" xfId="90" applyFont="1" applyFill="1" applyBorder="1" applyAlignment="1" applyProtection="1">
      <alignment horizontal="center" vertical="center" shrinkToFit="1"/>
      <protection locked="0"/>
    </xf>
    <xf numFmtId="0" fontId="18" fillId="39" borderId="156" xfId="90" applyFont="1" applyFill="1" applyBorder="1" applyAlignment="1" applyProtection="1">
      <alignment horizontal="center" vertical="center" shrinkToFit="1"/>
      <protection locked="0"/>
    </xf>
    <xf numFmtId="0" fontId="18" fillId="40" borderId="204" xfId="90" applyFont="1" applyFill="1" applyBorder="1" applyAlignment="1" applyProtection="1">
      <alignment horizontal="center" vertical="center" shrinkToFit="1"/>
      <protection locked="0"/>
    </xf>
    <xf numFmtId="0" fontId="18" fillId="40" borderId="202" xfId="90" applyFont="1" applyFill="1" applyBorder="1" applyAlignment="1" applyProtection="1">
      <alignment horizontal="center" vertical="center" shrinkToFit="1"/>
      <protection locked="0"/>
    </xf>
    <xf numFmtId="0" fontId="18" fillId="40" borderId="205" xfId="90" applyFont="1" applyFill="1" applyBorder="1" applyAlignment="1" applyProtection="1">
      <alignment horizontal="center" vertical="center" shrinkToFit="1"/>
      <protection locked="0"/>
    </xf>
    <xf numFmtId="0" fontId="18" fillId="0" borderId="182" xfId="90" applyFont="1" applyBorder="1" applyAlignment="1">
      <alignment horizontal="center" vertical="center" wrapText="1"/>
    </xf>
    <xf numFmtId="0" fontId="18" fillId="0" borderId="156" xfId="90" applyFont="1" applyBorder="1" applyAlignment="1">
      <alignment horizontal="center" vertical="center" wrapText="1"/>
    </xf>
    <xf numFmtId="0" fontId="18" fillId="0" borderId="181" xfId="90" applyFont="1" applyBorder="1" applyAlignment="1">
      <alignment horizontal="center" vertical="center" wrapText="1"/>
    </xf>
    <xf numFmtId="0" fontId="18" fillId="0" borderId="16" xfId="90" applyFont="1" applyBorder="1" applyAlignment="1">
      <alignment horizontal="center" vertical="center" wrapText="1"/>
    </xf>
    <xf numFmtId="0" fontId="18" fillId="0" borderId="0" xfId="90" applyFont="1" applyAlignment="1">
      <alignment horizontal="center" vertical="center" wrapText="1"/>
    </xf>
    <xf numFmtId="0" fontId="18" fillId="0" borderId="22" xfId="90" applyFont="1" applyBorder="1" applyAlignment="1">
      <alignment horizontal="center" vertical="center" wrapText="1"/>
    </xf>
    <xf numFmtId="0" fontId="18" fillId="0" borderId="158" xfId="90" applyFont="1" applyBorder="1" applyAlignment="1">
      <alignment horizontal="center" vertical="center" wrapText="1"/>
    </xf>
    <xf numFmtId="0" fontId="18" fillId="0" borderId="157" xfId="90" applyFont="1" applyBorder="1" applyAlignment="1">
      <alignment horizontal="center" vertical="center" wrapText="1"/>
    </xf>
    <xf numFmtId="0" fontId="18" fillId="0" borderId="163" xfId="90" applyFont="1" applyBorder="1" applyAlignment="1">
      <alignment horizontal="center" vertical="center" wrapText="1"/>
    </xf>
    <xf numFmtId="0" fontId="18" fillId="0" borderId="156" xfId="90" quotePrefix="1" applyFont="1" applyBorder="1" applyAlignment="1">
      <alignment horizontal="center" vertical="center"/>
    </xf>
    <xf numFmtId="0" fontId="18" fillId="0" borderId="156" xfId="90" applyFont="1" applyBorder="1" applyAlignment="1">
      <alignment horizontal="center" vertical="center"/>
    </xf>
    <xf numFmtId="0" fontId="18" fillId="0" borderId="159" xfId="90" applyFont="1" applyBorder="1" applyAlignment="1">
      <alignment horizontal="center" vertical="center"/>
    </xf>
    <xf numFmtId="0" fontId="18" fillId="0" borderId="193" xfId="90" applyFont="1" applyBorder="1" applyAlignment="1">
      <alignment horizontal="center" vertical="center"/>
    </xf>
    <xf numFmtId="0" fontId="18" fillId="0" borderId="160" xfId="90" applyFont="1" applyBorder="1" applyAlignment="1">
      <alignment horizontal="center" vertical="center"/>
    </xf>
    <xf numFmtId="0" fontId="14" fillId="0" borderId="191" xfId="90" applyFont="1" applyBorder="1" applyAlignment="1">
      <alignment horizontal="center" vertical="center" wrapText="1"/>
    </xf>
    <xf numFmtId="0" fontId="14" fillId="0" borderId="194" xfId="90" applyFont="1" applyBorder="1" applyAlignment="1">
      <alignment horizontal="center" vertical="center" wrapText="1"/>
    </xf>
    <xf numFmtId="0" fontId="14" fillId="0" borderId="197" xfId="90" applyFont="1" applyBorder="1" applyAlignment="1">
      <alignment horizontal="center" vertical="center" wrapText="1"/>
    </xf>
    <xf numFmtId="0" fontId="18" fillId="0" borderId="91" xfId="90" applyFont="1" applyBorder="1" applyAlignment="1">
      <alignment horizontal="center" vertical="center" wrapText="1"/>
    </xf>
    <xf numFmtId="0" fontId="18" fillId="0" borderId="92" xfId="90" applyFont="1" applyBorder="1" applyAlignment="1">
      <alignment horizontal="center" vertical="center"/>
    </xf>
    <xf numFmtId="0" fontId="18" fillId="0" borderId="43" xfId="90" applyFont="1" applyBorder="1" applyAlignment="1">
      <alignment horizontal="center" vertical="center"/>
    </xf>
    <xf numFmtId="0" fontId="18" fillId="0" borderId="0" xfId="90" applyFont="1" applyAlignment="1">
      <alignment horizontal="center" vertical="center"/>
    </xf>
    <xf numFmtId="0" fontId="18" fillId="0" borderId="44" xfId="90" applyFont="1" applyBorder="1" applyAlignment="1">
      <alignment horizontal="center" vertical="center"/>
    </xf>
    <xf numFmtId="0" fontId="18" fillId="0" borderId="47" xfId="90" applyFont="1" applyBorder="1" applyAlignment="1">
      <alignment horizontal="center" vertical="center"/>
    </xf>
    <xf numFmtId="0" fontId="18" fillId="0" borderId="157" xfId="90" applyFont="1" applyBorder="1" applyAlignment="1">
      <alignment horizontal="center" vertical="center"/>
    </xf>
    <xf numFmtId="0" fontId="18" fillId="0" borderId="48" xfId="90" applyFont="1" applyBorder="1" applyAlignment="1">
      <alignment horizontal="center" vertical="center"/>
    </xf>
    <xf numFmtId="0" fontId="18" fillId="0" borderId="43" xfId="90" applyFont="1" applyBorder="1" applyAlignment="1">
      <alignment horizontal="center" vertical="center" wrapText="1"/>
    </xf>
    <xf numFmtId="0" fontId="18" fillId="0" borderId="47" xfId="90" applyFont="1" applyBorder="1" applyAlignment="1">
      <alignment horizontal="center" vertical="center" wrapText="1"/>
    </xf>
    <xf numFmtId="0" fontId="16" fillId="0" borderId="182" xfId="90" applyFont="1" applyBorder="1" applyAlignment="1">
      <alignment horizontal="center" vertical="center" wrapText="1"/>
    </xf>
    <xf numFmtId="0" fontId="16" fillId="0" borderId="181" xfId="90" applyFont="1" applyBorder="1" applyAlignment="1">
      <alignment horizontal="center" vertical="center" wrapText="1"/>
    </xf>
    <xf numFmtId="0" fontId="16" fillId="0" borderId="16" xfId="90" applyFont="1" applyBorder="1" applyAlignment="1">
      <alignment horizontal="center" vertical="center" wrapText="1"/>
    </xf>
    <xf numFmtId="0" fontId="16" fillId="0" borderId="22" xfId="90" applyFont="1" applyBorder="1" applyAlignment="1">
      <alignment horizontal="center" vertical="center" wrapText="1"/>
    </xf>
    <xf numFmtId="0" fontId="16" fillId="0" borderId="158" xfId="90" applyFont="1" applyBorder="1" applyAlignment="1">
      <alignment horizontal="center" vertical="center" wrapText="1"/>
    </xf>
    <xf numFmtId="0" fontId="16" fillId="0" borderId="163" xfId="90" applyFont="1" applyBorder="1" applyAlignment="1">
      <alignment horizontal="center" vertical="center" wrapText="1"/>
    </xf>
    <xf numFmtId="0" fontId="108" fillId="39" borderId="0" xfId="90" applyFont="1" applyFill="1" applyAlignment="1" applyProtection="1">
      <alignment horizontal="center" vertical="center" shrinkToFit="1"/>
      <protection locked="0"/>
    </xf>
    <xf numFmtId="0" fontId="108" fillId="35" borderId="0" xfId="90" applyFont="1" applyFill="1" applyAlignment="1" applyProtection="1">
      <alignment horizontal="center" vertical="center" shrinkToFit="1"/>
      <protection locked="0"/>
    </xf>
    <xf numFmtId="0" fontId="108" fillId="40" borderId="0" xfId="90" applyFont="1" applyFill="1" applyAlignment="1" applyProtection="1">
      <alignment horizontal="center" vertical="center"/>
      <protection locked="0"/>
    </xf>
    <xf numFmtId="0" fontId="108" fillId="0" borderId="0" xfId="90" applyFont="1" applyAlignment="1">
      <alignment horizontal="center" vertical="center"/>
    </xf>
    <xf numFmtId="0" fontId="18" fillId="39" borderId="6" xfId="90" applyFont="1" applyFill="1" applyBorder="1" applyAlignment="1" applyProtection="1">
      <alignment horizontal="center" vertical="center"/>
      <protection locked="0"/>
    </xf>
    <xf numFmtId="0" fontId="18" fillId="35" borderId="8" xfId="90" applyFont="1" applyFill="1" applyBorder="1" applyAlignment="1" applyProtection="1">
      <alignment horizontal="center" vertical="center"/>
      <protection locked="0"/>
    </xf>
    <xf numFmtId="0" fontId="13" fillId="0" borderId="192" xfId="90" applyFont="1" applyBorder="1" applyAlignment="1">
      <alignment horizontal="center" vertical="center" wrapText="1"/>
    </xf>
    <xf numFmtId="0" fontId="13" fillId="0" borderId="92" xfId="90" applyFont="1" applyBorder="1" applyAlignment="1">
      <alignment horizontal="center" vertical="center" wrapText="1"/>
    </xf>
    <xf numFmtId="0" fontId="13" fillId="0" borderId="167" xfId="90" applyFont="1" applyBorder="1" applyAlignment="1">
      <alignment horizontal="center" vertical="center" wrapText="1"/>
    </xf>
    <xf numFmtId="0" fontId="13" fillId="0" borderId="44" xfId="90" applyFont="1" applyBorder="1" applyAlignment="1">
      <alignment horizontal="center" vertical="center" wrapText="1"/>
    </xf>
    <xf numFmtId="0" fontId="13" fillId="0" borderId="199" xfId="90" applyFont="1" applyBorder="1" applyAlignment="1">
      <alignment horizontal="center" vertical="center" wrapText="1"/>
    </xf>
    <xf numFmtId="0" fontId="13" fillId="0" borderId="48" xfId="90" applyFont="1" applyBorder="1" applyAlignment="1">
      <alignment horizontal="center" vertical="center" wrapText="1"/>
    </xf>
    <xf numFmtId="0" fontId="13" fillId="0" borderId="91" xfId="90" applyFont="1" applyBorder="1" applyAlignment="1">
      <alignment horizontal="center" vertical="center" wrapText="1"/>
    </xf>
    <xf numFmtId="0" fontId="13" fillId="0" borderId="43" xfId="90" applyFont="1" applyBorder="1" applyAlignment="1">
      <alignment horizontal="center" vertical="center" wrapText="1"/>
    </xf>
    <xf numFmtId="0" fontId="13" fillId="0" borderId="47" xfId="90" applyFont="1" applyBorder="1" applyAlignment="1">
      <alignment horizontal="center" vertical="center" wrapText="1"/>
    </xf>
    <xf numFmtId="0" fontId="18" fillId="0" borderId="92" xfId="90" applyFont="1" applyBorder="1" applyAlignment="1">
      <alignment horizontal="center" vertical="center" wrapText="1"/>
    </xf>
    <xf numFmtId="0" fontId="18" fillId="0" borderId="44" xfId="90" applyFont="1" applyBorder="1" applyAlignment="1">
      <alignment horizontal="center" vertical="center" wrapText="1"/>
    </xf>
    <xf numFmtId="0" fontId="18" fillId="0" borderId="48" xfId="90" applyFont="1" applyBorder="1" applyAlignment="1">
      <alignment horizontal="center" vertical="center" wrapText="1"/>
    </xf>
    <xf numFmtId="0" fontId="18" fillId="0" borderId="195" xfId="90" applyFont="1" applyBorder="1" applyAlignment="1">
      <alignment horizontal="center" vertical="center"/>
    </xf>
    <xf numFmtId="0" fontId="18" fillId="40" borderId="6" xfId="90" applyFont="1" applyFill="1" applyBorder="1" applyAlignment="1" applyProtection="1">
      <alignment horizontal="center" vertical="center"/>
      <protection locked="0"/>
    </xf>
    <xf numFmtId="0" fontId="18" fillId="40" borderId="8" xfId="90" applyFont="1" applyFill="1" applyBorder="1" applyAlignment="1" applyProtection="1">
      <alignment horizontal="center" vertical="center"/>
      <protection locked="0"/>
    </xf>
    <xf numFmtId="0" fontId="18" fillId="34" borderId="6" xfId="90" applyFont="1" applyFill="1" applyBorder="1" applyAlignment="1">
      <alignment horizontal="center" vertical="center"/>
    </xf>
    <xf numFmtId="0" fontId="18" fillId="34" borderId="8" xfId="90" applyFont="1" applyFill="1" applyBorder="1" applyAlignment="1">
      <alignment horizontal="center" vertical="center"/>
    </xf>
    <xf numFmtId="0" fontId="103" fillId="34" borderId="2" xfId="90" applyFont="1" applyFill="1" applyBorder="1" applyAlignment="1">
      <alignment horizontal="center" vertical="center"/>
    </xf>
    <xf numFmtId="0" fontId="13" fillId="34" borderId="0" xfId="90" applyFont="1" applyFill="1" applyAlignment="1">
      <alignment horizontal="left" vertical="center" indent="1"/>
    </xf>
    <xf numFmtId="0" fontId="1" fillId="34" borderId="191" xfId="90" applyFill="1" applyBorder="1" applyAlignment="1">
      <alignment horizontal="center" vertical="center"/>
    </xf>
    <xf numFmtId="0" fontId="1" fillId="34" borderId="194" xfId="90" applyFill="1" applyBorder="1" applyAlignment="1">
      <alignment horizontal="center" vertical="center"/>
    </xf>
    <xf numFmtId="0" fontId="1" fillId="34" borderId="197" xfId="90" applyFill="1" applyBorder="1" applyAlignment="1">
      <alignment horizontal="center" vertical="center"/>
    </xf>
    <xf numFmtId="0" fontId="17" fillId="0" borderId="6" xfId="87" applyBorder="1" applyAlignment="1">
      <alignment horizontal="center" vertical="center"/>
    </xf>
    <xf numFmtId="0" fontId="17" fillId="0" borderId="7" xfId="87" applyBorder="1" applyAlignment="1">
      <alignment horizontal="center" vertical="center"/>
    </xf>
    <xf numFmtId="0" fontId="17" fillId="0" borderId="8" xfId="87" applyBorder="1" applyAlignment="1">
      <alignment horizontal="center" vertical="center"/>
    </xf>
    <xf numFmtId="0" fontId="17" fillId="0" borderId="0" xfId="87" applyAlignment="1">
      <alignment horizontal="left" vertical="center" wrapText="1"/>
    </xf>
    <xf numFmtId="0" fontId="17" fillId="0" borderId="3" xfId="87" applyBorder="1" applyAlignment="1">
      <alignment horizontal="center" vertical="center"/>
    </xf>
    <xf numFmtId="0" fontId="17" fillId="0" borderId="4" xfId="87" applyBorder="1" applyAlignment="1">
      <alignment horizontal="center" vertical="center"/>
    </xf>
    <xf numFmtId="0" fontId="17" fillId="0" borderId="1" xfId="87" applyBorder="1" applyAlignment="1">
      <alignment horizontal="center" vertical="center"/>
    </xf>
    <xf numFmtId="0" fontId="17" fillId="0" borderId="16" xfId="87" applyBorder="1" applyAlignment="1">
      <alignment horizontal="center" vertical="center"/>
    </xf>
    <xf numFmtId="0" fontId="17" fillId="0" borderId="0" xfId="87" applyAlignment="1">
      <alignment horizontal="center" vertical="center"/>
    </xf>
    <xf numFmtId="0" fontId="17" fillId="0" borderId="22" xfId="87" applyBorder="1" applyAlignment="1">
      <alignment horizontal="center" vertical="center"/>
    </xf>
    <xf numFmtId="0" fontId="17" fillId="0" borderId="15" xfId="87" applyBorder="1" applyAlignment="1">
      <alignment horizontal="center" vertical="center"/>
    </xf>
    <xf numFmtId="0" fontId="17" fillId="0" borderId="5" xfId="87" applyBorder="1" applyAlignment="1">
      <alignment horizontal="center" vertical="center"/>
    </xf>
    <xf numFmtId="0" fontId="17" fillId="0" borderId="14" xfId="87" applyBorder="1" applyAlignment="1">
      <alignment horizontal="center" vertical="center"/>
    </xf>
    <xf numFmtId="0" fontId="0" fillId="0" borderId="0" xfId="87" applyFont="1" applyAlignment="1">
      <alignment horizontal="center" vertical="center"/>
    </xf>
    <xf numFmtId="0" fontId="17" fillId="0" borderId="2" xfId="87" applyBorder="1" applyAlignment="1">
      <alignment horizontal="center" vertical="center"/>
    </xf>
    <xf numFmtId="0" fontId="84" fillId="0" borderId="0" xfId="59" applyFont="1" applyAlignment="1">
      <alignment vertical="center" shrinkToFit="1"/>
    </xf>
    <xf numFmtId="0" fontId="84" fillId="0" borderId="22" xfId="59" applyFont="1" applyBorder="1" applyAlignment="1">
      <alignment vertical="center" shrinkToFit="1"/>
    </xf>
    <xf numFmtId="0" fontId="67" fillId="0" borderId="5" xfId="59" applyFont="1" applyBorder="1" applyAlignment="1">
      <alignment horizontal="center" vertical="center"/>
    </xf>
    <xf numFmtId="0" fontId="90" fillId="0" borderId="3" xfId="59" applyFont="1" applyBorder="1" applyAlignment="1">
      <alignment horizontal="center" vertical="center" wrapText="1"/>
    </xf>
    <xf numFmtId="0" fontId="90" fillId="0" borderId="4" xfId="59" applyFont="1" applyBorder="1" applyAlignment="1">
      <alignment horizontal="center" vertical="center" wrapText="1"/>
    </xf>
    <xf numFmtId="0" fontId="90" fillId="0" borderId="1" xfId="59" applyFont="1" applyBorder="1" applyAlignment="1">
      <alignment horizontal="center" vertical="center" wrapText="1"/>
    </xf>
    <xf numFmtId="0" fontId="90" fillId="0" borderId="15" xfId="59" applyFont="1" applyBorder="1" applyAlignment="1">
      <alignment horizontal="center" vertical="center" wrapText="1"/>
    </xf>
    <xf numFmtId="0" fontId="90" fillId="0" borderId="5" xfId="59" applyFont="1" applyBorder="1" applyAlignment="1">
      <alignment horizontal="center" vertical="center" wrapText="1"/>
    </xf>
    <xf numFmtId="0" fontId="90" fillId="0" borderId="14" xfId="59" applyFont="1" applyBorder="1" applyAlignment="1">
      <alignment horizontal="center" vertical="center" wrapText="1"/>
    </xf>
    <xf numFmtId="0" fontId="67" fillId="0" borderId="3" xfId="59" applyFont="1" applyBorder="1" applyAlignment="1">
      <alignment horizontal="center" vertical="center"/>
    </xf>
    <xf numFmtId="0" fontId="67" fillId="0" borderId="4" xfId="59" applyFont="1" applyBorder="1" applyAlignment="1">
      <alignment horizontal="center" vertical="center"/>
    </xf>
    <xf numFmtId="0" fontId="67" fillId="0" borderId="1" xfId="59" applyFont="1" applyBorder="1" applyAlignment="1">
      <alignment horizontal="center" vertical="center"/>
    </xf>
    <xf numFmtId="0" fontId="67" fillId="0" borderId="15" xfId="59" applyFont="1" applyBorder="1" applyAlignment="1">
      <alignment horizontal="center" vertical="center"/>
    </xf>
    <xf numFmtId="0" fontId="67" fillId="0" borderId="14" xfId="59" applyFont="1" applyBorder="1" applyAlignment="1">
      <alignment horizontal="center" vertical="center"/>
    </xf>
    <xf numFmtId="0" fontId="67" fillId="0" borderId="0" xfId="59" applyFont="1" applyAlignment="1">
      <alignment horizontal="center" vertical="center"/>
    </xf>
    <xf numFmtId="0" fontId="67" fillId="0" borderId="2" xfId="59" applyFont="1" applyBorder="1" applyAlignment="1">
      <alignment horizontal="center" vertical="center"/>
    </xf>
    <xf numFmtId="0" fontId="92" fillId="0" borderId="3" xfId="59" applyFont="1" applyBorder="1" applyAlignment="1">
      <alignment horizontal="right" vertical="center"/>
    </xf>
    <xf numFmtId="0" fontId="92" fillId="0" borderId="15" xfId="59" applyFont="1" applyBorder="1" applyAlignment="1">
      <alignment horizontal="right" vertical="center"/>
    </xf>
    <xf numFmtId="0" fontId="92" fillId="0" borderId="4" xfId="59" applyFont="1" applyBorder="1" applyAlignment="1">
      <alignment horizontal="left" vertical="center" wrapText="1"/>
    </xf>
    <xf numFmtId="0" fontId="92" fillId="0" borderId="1" xfId="59" applyFont="1" applyBorder="1" applyAlignment="1">
      <alignment horizontal="left" vertical="center" wrapText="1"/>
    </xf>
    <xf numFmtId="0" fontId="92" fillId="0" borderId="5" xfId="59" applyFont="1" applyBorder="1" applyAlignment="1">
      <alignment horizontal="left" vertical="center" wrapText="1"/>
    </xf>
    <xf numFmtId="0" fontId="92" fillId="0" borderId="14" xfId="59" applyFont="1" applyBorder="1" applyAlignment="1">
      <alignment horizontal="left" vertical="center" wrapText="1"/>
    </xf>
    <xf numFmtId="0" fontId="92" fillId="0" borderId="3" xfId="59" applyFont="1" applyBorder="1" applyAlignment="1">
      <alignment horizontal="center" vertical="center"/>
    </xf>
    <xf numFmtId="0" fontId="92" fillId="0" borderId="4" xfId="59" applyFont="1" applyBorder="1" applyAlignment="1">
      <alignment horizontal="center" vertical="center"/>
    </xf>
    <xf numFmtId="0" fontId="92" fillId="0" borderId="1" xfId="59" applyFont="1" applyBorder="1" applyAlignment="1">
      <alignment horizontal="center" vertical="center"/>
    </xf>
    <xf numFmtId="0" fontId="92" fillId="0" borderId="15" xfId="59" applyFont="1" applyBorder="1" applyAlignment="1">
      <alignment horizontal="center" vertical="center"/>
    </xf>
    <xf numFmtId="0" fontId="92" fillId="0" borderId="5" xfId="59" applyFont="1" applyBorder="1" applyAlignment="1">
      <alignment horizontal="center" vertical="center"/>
    </xf>
    <xf numFmtId="0" fontId="92" fillId="0" borderId="14" xfId="59" applyFont="1" applyBorder="1" applyAlignment="1">
      <alignment horizontal="center" vertical="center"/>
    </xf>
    <xf numFmtId="0" fontId="31" fillId="0" borderId="0" xfId="59" applyFont="1" applyAlignment="1">
      <alignment horizontal="left" vertical="center" wrapText="1"/>
    </xf>
    <xf numFmtId="0" fontId="92" fillId="0" borderId="0" xfId="59" applyFont="1" applyAlignment="1">
      <alignment horizontal="center" vertical="center"/>
    </xf>
    <xf numFmtId="0" fontId="17" fillId="0" borderId="7" xfId="59" applyBorder="1" applyAlignment="1">
      <alignment horizontal="left" vertical="center"/>
    </xf>
    <xf numFmtId="0" fontId="17" fillId="0" borderId="8" xfId="59" applyBorder="1" applyAlignment="1">
      <alignment horizontal="left" vertical="center"/>
    </xf>
    <xf numFmtId="0" fontId="17" fillId="0" borderId="3" xfId="59" applyBorder="1" applyAlignment="1">
      <alignment horizontal="right" vertical="center"/>
    </xf>
    <xf numFmtId="0" fontId="17" fillId="0" borderId="15" xfId="59" applyBorder="1" applyAlignment="1">
      <alignment horizontal="right" vertical="center"/>
    </xf>
    <xf numFmtId="0" fontId="17" fillId="0" borderId="1" xfId="59" applyBorder="1" applyAlignment="1">
      <alignment horizontal="left" vertical="center" wrapText="1"/>
    </xf>
    <xf numFmtId="0" fontId="17" fillId="0" borderId="14" xfId="59" applyBorder="1" applyAlignment="1">
      <alignment horizontal="left" vertical="center" wrapText="1"/>
    </xf>
    <xf numFmtId="0" fontId="93" fillId="0" borderId="0" xfId="59" applyFont="1" applyAlignment="1">
      <alignment horizontal="left" vertical="center" wrapText="1"/>
    </xf>
    <xf numFmtId="0" fontId="92" fillId="0" borderId="6" xfId="59" applyFont="1" applyBorder="1" applyAlignment="1">
      <alignment horizontal="left" vertical="center"/>
    </xf>
    <xf numFmtId="0" fontId="92" fillId="0" borderId="7" xfId="59" applyFont="1" applyBorder="1" applyAlignment="1">
      <alignment horizontal="left" vertical="center"/>
    </xf>
    <xf numFmtId="0" fontId="92" fillId="0" borderId="8" xfId="59" applyFont="1" applyBorder="1" applyAlignment="1">
      <alignment horizontal="left" vertical="center"/>
    </xf>
    <xf numFmtId="0" fontId="92" fillId="0" borderId="7" xfId="59" applyFont="1" applyBorder="1" applyAlignment="1">
      <alignment horizontal="center" vertical="center"/>
    </xf>
    <xf numFmtId="0" fontId="92" fillId="0" borderId="6" xfId="59" applyFont="1" applyBorder="1" applyAlignment="1">
      <alignment horizontal="center" vertical="center"/>
    </xf>
    <xf numFmtId="0" fontId="92" fillId="0" borderId="8" xfId="59" applyFont="1" applyBorder="1" applyAlignment="1">
      <alignment horizontal="center" vertical="center"/>
    </xf>
    <xf numFmtId="0" fontId="12" fillId="34" borderId="57" xfId="0" applyFont="1" applyFill="1" applyBorder="1" applyAlignment="1">
      <alignment horizontal="center" vertical="center"/>
    </xf>
    <xf numFmtId="0" fontId="19" fillId="34" borderId="57" xfId="0" applyFont="1" applyFill="1" applyBorder="1" applyAlignment="1">
      <alignment vertical="center"/>
    </xf>
    <xf numFmtId="0" fontId="121" fillId="34" borderId="5" xfId="0" applyFont="1" applyFill="1" applyBorder="1" applyAlignment="1">
      <alignment vertical="center"/>
    </xf>
    <xf numFmtId="0" fontId="118" fillId="34" borderId="5" xfId="0" applyFont="1" applyFill="1" applyBorder="1" applyAlignment="1">
      <alignment vertical="center"/>
    </xf>
    <xf numFmtId="0" fontId="119" fillId="34" borderId="5" xfId="0" applyFont="1" applyFill="1" applyBorder="1" applyAlignment="1">
      <alignment horizontal="center" vertical="center"/>
    </xf>
    <xf numFmtId="0" fontId="120" fillId="34" borderId="5" xfId="0" applyFont="1" applyFill="1" applyBorder="1" applyAlignment="1">
      <alignment vertical="center"/>
    </xf>
    <xf numFmtId="0" fontId="22" fillId="34" borderId="5" xfId="0" applyFont="1" applyFill="1" applyBorder="1" applyAlignment="1">
      <alignment horizontal="left" vertical="center"/>
    </xf>
    <xf numFmtId="0" fontId="22" fillId="34" borderId="14" xfId="0" applyFont="1" applyFill="1" applyBorder="1" applyAlignment="1">
      <alignment horizontal="left" vertical="center"/>
    </xf>
    <xf numFmtId="0" fontId="60" fillId="34" borderId="5" xfId="0" applyFont="1" applyFill="1" applyBorder="1" applyAlignment="1">
      <alignment vertical="center"/>
    </xf>
    <xf numFmtId="0" fontId="67" fillId="34" borderId="5" xfId="0" applyFont="1" applyFill="1" applyBorder="1" applyAlignment="1">
      <alignment horizontal="center" vertical="center"/>
    </xf>
    <xf numFmtId="0" fontId="122" fillId="34" borderId="5" xfId="0" applyFont="1" applyFill="1" applyBorder="1" applyAlignment="1">
      <alignment vertical="center"/>
    </xf>
    <xf numFmtId="0" fontId="67" fillId="34" borderId="15" xfId="0" applyFont="1" applyFill="1" applyBorder="1" applyAlignment="1">
      <alignment horizontal="center" vertical="center"/>
    </xf>
    <xf numFmtId="0" fontId="60" fillId="34" borderId="57" xfId="0" applyFont="1" applyFill="1" applyBorder="1" applyAlignment="1">
      <alignment vertical="center"/>
    </xf>
  </cellXfs>
  <cellStyles count="9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xr:uid="{00000000-0005-0000-0000-000024000000}"/>
    <cellStyle name="桁区切り 3" xfId="76" xr:uid="{00000000-0005-0000-0000-000025000000}"/>
    <cellStyle name="桁区切り 4" xfId="78" xr:uid="{00000000-0005-0000-0000-000026000000}"/>
    <cellStyle name="桁区切り 5" xfId="80" xr:uid="{00000000-0005-0000-0000-000027000000}"/>
    <cellStyle name="桁区切り 6" xfId="82" xr:uid="{00000000-0005-0000-0000-000028000000}"/>
    <cellStyle name="桁区切り 7" xfId="85" xr:uid="{00000000-0005-0000-0000-000029000000}"/>
    <cellStyle name="桁区切り 8" xfId="89" xr:uid="{00000000-0005-0000-0000-00002A000000}"/>
    <cellStyle name="桁区切り 9" xfId="91" xr:uid="{00000000-0005-0000-0000-00002B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通貨" xfId="86" builtinId="7"/>
    <cellStyle name="入力" xfId="45" builtinId="20" customBuiltin="1"/>
    <cellStyle name="標準" xfId="0" builtinId="0"/>
    <cellStyle name="標準 10" xfId="68" xr:uid="{00000000-0005-0000-0000-000036000000}"/>
    <cellStyle name="標準 10 2" xfId="95" xr:uid="{EB9E1ECA-FC2C-4924-B9F4-36458093079F}"/>
    <cellStyle name="標準 11" xfId="69" xr:uid="{00000000-0005-0000-0000-000037000000}"/>
    <cellStyle name="標準 12" xfId="70" xr:uid="{00000000-0005-0000-0000-000038000000}"/>
    <cellStyle name="標準 13" xfId="71" xr:uid="{00000000-0005-0000-0000-000039000000}"/>
    <cellStyle name="標準 14" xfId="72" xr:uid="{00000000-0005-0000-0000-00003A000000}"/>
    <cellStyle name="標準 15" xfId="74" xr:uid="{00000000-0005-0000-0000-00003B000000}"/>
    <cellStyle name="標準 16" xfId="75" xr:uid="{00000000-0005-0000-0000-00003C000000}"/>
    <cellStyle name="標準 17" xfId="77" xr:uid="{00000000-0005-0000-0000-00003D000000}"/>
    <cellStyle name="標準 18" xfId="79" xr:uid="{00000000-0005-0000-0000-00003E000000}"/>
    <cellStyle name="標準 19" xfId="81" xr:uid="{00000000-0005-0000-0000-00003F000000}"/>
    <cellStyle name="標準 2" xfId="46" xr:uid="{00000000-0005-0000-0000-000040000000}"/>
    <cellStyle name="標準 2 2" xfId="47" xr:uid="{00000000-0005-0000-0000-000041000000}"/>
    <cellStyle name="標準 2 2 2" xfId="97" xr:uid="{927DCD6E-041B-437A-897F-0850F148B790}"/>
    <cellStyle name="標準 2 3" xfId="58" xr:uid="{00000000-0005-0000-0000-000042000000}"/>
    <cellStyle name="標準 2 3 2" xfId="94" xr:uid="{9CB9056C-3954-4AEA-95C1-0C30071B8B34}"/>
    <cellStyle name="標準 20" xfId="83" xr:uid="{00000000-0005-0000-0000-000043000000}"/>
    <cellStyle name="標準 20 2" xfId="96" xr:uid="{4334B780-B51F-41E1-91E0-41DC2DD3D6CC}"/>
    <cellStyle name="標準 21" xfId="84" xr:uid="{00000000-0005-0000-0000-000044000000}"/>
    <cellStyle name="標準 21 2" xfId="98" xr:uid="{A8CC7A6E-A750-40B6-AB25-592820CD8383}"/>
    <cellStyle name="標準 22" xfId="88" xr:uid="{00000000-0005-0000-0000-000045000000}"/>
    <cellStyle name="標準 23" xfId="90" xr:uid="{00000000-0005-0000-0000-000046000000}"/>
    <cellStyle name="標準 3" xfId="48" xr:uid="{00000000-0005-0000-0000-000047000000}"/>
    <cellStyle name="標準 3 2" xfId="49" xr:uid="{00000000-0005-0000-0000-000048000000}"/>
    <cellStyle name="標準 3 2 2" xfId="50" xr:uid="{00000000-0005-0000-0000-000049000000}"/>
    <cellStyle name="標準 3 3" xfId="57" xr:uid="{00000000-0005-0000-0000-00004A000000}"/>
    <cellStyle name="標準 4" xfId="52" xr:uid="{00000000-0005-0000-0000-00004B000000}"/>
    <cellStyle name="標準 4 2" xfId="60" xr:uid="{00000000-0005-0000-0000-00004C000000}"/>
    <cellStyle name="標準 4 2 2" xfId="93" xr:uid="{58EA4D31-A74A-480A-BFFA-382A3A599319}"/>
    <cellStyle name="標準 4 3" xfId="61" xr:uid="{00000000-0005-0000-0000-00004D000000}"/>
    <cellStyle name="標準 5" xfId="62" xr:uid="{00000000-0005-0000-0000-00004E000000}"/>
    <cellStyle name="標準 5 2" xfId="92" xr:uid="{1AD22706-047C-4CBA-A24D-76BC6EA7127E}"/>
    <cellStyle name="標準 6" xfId="64" xr:uid="{00000000-0005-0000-0000-00004F000000}"/>
    <cellStyle name="標準 7" xfId="65" xr:uid="{00000000-0005-0000-0000-000050000000}"/>
    <cellStyle name="標準 8" xfId="66" xr:uid="{00000000-0005-0000-0000-000051000000}"/>
    <cellStyle name="標準 9" xfId="67" xr:uid="{00000000-0005-0000-0000-000052000000}"/>
    <cellStyle name="標準_介護老人福祉施設（加算届）" xfId="59" xr:uid="{00000000-0005-0000-0000-000054000000}"/>
    <cellStyle name="標準_時間延長サービス" xfId="87" xr:uid="{00000000-0005-0000-0000-000055000000}"/>
    <cellStyle name="標準_短期入所生活（加算届）" xfId="56" xr:uid="{00000000-0005-0000-0000-000056000000}"/>
    <cellStyle name="標準_通所リハ（加算届）" xfId="73" xr:uid="{00000000-0005-0000-0000-000057000000}"/>
    <cellStyle name="標準_通所介護（加算届）" xfId="55" xr:uid="{00000000-0005-0000-0000-000058000000}"/>
    <cellStyle name="標準_特定施設（加算届）" xfId="53" xr:uid="{00000000-0005-0000-0000-000059000000}"/>
    <cellStyle name="標準_訪問介護（加算届）" xfId="54" xr:uid="{00000000-0005-0000-0000-00005A000000}"/>
    <cellStyle name="標準_療養型医療施設（加算届）" xfId="63" xr:uid="{00000000-0005-0000-0000-00005B000000}"/>
    <cellStyle name="良い" xfId="51" builtinId="26" customBuiltin="1"/>
  </cellStyles>
  <dxfs count="254">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8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drawing1.xml><?xml version="1.0" encoding="utf-8"?>
<xdr:wsDr xmlns:xdr="http://schemas.openxmlformats.org/drawingml/2006/spreadsheetDrawing" xmlns:a="http://schemas.openxmlformats.org/drawingml/2006/main">
  <xdr:twoCellAnchor>
    <xdr:from>
      <xdr:col>5</xdr:col>
      <xdr:colOff>2770584</xdr:colOff>
      <xdr:row>0</xdr:row>
      <xdr:rowOff>0</xdr:rowOff>
    </xdr:from>
    <xdr:to>
      <xdr:col>6</xdr:col>
      <xdr:colOff>421691</xdr:colOff>
      <xdr:row>0</xdr:row>
      <xdr:rowOff>0</xdr:rowOff>
    </xdr:to>
    <xdr:sp macro="" textlink="">
      <xdr:nvSpPr>
        <xdr:cNvPr id="2" name="Text Box 1">
          <a:extLst>
            <a:ext uri="{FF2B5EF4-FFF2-40B4-BE49-F238E27FC236}">
              <a16:creationId xmlns:a16="http://schemas.microsoft.com/office/drawing/2014/main" id="{B06FCB21-7BC4-4241-B03C-0DB8B59214D1}"/>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3" name="Text Box 2">
          <a:extLst>
            <a:ext uri="{FF2B5EF4-FFF2-40B4-BE49-F238E27FC236}">
              <a16:creationId xmlns:a16="http://schemas.microsoft.com/office/drawing/2014/main" id="{4E981999-D47A-41AB-A97F-1E3D95366EBA}"/>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431965</xdr:colOff>
      <xdr:row>0</xdr:row>
      <xdr:rowOff>0</xdr:rowOff>
    </xdr:to>
    <xdr:sp macro="" textlink="">
      <xdr:nvSpPr>
        <xdr:cNvPr id="4" name="Text Box 3">
          <a:extLst>
            <a:ext uri="{FF2B5EF4-FFF2-40B4-BE49-F238E27FC236}">
              <a16:creationId xmlns:a16="http://schemas.microsoft.com/office/drawing/2014/main" id="{AF6064E5-273A-4B9F-B051-6652D17244B1}"/>
            </a:ext>
          </a:extLst>
        </xdr:cNvPr>
        <xdr:cNvSpPr txBox="1"/>
      </xdr:nvSpPr>
      <xdr:spPr bwMode="auto">
        <a:xfrm>
          <a:off x="11586924" y="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0</xdr:row>
      <xdr:rowOff>0</xdr:rowOff>
    </xdr:from>
    <xdr:to>
      <xdr:col>10</xdr:col>
      <xdr:colOff>283889</xdr:colOff>
      <xdr:row>0</xdr:row>
      <xdr:rowOff>0</xdr:rowOff>
    </xdr:to>
    <xdr:sp macro="" textlink="">
      <xdr:nvSpPr>
        <xdr:cNvPr id="5" name="Text Box 4">
          <a:extLst>
            <a:ext uri="{FF2B5EF4-FFF2-40B4-BE49-F238E27FC236}">
              <a16:creationId xmlns:a16="http://schemas.microsoft.com/office/drawing/2014/main" id="{4E211339-3515-446B-83D3-D23B547CC474}"/>
            </a:ext>
          </a:extLst>
        </xdr:cNvPr>
        <xdr:cNvSpPr txBox="1"/>
      </xdr:nvSpPr>
      <xdr:spPr bwMode="auto">
        <a:xfrm>
          <a:off x="14818809" y="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0</xdr:row>
      <xdr:rowOff>0</xdr:rowOff>
    </xdr:from>
    <xdr:to>
      <xdr:col>4</xdr:col>
      <xdr:colOff>2058964</xdr:colOff>
      <xdr:row>0</xdr:row>
      <xdr:rowOff>0</xdr:rowOff>
    </xdr:to>
    <xdr:sp macro="" textlink="">
      <xdr:nvSpPr>
        <xdr:cNvPr id="6" name="Text Box 5">
          <a:extLst>
            <a:ext uri="{FF2B5EF4-FFF2-40B4-BE49-F238E27FC236}">
              <a16:creationId xmlns:a16="http://schemas.microsoft.com/office/drawing/2014/main" id="{80AE8024-80F8-425B-830E-260433D8E423}"/>
            </a:ext>
          </a:extLst>
        </xdr:cNvPr>
        <xdr:cNvSpPr txBox="1"/>
      </xdr:nvSpPr>
      <xdr:spPr bwMode="auto">
        <a:xfrm>
          <a:off x="7340345" y="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0</xdr:row>
      <xdr:rowOff>0</xdr:rowOff>
    </xdr:from>
    <xdr:to>
      <xdr:col>1</xdr:col>
      <xdr:colOff>1400855</xdr:colOff>
      <xdr:row>0</xdr:row>
      <xdr:rowOff>0</xdr:rowOff>
    </xdr:to>
    <xdr:sp macro="" textlink="">
      <xdr:nvSpPr>
        <xdr:cNvPr id="7" name="Text Box 6">
          <a:extLst>
            <a:ext uri="{FF2B5EF4-FFF2-40B4-BE49-F238E27FC236}">
              <a16:creationId xmlns:a16="http://schemas.microsoft.com/office/drawing/2014/main" id="{8A8BBF3A-DDF6-4FD5-BAA8-9D97A658533E}"/>
            </a:ext>
          </a:extLst>
        </xdr:cNvPr>
        <xdr:cNvSpPr txBox="1"/>
      </xdr:nvSpPr>
      <xdr:spPr bwMode="auto">
        <a:xfrm>
          <a:off x="1041365" y="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8" name="Text Box 7">
          <a:extLst>
            <a:ext uri="{FF2B5EF4-FFF2-40B4-BE49-F238E27FC236}">
              <a16:creationId xmlns:a16="http://schemas.microsoft.com/office/drawing/2014/main" id="{69E48EFC-0091-499C-B7E0-A7BDF02BE4DB}"/>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0</xdr:row>
      <xdr:rowOff>0</xdr:rowOff>
    </xdr:from>
    <xdr:to>
      <xdr:col>4</xdr:col>
      <xdr:colOff>2143837</xdr:colOff>
      <xdr:row>0</xdr:row>
      <xdr:rowOff>0</xdr:rowOff>
    </xdr:to>
    <xdr:sp macro="" textlink="">
      <xdr:nvSpPr>
        <xdr:cNvPr id="9" name="Text Box 8">
          <a:extLst>
            <a:ext uri="{FF2B5EF4-FFF2-40B4-BE49-F238E27FC236}">
              <a16:creationId xmlns:a16="http://schemas.microsoft.com/office/drawing/2014/main" id="{6E69B3AA-644F-43BC-A654-05BE16BA5D17}"/>
            </a:ext>
          </a:extLst>
        </xdr:cNvPr>
        <xdr:cNvSpPr txBox="1"/>
      </xdr:nvSpPr>
      <xdr:spPr bwMode="auto">
        <a:xfrm>
          <a:off x="7418338" y="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10" name="Text Box 9">
          <a:extLst>
            <a:ext uri="{FF2B5EF4-FFF2-40B4-BE49-F238E27FC236}">
              <a16:creationId xmlns:a16="http://schemas.microsoft.com/office/drawing/2014/main" id="{AAD96C52-5FC6-42D0-A4AA-4B703E042A8A}"/>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F57ABE0A-56AD-4B34-A050-CCD1E49F5877}"/>
            </a:ext>
          </a:extLst>
        </xdr:cNvPr>
        <xdr:cNvSpPr txBox="1"/>
      </xdr:nvSpPr>
      <xdr:spPr bwMode="auto">
        <a:xfrm>
          <a:off x="9544" y="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12" name="Text Box 11">
          <a:extLst>
            <a:ext uri="{FF2B5EF4-FFF2-40B4-BE49-F238E27FC236}">
              <a16:creationId xmlns:a16="http://schemas.microsoft.com/office/drawing/2014/main" id="{858B056A-4328-4D85-98EF-B56EE1456E95}"/>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13" name="Text Box 12">
          <a:extLst>
            <a:ext uri="{FF2B5EF4-FFF2-40B4-BE49-F238E27FC236}">
              <a16:creationId xmlns:a16="http://schemas.microsoft.com/office/drawing/2014/main" id="{1DA7FEE8-4586-41D4-954F-EE7782663012}"/>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431965</xdr:colOff>
      <xdr:row>0</xdr:row>
      <xdr:rowOff>0</xdr:rowOff>
    </xdr:to>
    <xdr:sp macro="" textlink="">
      <xdr:nvSpPr>
        <xdr:cNvPr id="14" name="Text Box 13">
          <a:extLst>
            <a:ext uri="{FF2B5EF4-FFF2-40B4-BE49-F238E27FC236}">
              <a16:creationId xmlns:a16="http://schemas.microsoft.com/office/drawing/2014/main" id="{A7752209-2779-4A57-A98B-2EA690E45A57}"/>
            </a:ext>
          </a:extLst>
        </xdr:cNvPr>
        <xdr:cNvSpPr txBox="1"/>
      </xdr:nvSpPr>
      <xdr:spPr bwMode="auto">
        <a:xfrm>
          <a:off x="11586924" y="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0</xdr:row>
      <xdr:rowOff>0</xdr:rowOff>
    </xdr:from>
    <xdr:to>
      <xdr:col>10</xdr:col>
      <xdr:colOff>283889</xdr:colOff>
      <xdr:row>0</xdr:row>
      <xdr:rowOff>0</xdr:rowOff>
    </xdr:to>
    <xdr:sp macro="" textlink="">
      <xdr:nvSpPr>
        <xdr:cNvPr id="15" name="Text Box 14">
          <a:extLst>
            <a:ext uri="{FF2B5EF4-FFF2-40B4-BE49-F238E27FC236}">
              <a16:creationId xmlns:a16="http://schemas.microsoft.com/office/drawing/2014/main" id="{A9208816-7E6F-41DC-BE09-724458ADAE88}"/>
            </a:ext>
          </a:extLst>
        </xdr:cNvPr>
        <xdr:cNvSpPr txBox="1"/>
      </xdr:nvSpPr>
      <xdr:spPr bwMode="auto">
        <a:xfrm>
          <a:off x="14818809" y="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0</xdr:row>
      <xdr:rowOff>0</xdr:rowOff>
    </xdr:from>
    <xdr:to>
      <xdr:col>4</xdr:col>
      <xdr:colOff>2058964</xdr:colOff>
      <xdr:row>0</xdr:row>
      <xdr:rowOff>0</xdr:rowOff>
    </xdr:to>
    <xdr:sp macro="" textlink="">
      <xdr:nvSpPr>
        <xdr:cNvPr id="16" name="Text Box 15">
          <a:extLst>
            <a:ext uri="{FF2B5EF4-FFF2-40B4-BE49-F238E27FC236}">
              <a16:creationId xmlns:a16="http://schemas.microsoft.com/office/drawing/2014/main" id="{1D307999-AB8F-4FA7-B8C7-ADB2DDBD2E57}"/>
            </a:ext>
          </a:extLst>
        </xdr:cNvPr>
        <xdr:cNvSpPr txBox="1"/>
      </xdr:nvSpPr>
      <xdr:spPr bwMode="auto">
        <a:xfrm>
          <a:off x="7340345" y="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0</xdr:row>
      <xdr:rowOff>0</xdr:rowOff>
    </xdr:from>
    <xdr:to>
      <xdr:col>1</xdr:col>
      <xdr:colOff>1400855</xdr:colOff>
      <xdr:row>0</xdr:row>
      <xdr:rowOff>0</xdr:rowOff>
    </xdr:to>
    <xdr:sp macro="" textlink="">
      <xdr:nvSpPr>
        <xdr:cNvPr id="17" name="Text Box 16">
          <a:extLst>
            <a:ext uri="{FF2B5EF4-FFF2-40B4-BE49-F238E27FC236}">
              <a16:creationId xmlns:a16="http://schemas.microsoft.com/office/drawing/2014/main" id="{563F0DD6-614D-4E7C-A32E-ADE59C3FCFF5}"/>
            </a:ext>
          </a:extLst>
        </xdr:cNvPr>
        <xdr:cNvSpPr txBox="1"/>
      </xdr:nvSpPr>
      <xdr:spPr bwMode="auto">
        <a:xfrm>
          <a:off x="1041365" y="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18" name="Text Box 17">
          <a:extLst>
            <a:ext uri="{FF2B5EF4-FFF2-40B4-BE49-F238E27FC236}">
              <a16:creationId xmlns:a16="http://schemas.microsoft.com/office/drawing/2014/main" id="{2196EFFE-A7AA-4A62-B453-B1D524611430}"/>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0</xdr:row>
      <xdr:rowOff>0</xdr:rowOff>
    </xdr:from>
    <xdr:to>
      <xdr:col>4</xdr:col>
      <xdr:colOff>2143837</xdr:colOff>
      <xdr:row>0</xdr:row>
      <xdr:rowOff>0</xdr:rowOff>
    </xdr:to>
    <xdr:sp macro="" textlink="">
      <xdr:nvSpPr>
        <xdr:cNvPr id="19" name="Text Box 18">
          <a:extLst>
            <a:ext uri="{FF2B5EF4-FFF2-40B4-BE49-F238E27FC236}">
              <a16:creationId xmlns:a16="http://schemas.microsoft.com/office/drawing/2014/main" id="{0AD76211-E489-410F-BF34-7006FD3AB314}"/>
            </a:ext>
          </a:extLst>
        </xdr:cNvPr>
        <xdr:cNvSpPr txBox="1"/>
      </xdr:nvSpPr>
      <xdr:spPr bwMode="auto">
        <a:xfrm>
          <a:off x="7418338" y="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20" name="Text Box 19">
          <a:extLst>
            <a:ext uri="{FF2B5EF4-FFF2-40B4-BE49-F238E27FC236}">
              <a16:creationId xmlns:a16="http://schemas.microsoft.com/office/drawing/2014/main" id="{DB7C618E-AD1B-47C9-A026-9D2B751C8BE3}"/>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4BC51C0A-FA9D-45F6-B2C4-5B4ABB3A8F2D}"/>
            </a:ext>
          </a:extLst>
        </xdr:cNvPr>
        <xdr:cNvSpPr txBox="1"/>
      </xdr:nvSpPr>
      <xdr:spPr bwMode="auto">
        <a:xfrm>
          <a:off x="9544" y="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0</xdr:row>
      <xdr:rowOff>0</xdr:rowOff>
    </xdr:from>
    <xdr:to>
      <xdr:col>6</xdr:col>
      <xdr:colOff>851252</xdr:colOff>
      <xdr:row>0</xdr:row>
      <xdr:rowOff>0</xdr:rowOff>
    </xdr:to>
    <xdr:sp macro="" textlink="">
      <xdr:nvSpPr>
        <xdr:cNvPr id="22" name="Text Box 21">
          <a:extLst>
            <a:ext uri="{FF2B5EF4-FFF2-40B4-BE49-F238E27FC236}">
              <a16:creationId xmlns:a16="http://schemas.microsoft.com/office/drawing/2014/main" id="{318F5F39-6282-45AE-83FA-AE0D63DC3D79}"/>
            </a:ext>
          </a:extLst>
        </xdr:cNvPr>
        <xdr:cNvSpPr txBox="1"/>
      </xdr:nvSpPr>
      <xdr:spPr bwMode="auto">
        <a:xfrm>
          <a:off x="12030298" y="0"/>
          <a:ext cx="51765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1496270</xdr:colOff>
      <xdr:row>0</xdr:row>
      <xdr:rowOff>0</xdr:rowOff>
    </xdr:from>
    <xdr:to>
      <xdr:col>4</xdr:col>
      <xdr:colOff>2008910</xdr:colOff>
      <xdr:row>0</xdr:row>
      <xdr:rowOff>0</xdr:rowOff>
    </xdr:to>
    <xdr:sp macro="" textlink="">
      <xdr:nvSpPr>
        <xdr:cNvPr id="23" name="Text Box 22">
          <a:extLst>
            <a:ext uri="{FF2B5EF4-FFF2-40B4-BE49-F238E27FC236}">
              <a16:creationId xmlns:a16="http://schemas.microsoft.com/office/drawing/2014/main" id="{2BB4A2AB-FA81-4A32-B6C5-05C373DF8EDA}"/>
            </a:ext>
          </a:extLst>
        </xdr:cNvPr>
        <xdr:cNvSpPr txBox="1"/>
      </xdr:nvSpPr>
      <xdr:spPr bwMode="auto">
        <a:xfrm>
          <a:off x="7279850" y="0"/>
          <a:ext cx="5126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24" name="Text Box 23">
          <a:extLst>
            <a:ext uri="{FF2B5EF4-FFF2-40B4-BE49-F238E27FC236}">
              <a16:creationId xmlns:a16="http://schemas.microsoft.com/office/drawing/2014/main" id="{FC585168-9726-434B-8163-B35959653D9E}"/>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25" name="Text Box 24">
          <a:extLst>
            <a:ext uri="{FF2B5EF4-FFF2-40B4-BE49-F238E27FC236}">
              <a16:creationId xmlns:a16="http://schemas.microsoft.com/office/drawing/2014/main" id="{72317E66-E275-4BF6-B1AB-7CE642FAF59C}"/>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26" name="Text Box 25">
          <a:extLst>
            <a:ext uri="{FF2B5EF4-FFF2-40B4-BE49-F238E27FC236}">
              <a16:creationId xmlns:a16="http://schemas.microsoft.com/office/drawing/2014/main" id="{05CB648D-FD61-4084-AE69-8D3B0CB755EF}"/>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27" name="Text Box 26">
          <a:extLst>
            <a:ext uri="{FF2B5EF4-FFF2-40B4-BE49-F238E27FC236}">
              <a16:creationId xmlns:a16="http://schemas.microsoft.com/office/drawing/2014/main" id="{CFBA06CE-F3FC-49FE-8CDD-3DFD49E01E17}"/>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3774E2CF-2F9E-4D2B-998B-0083699932F8}"/>
            </a:ext>
          </a:extLst>
        </xdr:cNvPr>
        <xdr:cNvSpPr txBox="1"/>
      </xdr:nvSpPr>
      <xdr:spPr bwMode="auto">
        <a:xfrm>
          <a:off x="9544" y="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29" name="Text Box 28">
          <a:extLst>
            <a:ext uri="{FF2B5EF4-FFF2-40B4-BE49-F238E27FC236}">
              <a16:creationId xmlns:a16="http://schemas.microsoft.com/office/drawing/2014/main" id="{50BE35CD-07B8-44DD-9581-9AFC014CB900}"/>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30" name="Text Box 29">
          <a:extLst>
            <a:ext uri="{FF2B5EF4-FFF2-40B4-BE49-F238E27FC236}">
              <a16:creationId xmlns:a16="http://schemas.microsoft.com/office/drawing/2014/main" id="{4D6E1D26-93A6-4D8D-82C3-F9E051D112EE}"/>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431965</xdr:colOff>
      <xdr:row>0</xdr:row>
      <xdr:rowOff>0</xdr:rowOff>
    </xdr:to>
    <xdr:sp macro="" textlink="">
      <xdr:nvSpPr>
        <xdr:cNvPr id="31" name="Text Box 30">
          <a:extLst>
            <a:ext uri="{FF2B5EF4-FFF2-40B4-BE49-F238E27FC236}">
              <a16:creationId xmlns:a16="http://schemas.microsoft.com/office/drawing/2014/main" id="{55BF39AB-15B0-407C-A24D-69566B362BE1}"/>
            </a:ext>
          </a:extLst>
        </xdr:cNvPr>
        <xdr:cNvSpPr txBox="1"/>
      </xdr:nvSpPr>
      <xdr:spPr bwMode="auto">
        <a:xfrm>
          <a:off x="11586924" y="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0</xdr:row>
      <xdr:rowOff>0</xdr:rowOff>
    </xdr:from>
    <xdr:to>
      <xdr:col>10</xdr:col>
      <xdr:colOff>283889</xdr:colOff>
      <xdr:row>0</xdr:row>
      <xdr:rowOff>0</xdr:rowOff>
    </xdr:to>
    <xdr:sp macro="" textlink="">
      <xdr:nvSpPr>
        <xdr:cNvPr id="32" name="Text Box 31">
          <a:extLst>
            <a:ext uri="{FF2B5EF4-FFF2-40B4-BE49-F238E27FC236}">
              <a16:creationId xmlns:a16="http://schemas.microsoft.com/office/drawing/2014/main" id="{3983B5BA-3C16-4C3D-8F82-43E07F1D54F9}"/>
            </a:ext>
          </a:extLst>
        </xdr:cNvPr>
        <xdr:cNvSpPr txBox="1"/>
      </xdr:nvSpPr>
      <xdr:spPr bwMode="auto">
        <a:xfrm>
          <a:off x="14818809" y="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0</xdr:row>
      <xdr:rowOff>0</xdr:rowOff>
    </xdr:from>
    <xdr:to>
      <xdr:col>4</xdr:col>
      <xdr:colOff>2058964</xdr:colOff>
      <xdr:row>0</xdr:row>
      <xdr:rowOff>0</xdr:rowOff>
    </xdr:to>
    <xdr:sp macro="" textlink="">
      <xdr:nvSpPr>
        <xdr:cNvPr id="33" name="Text Box 32">
          <a:extLst>
            <a:ext uri="{FF2B5EF4-FFF2-40B4-BE49-F238E27FC236}">
              <a16:creationId xmlns:a16="http://schemas.microsoft.com/office/drawing/2014/main" id="{524181B2-A880-46E7-88EC-512D9B77F24A}"/>
            </a:ext>
          </a:extLst>
        </xdr:cNvPr>
        <xdr:cNvSpPr txBox="1"/>
      </xdr:nvSpPr>
      <xdr:spPr bwMode="auto">
        <a:xfrm>
          <a:off x="7340345" y="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0</xdr:row>
      <xdr:rowOff>0</xdr:rowOff>
    </xdr:from>
    <xdr:to>
      <xdr:col>1</xdr:col>
      <xdr:colOff>1400855</xdr:colOff>
      <xdr:row>0</xdr:row>
      <xdr:rowOff>0</xdr:rowOff>
    </xdr:to>
    <xdr:sp macro="" textlink="">
      <xdr:nvSpPr>
        <xdr:cNvPr id="34" name="Text Box 33">
          <a:extLst>
            <a:ext uri="{FF2B5EF4-FFF2-40B4-BE49-F238E27FC236}">
              <a16:creationId xmlns:a16="http://schemas.microsoft.com/office/drawing/2014/main" id="{0B7ADDB9-C75E-41CF-917B-8D91985CC3D4}"/>
            </a:ext>
          </a:extLst>
        </xdr:cNvPr>
        <xdr:cNvSpPr txBox="1"/>
      </xdr:nvSpPr>
      <xdr:spPr bwMode="auto">
        <a:xfrm>
          <a:off x="1041365" y="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35" name="Text Box 34">
          <a:extLst>
            <a:ext uri="{FF2B5EF4-FFF2-40B4-BE49-F238E27FC236}">
              <a16:creationId xmlns:a16="http://schemas.microsoft.com/office/drawing/2014/main" id="{1FBB4EA8-FBE0-48C2-AFCC-FC941DD3720D}"/>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0</xdr:row>
      <xdr:rowOff>0</xdr:rowOff>
    </xdr:from>
    <xdr:to>
      <xdr:col>4</xdr:col>
      <xdr:colOff>2143837</xdr:colOff>
      <xdr:row>0</xdr:row>
      <xdr:rowOff>0</xdr:rowOff>
    </xdr:to>
    <xdr:sp macro="" textlink="">
      <xdr:nvSpPr>
        <xdr:cNvPr id="36" name="Text Box 35">
          <a:extLst>
            <a:ext uri="{FF2B5EF4-FFF2-40B4-BE49-F238E27FC236}">
              <a16:creationId xmlns:a16="http://schemas.microsoft.com/office/drawing/2014/main" id="{C99030F2-5886-48E5-B5E1-8FF486FCA763}"/>
            </a:ext>
          </a:extLst>
        </xdr:cNvPr>
        <xdr:cNvSpPr txBox="1"/>
      </xdr:nvSpPr>
      <xdr:spPr bwMode="auto">
        <a:xfrm>
          <a:off x="7418338" y="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37" name="Text Box 36">
          <a:extLst>
            <a:ext uri="{FF2B5EF4-FFF2-40B4-BE49-F238E27FC236}">
              <a16:creationId xmlns:a16="http://schemas.microsoft.com/office/drawing/2014/main" id="{ED2B243F-A7BB-4653-A42C-3E707FA04B89}"/>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CB4B9086-36B6-4C26-B4E2-73E1575A39A8}"/>
            </a:ext>
          </a:extLst>
        </xdr:cNvPr>
        <xdr:cNvSpPr txBox="1"/>
      </xdr:nvSpPr>
      <xdr:spPr bwMode="auto">
        <a:xfrm>
          <a:off x="9544" y="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3770B2B5-6E04-4208-AA1B-102E76EEFDF1}"/>
            </a:ext>
          </a:extLst>
        </xdr:cNvPr>
        <xdr:cNvSpPr txBox="1"/>
      </xdr:nvSpPr>
      <xdr:spPr bwMode="auto">
        <a:xfrm>
          <a:off x="9544" y="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3F90BDCB-7489-4BCE-819C-10B383BD798E}"/>
            </a:ext>
          </a:extLst>
        </xdr:cNvPr>
        <xdr:cNvSpPr txBox="1"/>
      </xdr:nvSpPr>
      <xdr:spPr bwMode="auto">
        <a:xfrm>
          <a:off x="9544" y="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41" name="Text Box 40">
          <a:extLst>
            <a:ext uri="{FF2B5EF4-FFF2-40B4-BE49-F238E27FC236}">
              <a16:creationId xmlns:a16="http://schemas.microsoft.com/office/drawing/2014/main" id="{375E0788-5AF0-435A-B962-BC5F3115A603}"/>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42" name="Text Box 41">
          <a:extLst>
            <a:ext uri="{FF2B5EF4-FFF2-40B4-BE49-F238E27FC236}">
              <a16:creationId xmlns:a16="http://schemas.microsoft.com/office/drawing/2014/main" id="{A8BD80C6-E384-4854-9CE5-C13F7BE318D0}"/>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431965</xdr:colOff>
      <xdr:row>0</xdr:row>
      <xdr:rowOff>0</xdr:rowOff>
    </xdr:to>
    <xdr:sp macro="" textlink="">
      <xdr:nvSpPr>
        <xdr:cNvPr id="43" name="Text Box 42">
          <a:extLst>
            <a:ext uri="{FF2B5EF4-FFF2-40B4-BE49-F238E27FC236}">
              <a16:creationId xmlns:a16="http://schemas.microsoft.com/office/drawing/2014/main" id="{DE92A9B4-6952-4DB4-AE47-651A1243B40C}"/>
            </a:ext>
          </a:extLst>
        </xdr:cNvPr>
        <xdr:cNvSpPr txBox="1"/>
      </xdr:nvSpPr>
      <xdr:spPr bwMode="auto">
        <a:xfrm>
          <a:off x="11586924" y="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0</xdr:row>
      <xdr:rowOff>0</xdr:rowOff>
    </xdr:from>
    <xdr:to>
      <xdr:col>10</xdr:col>
      <xdr:colOff>283889</xdr:colOff>
      <xdr:row>0</xdr:row>
      <xdr:rowOff>0</xdr:rowOff>
    </xdr:to>
    <xdr:sp macro="" textlink="">
      <xdr:nvSpPr>
        <xdr:cNvPr id="44" name="Text Box 43">
          <a:extLst>
            <a:ext uri="{FF2B5EF4-FFF2-40B4-BE49-F238E27FC236}">
              <a16:creationId xmlns:a16="http://schemas.microsoft.com/office/drawing/2014/main" id="{BDD2F122-FAC4-4BE7-8282-70314F974B66}"/>
            </a:ext>
          </a:extLst>
        </xdr:cNvPr>
        <xdr:cNvSpPr txBox="1"/>
      </xdr:nvSpPr>
      <xdr:spPr bwMode="auto">
        <a:xfrm>
          <a:off x="14818809" y="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0</xdr:row>
      <xdr:rowOff>0</xdr:rowOff>
    </xdr:from>
    <xdr:to>
      <xdr:col>4</xdr:col>
      <xdr:colOff>2058964</xdr:colOff>
      <xdr:row>0</xdr:row>
      <xdr:rowOff>0</xdr:rowOff>
    </xdr:to>
    <xdr:sp macro="" textlink="">
      <xdr:nvSpPr>
        <xdr:cNvPr id="45" name="Text Box 44">
          <a:extLst>
            <a:ext uri="{FF2B5EF4-FFF2-40B4-BE49-F238E27FC236}">
              <a16:creationId xmlns:a16="http://schemas.microsoft.com/office/drawing/2014/main" id="{67088D0E-28CC-4434-AE61-7C66DF0094AC}"/>
            </a:ext>
          </a:extLst>
        </xdr:cNvPr>
        <xdr:cNvSpPr txBox="1"/>
      </xdr:nvSpPr>
      <xdr:spPr bwMode="auto">
        <a:xfrm>
          <a:off x="7340345" y="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0</xdr:row>
      <xdr:rowOff>0</xdr:rowOff>
    </xdr:from>
    <xdr:to>
      <xdr:col>1</xdr:col>
      <xdr:colOff>1400855</xdr:colOff>
      <xdr:row>0</xdr:row>
      <xdr:rowOff>0</xdr:rowOff>
    </xdr:to>
    <xdr:sp macro="" textlink="">
      <xdr:nvSpPr>
        <xdr:cNvPr id="46" name="Text Box 45">
          <a:extLst>
            <a:ext uri="{FF2B5EF4-FFF2-40B4-BE49-F238E27FC236}">
              <a16:creationId xmlns:a16="http://schemas.microsoft.com/office/drawing/2014/main" id="{CD8904BF-9939-4D47-A70B-A66F8CB7A0B9}"/>
            </a:ext>
          </a:extLst>
        </xdr:cNvPr>
        <xdr:cNvSpPr txBox="1"/>
      </xdr:nvSpPr>
      <xdr:spPr bwMode="auto">
        <a:xfrm>
          <a:off x="1041365" y="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47" name="Text Box 46">
          <a:extLst>
            <a:ext uri="{FF2B5EF4-FFF2-40B4-BE49-F238E27FC236}">
              <a16:creationId xmlns:a16="http://schemas.microsoft.com/office/drawing/2014/main" id="{B5C594C1-435B-448A-8EBA-A38A2E8DECF8}"/>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0</xdr:row>
      <xdr:rowOff>0</xdr:rowOff>
    </xdr:from>
    <xdr:to>
      <xdr:col>4</xdr:col>
      <xdr:colOff>2143837</xdr:colOff>
      <xdr:row>0</xdr:row>
      <xdr:rowOff>0</xdr:rowOff>
    </xdr:to>
    <xdr:sp macro="" textlink="">
      <xdr:nvSpPr>
        <xdr:cNvPr id="48" name="Text Box 47">
          <a:extLst>
            <a:ext uri="{FF2B5EF4-FFF2-40B4-BE49-F238E27FC236}">
              <a16:creationId xmlns:a16="http://schemas.microsoft.com/office/drawing/2014/main" id="{0EEC3DA6-639B-46B2-B05A-6729DA05C385}"/>
            </a:ext>
          </a:extLst>
        </xdr:cNvPr>
        <xdr:cNvSpPr txBox="1"/>
      </xdr:nvSpPr>
      <xdr:spPr bwMode="auto">
        <a:xfrm>
          <a:off x="7418338" y="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49" name="Text Box 48">
          <a:extLst>
            <a:ext uri="{FF2B5EF4-FFF2-40B4-BE49-F238E27FC236}">
              <a16:creationId xmlns:a16="http://schemas.microsoft.com/office/drawing/2014/main" id="{739C77D4-0326-43D0-9521-4001BC3D8B75}"/>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0" name="Text Box 51">
          <a:extLst>
            <a:ext uri="{FF2B5EF4-FFF2-40B4-BE49-F238E27FC236}">
              <a16:creationId xmlns:a16="http://schemas.microsoft.com/office/drawing/2014/main" id="{58B7660D-F176-483B-922D-36BDD10F0D59}"/>
            </a:ext>
          </a:extLst>
        </xdr:cNvPr>
        <xdr:cNvSpPr txBox="1"/>
      </xdr:nvSpPr>
      <xdr:spPr bwMode="auto">
        <a:xfrm>
          <a:off x="9544" y="61188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51" name="Text Box 53">
          <a:extLst>
            <a:ext uri="{FF2B5EF4-FFF2-40B4-BE49-F238E27FC236}">
              <a16:creationId xmlns:a16="http://schemas.microsoft.com/office/drawing/2014/main" id="{B64D8052-47A6-40A3-9103-13B3FC8B9F4F}"/>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52" name="Text Box 54">
          <a:extLst>
            <a:ext uri="{FF2B5EF4-FFF2-40B4-BE49-F238E27FC236}">
              <a16:creationId xmlns:a16="http://schemas.microsoft.com/office/drawing/2014/main" id="{7ACE7DF9-E58F-4E95-96DD-A7596F3022B1}"/>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431965</xdr:colOff>
      <xdr:row>31</xdr:row>
      <xdr:rowOff>0</xdr:rowOff>
    </xdr:to>
    <xdr:sp macro="" textlink="">
      <xdr:nvSpPr>
        <xdr:cNvPr id="53" name="Text Box 55">
          <a:extLst>
            <a:ext uri="{FF2B5EF4-FFF2-40B4-BE49-F238E27FC236}">
              <a16:creationId xmlns:a16="http://schemas.microsoft.com/office/drawing/2014/main" id="{4D513980-13A3-474B-BC1C-6A128356E4E6}"/>
            </a:ext>
          </a:extLst>
        </xdr:cNvPr>
        <xdr:cNvSpPr txBox="1"/>
      </xdr:nvSpPr>
      <xdr:spPr bwMode="auto">
        <a:xfrm>
          <a:off x="11586924" y="858012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31</xdr:row>
      <xdr:rowOff>0</xdr:rowOff>
    </xdr:from>
    <xdr:to>
      <xdr:col>10</xdr:col>
      <xdr:colOff>283889</xdr:colOff>
      <xdr:row>31</xdr:row>
      <xdr:rowOff>0</xdr:rowOff>
    </xdr:to>
    <xdr:sp macro="" textlink="">
      <xdr:nvSpPr>
        <xdr:cNvPr id="54" name="Text Box 56">
          <a:extLst>
            <a:ext uri="{FF2B5EF4-FFF2-40B4-BE49-F238E27FC236}">
              <a16:creationId xmlns:a16="http://schemas.microsoft.com/office/drawing/2014/main" id="{F1C9298B-1FDD-4D9E-9785-CB7653022C9E}"/>
            </a:ext>
          </a:extLst>
        </xdr:cNvPr>
        <xdr:cNvSpPr txBox="1"/>
      </xdr:nvSpPr>
      <xdr:spPr bwMode="auto">
        <a:xfrm>
          <a:off x="14818809" y="858012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38</xdr:row>
      <xdr:rowOff>0</xdr:rowOff>
    </xdr:from>
    <xdr:to>
      <xdr:col>4</xdr:col>
      <xdr:colOff>2058964</xdr:colOff>
      <xdr:row>38</xdr:row>
      <xdr:rowOff>0</xdr:rowOff>
    </xdr:to>
    <xdr:sp macro="" textlink="">
      <xdr:nvSpPr>
        <xdr:cNvPr id="55" name="Text Box 57">
          <a:extLst>
            <a:ext uri="{FF2B5EF4-FFF2-40B4-BE49-F238E27FC236}">
              <a16:creationId xmlns:a16="http://schemas.microsoft.com/office/drawing/2014/main" id="{A6D859BB-5B53-4BD8-B36C-7DB6F2F0A164}"/>
            </a:ext>
          </a:extLst>
        </xdr:cNvPr>
        <xdr:cNvSpPr txBox="1"/>
      </xdr:nvSpPr>
      <xdr:spPr bwMode="auto">
        <a:xfrm>
          <a:off x="7340345" y="1053084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38</xdr:row>
      <xdr:rowOff>0</xdr:rowOff>
    </xdr:from>
    <xdr:to>
      <xdr:col>1</xdr:col>
      <xdr:colOff>1400855</xdr:colOff>
      <xdr:row>38</xdr:row>
      <xdr:rowOff>0</xdr:rowOff>
    </xdr:to>
    <xdr:sp macro="" textlink="">
      <xdr:nvSpPr>
        <xdr:cNvPr id="56" name="Text Box 58">
          <a:extLst>
            <a:ext uri="{FF2B5EF4-FFF2-40B4-BE49-F238E27FC236}">
              <a16:creationId xmlns:a16="http://schemas.microsoft.com/office/drawing/2014/main" id="{94DE3F76-A649-4E08-B410-F6224DB014F7}"/>
            </a:ext>
          </a:extLst>
        </xdr:cNvPr>
        <xdr:cNvSpPr txBox="1"/>
      </xdr:nvSpPr>
      <xdr:spPr bwMode="auto">
        <a:xfrm>
          <a:off x="1041365" y="1053084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57" name="Text Box 59">
          <a:extLst>
            <a:ext uri="{FF2B5EF4-FFF2-40B4-BE49-F238E27FC236}">
              <a16:creationId xmlns:a16="http://schemas.microsoft.com/office/drawing/2014/main" id="{086456DF-2931-4375-9B81-6D7E46822296}"/>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38</xdr:row>
      <xdr:rowOff>0</xdr:rowOff>
    </xdr:from>
    <xdr:to>
      <xdr:col>4</xdr:col>
      <xdr:colOff>2143837</xdr:colOff>
      <xdr:row>38</xdr:row>
      <xdr:rowOff>0</xdr:rowOff>
    </xdr:to>
    <xdr:sp macro="" textlink="">
      <xdr:nvSpPr>
        <xdr:cNvPr id="58" name="Text Box 60">
          <a:extLst>
            <a:ext uri="{FF2B5EF4-FFF2-40B4-BE49-F238E27FC236}">
              <a16:creationId xmlns:a16="http://schemas.microsoft.com/office/drawing/2014/main" id="{0370CC47-15BE-4C5F-B5B3-F0126B4726E2}"/>
            </a:ext>
          </a:extLst>
        </xdr:cNvPr>
        <xdr:cNvSpPr txBox="1"/>
      </xdr:nvSpPr>
      <xdr:spPr bwMode="auto">
        <a:xfrm>
          <a:off x="7418338" y="1053084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59" name="Text Box 61">
          <a:extLst>
            <a:ext uri="{FF2B5EF4-FFF2-40B4-BE49-F238E27FC236}">
              <a16:creationId xmlns:a16="http://schemas.microsoft.com/office/drawing/2014/main" id="{505BBCCD-5550-46AA-BFCA-CD4FDFEAB35F}"/>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0667A574-D1A7-49B1-A508-D40103FBAAAE}"/>
            </a:ext>
          </a:extLst>
        </xdr:cNvPr>
        <xdr:cNvSpPr txBox="1"/>
      </xdr:nvSpPr>
      <xdr:spPr bwMode="auto">
        <a:xfrm>
          <a:off x="9544" y="85801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A724B88C-1F39-4CB6-A3A7-0442A03F12D8}"/>
            </a:ext>
          </a:extLst>
        </xdr:cNvPr>
        <xdr:cNvSpPr txBox="1"/>
      </xdr:nvSpPr>
      <xdr:spPr bwMode="auto">
        <a:xfrm>
          <a:off x="9544" y="61188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62" name="Text Box 53">
          <a:extLst>
            <a:ext uri="{FF2B5EF4-FFF2-40B4-BE49-F238E27FC236}">
              <a16:creationId xmlns:a16="http://schemas.microsoft.com/office/drawing/2014/main" id="{56CE15E5-5E45-426A-BD60-FBE2356A144F}"/>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63" name="Text Box 54">
          <a:extLst>
            <a:ext uri="{FF2B5EF4-FFF2-40B4-BE49-F238E27FC236}">
              <a16:creationId xmlns:a16="http://schemas.microsoft.com/office/drawing/2014/main" id="{DD938AB9-F3A0-46AD-9A03-B2E498541E86}"/>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431965</xdr:colOff>
      <xdr:row>31</xdr:row>
      <xdr:rowOff>0</xdr:rowOff>
    </xdr:to>
    <xdr:sp macro="" textlink="">
      <xdr:nvSpPr>
        <xdr:cNvPr id="64" name="Text Box 55">
          <a:extLst>
            <a:ext uri="{FF2B5EF4-FFF2-40B4-BE49-F238E27FC236}">
              <a16:creationId xmlns:a16="http://schemas.microsoft.com/office/drawing/2014/main" id="{71FD623C-B7B8-4860-B71E-B223D6197529}"/>
            </a:ext>
          </a:extLst>
        </xdr:cNvPr>
        <xdr:cNvSpPr txBox="1"/>
      </xdr:nvSpPr>
      <xdr:spPr bwMode="auto">
        <a:xfrm>
          <a:off x="11586924" y="858012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31</xdr:row>
      <xdr:rowOff>0</xdr:rowOff>
    </xdr:from>
    <xdr:to>
      <xdr:col>10</xdr:col>
      <xdr:colOff>283889</xdr:colOff>
      <xdr:row>31</xdr:row>
      <xdr:rowOff>0</xdr:rowOff>
    </xdr:to>
    <xdr:sp macro="" textlink="">
      <xdr:nvSpPr>
        <xdr:cNvPr id="65" name="Text Box 56">
          <a:extLst>
            <a:ext uri="{FF2B5EF4-FFF2-40B4-BE49-F238E27FC236}">
              <a16:creationId xmlns:a16="http://schemas.microsoft.com/office/drawing/2014/main" id="{6B6AC8B0-0529-457B-B62C-32E12FB9A6DD}"/>
            </a:ext>
          </a:extLst>
        </xdr:cNvPr>
        <xdr:cNvSpPr txBox="1"/>
      </xdr:nvSpPr>
      <xdr:spPr bwMode="auto">
        <a:xfrm>
          <a:off x="14818809" y="858012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38</xdr:row>
      <xdr:rowOff>0</xdr:rowOff>
    </xdr:from>
    <xdr:to>
      <xdr:col>4</xdr:col>
      <xdr:colOff>2058964</xdr:colOff>
      <xdr:row>38</xdr:row>
      <xdr:rowOff>0</xdr:rowOff>
    </xdr:to>
    <xdr:sp macro="" textlink="">
      <xdr:nvSpPr>
        <xdr:cNvPr id="66" name="Text Box 57">
          <a:extLst>
            <a:ext uri="{FF2B5EF4-FFF2-40B4-BE49-F238E27FC236}">
              <a16:creationId xmlns:a16="http://schemas.microsoft.com/office/drawing/2014/main" id="{F7E3F0C1-CF68-4632-9765-CA943AED45BE}"/>
            </a:ext>
          </a:extLst>
        </xdr:cNvPr>
        <xdr:cNvSpPr txBox="1"/>
      </xdr:nvSpPr>
      <xdr:spPr bwMode="auto">
        <a:xfrm>
          <a:off x="7340345" y="1053084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38</xdr:row>
      <xdr:rowOff>0</xdr:rowOff>
    </xdr:from>
    <xdr:to>
      <xdr:col>1</xdr:col>
      <xdr:colOff>1400855</xdr:colOff>
      <xdr:row>38</xdr:row>
      <xdr:rowOff>0</xdr:rowOff>
    </xdr:to>
    <xdr:sp macro="" textlink="">
      <xdr:nvSpPr>
        <xdr:cNvPr id="67" name="Text Box 58">
          <a:extLst>
            <a:ext uri="{FF2B5EF4-FFF2-40B4-BE49-F238E27FC236}">
              <a16:creationId xmlns:a16="http://schemas.microsoft.com/office/drawing/2014/main" id="{9D540F75-CF45-4A2E-A340-A52BFB326D34}"/>
            </a:ext>
          </a:extLst>
        </xdr:cNvPr>
        <xdr:cNvSpPr txBox="1"/>
      </xdr:nvSpPr>
      <xdr:spPr bwMode="auto">
        <a:xfrm>
          <a:off x="1041365" y="1053084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68" name="Text Box 59">
          <a:extLst>
            <a:ext uri="{FF2B5EF4-FFF2-40B4-BE49-F238E27FC236}">
              <a16:creationId xmlns:a16="http://schemas.microsoft.com/office/drawing/2014/main" id="{211A1B64-946C-4F32-B09B-E4366318AB08}"/>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38</xdr:row>
      <xdr:rowOff>0</xdr:rowOff>
    </xdr:from>
    <xdr:to>
      <xdr:col>4</xdr:col>
      <xdr:colOff>2143837</xdr:colOff>
      <xdr:row>38</xdr:row>
      <xdr:rowOff>0</xdr:rowOff>
    </xdr:to>
    <xdr:sp macro="" textlink="">
      <xdr:nvSpPr>
        <xdr:cNvPr id="69" name="Text Box 60">
          <a:extLst>
            <a:ext uri="{FF2B5EF4-FFF2-40B4-BE49-F238E27FC236}">
              <a16:creationId xmlns:a16="http://schemas.microsoft.com/office/drawing/2014/main" id="{A9DB67F2-9C10-47E3-9A20-BA5F8A4A3B25}"/>
            </a:ext>
          </a:extLst>
        </xdr:cNvPr>
        <xdr:cNvSpPr txBox="1"/>
      </xdr:nvSpPr>
      <xdr:spPr bwMode="auto">
        <a:xfrm>
          <a:off x="7418338" y="1053084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70" name="Text Box 61">
          <a:extLst>
            <a:ext uri="{FF2B5EF4-FFF2-40B4-BE49-F238E27FC236}">
              <a16:creationId xmlns:a16="http://schemas.microsoft.com/office/drawing/2014/main" id="{1E3A83DF-2A07-4BF2-BF25-A43781041C95}"/>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1" name="Text Box 62">
          <a:extLst>
            <a:ext uri="{FF2B5EF4-FFF2-40B4-BE49-F238E27FC236}">
              <a16:creationId xmlns:a16="http://schemas.microsoft.com/office/drawing/2014/main" id="{FB76E5A9-E96A-4227-8B6F-3EB8C254ED4A}"/>
            </a:ext>
          </a:extLst>
        </xdr:cNvPr>
        <xdr:cNvSpPr txBox="1"/>
      </xdr:nvSpPr>
      <xdr:spPr bwMode="auto">
        <a:xfrm>
          <a:off x="9544" y="85801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2" name="Text Box 51">
          <a:extLst>
            <a:ext uri="{FF2B5EF4-FFF2-40B4-BE49-F238E27FC236}">
              <a16:creationId xmlns:a16="http://schemas.microsoft.com/office/drawing/2014/main" id="{9DBC50B0-7E89-4406-B167-1A16475BF24E}"/>
            </a:ext>
          </a:extLst>
        </xdr:cNvPr>
        <xdr:cNvSpPr txBox="1"/>
      </xdr:nvSpPr>
      <xdr:spPr bwMode="auto">
        <a:xfrm>
          <a:off x="9544" y="61188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73" name="Text Box 53">
          <a:extLst>
            <a:ext uri="{FF2B5EF4-FFF2-40B4-BE49-F238E27FC236}">
              <a16:creationId xmlns:a16="http://schemas.microsoft.com/office/drawing/2014/main" id="{07F7ED8C-03F1-4FDE-B0F9-2CC6CDA0C63D}"/>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74" name="Text Box 54">
          <a:extLst>
            <a:ext uri="{FF2B5EF4-FFF2-40B4-BE49-F238E27FC236}">
              <a16:creationId xmlns:a16="http://schemas.microsoft.com/office/drawing/2014/main" id="{BEA48195-2F6E-4965-9C20-4AD221930112}"/>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431965</xdr:colOff>
      <xdr:row>31</xdr:row>
      <xdr:rowOff>0</xdr:rowOff>
    </xdr:to>
    <xdr:sp macro="" textlink="">
      <xdr:nvSpPr>
        <xdr:cNvPr id="75" name="Text Box 55">
          <a:extLst>
            <a:ext uri="{FF2B5EF4-FFF2-40B4-BE49-F238E27FC236}">
              <a16:creationId xmlns:a16="http://schemas.microsoft.com/office/drawing/2014/main" id="{5C5182FD-66F4-4876-9C81-9A54DF4DF076}"/>
            </a:ext>
          </a:extLst>
        </xdr:cNvPr>
        <xdr:cNvSpPr txBox="1"/>
      </xdr:nvSpPr>
      <xdr:spPr bwMode="auto">
        <a:xfrm>
          <a:off x="11586924" y="858012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31</xdr:row>
      <xdr:rowOff>0</xdr:rowOff>
    </xdr:from>
    <xdr:to>
      <xdr:col>10</xdr:col>
      <xdr:colOff>283889</xdr:colOff>
      <xdr:row>31</xdr:row>
      <xdr:rowOff>0</xdr:rowOff>
    </xdr:to>
    <xdr:sp macro="" textlink="">
      <xdr:nvSpPr>
        <xdr:cNvPr id="76" name="Text Box 56">
          <a:extLst>
            <a:ext uri="{FF2B5EF4-FFF2-40B4-BE49-F238E27FC236}">
              <a16:creationId xmlns:a16="http://schemas.microsoft.com/office/drawing/2014/main" id="{B5C7920A-A09B-4818-A484-18F54D36CAFF}"/>
            </a:ext>
          </a:extLst>
        </xdr:cNvPr>
        <xdr:cNvSpPr txBox="1"/>
      </xdr:nvSpPr>
      <xdr:spPr bwMode="auto">
        <a:xfrm>
          <a:off x="14818809" y="858012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38</xdr:row>
      <xdr:rowOff>0</xdr:rowOff>
    </xdr:from>
    <xdr:to>
      <xdr:col>4</xdr:col>
      <xdr:colOff>2058964</xdr:colOff>
      <xdr:row>38</xdr:row>
      <xdr:rowOff>0</xdr:rowOff>
    </xdr:to>
    <xdr:sp macro="" textlink="">
      <xdr:nvSpPr>
        <xdr:cNvPr id="77" name="Text Box 57">
          <a:extLst>
            <a:ext uri="{FF2B5EF4-FFF2-40B4-BE49-F238E27FC236}">
              <a16:creationId xmlns:a16="http://schemas.microsoft.com/office/drawing/2014/main" id="{FF5BB37D-AC1A-4A2F-B999-584E499FD3F8}"/>
            </a:ext>
          </a:extLst>
        </xdr:cNvPr>
        <xdr:cNvSpPr txBox="1"/>
      </xdr:nvSpPr>
      <xdr:spPr bwMode="auto">
        <a:xfrm>
          <a:off x="7340345" y="1053084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38</xdr:row>
      <xdr:rowOff>0</xdr:rowOff>
    </xdr:from>
    <xdr:to>
      <xdr:col>1</xdr:col>
      <xdr:colOff>1400855</xdr:colOff>
      <xdr:row>38</xdr:row>
      <xdr:rowOff>0</xdr:rowOff>
    </xdr:to>
    <xdr:sp macro="" textlink="">
      <xdr:nvSpPr>
        <xdr:cNvPr id="78" name="Text Box 58">
          <a:extLst>
            <a:ext uri="{FF2B5EF4-FFF2-40B4-BE49-F238E27FC236}">
              <a16:creationId xmlns:a16="http://schemas.microsoft.com/office/drawing/2014/main" id="{B8E0EF59-573B-4D7B-8D93-CE91E7F26475}"/>
            </a:ext>
          </a:extLst>
        </xdr:cNvPr>
        <xdr:cNvSpPr txBox="1"/>
      </xdr:nvSpPr>
      <xdr:spPr bwMode="auto">
        <a:xfrm>
          <a:off x="1041365" y="1053084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79" name="Text Box 59">
          <a:extLst>
            <a:ext uri="{FF2B5EF4-FFF2-40B4-BE49-F238E27FC236}">
              <a16:creationId xmlns:a16="http://schemas.microsoft.com/office/drawing/2014/main" id="{AD63BDBB-D3E5-4E19-A774-692D7A4E68A8}"/>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38</xdr:row>
      <xdr:rowOff>0</xdr:rowOff>
    </xdr:from>
    <xdr:to>
      <xdr:col>4</xdr:col>
      <xdr:colOff>2143837</xdr:colOff>
      <xdr:row>38</xdr:row>
      <xdr:rowOff>0</xdr:rowOff>
    </xdr:to>
    <xdr:sp macro="" textlink="">
      <xdr:nvSpPr>
        <xdr:cNvPr id="80" name="Text Box 60">
          <a:extLst>
            <a:ext uri="{FF2B5EF4-FFF2-40B4-BE49-F238E27FC236}">
              <a16:creationId xmlns:a16="http://schemas.microsoft.com/office/drawing/2014/main" id="{5E56D4CE-AC77-4388-AC37-DC957E097669}"/>
            </a:ext>
          </a:extLst>
        </xdr:cNvPr>
        <xdr:cNvSpPr txBox="1"/>
      </xdr:nvSpPr>
      <xdr:spPr bwMode="auto">
        <a:xfrm>
          <a:off x="7418338" y="1053084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81" name="Text Box 61">
          <a:extLst>
            <a:ext uri="{FF2B5EF4-FFF2-40B4-BE49-F238E27FC236}">
              <a16:creationId xmlns:a16="http://schemas.microsoft.com/office/drawing/2014/main" id="{182BAE8A-5E22-41E9-B01E-E85ABB508A10}"/>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2" name="Text Box 62">
          <a:extLst>
            <a:ext uri="{FF2B5EF4-FFF2-40B4-BE49-F238E27FC236}">
              <a16:creationId xmlns:a16="http://schemas.microsoft.com/office/drawing/2014/main" id="{E536A73C-52E8-4C6E-A266-44134BCC15FD}"/>
            </a:ext>
          </a:extLst>
        </xdr:cNvPr>
        <xdr:cNvSpPr txBox="1"/>
      </xdr:nvSpPr>
      <xdr:spPr bwMode="auto">
        <a:xfrm>
          <a:off x="9544" y="85801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3" name="Text Box 51">
          <a:extLst>
            <a:ext uri="{FF2B5EF4-FFF2-40B4-BE49-F238E27FC236}">
              <a16:creationId xmlns:a16="http://schemas.microsoft.com/office/drawing/2014/main" id="{43AF73EF-98EC-427D-9BE6-478EA4396539}"/>
            </a:ext>
          </a:extLst>
        </xdr:cNvPr>
        <xdr:cNvSpPr txBox="1"/>
      </xdr:nvSpPr>
      <xdr:spPr bwMode="auto">
        <a:xfrm>
          <a:off x="9544" y="61188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84" name="Text Box 53">
          <a:extLst>
            <a:ext uri="{FF2B5EF4-FFF2-40B4-BE49-F238E27FC236}">
              <a16:creationId xmlns:a16="http://schemas.microsoft.com/office/drawing/2014/main" id="{FD6AC1D7-65B9-4818-8988-6DAD1AF8FAFF}"/>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85" name="Text Box 54">
          <a:extLst>
            <a:ext uri="{FF2B5EF4-FFF2-40B4-BE49-F238E27FC236}">
              <a16:creationId xmlns:a16="http://schemas.microsoft.com/office/drawing/2014/main" id="{E2750A9E-F146-4903-84C0-36CDFED68DDA}"/>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431965</xdr:colOff>
      <xdr:row>31</xdr:row>
      <xdr:rowOff>0</xdr:rowOff>
    </xdr:to>
    <xdr:sp macro="" textlink="">
      <xdr:nvSpPr>
        <xdr:cNvPr id="86" name="Text Box 55">
          <a:extLst>
            <a:ext uri="{FF2B5EF4-FFF2-40B4-BE49-F238E27FC236}">
              <a16:creationId xmlns:a16="http://schemas.microsoft.com/office/drawing/2014/main" id="{81A06364-B9BD-4047-A09B-A180C1047D5B}"/>
            </a:ext>
          </a:extLst>
        </xdr:cNvPr>
        <xdr:cNvSpPr txBox="1"/>
      </xdr:nvSpPr>
      <xdr:spPr bwMode="auto">
        <a:xfrm>
          <a:off x="11586924" y="858012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31</xdr:row>
      <xdr:rowOff>0</xdr:rowOff>
    </xdr:from>
    <xdr:to>
      <xdr:col>10</xdr:col>
      <xdr:colOff>283889</xdr:colOff>
      <xdr:row>31</xdr:row>
      <xdr:rowOff>0</xdr:rowOff>
    </xdr:to>
    <xdr:sp macro="" textlink="">
      <xdr:nvSpPr>
        <xdr:cNvPr id="87" name="Text Box 56">
          <a:extLst>
            <a:ext uri="{FF2B5EF4-FFF2-40B4-BE49-F238E27FC236}">
              <a16:creationId xmlns:a16="http://schemas.microsoft.com/office/drawing/2014/main" id="{FE3C2178-FA64-4D70-98A5-CF9BA8A0D34D}"/>
            </a:ext>
          </a:extLst>
        </xdr:cNvPr>
        <xdr:cNvSpPr txBox="1"/>
      </xdr:nvSpPr>
      <xdr:spPr bwMode="auto">
        <a:xfrm>
          <a:off x="14818809" y="858012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38</xdr:row>
      <xdr:rowOff>0</xdr:rowOff>
    </xdr:from>
    <xdr:to>
      <xdr:col>4</xdr:col>
      <xdr:colOff>2058964</xdr:colOff>
      <xdr:row>38</xdr:row>
      <xdr:rowOff>0</xdr:rowOff>
    </xdr:to>
    <xdr:sp macro="" textlink="">
      <xdr:nvSpPr>
        <xdr:cNvPr id="88" name="Text Box 57">
          <a:extLst>
            <a:ext uri="{FF2B5EF4-FFF2-40B4-BE49-F238E27FC236}">
              <a16:creationId xmlns:a16="http://schemas.microsoft.com/office/drawing/2014/main" id="{9B8C135E-C6AB-4476-AEB7-2B7AE32F42C7}"/>
            </a:ext>
          </a:extLst>
        </xdr:cNvPr>
        <xdr:cNvSpPr txBox="1"/>
      </xdr:nvSpPr>
      <xdr:spPr bwMode="auto">
        <a:xfrm>
          <a:off x="7340345" y="1053084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38</xdr:row>
      <xdr:rowOff>0</xdr:rowOff>
    </xdr:from>
    <xdr:to>
      <xdr:col>1</xdr:col>
      <xdr:colOff>1400855</xdr:colOff>
      <xdr:row>38</xdr:row>
      <xdr:rowOff>0</xdr:rowOff>
    </xdr:to>
    <xdr:sp macro="" textlink="">
      <xdr:nvSpPr>
        <xdr:cNvPr id="89" name="Text Box 58">
          <a:extLst>
            <a:ext uri="{FF2B5EF4-FFF2-40B4-BE49-F238E27FC236}">
              <a16:creationId xmlns:a16="http://schemas.microsoft.com/office/drawing/2014/main" id="{2C0AA760-CE45-458D-9425-CBB8DEDADA50}"/>
            </a:ext>
          </a:extLst>
        </xdr:cNvPr>
        <xdr:cNvSpPr txBox="1"/>
      </xdr:nvSpPr>
      <xdr:spPr bwMode="auto">
        <a:xfrm>
          <a:off x="1041365" y="1053084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90" name="Text Box 59">
          <a:extLst>
            <a:ext uri="{FF2B5EF4-FFF2-40B4-BE49-F238E27FC236}">
              <a16:creationId xmlns:a16="http://schemas.microsoft.com/office/drawing/2014/main" id="{4313937B-290A-4775-8B81-B80B8BEE5297}"/>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38</xdr:row>
      <xdr:rowOff>0</xdr:rowOff>
    </xdr:from>
    <xdr:to>
      <xdr:col>4</xdr:col>
      <xdr:colOff>2143837</xdr:colOff>
      <xdr:row>38</xdr:row>
      <xdr:rowOff>0</xdr:rowOff>
    </xdr:to>
    <xdr:sp macro="" textlink="">
      <xdr:nvSpPr>
        <xdr:cNvPr id="91" name="Text Box 60">
          <a:extLst>
            <a:ext uri="{FF2B5EF4-FFF2-40B4-BE49-F238E27FC236}">
              <a16:creationId xmlns:a16="http://schemas.microsoft.com/office/drawing/2014/main" id="{BBFE46E0-8DE8-4506-84A1-2EE25FA9302A}"/>
            </a:ext>
          </a:extLst>
        </xdr:cNvPr>
        <xdr:cNvSpPr txBox="1"/>
      </xdr:nvSpPr>
      <xdr:spPr bwMode="auto">
        <a:xfrm>
          <a:off x="7418338" y="1053084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92" name="Text Box 61">
          <a:extLst>
            <a:ext uri="{FF2B5EF4-FFF2-40B4-BE49-F238E27FC236}">
              <a16:creationId xmlns:a16="http://schemas.microsoft.com/office/drawing/2014/main" id="{5F795258-4D43-4B5F-9139-CA37266AC2B3}"/>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3" name="Text Box 62">
          <a:extLst>
            <a:ext uri="{FF2B5EF4-FFF2-40B4-BE49-F238E27FC236}">
              <a16:creationId xmlns:a16="http://schemas.microsoft.com/office/drawing/2014/main" id="{C0A19C86-33D8-44F6-A316-F063D8A2DBB9}"/>
            </a:ext>
          </a:extLst>
        </xdr:cNvPr>
        <xdr:cNvSpPr txBox="1"/>
      </xdr:nvSpPr>
      <xdr:spPr bwMode="auto">
        <a:xfrm>
          <a:off x="9544" y="85801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00000000-0008-0000-0D00-000002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00000000-0008-0000-0D00-000003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00000000-0008-0000-0D00-000004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00000000-0008-0000-0D00-000005000000}"/>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00000000-0008-0000-0D00-000006000000}"/>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00000000-0008-0000-0D00-000007000000}"/>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00000000-0008-0000-0D00-000008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00000000-0008-0000-0D00-000009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00000000-0008-0000-0D00-00000A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00000000-0008-0000-0D00-00000B000000}"/>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00000000-0008-0000-0D00-00000C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00000000-0008-0000-0D00-00000D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00000000-0008-0000-0D00-00000E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00000000-0008-0000-0D00-00000F00000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0000000-0008-0000-0D00-000010000000}"/>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00000000-0008-0000-0D00-00001100000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00000000-0008-0000-0D00-000012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00000000-0008-0000-0D00-000013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00000000-0008-0000-0D00-000014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00000000-0008-0000-0D00-000015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00000000-0008-0000-0D00-000016000000}"/>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00000000-0008-0000-0D00-000017000000}"/>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00000000-0008-0000-0D00-000018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0000000-0008-0000-0D00-000019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00000000-0008-0000-0D00-00001A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00000000-0008-0000-0D00-00001B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00000000-0008-0000-0D00-00001C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00000000-0008-0000-0D00-00001D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0000000-0008-0000-0D00-00001E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00000000-0008-0000-0D00-00001F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00000000-0008-0000-0D00-00002000000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00000000-0008-0000-0D00-000021000000}"/>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00000000-0008-0000-0D00-00002200000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00000000-0008-0000-0D00-000023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00000000-0008-0000-0D00-000024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00000000-0008-0000-0D00-000025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00000000-0008-0000-0D00-000026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00000000-0008-0000-0D00-000027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00000000-0008-0000-0D00-000028000000}"/>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1" name="Text Box 53">
          <a:extLst>
            <a:ext uri="{FF2B5EF4-FFF2-40B4-BE49-F238E27FC236}">
              <a16:creationId xmlns:a16="http://schemas.microsoft.com/office/drawing/2014/main" id="{00000000-0008-0000-0D00-000029000000}"/>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2" name="Text Box 54">
          <a:extLst>
            <a:ext uri="{FF2B5EF4-FFF2-40B4-BE49-F238E27FC236}">
              <a16:creationId xmlns:a16="http://schemas.microsoft.com/office/drawing/2014/main" id="{00000000-0008-0000-0D00-00002A000000}"/>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3" name="Text Box 55">
          <a:extLst>
            <a:ext uri="{FF2B5EF4-FFF2-40B4-BE49-F238E27FC236}">
              <a16:creationId xmlns:a16="http://schemas.microsoft.com/office/drawing/2014/main" id="{00000000-0008-0000-0D00-00002B000000}"/>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44" name="Text Box 56">
          <a:extLst>
            <a:ext uri="{FF2B5EF4-FFF2-40B4-BE49-F238E27FC236}">
              <a16:creationId xmlns:a16="http://schemas.microsoft.com/office/drawing/2014/main" id="{00000000-0008-0000-0D00-00002C000000}"/>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45" name="Text Box 57">
          <a:extLst>
            <a:ext uri="{FF2B5EF4-FFF2-40B4-BE49-F238E27FC236}">
              <a16:creationId xmlns:a16="http://schemas.microsoft.com/office/drawing/2014/main" id="{00000000-0008-0000-0D00-00002D000000}"/>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46" name="Text Box 58">
          <a:extLst>
            <a:ext uri="{FF2B5EF4-FFF2-40B4-BE49-F238E27FC236}">
              <a16:creationId xmlns:a16="http://schemas.microsoft.com/office/drawing/2014/main" id="{00000000-0008-0000-0D00-00002E00000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7" name="Text Box 59">
          <a:extLst>
            <a:ext uri="{FF2B5EF4-FFF2-40B4-BE49-F238E27FC236}">
              <a16:creationId xmlns:a16="http://schemas.microsoft.com/office/drawing/2014/main" id="{00000000-0008-0000-0D00-00002F0000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8" name="Text Box 60">
          <a:extLst>
            <a:ext uri="{FF2B5EF4-FFF2-40B4-BE49-F238E27FC236}">
              <a16:creationId xmlns:a16="http://schemas.microsoft.com/office/drawing/2014/main" id="{00000000-0008-0000-0D00-0000300000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9" name="Text Box 61">
          <a:extLst>
            <a:ext uri="{FF2B5EF4-FFF2-40B4-BE49-F238E27FC236}">
              <a16:creationId xmlns:a16="http://schemas.microsoft.com/office/drawing/2014/main" id="{00000000-0008-0000-0D00-0000310000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50" name="Text Box 62">
          <a:extLst>
            <a:ext uri="{FF2B5EF4-FFF2-40B4-BE49-F238E27FC236}">
              <a16:creationId xmlns:a16="http://schemas.microsoft.com/office/drawing/2014/main" id="{00000000-0008-0000-0D00-000032000000}"/>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10349" name="Rectangle 63">
          <a:extLst>
            <a:ext uri="{FF2B5EF4-FFF2-40B4-BE49-F238E27FC236}">
              <a16:creationId xmlns:a16="http://schemas.microsoft.com/office/drawing/2014/main" id="{00000000-0008-0000-0D00-0000AD350300}"/>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00000000-0008-0000-0D00-000034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00000000-0008-0000-0D00-000035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00000000-0008-0000-0D00-000036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00000000-0008-0000-0D00-000037000000}"/>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00000000-0008-0000-0D00-000038000000}"/>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00000000-0008-0000-0D00-000039000000}"/>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00000000-0008-0000-0D00-00003A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00000000-0008-0000-0D00-00003B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00000000-0008-0000-0D00-00003C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00000000-0008-0000-0D00-00003D000000}"/>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00000000-0008-0000-0D00-00003E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00000000-0008-0000-0D00-00003F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00000000-0008-0000-0D00-000040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00000000-0008-0000-0D00-00004100000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00000000-0008-0000-0D00-000042000000}"/>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00000000-0008-0000-0D00-00004300000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00000000-0008-0000-0D00-000044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0000000-0008-0000-0D00-000045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00000000-0008-0000-0D00-000046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00000000-0008-0000-0D00-000047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0000000-0008-0000-0D00-000048000000}"/>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00000000-0008-0000-0D00-000049000000}"/>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00000000-0008-0000-0D00-00004A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00000000-0008-0000-0D00-00004B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00000000-0008-0000-0D00-00004C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00000000-0008-0000-0D00-00004D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00000000-0008-0000-0D00-00004E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00000000-0008-0000-0D00-00004F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00000000-0008-0000-0D00-000050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00000000-0008-0000-0D00-000051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00000000-0008-0000-0D00-00005200000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00000000-0008-0000-0D00-000053000000}"/>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00000000-0008-0000-0D00-00005400000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000000-0008-0000-0D00-000055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00000000-0008-0000-0D00-000056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00000000-0008-0000-0D00-000057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00000000-0008-0000-0D00-000058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00000000-0008-0000-0D00-000059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00000000-0008-0000-0D00-00005A000000}"/>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1" name="Text Box 53">
          <a:extLst>
            <a:ext uri="{FF2B5EF4-FFF2-40B4-BE49-F238E27FC236}">
              <a16:creationId xmlns:a16="http://schemas.microsoft.com/office/drawing/2014/main" id="{00000000-0008-0000-0D00-00005B000000}"/>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2" name="Text Box 54">
          <a:extLst>
            <a:ext uri="{FF2B5EF4-FFF2-40B4-BE49-F238E27FC236}">
              <a16:creationId xmlns:a16="http://schemas.microsoft.com/office/drawing/2014/main" id="{00000000-0008-0000-0D00-00005C000000}"/>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3" name="Text Box 55">
          <a:extLst>
            <a:ext uri="{FF2B5EF4-FFF2-40B4-BE49-F238E27FC236}">
              <a16:creationId xmlns:a16="http://schemas.microsoft.com/office/drawing/2014/main" id="{00000000-0008-0000-0D00-00005D000000}"/>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94" name="Text Box 56">
          <a:extLst>
            <a:ext uri="{FF2B5EF4-FFF2-40B4-BE49-F238E27FC236}">
              <a16:creationId xmlns:a16="http://schemas.microsoft.com/office/drawing/2014/main" id="{00000000-0008-0000-0D00-00005E000000}"/>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95" name="Text Box 57">
          <a:extLst>
            <a:ext uri="{FF2B5EF4-FFF2-40B4-BE49-F238E27FC236}">
              <a16:creationId xmlns:a16="http://schemas.microsoft.com/office/drawing/2014/main" id="{00000000-0008-0000-0D00-00005F000000}"/>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96" name="Text Box 58">
          <a:extLst>
            <a:ext uri="{FF2B5EF4-FFF2-40B4-BE49-F238E27FC236}">
              <a16:creationId xmlns:a16="http://schemas.microsoft.com/office/drawing/2014/main" id="{00000000-0008-0000-0D00-00006000000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7" name="Text Box 59">
          <a:extLst>
            <a:ext uri="{FF2B5EF4-FFF2-40B4-BE49-F238E27FC236}">
              <a16:creationId xmlns:a16="http://schemas.microsoft.com/office/drawing/2014/main" id="{00000000-0008-0000-0D00-0000610000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8" name="Text Box 60">
          <a:extLst>
            <a:ext uri="{FF2B5EF4-FFF2-40B4-BE49-F238E27FC236}">
              <a16:creationId xmlns:a16="http://schemas.microsoft.com/office/drawing/2014/main" id="{00000000-0008-0000-0D00-0000620000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9" name="Text Box 61">
          <a:extLst>
            <a:ext uri="{FF2B5EF4-FFF2-40B4-BE49-F238E27FC236}">
              <a16:creationId xmlns:a16="http://schemas.microsoft.com/office/drawing/2014/main" id="{00000000-0008-0000-0D00-0000630000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100" name="Text Box 62">
          <a:extLst>
            <a:ext uri="{FF2B5EF4-FFF2-40B4-BE49-F238E27FC236}">
              <a16:creationId xmlns:a16="http://schemas.microsoft.com/office/drawing/2014/main" id="{00000000-0008-0000-0D00-000064000000}"/>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210399" name="Rectangle 63">
          <a:extLst>
            <a:ext uri="{FF2B5EF4-FFF2-40B4-BE49-F238E27FC236}">
              <a16:creationId xmlns:a16="http://schemas.microsoft.com/office/drawing/2014/main" id="{00000000-0008-0000-0D00-0000DF350300}"/>
            </a:ext>
          </a:extLst>
        </xdr:cNvPr>
        <xdr:cNvSpPr>
          <a:spLocks noChangeArrowheads="1"/>
        </xdr:cNvSpPr>
      </xdr:nvSpPr>
      <xdr:spPr bwMode="auto">
        <a:xfrm>
          <a:off x="1304925" y="74199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00000000-0008-0000-0F00-000002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00000000-0008-0000-0F00-000003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00000000-0008-0000-0F00-00000400000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00000000-0008-0000-0F00-000005000000}"/>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00000000-0008-0000-0F00-00000600000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00000000-0008-0000-0F00-00000700000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00000000-0008-0000-0F00-000008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00000000-0008-0000-0F00-00000900000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00000000-0008-0000-0F00-00000A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00000000-0008-0000-0F00-00000B00000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00000000-0008-0000-0F00-00000C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00000000-0008-0000-0F00-00000D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0000000-0008-0000-0F00-00000E00000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00000000-0008-0000-0F00-00000F000000}"/>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00000000-0008-0000-0F00-00001000000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00000000-0008-0000-0F00-00001100000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00000000-0008-0000-0F00-000012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00000000-0008-0000-0F00-00001300000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00000000-0008-0000-0F00-000014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00000000-0008-0000-0F00-00001500000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00000000-0008-0000-0F00-000016000000}"/>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00000000-0008-0000-0F00-000017000000}"/>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00000000-0008-0000-0F00-000018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00000000-0008-0000-0F00-000019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00000000-0008-0000-0F00-00001A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00000000-0008-0000-0F00-00001B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000000-0008-0000-0F00-00001C00000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00000000-0008-0000-0F00-00001D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00000000-0008-0000-0F00-00001E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00000000-0008-0000-0F00-00001F00000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00000000-0008-0000-0F00-000020000000}"/>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00000000-0008-0000-0F00-00002100000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00000000-0008-0000-0F00-00002200000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00000000-0008-0000-0F00-000023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00000000-0008-0000-0F00-00002400000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00000000-0008-0000-0F00-000025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00000000-0008-0000-0F00-00002600000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00000000-0008-0000-0F00-00002700000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00000000-0008-0000-0F00-00002800000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00000000-0008-0000-0F00-000029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00000000-0008-0000-0F00-00002A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0000000-0008-0000-0F00-00002B00000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00000000-0008-0000-0F00-00002C000000}"/>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0000000-0008-0000-0F00-00002D00000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00000000-0008-0000-0F00-00002E00000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00000000-0008-0000-0F00-00002F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00000000-0008-0000-0F00-00003000000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00000000-0008-0000-0F00-000031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00000000-0008-0000-0F00-00003200000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00000000-0008-0000-0F00-00003300000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00000000-0008-0000-0F00-000034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00000000-0008-0000-0F00-000035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00000000-0008-0000-0F00-0000360000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00000000-0008-0000-0F00-000038000000}"/>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00000000-0008-0000-0F00-000039000000}"/>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00000000-0008-0000-0F00-00003A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00000000-0008-0000-0F00-00003B000000}"/>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00000000-0008-0000-0F00-00003C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00000000-0008-0000-0F00-00003D000000}"/>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00000000-0008-0000-0F00-00003E00000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00000000-0008-0000-0F00-00003F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00000000-0008-0000-0F00-000040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00000000-0008-0000-0F00-0000410000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00000000-0008-0000-0F00-000043000000}"/>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00000000-0008-0000-0F00-000044000000}"/>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00000000-0008-0000-0F00-000045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00000000-0008-0000-0F00-000046000000}"/>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00000000-0008-0000-0F00-000047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00000000-0008-0000-0F00-000048000000}"/>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00000000-0008-0000-0F00-00004900000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00000000-0008-0000-0F00-00004A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00000000-0008-0000-0F00-00004B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00000000-0008-0000-0F00-00004C0000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00000000-0008-0000-0F00-00004E000000}"/>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00000000-0008-0000-0F00-00004F000000}"/>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00000000-0008-0000-0F00-000050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00000000-0008-0000-0F00-000051000000}"/>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00000000-0008-0000-0F00-000052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00000000-0008-0000-0F00-000053000000}"/>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00000000-0008-0000-0F00-00005400000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00000000-0008-0000-0F00-000055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00000000-0008-0000-0F00-000056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00000000-0008-0000-0F00-0000570000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00000000-0008-0000-0F00-000059000000}"/>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00000000-0008-0000-0F00-00005A000000}"/>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00000000-0008-0000-0F00-00005B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00000000-0008-0000-0F00-00005C000000}"/>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00000000-0008-0000-0F00-00005D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00000000-0008-0000-0F00-00005E000000}"/>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27709</xdr:colOff>
      <xdr:row>38</xdr:row>
      <xdr:rowOff>0</xdr:rowOff>
    </xdr:from>
    <xdr:to>
      <xdr:col>18</xdr:col>
      <xdr:colOff>0</xdr:colOff>
      <xdr:row>39</xdr:row>
      <xdr:rowOff>147782</xdr:rowOff>
    </xdr:to>
    <xdr:sp macro="" textlink="">
      <xdr:nvSpPr>
        <xdr:cNvPr id="2" name="Line 1">
          <a:extLst>
            <a:ext uri="{FF2B5EF4-FFF2-40B4-BE49-F238E27FC236}">
              <a16:creationId xmlns:a16="http://schemas.microsoft.com/office/drawing/2014/main" id="{00000000-0008-0000-3A00-000002000000}"/>
            </a:ext>
          </a:extLst>
        </xdr:cNvPr>
        <xdr:cNvSpPr>
          <a:spLocks noChangeShapeType="1"/>
        </xdr:cNvSpPr>
      </xdr:nvSpPr>
      <xdr:spPr bwMode="auto">
        <a:xfrm flipH="1">
          <a:off x="1570759" y="6372225"/>
          <a:ext cx="3010766" cy="24303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27709</xdr:colOff>
      <xdr:row>56</xdr:row>
      <xdr:rowOff>157018</xdr:rowOff>
    </xdr:from>
    <xdr:to>
      <xdr:col>17</xdr:col>
      <xdr:colOff>240145</xdr:colOff>
      <xdr:row>58</xdr:row>
      <xdr:rowOff>147782</xdr:rowOff>
    </xdr:to>
    <xdr:sp macro="" textlink="">
      <xdr:nvSpPr>
        <xdr:cNvPr id="3" name="Line 2">
          <a:extLst>
            <a:ext uri="{FF2B5EF4-FFF2-40B4-BE49-F238E27FC236}">
              <a16:creationId xmlns:a16="http://schemas.microsoft.com/office/drawing/2014/main" id="{00000000-0008-0000-3A00-000003000000}"/>
            </a:ext>
          </a:extLst>
        </xdr:cNvPr>
        <xdr:cNvSpPr>
          <a:spLocks noChangeShapeType="1"/>
        </xdr:cNvSpPr>
      </xdr:nvSpPr>
      <xdr:spPr bwMode="auto">
        <a:xfrm flipH="1">
          <a:off x="1570759" y="9862993"/>
          <a:ext cx="2974686" cy="25746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292100</xdr:colOff>
      <xdr:row>2</xdr:row>
      <xdr:rowOff>88900</xdr:rowOff>
    </xdr:to>
    <xdr:sp macro="" textlink="">
      <xdr:nvSpPr>
        <xdr:cNvPr id="2" name="正方形/長方形 1">
          <a:extLst>
            <a:ext uri="{FF2B5EF4-FFF2-40B4-BE49-F238E27FC236}">
              <a16:creationId xmlns:a16="http://schemas.microsoft.com/office/drawing/2014/main" id="{00000000-0008-0000-4400-000002000000}"/>
            </a:ext>
          </a:extLst>
        </xdr:cNvPr>
        <xdr:cNvSpPr/>
      </xdr:nvSpPr>
      <xdr:spPr>
        <a:xfrm>
          <a:off x="0" y="257175"/>
          <a:ext cx="1235075"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49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71</xdr:row>
      <xdr:rowOff>123825</xdr:rowOff>
    </xdr:from>
    <xdr:to>
      <xdr:col>15</xdr:col>
      <xdr:colOff>561975</xdr:colOff>
      <xdr:row>80</xdr:row>
      <xdr:rowOff>161925</xdr:rowOff>
    </xdr:to>
    <xdr:sp macro="" textlink="">
      <xdr:nvSpPr>
        <xdr:cNvPr id="3" name="正方形/長方形 2">
          <a:extLst>
            <a:ext uri="{FF2B5EF4-FFF2-40B4-BE49-F238E27FC236}">
              <a16:creationId xmlns:a16="http://schemas.microsoft.com/office/drawing/2014/main" id="{00000000-0008-0000-4900-000003000000}"/>
            </a:ext>
          </a:extLst>
        </xdr:cNvPr>
        <xdr:cNvSpPr/>
      </xdr:nvSpPr>
      <xdr:spPr>
        <a:xfrm>
          <a:off x="95250" y="164782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a:t>
          </a:r>
          <a:r>
            <a:rPr kumimoji="1" lang="ja-JP" altLang="en-US" sz="1100">
              <a:solidFill>
                <a:sysClr val="windowText" lastClr="000000"/>
              </a:solidFill>
              <a:effectLst/>
              <a:latin typeface="+mn-lt"/>
              <a:ea typeface="+mn-ea"/>
              <a:cs typeface="+mn-cs"/>
            </a:rPr>
            <a:t>施設</a:t>
          </a:r>
          <a:r>
            <a:rPr kumimoji="1" lang="ja-JP" altLang="ja-JP" sz="1100">
              <a:solidFill>
                <a:sysClr val="windowText" lastClr="000000"/>
              </a:solidFill>
              <a:effectLst/>
              <a:latin typeface="+mn-lt"/>
              <a:ea typeface="+mn-ea"/>
              <a:cs typeface="+mn-cs"/>
            </a:rPr>
            <a:t>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4A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81</xdr:row>
      <xdr:rowOff>95250</xdr:rowOff>
    </xdr:from>
    <xdr:to>
      <xdr:col>15</xdr:col>
      <xdr:colOff>590550</xdr:colOff>
      <xdr:row>90</xdr:row>
      <xdr:rowOff>133350</xdr:rowOff>
    </xdr:to>
    <xdr:sp macro="" textlink="">
      <xdr:nvSpPr>
        <xdr:cNvPr id="3" name="正方形/長方形 2">
          <a:extLst>
            <a:ext uri="{FF2B5EF4-FFF2-40B4-BE49-F238E27FC236}">
              <a16:creationId xmlns:a16="http://schemas.microsoft.com/office/drawing/2014/main" id="{00000000-0008-0000-4A00-000003000000}"/>
            </a:ext>
          </a:extLst>
        </xdr:cNvPr>
        <xdr:cNvSpPr/>
      </xdr:nvSpPr>
      <xdr:spPr>
        <a:xfrm>
          <a:off x="123825" y="189833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200603</xdr:colOff>
      <xdr:row>11</xdr:row>
      <xdr:rowOff>19050</xdr:rowOff>
    </xdr:from>
    <xdr:to>
      <xdr:col>18</xdr:col>
      <xdr:colOff>181553</xdr:colOff>
      <xdr:row>14</xdr:row>
      <xdr:rowOff>190500</xdr:rowOff>
    </xdr:to>
    <xdr:sp macro="" textlink="" fLocksText="0">
      <xdr:nvSpPr>
        <xdr:cNvPr id="2" name="大かっこ 1">
          <a:extLst>
            <a:ext uri="{FF2B5EF4-FFF2-40B4-BE49-F238E27FC236}">
              <a16:creationId xmlns:a16="http://schemas.microsoft.com/office/drawing/2014/main" id="{00000000-0008-0000-4D00-000002000000}"/>
            </a:ext>
          </a:extLst>
        </xdr:cNvPr>
        <xdr:cNvSpPr/>
      </xdr:nvSpPr>
      <xdr:spPr>
        <a:xfrm>
          <a:off x="514928" y="2476500"/>
          <a:ext cx="5324475" cy="8001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8.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0070C0"/>
  </sheetPr>
  <dimension ref="A1:J113"/>
  <sheetViews>
    <sheetView view="pageBreakPreview" zoomScaleNormal="100" zoomScaleSheetLayoutView="100" workbookViewId="0">
      <selection activeCell="K21" sqref="K21"/>
    </sheetView>
  </sheetViews>
  <sheetFormatPr defaultColWidth="9" defaultRowHeight="10.8" x14ac:dyDescent="0.2"/>
  <cols>
    <col min="1" max="1" width="1.6640625" style="1203" customWidth="1"/>
    <col min="2" max="2" width="17.6640625" style="1203" customWidth="1"/>
    <col min="3" max="4" width="4.33203125" style="1203" customWidth="1"/>
    <col min="5" max="6" width="4.77734375" style="1203" customWidth="1"/>
    <col min="7" max="7" width="2.44140625" style="1204" customWidth="1"/>
    <col min="8" max="8" width="2.44140625" style="1205" customWidth="1"/>
    <col min="9" max="9" width="36.33203125" style="1203" customWidth="1"/>
    <col min="10" max="10" width="23.109375" style="1206" customWidth="1"/>
    <col min="11" max="16384" width="9" style="1203"/>
  </cols>
  <sheetData>
    <row r="1" spans="1:10" ht="57" customHeight="1" x14ac:dyDescent="0.2">
      <c r="A1" s="1699" t="s">
        <v>2298</v>
      </c>
      <c r="B1" s="1700"/>
      <c r="C1" s="1700"/>
      <c r="D1" s="1700"/>
      <c r="E1" s="1700"/>
      <c r="F1" s="1700"/>
      <c r="G1" s="1700"/>
      <c r="H1" s="1700"/>
      <c r="I1" s="1700"/>
      <c r="J1" s="1700"/>
    </row>
    <row r="2" spans="1:10" s="732" customFormat="1" ht="12" customHeight="1" x14ac:dyDescent="0.2">
      <c r="E2" s="733"/>
      <c r="F2" s="734"/>
      <c r="I2" s="878" t="s">
        <v>1731</v>
      </c>
      <c r="J2" s="879"/>
    </row>
    <row r="3" spans="1:10" s="732" customFormat="1" ht="12" customHeight="1" x14ac:dyDescent="0.2">
      <c r="E3" s="733"/>
      <c r="F3" s="734"/>
      <c r="I3" s="878" t="s">
        <v>1732</v>
      </c>
      <c r="J3" s="879"/>
    </row>
    <row r="4" spans="1:10" s="732" customFormat="1" ht="6.75" customHeight="1" x14ac:dyDescent="0.2">
      <c r="E4" s="733"/>
      <c r="F4" s="734"/>
      <c r="G4" s="878"/>
      <c r="H4" s="985"/>
    </row>
    <row r="5" spans="1:10" ht="12" customHeight="1" x14ac:dyDescent="0.2">
      <c r="A5" s="1207" t="s">
        <v>1825</v>
      </c>
    </row>
    <row r="6" spans="1:10" s="1208" customFormat="1" ht="12" customHeight="1" x14ac:dyDescent="0.2">
      <c r="A6" s="1207" t="s">
        <v>2174</v>
      </c>
      <c r="B6" s="1203"/>
      <c r="C6" s="1203"/>
      <c r="D6" s="1203"/>
      <c r="E6" s="1203"/>
      <c r="F6" s="1203"/>
      <c r="G6" s="1204"/>
      <c r="H6" s="1205"/>
      <c r="I6" s="1203"/>
      <c r="J6" s="1206"/>
    </row>
    <row r="7" spans="1:10" s="1208" customFormat="1" ht="12" customHeight="1" x14ac:dyDescent="0.2">
      <c r="A7" s="1268" t="s">
        <v>2219</v>
      </c>
      <c r="G7" s="1269"/>
      <c r="H7" s="1270"/>
      <c r="J7" s="1271"/>
    </row>
    <row r="8" spans="1:10" s="1208" customFormat="1" ht="12" customHeight="1" x14ac:dyDescent="0.2">
      <c r="A8" s="1268" t="s">
        <v>2287</v>
      </c>
      <c r="G8" s="1269"/>
      <c r="H8" s="1270"/>
      <c r="J8" s="1271"/>
    </row>
    <row r="9" spans="1:10" s="1208" customFormat="1" ht="12" customHeight="1" x14ac:dyDescent="0.2">
      <c r="A9" s="1268"/>
      <c r="B9" s="1268" t="s">
        <v>2288</v>
      </c>
      <c r="G9" s="1269"/>
      <c r="H9" s="1270"/>
      <c r="J9" s="1271"/>
    </row>
    <row r="10" spans="1:10" s="1208" customFormat="1" ht="12" customHeight="1" x14ac:dyDescent="0.2">
      <c r="A10" s="1207" t="s">
        <v>2175</v>
      </c>
      <c r="B10" s="1203"/>
      <c r="C10" s="1203"/>
      <c r="D10" s="1203"/>
      <c r="E10" s="1203"/>
      <c r="F10" s="1203"/>
      <c r="G10" s="1204"/>
      <c r="H10" s="1205"/>
      <c r="I10" s="1203"/>
      <c r="J10" s="1206"/>
    </row>
    <row r="11" spans="1:10" s="1268" customFormat="1" ht="12" customHeight="1" x14ac:dyDescent="0.2">
      <c r="A11" s="1207"/>
      <c r="B11" s="1207" t="s">
        <v>2220</v>
      </c>
      <c r="C11" s="1207"/>
      <c r="D11" s="1207"/>
      <c r="E11" s="1207"/>
      <c r="F11" s="1207"/>
      <c r="G11" s="1221"/>
      <c r="H11" s="1321"/>
      <c r="I11" s="1207"/>
      <c r="J11" s="1322"/>
    </row>
    <row r="12" spans="1:10" s="1208" customFormat="1" ht="12" customHeight="1" x14ac:dyDescent="0.2">
      <c r="A12" s="1207" t="s">
        <v>2218</v>
      </c>
      <c r="B12" s="1203"/>
      <c r="C12" s="1203"/>
      <c r="D12" s="1203"/>
      <c r="E12" s="1203"/>
      <c r="F12" s="1203"/>
      <c r="G12" s="1204"/>
      <c r="H12" s="1205"/>
      <c r="I12" s="1203"/>
      <c r="J12" s="1206"/>
    </row>
    <row r="13" spans="1:10" s="1268" customFormat="1" ht="12" customHeight="1" x14ac:dyDescent="0.2">
      <c r="A13" s="1207"/>
      <c r="B13" s="1207" t="s">
        <v>2217</v>
      </c>
      <c r="C13" s="1207"/>
      <c r="D13" s="1207"/>
      <c r="E13" s="1207"/>
      <c r="F13" s="1207"/>
      <c r="G13" s="1221"/>
      <c r="H13" s="1321"/>
      <c r="I13" s="1207"/>
      <c r="J13" s="1322"/>
    </row>
    <row r="14" spans="1:10" s="1019" customFormat="1" ht="12" customHeight="1" x14ac:dyDescent="0.2">
      <c r="A14" s="1018" t="s">
        <v>2233</v>
      </c>
      <c r="B14" s="1301"/>
      <c r="E14" s="1020"/>
      <c r="F14" s="1021"/>
      <c r="H14" s="985"/>
    </row>
    <row r="15" spans="1:10" s="1019" customFormat="1" ht="12" customHeight="1" x14ac:dyDescent="0.2">
      <c r="A15" s="1018"/>
      <c r="B15" s="1301" t="s">
        <v>2228</v>
      </c>
      <c r="E15" s="1020"/>
      <c r="F15" s="1021"/>
      <c r="H15" s="985"/>
    </row>
    <row r="16" spans="1:10" s="1019" customFormat="1" ht="12" customHeight="1" x14ac:dyDescent="0.2">
      <c r="A16" s="1018" t="s">
        <v>2226</v>
      </c>
      <c r="B16" s="1301"/>
      <c r="E16" s="1020"/>
      <c r="F16" s="1021"/>
      <c r="H16" s="985"/>
    </row>
    <row r="17" spans="1:10" s="1019" customFormat="1" ht="12" customHeight="1" x14ac:dyDescent="0.2">
      <c r="A17" s="1018" t="s">
        <v>2031</v>
      </c>
      <c r="B17" s="1021"/>
      <c r="E17" s="1020"/>
      <c r="F17" s="1021"/>
      <c r="H17" s="985"/>
    </row>
    <row r="18" spans="1:10" s="1019" customFormat="1" ht="12" customHeight="1" x14ac:dyDescent="0.2">
      <c r="A18" s="1018"/>
      <c r="B18" s="1301" t="s">
        <v>2032</v>
      </c>
      <c r="E18" s="1020"/>
      <c r="F18" s="1021"/>
      <c r="H18" s="985"/>
    </row>
    <row r="19" spans="1:10" s="1208" customFormat="1" ht="12" customHeight="1" x14ac:dyDescent="0.2">
      <c r="A19" s="1207" t="s">
        <v>2206</v>
      </c>
      <c r="B19" s="1203"/>
      <c r="C19" s="1203"/>
      <c r="D19" s="1203"/>
      <c r="E19" s="1203"/>
      <c r="F19" s="1203"/>
      <c r="G19" s="1204"/>
      <c r="H19" s="1205"/>
      <c r="I19" s="1203"/>
      <c r="J19" s="1206"/>
    </row>
    <row r="20" spans="1:10" s="742" customFormat="1" ht="13.5" customHeight="1" x14ac:dyDescent="0.2">
      <c r="A20" s="1701"/>
      <c r="B20" s="1702"/>
      <c r="C20" s="1209"/>
      <c r="D20" s="1209"/>
      <c r="E20" s="1703" t="s">
        <v>2177</v>
      </c>
      <c r="F20" s="1704"/>
      <c r="G20" s="1705"/>
      <c r="H20" s="1705"/>
      <c r="I20" s="1702"/>
      <c r="J20" s="1210"/>
    </row>
    <row r="21" spans="1:10" s="742" customFormat="1" ht="48" x14ac:dyDescent="0.2">
      <c r="A21" s="1706" t="s">
        <v>1614</v>
      </c>
      <c r="B21" s="1707"/>
      <c r="C21" s="1211" t="s">
        <v>1721</v>
      </c>
      <c r="D21" s="1211" t="s">
        <v>1615</v>
      </c>
      <c r="E21" s="1211" t="s">
        <v>2297</v>
      </c>
      <c r="F21" s="1239" t="s">
        <v>2179</v>
      </c>
      <c r="G21" s="1708" t="s">
        <v>1616</v>
      </c>
      <c r="H21" s="1708"/>
      <c r="I21" s="1707"/>
      <c r="J21" s="1212" t="s">
        <v>1617</v>
      </c>
    </row>
    <row r="22" spans="1:10" s="742" customFormat="1" ht="24" customHeight="1" x14ac:dyDescent="0.2">
      <c r="A22" s="1721" t="s">
        <v>1618</v>
      </c>
      <c r="B22" s="1722"/>
      <c r="C22" s="738" t="s">
        <v>227</v>
      </c>
      <c r="D22" s="1213" t="s">
        <v>227</v>
      </c>
      <c r="E22" s="1725" t="s">
        <v>2180</v>
      </c>
      <c r="F22" s="1726"/>
      <c r="G22" s="1214" t="s">
        <v>581</v>
      </c>
      <c r="H22" s="1727" t="s">
        <v>2229</v>
      </c>
      <c r="I22" s="1728"/>
      <c r="J22" s="762"/>
    </row>
    <row r="23" spans="1:10" s="742" customFormat="1" ht="22.5" customHeight="1" x14ac:dyDescent="0.2">
      <c r="A23" s="1723"/>
      <c r="B23" s="1724"/>
      <c r="C23" s="760" t="s">
        <v>227</v>
      </c>
      <c r="D23" s="1215" t="s">
        <v>227</v>
      </c>
      <c r="E23" s="1658" t="s">
        <v>2181</v>
      </c>
      <c r="F23" s="1659"/>
      <c r="G23" s="1214" t="s">
        <v>581</v>
      </c>
      <c r="H23" s="1729" t="s">
        <v>2230</v>
      </c>
      <c r="I23" s="1730"/>
      <c r="J23" s="762" t="s">
        <v>1619</v>
      </c>
    </row>
    <row r="24" spans="1:10" s="742" customFormat="1" ht="19.2" x14ac:dyDescent="0.2">
      <c r="A24" s="1723"/>
      <c r="B24" s="1724"/>
      <c r="C24" s="738" t="s">
        <v>227</v>
      </c>
      <c r="D24" s="1213" t="s">
        <v>227</v>
      </c>
      <c r="E24" s="1658" t="s">
        <v>2181</v>
      </c>
      <c r="F24" s="1659"/>
      <c r="G24" s="1214" t="s">
        <v>581</v>
      </c>
      <c r="H24" s="1731" t="s">
        <v>2269</v>
      </c>
      <c r="I24" s="1732"/>
      <c r="J24" s="1280" t="s">
        <v>2270</v>
      </c>
    </row>
    <row r="25" spans="1:10" s="742" customFormat="1" ht="12" customHeight="1" x14ac:dyDescent="0.2">
      <c r="A25" s="1723"/>
      <c r="B25" s="1724"/>
      <c r="C25" s="1733"/>
      <c r="D25" s="1736" t="s">
        <v>227</v>
      </c>
      <c r="E25" s="1737" t="s">
        <v>1609</v>
      </c>
      <c r="F25" s="1713" t="s">
        <v>1609</v>
      </c>
      <c r="G25" s="1311" t="s">
        <v>581</v>
      </c>
      <c r="H25" s="1282" t="s">
        <v>1620</v>
      </c>
      <c r="I25" s="1283"/>
      <c r="J25" s="1716" t="s">
        <v>1621</v>
      </c>
    </row>
    <row r="26" spans="1:10" s="742" customFormat="1" ht="12" customHeight="1" x14ac:dyDescent="0.2">
      <c r="A26" s="1723"/>
      <c r="B26" s="1724"/>
      <c r="C26" s="1734"/>
      <c r="D26" s="1737"/>
      <c r="E26" s="1737"/>
      <c r="F26" s="1714"/>
      <c r="G26" s="1311"/>
      <c r="H26" s="1284" t="s">
        <v>714</v>
      </c>
      <c r="I26" s="1285" t="s">
        <v>1622</v>
      </c>
      <c r="J26" s="1717"/>
    </row>
    <row r="27" spans="1:10" s="742" customFormat="1" ht="12" customHeight="1" x14ac:dyDescent="0.2">
      <c r="A27" s="1723"/>
      <c r="B27" s="1724"/>
      <c r="C27" s="1734"/>
      <c r="D27" s="1737"/>
      <c r="E27" s="1737"/>
      <c r="F27" s="1714"/>
      <c r="G27" s="1311"/>
      <c r="H27" s="1282"/>
      <c r="I27" s="1283"/>
      <c r="J27" s="1717"/>
    </row>
    <row r="28" spans="1:10" s="742" customFormat="1" x14ac:dyDescent="0.2">
      <c r="A28" s="1723"/>
      <c r="B28" s="1724"/>
      <c r="C28" s="1735"/>
      <c r="D28" s="1654"/>
      <c r="E28" s="1654"/>
      <c r="F28" s="1715"/>
      <c r="G28" s="1312"/>
      <c r="H28" s="1282"/>
      <c r="I28" s="1283"/>
      <c r="J28" s="1718"/>
    </row>
    <row r="29" spans="1:10" s="742" customFormat="1" ht="30" customHeight="1" x14ac:dyDescent="0.2">
      <c r="A29" s="737"/>
      <c r="B29" s="768" t="s">
        <v>4</v>
      </c>
      <c r="C29" s="738" t="s">
        <v>227</v>
      </c>
      <c r="D29" s="738" t="s">
        <v>227</v>
      </c>
      <c r="E29" s="1658" t="s">
        <v>2180</v>
      </c>
      <c r="F29" s="1659"/>
      <c r="G29" s="1216"/>
      <c r="H29" s="1719"/>
      <c r="I29" s="1720"/>
      <c r="J29" s="769" t="s">
        <v>1888</v>
      </c>
    </row>
    <row r="30" spans="1:10" s="742" customFormat="1" ht="30" customHeight="1" x14ac:dyDescent="0.2">
      <c r="A30" s="737"/>
      <c r="B30" s="1709" t="s">
        <v>2151</v>
      </c>
      <c r="C30" s="738" t="s">
        <v>227</v>
      </c>
      <c r="D30" s="738" t="s">
        <v>227</v>
      </c>
      <c r="E30" s="1658" t="s">
        <v>2180</v>
      </c>
      <c r="F30" s="1659"/>
      <c r="G30" s="1193" t="s">
        <v>581</v>
      </c>
      <c r="H30" s="1667" t="s">
        <v>2207</v>
      </c>
      <c r="I30" s="1668"/>
      <c r="J30" s="921"/>
    </row>
    <row r="31" spans="1:10" s="742" customFormat="1" ht="30" customHeight="1" x14ac:dyDescent="0.2">
      <c r="A31" s="737"/>
      <c r="B31" s="1710"/>
      <c r="C31" s="738" t="s">
        <v>227</v>
      </c>
      <c r="D31" s="738" t="s">
        <v>227</v>
      </c>
      <c r="E31" s="1658" t="s">
        <v>2180</v>
      </c>
      <c r="F31" s="1659"/>
      <c r="G31" s="1194" t="s">
        <v>581</v>
      </c>
      <c r="H31" s="1667" t="s">
        <v>1831</v>
      </c>
      <c r="I31" s="1668"/>
      <c r="J31" s="921" t="s">
        <v>2138</v>
      </c>
    </row>
    <row r="32" spans="1:10" ht="18" customHeight="1" x14ac:dyDescent="0.2">
      <c r="A32" s="1217"/>
      <c r="B32" s="1709" t="s">
        <v>1827</v>
      </c>
      <c r="C32" s="1711"/>
      <c r="D32" s="1173" t="s">
        <v>227</v>
      </c>
      <c r="E32" s="1658" t="s">
        <v>2180</v>
      </c>
      <c r="F32" s="1659"/>
      <c r="G32" s="1195" t="s">
        <v>581</v>
      </c>
      <c r="H32" s="1671" t="s">
        <v>1634</v>
      </c>
      <c r="I32" s="1672"/>
      <c r="J32" s="986" t="s">
        <v>1635</v>
      </c>
    </row>
    <row r="33" spans="1:10" ht="28.5" customHeight="1" x14ac:dyDescent="0.2">
      <c r="A33" s="1217"/>
      <c r="B33" s="1710"/>
      <c r="C33" s="1712"/>
      <c r="D33" s="1173" t="s">
        <v>227</v>
      </c>
      <c r="E33" s="1658" t="s">
        <v>2180</v>
      </c>
      <c r="F33" s="1659"/>
      <c r="G33" s="1194" t="s">
        <v>581</v>
      </c>
      <c r="H33" s="1667" t="s">
        <v>1831</v>
      </c>
      <c r="I33" s="1668"/>
      <c r="J33" s="1196"/>
    </row>
    <row r="34" spans="1:10" ht="18" customHeight="1" x14ac:dyDescent="0.2">
      <c r="A34" s="1217"/>
      <c r="B34" s="1746" t="s">
        <v>342</v>
      </c>
      <c r="C34" s="1711"/>
      <c r="D34" s="1218" t="s">
        <v>227</v>
      </c>
      <c r="E34" s="1658" t="s">
        <v>2180</v>
      </c>
      <c r="F34" s="1659"/>
      <c r="G34" s="1219" t="s">
        <v>581</v>
      </c>
      <c r="H34" s="1744" t="s">
        <v>1634</v>
      </c>
      <c r="I34" s="1745"/>
      <c r="J34" s="1220" t="s">
        <v>1635</v>
      </c>
    </row>
    <row r="35" spans="1:10" ht="30.75" customHeight="1" x14ac:dyDescent="0.2">
      <c r="A35" s="1217"/>
      <c r="B35" s="1747"/>
      <c r="C35" s="1749"/>
      <c r="D35" s="1750" t="s">
        <v>227</v>
      </c>
      <c r="E35" s="1752" t="s">
        <v>2180</v>
      </c>
      <c r="F35" s="1753"/>
      <c r="G35" s="1221" t="s">
        <v>605</v>
      </c>
      <c r="H35" s="1660" t="s">
        <v>1831</v>
      </c>
      <c r="I35" s="1661"/>
      <c r="J35" s="1742" t="s">
        <v>2221</v>
      </c>
    </row>
    <row r="36" spans="1:10" ht="66" customHeight="1" x14ac:dyDescent="0.2">
      <c r="A36" s="1217"/>
      <c r="B36" s="1747"/>
      <c r="C36" s="1749"/>
      <c r="D36" s="1751"/>
      <c r="E36" s="1754"/>
      <c r="F36" s="1755"/>
      <c r="G36" s="1221"/>
      <c r="H36" s="1756" t="s">
        <v>2216</v>
      </c>
      <c r="I36" s="1757"/>
      <c r="J36" s="1743"/>
    </row>
    <row r="37" spans="1:10" ht="18" customHeight="1" x14ac:dyDescent="0.2">
      <c r="A37" s="1217"/>
      <c r="B37" s="1747"/>
      <c r="C37" s="1749"/>
      <c r="D37" s="1218" t="s">
        <v>227</v>
      </c>
      <c r="E37" s="1658" t="s">
        <v>2180</v>
      </c>
      <c r="F37" s="1659"/>
      <c r="G37" s="1219" t="s">
        <v>581</v>
      </c>
      <c r="H37" s="1744" t="s">
        <v>1636</v>
      </c>
      <c r="I37" s="1745"/>
      <c r="J37" s="1220" t="s">
        <v>1635</v>
      </c>
    </row>
    <row r="38" spans="1:10" ht="18" customHeight="1" x14ac:dyDescent="0.2">
      <c r="A38" s="1217"/>
      <c r="B38" s="1748"/>
      <c r="C38" s="1712"/>
      <c r="D38" s="1218" t="s">
        <v>227</v>
      </c>
      <c r="E38" s="1658" t="s">
        <v>2180</v>
      </c>
      <c r="F38" s="1659"/>
      <c r="G38" s="1219" t="s">
        <v>581</v>
      </c>
      <c r="H38" s="1744" t="s">
        <v>1637</v>
      </c>
      <c r="I38" s="1745"/>
      <c r="J38" s="1220" t="s">
        <v>1890</v>
      </c>
    </row>
    <row r="39" spans="1:10" ht="18" customHeight="1" x14ac:dyDescent="0.2">
      <c r="A39" s="1217"/>
      <c r="B39" s="1223" t="s">
        <v>2153</v>
      </c>
      <c r="C39" s="1169"/>
      <c r="D39" s="1224"/>
      <c r="E39" s="1252"/>
      <c r="F39" s="1244"/>
      <c r="G39" s="1738"/>
      <c r="H39" s="1738"/>
      <c r="I39" s="1739"/>
      <c r="J39" s="1220"/>
    </row>
    <row r="40" spans="1:10" ht="18" customHeight="1" x14ac:dyDescent="0.2">
      <c r="A40" s="1217"/>
      <c r="B40" s="1709" t="s">
        <v>1828</v>
      </c>
      <c r="C40" s="1740"/>
      <c r="D40" s="1218" t="s">
        <v>227</v>
      </c>
      <c r="E40" s="1658" t="s">
        <v>2180</v>
      </c>
      <c r="F40" s="1659"/>
      <c r="G40" s="1222" t="s">
        <v>581</v>
      </c>
      <c r="H40" s="1692" t="s">
        <v>1640</v>
      </c>
      <c r="I40" s="1693"/>
      <c r="J40" s="1225" t="s">
        <v>1635</v>
      </c>
    </row>
    <row r="41" spans="1:10" ht="45.45" customHeight="1" x14ac:dyDescent="0.2">
      <c r="A41" s="1217"/>
      <c r="B41" s="1710"/>
      <c r="C41" s="1741"/>
      <c r="D41" s="1218" t="s">
        <v>227</v>
      </c>
      <c r="E41" s="1658" t="s">
        <v>2180</v>
      </c>
      <c r="F41" s="1659"/>
      <c r="G41" s="1222" t="s">
        <v>581</v>
      </c>
      <c r="H41" s="1692" t="s">
        <v>1641</v>
      </c>
      <c r="I41" s="1693"/>
      <c r="J41" s="1225" t="s">
        <v>1891</v>
      </c>
    </row>
    <row r="42" spans="1:10" ht="18" customHeight="1" x14ac:dyDescent="0.2">
      <c r="A42" s="1217"/>
      <c r="B42" s="1758" t="s">
        <v>1892</v>
      </c>
      <c r="C42" s="1740"/>
      <c r="D42" s="1218" t="s">
        <v>227</v>
      </c>
      <c r="E42" s="1242" t="s">
        <v>1610</v>
      </c>
      <c r="F42" s="1694"/>
      <c r="G42" s="1219" t="s">
        <v>581</v>
      </c>
      <c r="H42" s="1692" t="s">
        <v>1640</v>
      </c>
      <c r="I42" s="1693"/>
      <c r="J42" s="1225" t="s">
        <v>1635</v>
      </c>
    </row>
    <row r="43" spans="1:10" ht="45.45" customHeight="1" x14ac:dyDescent="0.2">
      <c r="A43" s="1217"/>
      <c r="B43" s="1670"/>
      <c r="C43" s="1741"/>
      <c r="D43" s="1249" t="s">
        <v>227</v>
      </c>
      <c r="E43" s="1250" t="s">
        <v>1610</v>
      </c>
      <c r="F43" s="1696"/>
      <c r="G43" s="1219" t="s">
        <v>581</v>
      </c>
      <c r="H43" s="1759" t="s">
        <v>1893</v>
      </c>
      <c r="I43" s="1760"/>
      <c r="J43" s="1225" t="s">
        <v>1894</v>
      </c>
    </row>
    <row r="44" spans="1:10" ht="18" customHeight="1" x14ac:dyDescent="0.2">
      <c r="A44" s="1217"/>
      <c r="B44" s="1761" t="s">
        <v>1667</v>
      </c>
      <c r="C44" s="1740"/>
      <c r="D44" s="1218" t="s">
        <v>227</v>
      </c>
      <c r="E44" s="1658" t="s">
        <v>2180</v>
      </c>
      <c r="F44" s="1659"/>
      <c r="G44" s="748" t="s">
        <v>581</v>
      </c>
      <c r="H44" s="1683" t="s">
        <v>1640</v>
      </c>
      <c r="I44" s="1684"/>
      <c r="J44" s="808" t="s">
        <v>1635</v>
      </c>
    </row>
    <row r="45" spans="1:10" ht="45.45" customHeight="1" x14ac:dyDescent="0.2">
      <c r="A45" s="1217"/>
      <c r="B45" s="1762"/>
      <c r="C45" s="1741"/>
      <c r="D45" s="1218" t="s">
        <v>227</v>
      </c>
      <c r="E45" s="1658" t="s">
        <v>2180</v>
      </c>
      <c r="F45" s="1659"/>
      <c r="G45" s="810" t="s">
        <v>581</v>
      </c>
      <c r="H45" s="1683" t="s">
        <v>1668</v>
      </c>
      <c r="I45" s="1684"/>
      <c r="J45" s="808" t="s">
        <v>1669</v>
      </c>
    </row>
    <row r="46" spans="1:10" ht="18.75" customHeight="1" x14ac:dyDescent="0.2">
      <c r="A46" s="1217"/>
      <c r="B46" s="1761" t="s">
        <v>1684</v>
      </c>
      <c r="C46" s="1740"/>
      <c r="D46" s="1251" t="s">
        <v>227</v>
      </c>
      <c r="E46" s="1737" t="s">
        <v>2180</v>
      </c>
      <c r="F46" s="1769"/>
      <c r="G46" s="748" t="s">
        <v>581</v>
      </c>
      <c r="H46" s="1683" t="s">
        <v>1640</v>
      </c>
      <c r="I46" s="1684"/>
      <c r="J46" s="808" t="s">
        <v>1635</v>
      </c>
    </row>
    <row r="47" spans="1:10" ht="51" customHeight="1" x14ac:dyDescent="0.2">
      <c r="A47" s="1217"/>
      <c r="B47" s="1767"/>
      <c r="C47" s="1768"/>
      <c r="D47" s="1218" t="s">
        <v>227</v>
      </c>
      <c r="E47" s="1658" t="s">
        <v>2180</v>
      </c>
      <c r="F47" s="1659"/>
      <c r="G47" s="748" t="s">
        <v>581</v>
      </c>
      <c r="H47" s="1683" t="s">
        <v>1676</v>
      </c>
      <c r="I47" s="1684"/>
      <c r="J47" s="808" t="s">
        <v>2222</v>
      </c>
    </row>
    <row r="48" spans="1:10" ht="28.8" x14ac:dyDescent="0.2">
      <c r="A48" s="1217"/>
      <c r="B48" s="1762"/>
      <c r="C48" s="1741"/>
      <c r="D48" s="1218" t="s">
        <v>227</v>
      </c>
      <c r="E48" s="1658" t="s">
        <v>2180</v>
      </c>
      <c r="F48" s="1659"/>
      <c r="G48" s="810" t="s">
        <v>581</v>
      </c>
      <c r="H48" s="1683" t="s">
        <v>1852</v>
      </c>
      <c r="I48" s="1684"/>
      <c r="J48" s="808" t="s">
        <v>2238</v>
      </c>
    </row>
    <row r="49" spans="1:10" ht="26.25" customHeight="1" x14ac:dyDescent="0.2">
      <c r="A49" s="1217"/>
      <c r="B49" s="1758" t="s">
        <v>2152</v>
      </c>
      <c r="C49" s="806"/>
      <c r="D49" s="1218" t="s">
        <v>227</v>
      </c>
      <c r="E49" s="1242" t="s">
        <v>1610</v>
      </c>
      <c r="F49" s="1243"/>
      <c r="G49" s="965" t="s">
        <v>581</v>
      </c>
      <c r="H49" s="1763" t="s">
        <v>1942</v>
      </c>
      <c r="I49" s="1764"/>
      <c r="J49" s="966"/>
    </row>
    <row r="50" spans="1:10" ht="31.5" customHeight="1" x14ac:dyDescent="0.2">
      <c r="A50" s="1217"/>
      <c r="B50" s="1669"/>
      <c r="C50" s="1236" t="s">
        <v>227</v>
      </c>
      <c r="D50" s="1218" t="s">
        <v>227</v>
      </c>
      <c r="E50" s="1242" t="s">
        <v>1610</v>
      </c>
      <c r="F50" s="1243"/>
      <c r="G50" s="965" t="s">
        <v>581</v>
      </c>
      <c r="H50" s="1765" t="s">
        <v>1831</v>
      </c>
      <c r="I50" s="1766"/>
      <c r="J50" s="966" t="s">
        <v>1645</v>
      </c>
    </row>
    <row r="51" spans="1:10" ht="24.75" customHeight="1" x14ac:dyDescent="0.2">
      <c r="A51" s="1217"/>
      <c r="B51" s="1669"/>
      <c r="C51" s="1218" t="s">
        <v>227</v>
      </c>
      <c r="D51" s="1218" t="s">
        <v>227</v>
      </c>
      <c r="E51" s="1242" t="s">
        <v>1610</v>
      </c>
      <c r="F51" s="1243"/>
      <c r="G51" s="965" t="s">
        <v>581</v>
      </c>
      <c r="H51" s="1675" t="s">
        <v>1895</v>
      </c>
      <c r="I51" s="1676"/>
      <c r="J51" s="966"/>
    </row>
    <row r="52" spans="1:10" ht="18" customHeight="1" x14ac:dyDescent="0.2">
      <c r="A52" s="1217"/>
      <c r="B52" s="1652" t="s">
        <v>2284</v>
      </c>
      <c r="C52" s="1218" t="s">
        <v>227</v>
      </c>
      <c r="D52" s="1229" t="s">
        <v>227</v>
      </c>
      <c r="E52" s="1654" t="s">
        <v>2180</v>
      </c>
      <c r="F52" s="1655"/>
      <c r="G52" s="1222" t="s">
        <v>581</v>
      </c>
      <c r="H52" s="1656" t="s">
        <v>2283</v>
      </c>
      <c r="I52" s="1657"/>
      <c r="J52" s="1220"/>
    </row>
    <row r="53" spans="1:10" ht="30.75" customHeight="1" x14ac:dyDescent="0.2">
      <c r="A53" s="1217"/>
      <c r="B53" s="1653"/>
      <c r="C53" s="806"/>
      <c r="D53" s="1173" t="s">
        <v>227</v>
      </c>
      <c r="E53" s="1658" t="s">
        <v>2180</v>
      </c>
      <c r="F53" s="1659"/>
      <c r="G53" s="1219" t="s">
        <v>581</v>
      </c>
      <c r="H53" s="1660" t="s">
        <v>1831</v>
      </c>
      <c r="I53" s="1661"/>
      <c r="J53" s="1225" t="s">
        <v>1645</v>
      </c>
    </row>
    <row r="54" spans="1:10" ht="18" customHeight="1" x14ac:dyDescent="0.2">
      <c r="A54" s="1217"/>
      <c r="B54" s="1197" t="s">
        <v>2153</v>
      </c>
      <c r="C54" s="1218" t="s">
        <v>227</v>
      </c>
      <c r="D54" s="1218" t="s">
        <v>227</v>
      </c>
      <c r="E54" s="1654" t="s">
        <v>2180</v>
      </c>
      <c r="F54" s="1655"/>
      <c r="G54" s="1677"/>
      <c r="H54" s="1678"/>
      <c r="I54" s="1679"/>
      <c r="J54" s="986"/>
    </row>
    <row r="55" spans="1:10" ht="30" customHeight="1" x14ac:dyDescent="0.2">
      <c r="A55" s="1217"/>
      <c r="B55" s="1197" t="s">
        <v>2208</v>
      </c>
      <c r="C55" s="1218" t="s">
        <v>227</v>
      </c>
      <c r="D55" s="1218" t="s">
        <v>227</v>
      </c>
      <c r="E55" s="1654" t="s">
        <v>2180</v>
      </c>
      <c r="F55" s="1655"/>
      <c r="G55" s="1264" t="s">
        <v>581</v>
      </c>
      <c r="H55" s="1673" t="s">
        <v>2209</v>
      </c>
      <c r="I55" s="1674"/>
      <c r="J55" s="986"/>
    </row>
    <row r="56" spans="1:10" ht="24" customHeight="1" x14ac:dyDescent="0.2">
      <c r="A56" s="1217"/>
      <c r="B56" s="1230" t="s">
        <v>2154</v>
      </c>
      <c r="C56" s="1218" t="s">
        <v>227</v>
      </c>
      <c r="D56" s="1218" t="s">
        <v>227</v>
      </c>
      <c r="E56" s="1658" t="s">
        <v>2180</v>
      </c>
      <c r="F56" s="1659"/>
      <c r="G56" s="1219" t="s">
        <v>581</v>
      </c>
      <c r="H56" s="1744" t="s">
        <v>1938</v>
      </c>
      <c r="I56" s="1745"/>
      <c r="J56" s="1220"/>
    </row>
    <row r="57" spans="1:10" ht="21.75" customHeight="1" x14ac:dyDescent="0.2">
      <c r="A57" s="1217"/>
      <c r="B57" s="1680" t="s">
        <v>1921</v>
      </c>
      <c r="C57" s="1218" t="s">
        <v>227</v>
      </c>
      <c r="D57" s="1218" t="s">
        <v>227</v>
      </c>
      <c r="E57" s="1253" t="s">
        <v>227</v>
      </c>
      <c r="F57" s="1254"/>
      <c r="G57" s="1222" t="s">
        <v>581</v>
      </c>
      <c r="H57" s="1675" t="s">
        <v>1952</v>
      </c>
      <c r="I57" s="1676"/>
      <c r="J57" s="1245" t="s">
        <v>1647</v>
      </c>
    </row>
    <row r="58" spans="1:10" ht="34.5" customHeight="1" x14ac:dyDescent="0.2">
      <c r="A58" s="1217"/>
      <c r="B58" s="1681"/>
      <c r="C58" s="806"/>
      <c r="D58" s="1218" t="s">
        <v>227</v>
      </c>
      <c r="E58" s="1242" t="s">
        <v>1610</v>
      </c>
      <c r="F58" s="1243"/>
      <c r="G58" s="1219" t="s">
        <v>581</v>
      </c>
      <c r="H58" s="1660" t="s">
        <v>1831</v>
      </c>
      <c r="I58" s="1661"/>
      <c r="J58" s="1225" t="s">
        <v>1645</v>
      </c>
    </row>
    <row r="59" spans="1:10" ht="24.75" customHeight="1" x14ac:dyDescent="0.2">
      <c r="A59" s="1217"/>
      <c r="B59" s="1682"/>
      <c r="C59" s="1218" t="s">
        <v>227</v>
      </c>
      <c r="D59" s="1218" t="s">
        <v>227</v>
      </c>
      <c r="E59" s="1242" t="s">
        <v>1610</v>
      </c>
      <c r="F59" s="1243"/>
      <c r="G59" s="1222" t="s">
        <v>581</v>
      </c>
      <c r="H59" s="1675" t="s">
        <v>1895</v>
      </c>
      <c r="I59" s="1676"/>
      <c r="J59" s="966"/>
    </row>
    <row r="60" spans="1:10" ht="18" customHeight="1" x14ac:dyDescent="0.2">
      <c r="A60" s="1217"/>
      <c r="B60" s="1230" t="s">
        <v>1922</v>
      </c>
      <c r="C60" s="1218" t="s">
        <v>227</v>
      </c>
      <c r="D60" s="1218" t="s">
        <v>227</v>
      </c>
      <c r="E60" s="1658" t="s">
        <v>2180</v>
      </c>
      <c r="F60" s="1659"/>
      <c r="G60" s="1219" t="s">
        <v>581</v>
      </c>
      <c r="H60" s="1673" t="s">
        <v>1993</v>
      </c>
      <c r="I60" s="1674"/>
      <c r="J60" s="1220"/>
    </row>
    <row r="61" spans="1:10" ht="24" customHeight="1" x14ac:dyDescent="0.2">
      <c r="A61" s="1217"/>
      <c r="B61" s="1770" t="s">
        <v>224</v>
      </c>
      <c r="C61" s="1229" t="s">
        <v>227</v>
      </c>
      <c r="D61" s="1236" t="s">
        <v>227</v>
      </c>
      <c r="E61" s="1658" t="s">
        <v>2180</v>
      </c>
      <c r="F61" s="1659"/>
      <c r="G61" s="1219" t="s">
        <v>581</v>
      </c>
      <c r="H61" s="1667" t="s">
        <v>2155</v>
      </c>
      <c r="I61" s="1668"/>
      <c r="J61" s="1662" t="s">
        <v>2212</v>
      </c>
    </row>
    <row r="62" spans="1:10" ht="24" customHeight="1" x14ac:dyDescent="0.2">
      <c r="A62" s="1217"/>
      <c r="B62" s="1770"/>
      <c r="C62" s="1218" t="s">
        <v>227</v>
      </c>
      <c r="D62" s="1237" t="s">
        <v>227</v>
      </c>
      <c r="E62" s="1658" t="s">
        <v>2180</v>
      </c>
      <c r="F62" s="1659"/>
      <c r="G62" s="1222" t="s">
        <v>581</v>
      </c>
      <c r="H62" s="1671" t="s">
        <v>2156</v>
      </c>
      <c r="I62" s="1672"/>
      <c r="J62" s="1663"/>
    </row>
    <row r="63" spans="1:10" ht="24" customHeight="1" x14ac:dyDescent="0.2">
      <c r="A63" s="1217"/>
      <c r="B63" s="1770"/>
      <c r="C63" s="1218" t="s">
        <v>227</v>
      </c>
      <c r="D63" s="1237" t="s">
        <v>227</v>
      </c>
      <c r="E63" s="1658" t="s">
        <v>2180</v>
      </c>
      <c r="F63" s="1659"/>
      <c r="G63" s="1219" t="s">
        <v>581</v>
      </c>
      <c r="H63" s="1671" t="s">
        <v>2157</v>
      </c>
      <c r="I63" s="1672"/>
      <c r="J63" s="1663"/>
    </row>
    <row r="64" spans="1:10" ht="24" customHeight="1" x14ac:dyDescent="0.2">
      <c r="A64" s="1217"/>
      <c r="B64" s="1770"/>
      <c r="C64" s="1218" t="s">
        <v>227</v>
      </c>
      <c r="D64" s="1237" t="s">
        <v>227</v>
      </c>
      <c r="E64" s="1658" t="s">
        <v>2180</v>
      </c>
      <c r="F64" s="1659"/>
      <c r="G64" s="1219" t="s">
        <v>581</v>
      </c>
      <c r="H64" s="1667" t="s">
        <v>2171</v>
      </c>
      <c r="I64" s="1668"/>
      <c r="J64" s="1663"/>
    </row>
    <row r="65" spans="1:10" ht="37.5" customHeight="1" x14ac:dyDescent="0.2">
      <c r="A65" s="1217"/>
      <c r="B65" s="1770"/>
      <c r="C65" s="1218" t="s">
        <v>227</v>
      </c>
      <c r="D65" s="1237" t="s">
        <v>227</v>
      </c>
      <c r="E65" s="1658" t="s">
        <v>2180</v>
      </c>
      <c r="F65" s="1659"/>
      <c r="G65" s="1219" t="s">
        <v>581</v>
      </c>
      <c r="H65" s="1671" t="s">
        <v>2158</v>
      </c>
      <c r="I65" s="1672"/>
      <c r="J65" s="1663"/>
    </row>
    <row r="66" spans="1:10" ht="30" customHeight="1" x14ac:dyDescent="0.2">
      <c r="A66" s="1217"/>
      <c r="B66" s="1710"/>
      <c r="C66" s="1218" t="s">
        <v>227</v>
      </c>
      <c r="D66" s="1237" t="s">
        <v>227</v>
      </c>
      <c r="E66" s="1658" t="s">
        <v>2180</v>
      </c>
      <c r="F66" s="1659"/>
      <c r="G66" s="1219" t="s">
        <v>581</v>
      </c>
      <c r="H66" s="1671" t="s">
        <v>2159</v>
      </c>
      <c r="I66" s="1672"/>
      <c r="J66" s="1664"/>
    </row>
    <row r="67" spans="1:10" ht="24" customHeight="1" x14ac:dyDescent="0.2">
      <c r="A67" s="1217"/>
      <c r="B67" s="1669" t="s">
        <v>2160</v>
      </c>
      <c r="C67" s="1229" t="s">
        <v>227</v>
      </c>
      <c r="D67" s="1237" t="s">
        <v>227</v>
      </c>
      <c r="E67" s="1658" t="s">
        <v>2180</v>
      </c>
      <c r="F67" s="1659"/>
      <c r="G67" s="1219" t="s">
        <v>581</v>
      </c>
      <c r="H67" s="1667" t="s">
        <v>2161</v>
      </c>
      <c r="I67" s="1668"/>
      <c r="J67" s="1662" t="s">
        <v>2213</v>
      </c>
    </row>
    <row r="68" spans="1:10" ht="24" customHeight="1" x14ac:dyDescent="0.2">
      <c r="A68" s="1217"/>
      <c r="B68" s="1669"/>
      <c r="C68" s="1229" t="s">
        <v>227</v>
      </c>
      <c r="D68" s="1237" t="s">
        <v>227</v>
      </c>
      <c r="E68" s="1658" t="s">
        <v>2180</v>
      </c>
      <c r="F68" s="1659"/>
      <c r="G68" s="1219" t="s">
        <v>581</v>
      </c>
      <c r="H68" s="1667" t="s">
        <v>2171</v>
      </c>
      <c r="I68" s="1668"/>
      <c r="J68" s="1663"/>
    </row>
    <row r="69" spans="1:10" ht="36.75" customHeight="1" x14ac:dyDescent="0.2">
      <c r="A69" s="1217"/>
      <c r="B69" s="1669"/>
      <c r="C69" s="1218" t="s">
        <v>227</v>
      </c>
      <c r="D69" s="1237" t="s">
        <v>227</v>
      </c>
      <c r="E69" s="1658" t="s">
        <v>2180</v>
      </c>
      <c r="F69" s="1659"/>
      <c r="G69" s="1219" t="s">
        <v>581</v>
      </c>
      <c r="H69" s="1671" t="s">
        <v>2158</v>
      </c>
      <c r="I69" s="1672"/>
      <c r="J69" s="1663"/>
    </row>
    <row r="70" spans="1:10" ht="24" customHeight="1" x14ac:dyDescent="0.2">
      <c r="A70" s="1217"/>
      <c r="B70" s="1669"/>
      <c r="C70" s="1218" t="s">
        <v>227</v>
      </c>
      <c r="D70" s="1237" t="s">
        <v>227</v>
      </c>
      <c r="E70" s="1658" t="s">
        <v>2180</v>
      </c>
      <c r="F70" s="1659"/>
      <c r="G70" s="1219" t="s">
        <v>581</v>
      </c>
      <c r="H70" s="1671" t="s">
        <v>2162</v>
      </c>
      <c r="I70" s="1672"/>
      <c r="J70" s="1664"/>
    </row>
    <row r="71" spans="1:10" ht="18" customHeight="1" x14ac:dyDescent="0.2">
      <c r="A71" s="1318"/>
      <c r="B71" s="1670"/>
      <c r="C71" s="1218" t="s">
        <v>227</v>
      </c>
      <c r="D71" s="1237" t="s">
        <v>227</v>
      </c>
      <c r="E71" s="1658" t="s">
        <v>2180</v>
      </c>
      <c r="F71" s="1659"/>
      <c r="G71" s="1222" t="s">
        <v>581</v>
      </c>
      <c r="H71" s="1671" t="s">
        <v>2163</v>
      </c>
      <c r="I71" s="1672"/>
      <c r="J71" s="1220"/>
    </row>
    <row r="72" spans="1:10" ht="30.75" customHeight="1" x14ac:dyDescent="0.2">
      <c r="A72" s="1217"/>
      <c r="B72" s="1267" t="s">
        <v>2215</v>
      </c>
      <c r="C72" s="1229" t="s">
        <v>227</v>
      </c>
      <c r="D72" s="1229" t="s">
        <v>227</v>
      </c>
      <c r="E72" s="1316" t="s">
        <v>1610</v>
      </c>
      <c r="F72" s="1317"/>
      <c r="G72" s="1221"/>
      <c r="H72" s="1265"/>
      <c r="I72" s="1266"/>
      <c r="J72" s="1220"/>
    </row>
    <row r="73" spans="1:10" ht="29.25" customHeight="1" x14ac:dyDescent="0.2">
      <c r="A73" s="1217"/>
      <c r="B73" s="1669" t="s">
        <v>2210</v>
      </c>
      <c r="C73" s="1218" t="s">
        <v>227</v>
      </c>
      <c r="D73" s="1218" t="s">
        <v>227</v>
      </c>
      <c r="E73" s="1242" t="s">
        <v>1610</v>
      </c>
      <c r="F73" s="1694"/>
      <c r="G73" s="1198" t="s">
        <v>581</v>
      </c>
      <c r="H73" s="1665" t="s">
        <v>2172</v>
      </c>
      <c r="I73" s="1666"/>
      <c r="J73" s="1199"/>
    </row>
    <row r="74" spans="1:10" ht="27" customHeight="1" x14ac:dyDescent="0.2">
      <c r="A74" s="1217"/>
      <c r="B74" s="1669"/>
      <c r="C74" s="806"/>
      <c r="D74" s="1218" t="s">
        <v>227</v>
      </c>
      <c r="E74" s="1242" t="s">
        <v>1610</v>
      </c>
      <c r="F74" s="1695"/>
      <c r="G74" s="1200" t="s">
        <v>581</v>
      </c>
      <c r="H74" s="1667" t="s">
        <v>1831</v>
      </c>
      <c r="I74" s="1668"/>
      <c r="J74" s="925" t="s">
        <v>1645</v>
      </c>
    </row>
    <row r="75" spans="1:10" ht="36.75" customHeight="1" x14ac:dyDescent="0.2">
      <c r="A75" s="1217"/>
      <c r="B75" s="1670"/>
      <c r="C75" s="1218" t="s">
        <v>227</v>
      </c>
      <c r="D75" s="1218" t="s">
        <v>227</v>
      </c>
      <c r="E75" s="1242" t="s">
        <v>1610</v>
      </c>
      <c r="F75" s="1696"/>
      <c r="G75" s="1201" t="s">
        <v>581</v>
      </c>
      <c r="H75" s="1697" t="s">
        <v>2164</v>
      </c>
      <c r="I75" s="1698"/>
      <c r="J75" s="1202" t="s">
        <v>2165</v>
      </c>
    </row>
    <row r="76" spans="1:10" ht="18" customHeight="1" x14ac:dyDescent="0.2">
      <c r="A76" s="1217"/>
      <c r="B76" s="1758" t="s">
        <v>33</v>
      </c>
      <c r="C76" s="1218" t="s">
        <v>227</v>
      </c>
      <c r="D76" s="1218" t="s">
        <v>227</v>
      </c>
      <c r="E76" s="1658" t="s">
        <v>2180</v>
      </c>
      <c r="F76" s="1659"/>
      <c r="G76" s="1219" t="s">
        <v>581</v>
      </c>
      <c r="H76" s="1683" t="s">
        <v>1681</v>
      </c>
      <c r="I76" s="1684"/>
      <c r="J76" s="1220"/>
    </row>
    <row r="77" spans="1:10" ht="18" customHeight="1" x14ac:dyDescent="0.2">
      <c r="A77" s="1217"/>
      <c r="B77" s="1669"/>
      <c r="C77" s="1218" t="s">
        <v>227</v>
      </c>
      <c r="D77" s="1218" t="s">
        <v>227</v>
      </c>
      <c r="E77" s="1658" t="s">
        <v>2180</v>
      </c>
      <c r="F77" s="1659"/>
      <c r="G77" s="1222" t="s">
        <v>581</v>
      </c>
      <c r="H77" s="1692" t="s">
        <v>2166</v>
      </c>
      <c r="I77" s="1693"/>
      <c r="J77" s="1225"/>
    </row>
    <row r="78" spans="1:10" ht="18" customHeight="1" x14ac:dyDescent="0.2">
      <c r="A78" s="1217"/>
      <c r="B78" s="1669"/>
      <c r="C78" s="1218" t="s">
        <v>227</v>
      </c>
      <c r="D78" s="1218" t="s">
        <v>227</v>
      </c>
      <c r="E78" s="1658" t="s">
        <v>2180</v>
      </c>
      <c r="F78" s="1659"/>
      <c r="G78" s="1222" t="s">
        <v>581</v>
      </c>
      <c r="H78" s="1692" t="s">
        <v>2167</v>
      </c>
      <c r="I78" s="1693"/>
      <c r="J78" s="1225" t="s">
        <v>1842</v>
      </c>
    </row>
    <row r="79" spans="1:10" s="1232" customFormat="1" ht="18" customHeight="1" x14ac:dyDescent="0.2">
      <c r="A79" s="1217"/>
      <c r="B79" s="1669"/>
      <c r="C79" s="1218" t="s">
        <v>227</v>
      </c>
      <c r="D79" s="1218" t="s">
        <v>227</v>
      </c>
      <c r="E79" s="1658" t="s">
        <v>2180</v>
      </c>
      <c r="F79" s="1659"/>
      <c r="G79" s="1222" t="s">
        <v>581</v>
      </c>
      <c r="H79" s="1692" t="s">
        <v>1656</v>
      </c>
      <c r="I79" s="1693"/>
      <c r="J79" s="1225"/>
    </row>
    <row r="80" spans="1:10" s="1232" customFormat="1" ht="42.75" customHeight="1" x14ac:dyDescent="0.2">
      <c r="A80" s="1217"/>
      <c r="B80" s="1669"/>
      <c r="C80" s="1218" t="s">
        <v>227</v>
      </c>
      <c r="D80" s="1218" t="s">
        <v>227</v>
      </c>
      <c r="E80" s="1658" t="s">
        <v>2180</v>
      </c>
      <c r="F80" s="1659"/>
      <c r="G80" s="1255" t="s">
        <v>581</v>
      </c>
      <c r="H80" s="1683" t="s">
        <v>1682</v>
      </c>
      <c r="I80" s="1684"/>
      <c r="J80" s="808" t="s">
        <v>1723</v>
      </c>
    </row>
    <row r="81" spans="1:10" s="1232" customFormat="1" ht="30.75" customHeight="1" x14ac:dyDescent="0.2">
      <c r="A81" s="1217"/>
      <c r="B81" s="1670"/>
      <c r="C81" s="1218" t="s">
        <v>227</v>
      </c>
      <c r="D81" s="1218" t="s">
        <v>227</v>
      </c>
      <c r="E81" s="1658" t="s">
        <v>2180</v>
      </c>
      <c r="F81" s="1659"/>
      <c r="G81" s="1255" t="s">
        <v>581</v>
      </c>
      <c r="H81" s="1683" t="s">
        <v>1683</v>
      </c>
      <c r="I81" s="1684"/>
      <c r="J81" s="808" t="s">
        <v>1842</v>
      </c>
    </row>
    <row r="82" spans="1:10" s="1232" customFormat="1" ht="21" customHeight="1" x14ac:dyDescent="0.2">
      <c r="A82" s="1217"/>
      <c r="B82" s="1685" t="s">
        <v>218</v>
      </c>
      <c r="C82" s="1226" t="s">
        <v>227</v>
      </c>
      <c r="D82" s="1226" t="s">
        <v>227</v>
      </c>
      <c r="E82" s="1227" t="s">
        <v>1610</v>
      </c>
      <c r="F82" s="1777"/>
      <c r="G82" s="748" t="s">
        <v>581</v>
      </c>
      <c r="H82" s="1688" t="s">
        <v>1874</v>
      </c>
      <c r="I82" s="1689"/>
      <c r="J82" s="808"/>
    </row>
    <row r="83" spans="1:10" s="1232" customFormat="1" ht="33" customHeight="1" x14ac:dyDescent="0.2">
      <c r="A83" s="1217"/>
      <c r="B83" s="1686"/>
      <c r="C83" s="1226" t="s">
        <v>227</v>
      </c>
      <c r="D83" s="1226" t="s">
        <v>227</v>
      </c>
      <c r="E83" s="1227" t="s">
        <v>1610</v>
      </c>
      <c r="F83" s="1778"/>
      <c r="G83" s="748" t="s">
        <v>581</v>
      </c>
      <c r="H83" s="1688" t="s">
        <v>1883</v>
      </c>
      <c r="I83" s="1689"/>
      <c r="J83" s="808" t="s">
        <v>1876</v>
      </c>
    </row>
    <row r="84" spans="1:10" s="1232" customFormat="1" ht="18.75" customHeight="1" x14ac:dyDescent="0.2">
      <c r="A84" s="1217"/>
      <c r="B84" s="1686"/>
      <c r="C84" s="1226" t="s">
        <v>227</v>
      </c>
      <c r="D84" s="1226" t="s">
        <v>227</v>
      </c>
      <c r="E84" s="1227" t="s">
        <v>1610</v>
      </c>
      <c r="F84" s="1778"/>
      <c r="G84" s="748" t="s">
        <v>581</v>
      </c>
      <c r="H84" s="1690" t="s">
        <v>1841</v>
      </c>
      <c r="I84" s="1691"/>
      <c r="J84" s="808" t="s">
        <v>1886</v>
      </c>
    </row>
    <row r="85" spans="1:10" s="1232" customFormat="1" ht="18.75" customHeight="1" x14ac:dyDescent="0.2">
      <c r="A85" s="1217"/>
      <c r="B85" s="1686"/>
      <c r="C85" s="1226" t="s">
        <v>227</v>
      </c>
      <c r="D85" s="1226" t="s">
        <v>227</v>
      </c>
      <c r="E85" s="1227" t="s">
        <v>1610</v>
      </c>
      <c r="F85" s="1778"/>
      <c r="G85" s="748" t="s">
        <v>581</v>
      </c>
      <c r="H85" s="1690" t="s">
        <v>1840</v>
      </c>
      <c r="I85" s="1691"/>
      <c r="J85" s="808" t="s">
        <v>1875</v>
      </c>
    </row>
    <row r="86" spans="1:10" s="1232" customFormat="1" ht="18.75" customHeight="1" x14ac:dyDescent="0.2">
      <c r="A86" s="1217"/>
      <c r="B86" s="1687"/>
      <c r="C86" s="1226" t="s">
        <v>227</v>
      </c>
      <c r="D86" s="1226" t="s">
        <v>227</v>
      </c>
      <c r="E86" s="1227" t="s">
        <v>1610</v>
      </c>
      <c r="F86" s="1779"/>
      <c r="G86" s="748" t="s">
        <v>581</v>
      </c>
      <c r="H86" s="1690" t="s">
        <v>1885</v>
      </c>
      <c r="I86" s="1691"/>
      <c r="J86" s="808"/>
    </row>
    <row r="87" spans="1:10" s="1232" customFormat="1" ht="28.5" customHeight="1" x14ac:dyDescent="0.2">
      <c r="A87" s="1217"/>
      <c r="B87" s="1758" t="s">
        <v>2211</v>
      </c>
      <c r="C87" s="1218" t="s">
        <v>227</v>
      </c>
      <c r="D87" s="1218" t="s">
        <v>227</v>
      </c>
      <c r="E87" s="1242" t="s">
        <v>1610</v>
      </c>
      <c r="F87" s="1694"/>
      <c r="G87" s="1320" t="s">
        <v>581</v>
      </c>
      <c r="H87" s="1780" t="s">
        <v>2214</v>
      </c>
      <c r="I87" s="1781"/>
      <c r="J87" s="1202"/>
    </row>
    <row r="88" spans="1:10" s="1232" customFormat="1" ht="28.5" customHeight="1" x14ac:dyDescent="0.2">
      <c r="A88" s="1217"/>
      <c r="B88" s="1669"/>
      <c r="C88" s="806"/>
      <c r="D88" s="1218" t="s">
        <v>227</v>
      </c>
      <c r="E88" s="1242" t="s">
        <v>1610</v>
      </c>
      <c r="F88" s="1695"/>
      <c r="G88" s="1319" t="s">
        <v>581</v>
      </c>
      <c r="H88" s="1667" t="s">
        <v>1831</v>
      </c>
      <c r="I88" s="1668"/>
      <c r="J88" s="925" t="s">
        <v>1645</v>
      </c>
    </row>
    <row r="89" spans="1:10" s="1232" customFormat="1" ht="28.5" customHeight="1" x14ac:dyDescent="0.2">
      <c r="A89" s="1217"/>
      <c r="B89" s="1670"/>
      <c r="C89" s="1218" t="s">
        <v>227</v>
      </c>
      <c r="D89" s="1218" t="s">
        <v>227</v>
      </c>
      <c r="E89" s="1242" t="s">
        <v>1610</v>
      </c>
      <c r="F89" s="1696"/>
      <c r="G89" s="1201" t="s">
        <v>581</v>
      </c>
      <c r="H89" s="1665" t="s">
        <v>2168</v>
      </c>
      <c r="I89" s="1666"/>
      <c r="J89" s="1202" t="s">
        <v>2169</v>
      </c>
    </row>
    <row r="90" spans="1:10" ht="24.75" customHeight="1" x14ac:dyDescent="0.2">
      <c r="A90" s="1217"/>
      <c r="B90" s="1233" t="s">
        <v>1930</v>
      </c>
      <c r="C90" s="1218" t="s">
        <v>227</v>
      </c>
      <c r="D90" s="1218" t="s">
        <v>227</v>
      </c>
      <c r="E90" s="1242" t="s">
        <v>1610</v>
      </c>
      <c r="F90" s="1243"/>
      <c r="G90" s="1222" t="s">
        <v>581</v>
      </c>
      <c r="H90" s="1744" t="s">
        <v>1931</v>
      </c>
      <c r="I90" s="1771"/>
      <c r="J90" s="1245" t="s">
        <v>1647</v>
      </c>
    </row>
    <row r="91" spans="1:10" ht="24.75" customHeight="1" x14ac:dyDescent="0.2">
      <c r="A91" s="1217"/>
      <c r="B91" s="1233" t="s">
        <v>1932</v>
      </c>
      <c r="C91" s="1218" t="s">
        <v>227</v>
      </c>
      <c r="D91" s="1218" t="s">
        <v>227</v>
      </c>
      <c r="E91" s="1242" t="s">
        <v>1610</v>
      </c>
      <c r="F91" s="1243"/>
      <c r="G91" s="1219" t="s">
        <v>581</v>
      </c>
      <c r="H91" s="1744" t="s">
        <v>2170</v>
      </c>
      <c r="I91" s="1771"/>
      <c r="J91" s="1245" t="s">
        <v>1647</v>
      </c>
    </row>
    <row r="92" spans="1:10" ht="33" customHeight="1" x14ac:dyDescent="0.2">
      <c r="A92" s="1217"/>
      <c r="B92" s="1233" t="s">
        <v>1650</v>
      </c>
      <c r="C92" s="1218" t="s">
        <v>227</v>
      </c>
      <c r="D92" s="1218" t="s">
        <v>227</v>
      </c>
      <c r="E92" s="1242" t="s">
        <v>1610</v>
      </c>
      <c r="F92" s="1243"/>
      <c r="G92" s="1219"/>
      <c r="H92" s="1744"/>
      <c r="I92" s="1771"/>
      <c r="J92" s="1245" t="s">
        <v>1651</v>
      </c>
    </row>
    <row r="93" spans="1:10" ht="24.75" customHeight="1" x14ac:dyDescent="0.2">
      <c r="A93" s="1217"/>
      <c r="B93" s="1247" t="s">
        <v>1933</v>
      </c>
      <c r="C93" s="1218" t="s">
        <v>227</v>
      </c>
      <c r="D93" s="1218" t="s">
        <v>227</v>
      </c>
      <c r="E93" s="1242" t="s">
        <v>1610</v>
      </c>
      <c r="F93" s="1243"/>
      <c r="G93" s="1222" t="s">
        <v>581</v>
      </c>
      <c r="H93" s="1744" t="s">
        <v>1934</v>
      </c>
      <c r="I93" s="1771"/>
      <c r="J93" s="1245"/>
    </row>
    <row r="94" spans="1:10" ht="24.75" customHeight="1" x14ac:dyDescent="0.2">
      <c r="A94" s="1217"/>
      <c r="B94" s="1772" t="s">
        <v>1724</v>
      </c>
      <c r="C94" s="745" t="s">
        <v>227</v>
      </c>
      <c r="D94" s="743" t="s">
        <v>227</v>
      </c>
      <c r="E94" s="1242" t="s">
        <v>1610</v>
      </c>
      <c r="F94" s="1694"/>
      <c r="G94" s="810" t="s">
        <v>581</v>
      </c>
      <c r="H94" s="1775" t="s">
        <v>1725</v>
      </c>
      <c r="I94" s="1776"/>
      <c r="J94" s="812"/>
    </row>
    <row r="95" spans="1:10" ht="20.25" customHeight="1" x14ac:dyDescent="0.2">
      <c r="A95" s="1217"/>
      <c r="B95" s="1773"/>
      <c r="C95" s="745" t="s">
        <v>227</v>
      </c>
      <c r="D95" s="743" t="s">
        <v>227</v>
      </c>
      <c r="E95" s="1242" t="s">
        <v>1610</v>
      </c>
      <c r="F95" s="1695"/>
      <c r="G95" s="810" t="s">
        <v>581</v>
      </c>
      <c r="H95" s="1775" t="s">
        <v>1728</v>
      </c>
      <c r="I95" s="1776"/>
      <c r="J95" s="812" t="s">
        <v>1877</v>
      </c>
    </row>
    <row r="96" spans="1:10" ht="20.25" customHeight="1" x14ac:dyDescent="0.2">
      <c r="A96" s="1217"/>
      <c r="B96" s="1773"/>
      <c r="C96" s="745" t="s">
        <v>227</v>
      </c>
      <c r="D96" s="743" t="s">
        <v>227</v>
      </c>
      <c r="E96" s="1242" t="s">
        <v>1610</v>
      </c>
      <c r="F96" s="1695"/>
      <c r="G96" s="810" t="s">
        <v>581</v>
      </c>
      <c r="H96" s="1775" t="s">
        <v>1727</v>
      </c>
      <c r="I96" s="1776"/>
      <c r="J96" s="812" t="s">
        <v>1842</v>
      </c>
    </row>
    <row r="97" spans="1:10" ht="39.75" customHeight="1" x14ac:dyDescent="0.2">
      <c r="A97" s="1217"/>
      <c r="B97" s="1774"/>
      <c r="C97" s="880"/>
      <c r="D97" s="881"/>
      <c r="E97" s="1242" t="s">
        <v>1610</v>
      </c>
      <c r="F97" s="1696"/>
      <c r="G97" s="810" t="s">
        <v>714</v>
      </c>
      <c r="H97" s="1775" t="s">
        <v>1735</v>
      </c>
      <c r="I97" s="1776"/>
      <c r="J97" s="812" t="s">
        <v>1736</v>
      </c>
    </row>
    <row r="98" spans="1:10" ht="21" customHeight="1" x14ac:dyDescent="0.2">
      <c r="A98" s="1217"/>
      <c r="B98" s="1772" t="s">
        <v>1670</v>
      </c>
      <c r="C98" s="1740"/>
      <c r="D98" s="1234" t="s">
        <v>227</v>
      </c>
      <c r="E98" s="1242" t="s">
        <v>1610</v>
      </c>
      <c r="F98" s="1694"/>
      <c r="G98" s="810" t="s">
        <v>581</v>
      </c>
      <c r="H98" s="1775" t="s">
        <v>1733</v>
      </c>
      <c r="I98" s="1776"/>
      <c r="J98" s="812"/>
    </row>
    <row r="99" spans="1:10" ht="39.75" customHeight="1" x14ac:dyDescent="0.2">
      <c r="A99" s="1217"/>
      <c r="B99" s="1773"/>
      <c r="C99" s="1768"/>
      <c r="D99" s="1234" t="s">
        <v>227</v>
      </c>
      <c r="E99" s="1242" t="s">
        <v>1610</v>
      </c>
      <c r="F99" s="1695"/>
      <c r="G99" s="810" t="s">
        <v>581</v>
      </c>
      <c r="H99" s="1788" t="s">
        <v>1714</v>
      </c>
      <c r="I99" s="1789"/>
      <c r="J99" s="808" t="s">
        <v>1717</v>
      </c>
    </row>
    <row r="100" spans="1:10" ht="37.5" customHeight="1" x14ac:dyDescent="0.2">
      <c r="A100" s="1217"/>
      <c r="B100" s="1773"/>
      <c r="C100" s="1768"/>
      <c r="D100" s="1234" t="s">
        <v>227</v>
      </c>
      <c r="E100" s="1242" t="s">
        <v>1610</v>
      </c>
      <c r="F100" s="1695"/>
      <c r="G100" s="810" t="s">
        <v>581</v>
      </c>
      <c r="H100" s="1788" t="s">
        <v>1737</v>
      </c>
      <c r="I100" s="1789"/>
      <c r="J100" s="808" t="s">
        <v>1738</v>
      </c>
    </row>
    <row r="101" spans="1:10" ht="39.75" customHeight="1" x14ac:dyDescent="0.2">
      <c r="A101" s="1217"/>
      <c r="B101" s="1774"/>
      <c r="C101" s="1741"/>
      <c r="D101" s="1234" t="s">
        <v>227</v>
      </c>
      <c r="E101" s="1242" t="s">
        <v>1610</v>
      </c>
      <c r="F101" s="1696"/>
      <c r="G101" s="810" t="s">
        <v>581</v>
      </c>
      <c r="H101" s="1788" t="s">
        <v>1740</v>
      </c>
      <c r="I101" s="1789"/>
      <c r="J101" s="808" t="s">
        <v>1739</v>
      </c>
    </row>
    <row r="102" spans="1:10" ht="36" customHeight="1" x14ac:dyDescent="0.2">
      <c r="A102" s="1217"/>
      <c r="B102" s="1790" t="s">
        <v>78</v>
      </c>
      <c r="C102" s="1740"/>
      <c r="D102" s="1234" t="s">
        <v>227</v>
      </c>
      <c r="E102" s="1658" t="s">
        <v>2180</v>
      </c>
      <c r="F102" s="1659"/>
      <c r="G102" s="1219" t="s">
        <v>581</v>
      </c>
      <c r="H102" s="1744" t="s">
        <v>2202</v>
      </c>
      <c r="I102" s="1745"/>
      <c r="J102" s="1220"/>
    </row>
    <row r="103" spans="1:10" ht="35.25" customHeight="1" x14ac:dyDescent="0.2">
      <c r="A103" s="1217"/>
      <c r="B103" s="1791"/>
      <c r="C103" s="1768"/>
      <c r="D103" s="1234" t="s">
        <v>227</v>
      </c>
      <c r="E103" s="1658" t="s">
        <v>2180</v>
      </c>
      <c r="F103" s="1659"/>
      <c r="G103" s="1219" t="s">
        <v>581</v>
      </c>
      <c r="H103" s="1660" t="s">
        <v>1831</v>
      </c>
      <c r="I103" s="1661"/>
      <c r="J103" s="1235" t="s">
        <v>1843</v>
      </c>
    </row>
    <row r="104" spans="1:10" ht="36" customHeight="1" x14ac:dyDescent="0.2">
      <c r="A104" s="1217"/>
      <c r="B104" s="1792"/>
      <c r="C104" s="1741"/>
      <c r="D104" s="1234" t="s">
        <v>227</v>
      </c>
      <c r="E104" s="1658" t="s">
        <v>2180</v>
      </c>
      <c r="F104" s="1659"/>
      <c r="G104" s="1219" t="s">
        <v>581</v>
      </c>
      <c r="H104" s="1782" t="s">
        <v>2223</v>
      </c>
      <c r="I104" s="1783"/>
      <c r="J104" s="973" t="s">
        <v>2225</v>
      </c>
    </row>
    <row r="105" spans="1:10" ht="24" customHeight="1" x14ac:dyDescent="0.2">
      <c r="A105" s="1217"/>
      <c r="B105" s="1784" t="s">
        <v>2124</v>
      </c>
      <c r="C105" s="1218" t="s">
        <v>227</v>
      </c>
      <c r="D105" s="979" t="s">
        <v>227</v>
      </c>
      <c r="E105" s="1793"/>
      <c r="F105" s="1248" t="s">
        <v>1610</v>
      </c>
      <c r="G105" s="1181" t="s">
        <v>581</v>
      </c>
      <c r="H105" s="1786" t="s">
        <v>2123</v>
      </c>
      <c r="I105" s="1787"/>
      <c r="J105" s="1176" t="s">
        <v>2190</v>
      </c>
    </row>
    <row r="106" spans="1:10" ht="18" customHeight="1" x14ac:dyDescent="0.2">
      <c r="A106" s="1217"/>
      <c r="B106" s="1784"/>
      <c r="C106" s="1218" t="s">
        <v>227</v>
      </c>
      <c r="D106" s="979" t="s">
        <v>227</v>
      </c>
      <c r="E106" s="1794"/>
      <c r="F106" s="1248" t="s">
        <v>1610</v>
      </c>
      <c r="G106" s="1181" t="s">
        <v>581</v>
      </c>
      <c r="H106" s="1786" t="s">
        <v>2121</v>
      </c>
      <c r="I106" s="1787"/>
      <c r="J106" s="1176"/>
    </row>
    <row r="107" spans="1:10" ht="18" customHeight="1" x14ac:dyDescent="0.2">
      <c r="A107" s="1217"/>
      <c r="B107" s="1784"/>
      <c r="C107" s="1218" t="s">
        <v>227</v>
      </c>
      <c r="D107" s="979" t="s">
        <v>227</v>
      </c>
      <c r="E107" s="1794"/>
      <c r="F107" s="1248" t="s">
        <v>1610</v>
      </c>
      <c r="G107" s="1181" t="s">
        <v>581</v>
      </c>
      <c r="H107" s="1786" t="s">
        <v>2120</v>
      </c>
      <c r="I107" s="1787"/>
      <c r="J107" s="1176"/>
    </row>
    <row r="108" spans="1:10" ht="18" customHeight="1" x14ac:dyDescent="0.2">
      <c r="A108" s="1217"/>
      <c r="B108" s="1785"/>
      <c r="C108" s="1229" t="s">
        <v>227</v>
      </c>
      <c r="D108" s="979" t="s">
        <v>227</v>
      </c>
      <c r="E108" s="1795"/>
      <c r="F108" s="1248" t="s">
        <v>1610</v>
      </c>
      <c r="G108" s="1175" t="s">
        <v>581</v>
      </c>
      <c r="H108" s="1660" t="s">
        <v>2119</v>
      </c>
      <c r="I108" s="1661"/>
      <c r="J108" s="972" t="s">
        <v>1635</v>
      </c>
    </row>
    <row r="109" spans="1:10" ht="18" customHeight="1" x14ac:dyDescent="0.2">
      <c r="A109" s="1217"/>
      <c r="B109" s="1796" t="s">
        <v>32</v>
      </c>
      <c r="C109" s="1229" t="s">
        <v>227</v>
      </c>
      <c r="D109" s="979" t="s">
        <v>227</v>
      </c>
      <c r="E109" s="1801"/>
      <c r="F109" s="1248" t="s">
        <v>1610</v>
      </c>
      <c r="G109" s="1191" t="s">
        <v>581</v>
      </c>
      <c r="H109" s="1798" t="s">
        <v>2149</v>
      </c>
      <c r="I109" s="1799"/>
      <c r="J109" s="1256"/>
    </row>
    <row r="110" spans="1:10" ht="28.5" customHeight="1" x14ac:dyDescent="0.2">
      <c r="A110" s="1217"/>
      <c r="B110" s="1797"/>
      <c r="C110" s="1229" t="s">
        <v>227</v>
      </c>
      <c r="D110" s="979" t="s">
        <v>227</v>
      </c>
      <c r="E110" s="1802"/>
      <c r="F110" s="1248" t="s">
        <v>1610</v>
      </c>
      <c r="G110" s="1174" t="s">
        <v>581</v>
      </c>
      <c r="H110" s="1688" t="s">
        <v>2150</v>
      </c>
      <c r="I110" s="1800"/>
      <c r="J110" s="1256"/>
    </row>
    <row r="111" spans="1:10" s="732" customFormat="1" ht="32.25" customHeight="1" x14ac:dyDescent="0.2">
      <c r="A111" s="819"/>
      <c r="B111" s="811" t="s">
        <v>1671</v>
      </c>
      <c r="C111" s="745" t="s">
        <v>227</v>
      </c>
      <c r="D111" s="743" t="s">
        <v>227</v>
      </c>
      <c r="E111" s="1658" t="s">
        <v>2180</v>
      </c>
      <c r="F111" s="1659"/>
      <c r="G111" s="810" t="s">
        <v>581</v>
      </c>
      <c r="H111" s="1775" t="s">
        <v>1675</v>
      </c>
      <c r="I111" s="1776"/>
      <c r="J111" s="741" t="s">
        <v>1674</v>
      </c>
    </row>
    <row r="112" spans="1:10" s="732" customFormat="1" ht="32.25" customHeight="1" x14ac:dyDescent="0.2">
      <c r="A112" s="819"/>
      <c r="B112" s="811" t="s">
        <v>1672</v>
      </c>
      <c r="C112" s="745" t="s">
        <v>227</v>
      </c>
      <c r="D112" s="743" t="s">
        <v>227</v>
      </c>
      <c r="E112" s="1658" t="s">
        <v>2180</v>
      </c>
      <c r="F112" s="1659"/>
      <c r="G112" s="810" t="s">
        <v>581</v>
      </c>
      <c r="H112" s="1775" t="s">
        <v>1675</v>
      </c>
      <c r="I112" s="1776"/>
      <c r="J112" s="741" t="s">
        <v>1674</v>
      </c>
    </row>
    <row r="113" spans="1:10" s="732" customFormat="1" ht="32.25" customHeight="1" x14ac:dyDescent="0.2">
      <c r="A113" s="786"/>
      <c r="B113" s="813" t="s">
        <v>1673</v>
      </c>
      <c r="C113" s="814" t="s">
        <v>227</v>
      </c>
      <c r="D113" s="815" t="s">
        <v>227</v>
      </c>
      <c r="E113" s="1658" t="s">
        <v>2180</v>
      </c>
      <c r="F113" s="1659"/>
      <c r="G113" s="748" t="s">
        <v>581</v>
      </c>
      <c r="H113" s="1683" t="s">
        <v>1675</v>
      </c>
      <c r="I113" s="1684"/>
      <c r="J113" s="816" t="s">
        <v>1674</v>
      </c>
    </row>
  </sheetData>
  <mergeCells count="188">
    <mergeCell ref="E113:F113"/>
    <mergeCell ref="H113:I113"/>
    <mergeCell ref="E111:F111"/>
    <mergeCell ref="H111:I111"/>
    <mergeCell ref="E112:F112"/>
    <mergeCell ref="H112:I112"/>
    <mergeCell ref="B109:B110"/>
    <mergeCell ref="H109:I109"/>
    <mergeCell ref="H110:I110"/>
    <mergeCell ref="E109:E110"/>
    <mergeCell ref="E104:F104"/>
    <mergeCell ref="H104:I104"/>
    <mergeCell ref="B105:B108"/>
    <mergeCell ref="H105:I105"/>
    <mergeCell ref="H106:I106"/>
    <mergeCell ref="H107:I107"/>
    <mergeCell ref="H108:I108"/>
    <mergeCell ref="B98:B101"/>
    <mergeCell ref="H98:I98"/>
    <mergeCell ref="H99:I99"/>
    <mergeCell ref="H100:I100"/>
    <mergeCell ref="H101:I101"/>
    <mergeCell ref="B102:B104"/>
    <mergeCell ref="E102:F102"/>
    <mergeCell ref="H102:I102"/>
    <mergeCell ref="E103:F103"/>
    <mergeCell ref="H103:I103"/>
    <mergeCell ref="E105:E108"/>
    <mergeCell ref="F98:F101"/>
    <mergeCell ref="C98:C101"/>
    <mergeCell ref="C102:C104"/>
    <mergeCell ref="H93:I93"/>
    <mergeCell ref="B94:B97"/>
    <mergeCell ref="H94:I94"/>
    <mergeCell ref="H95:I95"/>
    <mergeCell ref="H96:I96"/>
    <mergeCell ref="H97:I97"/>
    <mergeCell ref="H86:I86"/>
    <mergeCell ref="H90:I90"/>
    <mergeCell ref="H91:I91"/>
    <mergeCell ref="H92:I92"/>
    <mergeCell ref="H89:I89"/>
    <mergeCell ref="F94:F97"/>
    <mergeCell ref="F87:F89"/>
    <mergeCell ref="F82:F86"/>
    <mergeCell ref="H87:I87"/>
    <mergeCell ref="H88:I88"/>
    <mergeCell ref="B87:B89"/>
    <mergeCell ref="E56:F56"/>
    <mergeCell ref="H56:I56"/>
    <mergeCell ref="B76:B81"/>
    <mergeCell ref="E76:F76"/>
    <mergeCell ref="H76:I76"/>
    <mergeCell ref="E77:F77"/>
    <mergeCell ref="H77:I77"/>
    <mergeCell ref="E78:F78"/>
    <mergeCell ref="H78:I78"/>
    <mergeCell ref="E79:F79"/>
    <mergeCell ref="B61:B66"/>
    <mergeCell ref="E61:F61"/>
    <mergeCell ref="H61:I61"/>
    <mergeCell ref="E62:F62"/>
    <mergeCell ref="H62:I62"/>
    <mergeCell ref="E63:F63"/>
    <mergeCell ref="H63:I63"/>
    <mergeCell ref="E64:F64"/>
    <mergeCell ref="H64:I64"/>
    <mergeCell ref="E66:F66"/>
    <mergeCell ref="H66:I66"/>
    <mergeCell ref="B67:B71"/>
    <mergeCell ref="E67:F67"/>
    <mergeCell ref="H67:I67"/>
    <mergeCell ref="B49:B51"/>
    <mergeCell ref="H49:I49"/>
    <mergeCell ref="H50:I50"/>
    <mergeCell ref="H51:I51"/>
    <mergeCell ref="B46:B48"/>
    <mergeCell ref="C46:C48"/>
    <mergeCell ref="E46:F46"/>
    <mergeCell ref="H46:I46"/>
    <mergeCell ref="E47:F47"/>
    <mergeCell ref="H47:I47"/>
    <mergeCell ref="E48:F48"/>
    <mergeCell ref="H48:I48"/>
    <mergeCell ref="B42:B43"/>
    <mergeCell ref="C42:C43"/>
    <mergeCell ref="H42:I42"/>
    <mergeCell ref="H43:I43"/>
    <mergeCell ref="B44:B45"/>
    <mergeCell ref="C44:C45"/>
    <mergeCell ref="E44:F44"/>
    <mergeCell ref="H44:I44"/>
    <mergeCell ref="E45:F45"/>
    <mergeCell ref="H45:I45"/>
    <mergeCell ref="F42:F43"/>
    <mergeCell ref="G39:I39"/>
    <mergeCell ref="B40:B41"/>
    <mergeCell ref="C40:C41"/>
    <mergeCell ref="E40:F40"/>
    <mergeCell ref="H40:I40"/>
    <mergeCell ref="E41:F41"/>
    <mergeCell ref="H41:I41"/>
    <mergeCell ref="J35:J36"/>
    <mergeCell ref="E37:F37"/>
    <mergeCell ref="H37:I37"/>
    <mergeCell ref="E38:F38"/>
    <mergeCell ref="H38:I38"/>
    <mergeCell ref="B34:B38"/>
    <mergeCell ref="C34:C38"/>
    <mergeCell ref="E34:F34"/>
    <mergeCell ref="H34:I34"/>
    <mergeCell ref="D35:D36"/>
    <mergeCell ref="E35:F36"/>
    <mergeCell ref="H35:I35"/>
    <mergeCell ref="H36:I36"/>
    <mergeCell ref="B32:B33"/>
    <mergeCell ref="C32:C33"/>
    <mergeCell ref="E32:F32"/>
    <mergeCell ref="H32:I32"/>
    <mergeCell ref="E33:F33"/>
    <mergeCell ref="H33:I33"/>
    <mergeCell ref="F25:F28"/>
    <mergeCell ref="J25:J28"/>
    <mergeCell ref="E29:F29"/>
    <mergeCell ref="H29:I29"/>
    <mergeCell ref="A22:B28"/>
    <mergeCell ref="E22:F22"/>
    <mergeCell ref="H22:I22"/>
    <mergeCell ref="E23:F23"/>
    <mergeCell ref="H23:I23"/>
    <mergeCell ref="E24:F24"/>
    <mergeCell ref="H24:I24"/>
    <mergeCell ref="C25:C28"/>
    <mergeCell ref="D25:D28"/>
    <mergeCell ref="E25:E28"/>
    <mergeCell ref="A1:J1"/>
    <mergeCell ref="A20:B20"/>
    <mergeCell ref="E20:F20"/>
    <mergeCell ref="G20:I20"/>
    <mergeCell ref="A21:B21"/>
    <mergeCell ref="G21:I21"/>
    <mergeCell ref="H30:I30"/>
    <mergeCell ref="H31:I31"/>
    <mergeCell ref="B30:B31"/>
    <mergeCell ref="E30:F30"/>
    <mergeCell ref="E31:F31"/>
    <mergeCell ref="E69:F69"/>
    <mergeCell ref="H69:I69"/>
    <mergeCell ref="E70:F70"/>
    <mergeCell ref="H70:I70"/>
    <mergeCell ref="E71:F71"/>
    <mergeCell ref="H71:I71"/>
    <mergeCell ref="H79:I79"/>
    <mergeCell ref="F73:F75"/>
    <mergeCell ref="H75:I75"/>
    <mergeCell ref="E80:F80"/>
    <mergeCell ref="H80:I80"/>
    <mergeCell ref="E81:F81"/>
    <mergeCell ref="H81:I81"/>
    <mergeCell ref="B82:B86"/>
    <mergeCell ref="H82:I82"/>
    <mergeCell ref="H83:I83"/>
    <mergeCell ref="H84:I84"/>
    <mergeCell ref="H85:I85"/>
    <mergeCell ref="B52:B53"/>
    <mergeCell ref="E52:F52"/>
    <mergeCell ref="H52:I52"/>
    <mergeCell ref="E53:F53"/>
    <mergeCell ref="H53:I53"/>
    <mergeCell ref="J61:J66"/>
    <mergeCell ref="J67:J70"/>
    <mergeCell ref="H73:I73"/>
    <mergeCell ref="H74:I74"/>
    <mergeCell ref="B73:B75"/>
    <mergeCell ref="H65:I65"/>
    <mergeCell ref="E65:F65"/>
    <mergeCell ref="E54:F54"/>
    <mergeCell ref="E55:F55"/>
    <mergeCell ref="H55:I55"/>
    <mergeCell ref="H57:I57"/>
    <mergeCell ref="H58:I58"/>
    <mergeCell ref="G54:I54"/>
    <mergeCell ref="B57:B59"/>
    <mergeCell ref="H59:I59"/>
    <mergeCell ref="E60:F60"/>
    <mergeCell ref="H60:I60"/>
    <mergeCell ref="E68:F68"/>
    <mergeCell ref="H68:I68"/>
  </mergeCells>
  <phoneticPr fontId="10"/>
  <printOptions horizontalCentered="1"/>
  <pageMargins left="0.59055118110236227" right="0.39370078740157483" top="0.78740157480314965" bottom="0.19685039370078741" header="0.51181102362204722" footer="0.51181102362204722"/>
  <pageSetup paperSize="9" scale="84" orientation="portrait" r:id="rId1"/>
  <headerFooter alignWithMargins="0">
    <oddHeader>&amp;R（福岡市様式）&lt;加算様式２&gt;</oddHeader>
  </headerFooter>
  <rowBreaks count="3" manualBreakCount="3">
    <brk id="45" max="9" man="1"/>
    <brk id="71" max="9" man="1"/>
    <brk id="104"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0070C0"/>
  </sheetPr>
  <dimension ref="A1:J120"/>
  <sheetViews>
    <sheetView topLeftCell="A58" workbookViewId="0">
      <selection activeCell="K21" sqref="K21"/>
    </sheetView>
  </sheetViews>
  <sheetFormatPr defaultColWidth="9" defaultRowHeight="10.8" x14ac:dyDescent="0.2"/>
  <cols>
    <col min="1" max="1" width="1.6640625" style="1203" customWidth="1"/>
    <col min="2" max="2" width="17.6640625" style="1203" customWidth="1"/>
    <col min="3" max="4" width="4.33203125" style="1203" customWidth="1"/>
    <col min="5" max="6" width="4.77734375" style="1203" customWidth="1"/>
    <col min="7" max="7" width="2.44140625" style="1204" customWidth="1"/>
    <col min="8" max="8" width="2.44140625" style="1205" customWidth="1"/>
    <col min="9" max="9" width="36.33203125" style="1203" customWidth="1"/>
    <col min="10" max="10" width="23.109375" style="1206" customWidth="1"/>
    <col min="11" max="16384" width="9" style="1203"/>
  </cols>
  <sheetData>
    <row r="1" spans="1:10" ht="57" customHeight="1" x14ac:dyDescent="0.2">
      <c r="A1" s="1699" t="s">
        <v>2173</v>
      </c>
      <c r="B1" s="1700"/>
      <c r="C1" s="1700"/>
      <c r="D1" s="1700"/>
      <c r="E1" s="1700"/>
      <c r="F1" s="1700"/>
      <c r="G1" s="1700"/>
      <c r="H1" s="1700"/>
      <c r="I1" s="1700"/>
      <c r="J1" s="1700"/>
    </row>
    <row r="2" spans="1:10" s="732" customFormat="1" ht="12" customHeight="1" x14ac:dyDescent="0.2">
      <c r="E2" s="733"/>
      <c r="F2" s="734"/>
      <c r="I2" s="878" t="s">
        <v>1731</v>
      </c>
      <c r="J2" s="879"/>
    </row>
    <row r="3" spans="1:10" s="732" customFormat="1" ht="12" customHeight="1" x14ac:dyDescent="0.2">
      <c r="E3" s="733"/>
      <c r="F3" s="734"/>
      <c r="I3" s="878" t="s">
        <v>1732</v>
      </c>
      <c r="J3" s="879"/>
    </row>
    <row r="4" spans="1:10" s="732" customFormat="1" ht="6.75" customHeight="1" x14ac:dyDescent="0.2">
      <c r="E4" s="733"/>
      <c r="F4" s="734"/>
      <c r="G4" s="878"/>
      <c r="H4" s="985"/>
    </row>
    <row r="5" spans="1:10" s="1207" customFormat="1" ht="12" customHeight="1" x14ac:dyDescent="0.2">
      <c r="A5" s="1207" t="s">
        <v>1825</v>
      </c>
      <c r="G5" s="1221"/>
      <c r="H5" s="1321"/>
      <c r="J5" s="1322"/>
    </row>
    <row r="6" spans="1:10" s="1268" customFormat="1" ht="12" customHeight="1" x14ac:dyDescent="0.2">
      <c r="A6" s="1207" t="s">
        <v>2174</v>
      </c>
      <c r="B6" s="1207"/>
      <c r="C6" s="1207"/>
      <c r="D6" s="1207"/>
      <c r="E6" s="1207"/>
      <c r="F6" s="1207"/>
      <c r="G6" s="1221"/>
      <c r="H6" s="1321"/>
      <c r="I6" s="1207"/>
      <c r="J6" s="1322"/>
    </row>
    <row r="7" spans="1:10" s="1268" customFormat="1" ht="12" customHeight="1" x14ac:dyDescent="0.2">
      <c r="A7" s="1268" t="s">
        <v>2219</v>
      </c>
      <c r="G7" s="1323"/>
      <c r="H7" s="1324"/>
      <c r="J7" s="1325"/>
    </row>
    <row r="8" spans="1:10" s="1268" customFormat="1" ht="12" customHeight="1" x14ac:dyDescent="0.2">
      <c r="A8" s="1268" t="s">
        <v>2285</v>
      </c>
      <c r="G8" s="1323"/>
      <c r="H8" s="1324"/>
      <c r="J8" s="1325"/>
    </row>
    <row r="9" spans="1:10" s="1268" customFormat="1" ht="12" customHeight="1" x14ac:dyDescent="0.2">
      <c r="B9" s="1268" t="s">
        <v>2286</v>
      </c>
      <c r="G9" s="1323"/>
      <c r="H9" s="1324"/>
      <c r="J9" s="1325"/>
    </row>
    <row r="10" spans="1:10" s="1268" customFormat="1" ht="12" customHeight="1" x14ac:dyDescent="0.2">
      <c r="A10" s="1207" t="s">
        <v>2175</v>
      </c>
      <c r="B10" s="1207"/>
      <c r="C10" s="1207"/>
      <c r="D10" s="1207"/>
      <c r="E10" s="1207"/>
      <c r="F10" s="1207"/>
      <c r="G10" s="1221"/>
      <c r="H10" s="1321"/>
      <c r="I10" s="1207"/>
      <c r="J10" s="1322"/>
    </row>
    <row r="11" spans="1:10" s="1268" customFormat="1" ht="12" customHeight="1" x14ac:dyDescent="0.2">
      <c r="A11" s="1207"/>
      <c r="B11" s="1207" t="s">
        <v>2268</v>
      </c>
      <c r="C11" s="1207"/>
      <c r="D11" s="1207"/>
      <c r="E11" s="1207"/>
      <c r="F11" s="1207"/>
      <c r="G11" s="1221"/>
      <c r="H11" s="1321"/>
      <c r="I11" s="1207"/>
      <c r="J11" s="1322"/>
    </row>
    <row r="12" spans="1:10" s="1268" customFormat="1" ht="12" customHeight="1" x14ac:dyDescent="0.2">
      <c r="A12" s="1207" t="s">
        <v>2218</v>
      </c>
      <c r="B12" s="1207"/>
      <c r="C12" s="1207"/>
      <c r="D12" s="1207"/>
      <c r="E12" s="1207"/>
      <c r="F12" s="1207"/>
      <c r="G12" s="1221"/>
      <c r="H12" s="1321"/>
      <c r="I12" s="1207"/>
      <c r="J12" s="1322"/>
    </row>
    <row r="13" spans="1:10" s="1268" customFormat="1" ht="12" customHeight="1" x14ac:dyDescent="0.2">
      <c r="A13" s="1207"/>
      <c r="B13" s="1207" t="s">
        <v>2217</v>
      </c>
      <c r="C13" s="1207"/>
      <c r="D13" s="1207"/>
      <c r="E13" s="1207"/>
      <c r="F13" s="1207"/>
      <c r="G13" s="1221"/>
      <c r="H13" s="1321"/>
      <c r="I13" s="1207"/>
      <c r="J13" s="1322"/>
    </row>
    <row r="14" spans="1:10" s="1022" customFormat="1" ht="12" customHeight="1" x14ac:dyDescent="0.2">
      <c r="A14" s="1018" t="s">
        <v>2233</v>
      </c>
      <c r="B14" s="1301"/>
      <c r="E14" s="1326"/>
      <c r="F14" s="1301"/>
      <c r="H14" s="1327"/>
    </row>
    <row r="15" spans="1:10" s="1022" customFormat="1" ht="12" customHeight="1" x14ac:dyDescent="0.2">
      <c r="A15" s="1018"/>
      <c r="B15" s="1301" t="s">
        <v>2228</v>
      </c>
      <c r="E15" s="1326"/>
      <c r="F15" s="1301"/>
      <c r="H15" s="1327"/>
    </row>
    <row r="16" spans="1:10" s="1022" customFormat="1" ht="12" customHeight="1" x14ac:dyDescent="0.2">
      <c r="A16" s="1018" t="s">
        <v>2226</v>
      </c>
      <c r="B16" s="1301"/>
      <c r="E16" s="1326"/>
      <c r="F16" s="1301"/>
      <c r="H16" s="1327"/>
    </row>
    <row r="17" spans="1:10" s="1022" customFormat="1" ht="12" customHeight="1" x14ac:dyDescent="0.2">
      <c r="A17" s="1018" t="s">
        <v>2031</v>
      </c>
      <c r="B17" s="1301"/>
      <c r="E17" s="1326"/>
      <c r="F17" s="1301"/>
      <c r="H17" s="1327"/>
    </row>
    <row r="18" spans="1:10" s="1022" customFormat="1" ht="12" customHeight="1" x14ac:dyDescent="0.2">
      <c r="A18" s="1018"/>
      <c r="B18" s="1301" t="s">
        <v>2032</v>
      </c>
      <c r="E18" s="1326"/>
      <c r="F18" s="1301"/>
      <c r="H18" s="1327"/>
    </row>
    <row r="19" spans="1:10" s="1268" customFormat="1" ht="12" customHeight="1" x14ac:dyDescent="0.2">
      <c r="A19" s="1207" t="s">
        <v>2176</v>
      </c>
      <c r="B19" s="1207"/>
      <c r="C19" s="1207"/>
      <c r="D19" s="1207"/>
      <c r="E19" s="1207"/>
      <c r="F19" s="1207"/>
      <c r="G19" s="1221"/>
      <c r="H19" s="1321"/>
      <c r="I19" s="1207"/>
      <c r="J19" s="1322"/>
    </row>
    <row r="20" spans="1:10" s="742" customFormat="1" ht="13.5" customHeight="1" x14ac:dyDescent="0.2">
      <c r="A20" s="1701"/>
      <c r="B20" s="1702"/>
      <c r="C20" s="1209"/>
      <c r="D20" s="1209"/>
      <c r="E20" s="1703" t="s">
        <v>2177</v>
      </c>
      <c r="F20" s="1704"/>
      <c r="G20" s="1705"/>
      <c r="H20" s="1705"/>
      <c r="I20" s="1702"/>
      <c r="J20" s="1210"/>
    </row>
    <row r="21" spans="1:10" s="742" customFormat="1" ht="48" x14ac:dyDescent="0.2">
      <c r="A21" s="1706" t="s">
        <v>1614</v>
      </c>
      <c r="B21" s="1707"/>
      <c r="C21" s="1211" t="s">
        <v>1721</v>
      </c>
      <c r="D21" s="1211" t="s">
        <v>1615</v>
      </c>
      <c r="E21" s="1211" t="s">
        <v>2178</v>
      </c>
      <c r="F21" s="1239" t="s">
        <v>2179</v>
      </c>
      <c r="G21" s="1708" t="s">
        <v>1616</v>
      </c>
      <c r="H21" s="1708"/>
      <c r="I21" s="1707"/>
      <c r="J21" s="1212" t="s">
        <v>1617</v>
      </c>
    </row>
    <row r="22" spans="1:10" s="742" customFormat="1" ht="24" customHeight="1" x14ac:dyDescent="0.2">
      <c r="A22" s="1721" t="s">
        <v>1618</v>
      </c>
      <c r="B22" s="1722"/>
      <c r="C22" s="738" t="s">
        <v>227</v>
      </c>
      <c r="D22" s="1213" t="s">
        <v>227</v>
      </c>
      <c r="E22" s="1725" t="s">
        <v>2180</v>
      </c>
      <c r="F22" s="1726"/>
      <c r="G22" s="740" t="s">
        <v>581</v>
      </c>
      <c r="H22" s="1727" t="s">
        <v>2229</v>
      </c>
      <c r="I22" s="1728"/>
      <c r="J22" s="762"/>
    </row>
    <row r="23" spans="1:10" s="742" customFormat="1" ht="22.5" customHeight="1" x14ac:dyDescent="0.2">
      <c r="A23" s="1723"/>
      <c r="B23" s="1724"/>
      <c r="C23" s="760" t="s">
        <v>227</v>
      </c>
      <c r="D23" s="1215" t="s">
        <v>227</v>
      </c>
      <c r="E23" s="1658" t="s">
        <v>2181</v>
      </c>
      <c r="F23" s="1659"/>
      <c r="G23" s="740" t="s">
        <v>581</v>
      </c>
      <c r="H23" s="1729" t="s">
        <v>2230</v>
      </c>
      <c r="I23" s="1730"/>
      <c r="J23" s="762" t="s">
        <v>1619</v>
      </c>
    </row>
    <row r="24" spans="1:10" s="742" customFormat="1" ht="24.75" customHeight="1" x14ac:dyDescent="0.2">
      <c r="A24" s="1723"/>
      <c r="B24" s="1724"/>
      <c r="C24" s="738" t="s">
        <v>227</v>
      </c>
      <c r="D24" s="1213" t="s">
        <v>227</v>
      </c>
      <c r="E24" s="1658" t="s">
        <v>2181</v>
      </c>
      <c r="F24" s="1659"/>
      <c r="G24" s="740" t="s">
        <v>581</v>
      </c>
      <c r="H24" s="1731" t="s">
        <v>2269</v>
      </c>
      <c r="I24" s="1732"/>
      <c r="J24" s="1280" t="s">
        <v>2270</v>
      </c>
    </row>
    <row r="25" spans="1:10" s="742" customFormat="1" ht="12" customHeight="1" x14ac:dyDescent="0.2">
      <c r="A25" s="1723"/>
      <c r="B25" s="1724"/>
      <c r="C25" s="1733"/>
      <c r="D25" s="1736" t="s">
        <v>227</v>
      </c>
      <c r="E25" s="1737" t="s">
        <v>1609</v>
      </c>
      <c r="F25" s="1713" t="s">
        <v>1609</v>
      </c>
      <c r="G25" s="1311" t="s">
        <v>581</v>
      </c>
      <c r="H25" s="1282" t="s">
        <v>1620</v>
      </c>
      <c r="I25" s="1283"/>
      <c r="J25" s="1716" t="s">
        <v>1621</v>
      </c>
    </row>
    <row r="26" spans="1:10" s="742" customFormat="1" ht="12" customHeight="1" x14ac:dyDescent="0.2">
      <c r="A26" s="1723"/>
      <c r="B26" s="1724"/>
      <c r="C26" s="1734"/>
      <c r="D26" s="1737"/>
      <c r="E26" s="1737"/>
      <c r="F26" s="1714"/>
      <c r="G26" s="1311"/>
      <c r="H26" s="1284" t="s">
        <v>714</v>
      </c>
      <c r="I26" s="1285" t="s">
        <v>1622</v>
      </c>
      <c r="J26" s="1717"/>
    </row>
    <row r="27" spans="1:10" s="742" customFormat="1" ht="12" customHeight="1" x14ac:dyDescent="0.2">
      <c r="A27" s="1723"/>
      <c r="B27" s="1724"/>
      <c r="C27" s="1734"/>
      <c r="D27" s="1737"/>
      <c r="E27" s="1737"/>
      <c r="F27" s="1714"/>
      <c r="G27" s="1311"/>
      <c r="H27" s="1282"/>
      <c r="I27" s="1283"/>
      <c r="J27" s="1717"/>
    </row>
    <row r="28" spans="1:10" s="742" customFormat="1" x14ac:dyDescent="0.2">
      <c r="A28" s="1723"/>
      <c r="B28" s="1724"/>
      <c r="C28" s="1735"/>
      <c r="D28" s="1654"/>
      <c r="E28" s="1654"/>
      <c r="F28" s="1715"/>
      <c r="G28" s="1312"/>
      <c r="H28" s="1282"/>
      <c r="I28" s="1283"/>
      <c r="J28" s="1718"/>
    </row>
    <row r="29" spans="1:10" s="742" customFormat="1" ht="30" customHeight="1" x14ac:dyDescent="0.2">
      <c r="A29" s="737"/>
      <c r="B29" s="768" t="s">
        <v>4</v>
      </c>
      <c r="C29" s="738" t="s">
        <v>227</v>
      </c>
      <c r="D29" s="738" t="s">
        <v>227</v>
      </c>
      <c r="E29" s="1658" t="s">
        <v>2180</v>
      </c>
      <c r="F29" s="1659"/>
      <c r="G29" s="1216"/>
      <c r="H29" s="1719"/>
      <c r="I29" s="1720"/>
      <c r="J29" s="769" t="s">
        <v>1888</v>
      </c>
    </row>
    <row r="30" spans="1:10" ht="45.45" customHeight="1" x14ac:dyDescent="0.2">
      <c r="A30" s="1217"/>
      <c r="B30" s="1709" t="s">
        <v>2151</v>
      </c>
      <c r="C30" s="1218" t="s">
        <v>227</v>
      </c>
      <c r="D30" s="1218" t="s">
        <v>227</v>
      </c>
      <c r="E30" s="1240" t="s">
        <v>1610</v>
      </c>
      <c r="F30" s="1241"/>
      <c r="G30" s="1219" t="s">
        <v>581</v>
      </c>
      <c r="H30" s="1744" t="s">
        <v>2203</v>
      </c>
      <c r="I30" s="1745"/>
      <c r="J30" s="1220" t="s">
        <v>2182</v>
      </c>
    </row>
    <row r="31" spans="1:10" ht="36" customHeight="1" x14ac:dyDescent="0.2">
      <c r="A31" s="1217"/>
      <c r="B31" s="1710"/>
      <c r="C31" s="1218" t="s">
        <v>227</v>
      </c>
      <c r="D31" s="1218" t="s">
        <v>227</v>
      </c>
      <c r="E31" s="1242" t="s">
        <v>1610</v>
      </c>
      <c r="F31" s="1243"/>
      <c r="G31" s="1219" t="s">
        <v>581</v>
      </c>
      <c r="H31" s="1744" t="s">
        <v>2201</v>
      </c>
      <c r="I31" s="1745"/>
      <c r="J31" s="1220" t="s">
        <v>2183</v>
      </c>
    </row>
    <row r="32" spans="1:10" ht="18" customHeight="1" x14ac:dyDescent="0.2">
      <c r="A32" s="1217"/>
      <c r="B32" s="1709" t="s">
        <v>1827</v>
      </c>
      <c r="C32" s="1711"/>
      <c r="D32" s="1173" t="s">
        <v>227</v>
      </c>
      <c r="E32" s="1658" t="s">
        <v>2180</v>
      </c>
      <c r="F32" s="1659"/>
      <c r="G32" s="1219" t="s">
        <v>581</v>
      </c>
      <c r="H32" s="1660" t="s">
        <v>2139</v>
      </c>
      <c r="I32" s="1661"/>
      <c r="J32" s="972" t="s">
        <v>1635</v>
      </c>
    </row>
    <row r="33" spans="1:10" ht="28.5" customHeight="1" x14ac:dyDescent="0.2">
      <c r="A33" s="1217"/>
      <c r="B33" s="1710"/>
      <c r="C33" s="1712"/>
      <c r="D33" s="1173" t="s">
        <v>227</v>
      </c>
      <c r="E33" s="1658" t="s">
        <v>2180</v>
      </c>
      <c r="F33" s="1659"/>
      <c r="G33" s="1219" t="s">
        <v>581</v>
      </c>
      <c r="H33" s="1660" t="s">
        <v>1831</v>
      </c>
      <c r="I33" s="1661"/>
      <c r="J33" s="1225"/>
    </row>
    <row r="34" spans="1:10" ht="18" customHeight="1" x14ac:dyDescent="0.2">
      <c r="A34" s="1217"/>
      <c r="B34" s="1746" t="s">
        <v>342</v>
      </c>
      <c r="C34" s="1711"/>
      <c r="D34" s="1218" t="s">
        <v>227</v>
      </c>
      <c r="E34" s="1658" t="s">
        <v>2180</v>
      </c>
      <c r="F34" s="1659"/>
      <c r="G34" s="1219" t="s">
        <v>581</v>
      </c>
      <c r="H34" s="1744" t="s">
        <v>1634</v>
      </c>
      <c r="I34" s="1745"/>
      <c r="J34" s="1220" t="s">
        <v>1635</v>
      </c>
    </row>
    <row r="35" spans="1:10" ht="30.75" customHeight="1" x14ac:dyDescent="0.2">
      <c r="A35" s="1217"/>
      <c r="B35" s="1747"/>
      <c r="C35" s="1749"/>
      <c r="D35" s="1750" t="s">
        <v>227</v>
      </c>
      <c r="E35" s="1752" t="s">
        <v>2180</v>
      </c>
      <c r="F35" s="1753"/>
      <c r="G35" s="1221" t="s">
        <v>605</v>
      </c>
      <c r="H35" s="1660" t="s">
        <v>1831</v>
      </c>
      <c r="I35" s="1661"/>
      <c r="J35" s="1742" t="s">
        <v>2184</v>
      </c>
    </row>
    <row r="36" spans="1:10" ht="18" customHeight="1" x14ac:dyDescent="0.2">
      <c r="A36" s="1217"/>
      <c r="B36" s="1747"/>
      <c r="C36" s="1749"/>
      <c r="D36" s="1803"/>
      <c r="E36" s="1754"/>
      <c r="F36" s="1755"/>
      <c r="G36" s="1221"/>
      <c r="H36" s="1807" t="s">
        <v>2271</v>
      </c>
      <c r="I36" s="1808"/>
      <c r="J36" s="1743"/>
    </row>
    <row r="37" spans="1:10" ht="18" customHeight="1" x14ac:dyDescent="0.2">
      <c r="A37" s="1217"/>
      <c r="B37" s="1747"/>
      <c r="C37" s="1749"/>
      <c r="D37" s="1803"/>
      <c r="E37" s="1754"/>
      <c r="F37" s="1755"/>
      <c r="G37" s="1221"/>
      <c r="H37" s="1809"/>
      <c r="I37" s="1810"/>
      <c r="J37" s="1743"/>
    </row>
    <row r="38" spans="1:10" ht="33.75" customHeight="1" x14ac:dyDescent="0.2">
      <c r="A38" s="1217"/>
      <c r="B38" s="1747"/>
      <c r="C38" s="1749"/>
      <c r="D38" s="1804"/>
      <c r="E38" s="1805"/>
      <c r="F38" s="1806"/>
      <c r="G38" s="1222"/>
      <c r="H38" s="1811"/>
      <c r="I38" s="1812"/>
      <c r="J38" s="1310"/>
    </row>
    <row r="39" spans="1:10" ht="18" customHeight="1" x14ac:dyDescent="0.2">
      <c r="A39" s="1217"/>
      <c r="B39" s="1747"/>
      <c r="C39" s="1749"/>
      <c r="D39" s="1218" t="s">
        <v>227</v>
      </c>
      <c r="E39" s="1658" t="s">
        <v>2180</v>
      </c>
      <c r="F39" s="1659"/>
      <c r="G39" s="1219" t="s">
        <v>581</v>
      </c>
      <c r="H39" s="1744" t="s">
        <v>1636</v>
      </c>
      <c r="I39" s="1745"/>
      <c r="J39" s="1220" t="s">
        <v>1635</v>
      </c>
    </row>
    <row r="40" spans="1:10" ht="18" customHeight="1" x14ac:dyDescent="0.2">
      <c r="A40" s="1217"/>
      <c r="B40" s="1748"/>
      <c r="C40" s="1712"/>
      <c r="D40" s="1218" t="s">
        <v>227</v>
      </c>
      <c r="E40" s="1658" t="s">
        <v>2180</v>
      </c>
      <c r="F40" s="1659"/>
      <c r="G40" s="1219" t="s">
        <v>581</v>
      </c>
      <c r="H40" s="1744" t="s">
        <v>1637</v>
      </c>
      <c r="I40" s="1745"/>
      <c r="J40" s="1220" t="s">
        <v>1890</v>
      </c>
    </row>
    <row r="41" spans="1:10" ht="18" customHeight="1" x14ac:dyDescent="0.2">
      <c r="A41" s="1217"/>
      <c r="B41" s="1223" t="s">
        <v>2153</v>
      </c>
      <c r="C41" s="1169"/>
      <c r="D41" s="1224"/>
      <c r="E41" s="1252"/>
      <c r="F41" s="1244"/>
      <c r="G41" s="1738"/>
      <c r="H41" s="1738"/>
      <c r="I41" s="1739"/>
      <c r="J41" s="1220"/>
    </row>
    <row r="42" spans="1:10" ht="18" customHeight="1" x14ac:dyDescent="0.2">
      <c r="A42" s="1217"/>
      <c r="B42" s="1709" t="s">
        <v>1828</v>
      </c>
      <c r="C42" s="1740"/>
      <c r="D42" s="1218" t="s">
        <v>227</v>
      </c>
      <c r="E42" s="1658" t="s">
        <v>2180</v>
      </c>
      <c r="F42" s="1659"/>
      <c r="G42" s="1222" t="s">
        <v>581</v>
      </c>
      <c r="H42" s="1692" t="s">
        <v>1640</v>
      </c>
      <c r="I42" s="1693"/>
      <c r="J42" s="1225" t="s">
        <v>1635</v>
      </c>
    </row>
    <row r="43" spans="1:10" ht="45.45" customHeight="1" x14ac:dyDescent="0.2">
      <c r="A43" s="1217"/>
      <c r="B43" s="1710"/>
      <c r="C43" s="1741"/>
      <c r="D43" s="1218" t="s">
        <v>227</v>
      </c>
      <c r="E43" s="1658" t="s">
        <v>2180</v>
      </c>
      <c r="F43" s="1659"/>
      <c r="G43" s="1222" t="s">
        <v>581</v>
      </c>
      <c r="H43" s="1692" t="s">
        <v>1641</v>
      </c>
      <c r="I43" s="1693"/>
      <c r="J43" s="1225" t="s">
        <v>1891</v>
      </c>
    </row>
    <row r="44" spans="1:10" ht="18" customHeight="1" x14ac:dyDescent="0.2">
      <c r="A44" s="1217"/>
      <c r="B44" s="1758" t="s">
        <v>1892</v>
      </c>
      <c r="C44" s="1740"/>
      <c r="D44" s="1218" t="s">
        <v>227</v>
      </c>
      <c r="E44" s="1242" t="s">
        <v>1610</v>
      </c>
      <c r="F44" s="1694"/>
      <c r="G44" s="1219" t="s">
        <v>581</v>
      </c>
      <c r="H44" s="1692" t="s">
        <v>1640</v>
      </c>
      <c r="I44" s="1693"/>
      <c r="J44" s="1225" t="s">
        <v>1635</v>
      </c>
    </row>
    <row r="45" spans="1:10" ht="45.45" customHeight="1" x14ac:dyDescent="0.2">
      <c r="A45" s="1217"/>
      <c r="B45" s="1670"/>
      <c r="C45" s="1741"/>
      <c r="D45" s="1249" t="s">
        <v>227</v>
      </c>
      <c r="E45" s="1250" t="s">
        <v>1610</v>
      </c>
      <c r="F45" s="1696"/>
      <c r="G45" s="1219" t="s">
        <v>581</v>
      </c>
      <c r="H45" s="1759" t="s">
        <v>1893</v>
      </c>
      <c r="I45" s="1760"/>
      <c r="J45" s="1225" t="s">
        <v>1894</v>
      </c>
    </row>
    <row r="46" spans="1:10" ht="18" customHeight="1" x14ac:dyDescent="0.2">
      <c r="A46" s="1217"/>
      <c r="B46" s="1761" t="s">
        <v>1667</v>
      </c>
      <c r="C46" s="1740"/>
      <c r="D46" s="1218" t="s">
        <v>227</v>
      </c>
      <c r="E46" s="1658" t="s">
        <v>2180</v>
      </c>
      <c r="F46" s="1659"/>
      <c r="G46" s="748" t="s">
        <v>581</v>
      </c>
      <c r="H46" s="1683" t="s">
        <v>1640</v>
      </c>
      <c r="I46" s="1684"/>
      <c r="J46" s="808" t="s">
        <v>1635</v>
      </c>
    </row>
    <row r="47" spans="1:10" ht="45.45" customHeight="1" x14ac:dyDescent="0.2">
      <c r="A47" s="1217"/>
      <c r="B47" s="1762"/>
      <c r="C47" s="1741"/>
      <c r="D47" s="1218" t="s">
        <v>227</v>
      </c>
      <c r="E47" s="1658" t="s">
        <v>2180</v>
      </c>
      <c r="F47" s="1659"/>
      <c r="G47" s="810" t="s">
        <v>581</v>
      </c>
      <c r="H47" s="1683" t="s">
        <v>1668</v>
      </c>
      <c r="I47" s="1684"/>
      <c r="J47" s="808" t="s">
        <v>1669</v>
      </c>
    </row>
    <row r="48" spans="1:10" ht="18.75" customHeight="1" x14ac:dyDescent="0.2">
      <c r="A48" s="1217"/>
      <c r="B48" s="1761" t="s">
        <v>1684</v>
      </c>
      <c r="C48" s="1740"/>
      <c r="D48" s="1251" t="s">
        <v>227</v>
      </c>
      <c r="E48" s="1737" t="s">
        <v>2180</v>
      </c>
      <c r="F48" s="1769"/>
      <c r="G48" s="748" t="s">
        <v>581</v>
      </c>
      <c r="H48" s="1683" t="s">
        <v>1640</v>
      </c>
      <c r="I48" s="1684"/>
      <c r="J48" s="808" t="s">
        <v>1635</v>
      </c>
    </row>
    <row r="49" spans="1:10" ht="41.25" customHeight="1" x14ac:dyDescent="0.2">
      <c r="A49" s="1217"/>
      <c r="B49" s="1767"/>
      <c r="C49" s="1768"/>
      <c r="D49" s="1218" t="s">
        <v>227</v>
      </c>
      <c r="E49" s="1658" t="s">
        <v>2180</v>
      </c>
      <c r="F49" s="1659"/>
      <c r="G49" s="748" t="s">
        <v>581</v>
      </c>
      <c r="H49" s="1683" t="s">
        <v>1676</v>
      </c>
      <c r="I49" s="1684"/>
      <c r="J49" s="808" t="s">
        <v>2222</v>
      </c>
    </row>
    <row r="50" spans="1:10" ht="28.8" x14ac:dyDescent="0.2">
      <c r="A50" s="1217"/>
      <c r="B50" s="1762"/>
      <c r="C50" s="1741"/>
      <c r="D50" s="1218" t="s">
        <v>227</v>
      </c>
      <c r="E50" s="1658" t="s">
        <v>2180</v>
      </c>
      <c r="F50" s="1659"/>
      <c r="G50" s="810" t="s">
        <v>581</v>
      </c>
      <c r="H50" s="1683" t="s">
        <v>1852</v>
      </c>
      <c r="I50" s="1684"/>
      <c r="J50" s="808" t="s">
        <v>2238</v>
      </c>
    </row>
    <row r="51" spans="1:10" ht="26.25" customHeight="1" x14ac:dyDescent="0.2">
      <c r="A51" s="1217"/>
      <c r="B51" s="1758" t="s">
        <v>2152</v>
      </c>
      <c r="C51" s="806"/>
      <c r="D51" s="1218" t="s">
        <v>227</v>
      </c>
      <c r="E51" s="1242" t="s">
        <v>1610</v>
      </c>
      <c r="F51" s="1694"/>
      <c r="G51" s="965" t="s">
        <v>581</v>
      </c>
      <c r="H51" s="1763" t="s">
        <v>1942</v>
      </c>
      <c r="I51" s="1764"/>
      <c r="J51" s="966"/>
    </row>
    <row r="52" spans="1:10" ht="31.5" customHeight="1" x14ac:dyDescent="0.2">
      <c r="A52" s="1217"/>
      <c r="B52" s="1669"/>
      <c r="C52" s="1236" t="s">
        <v>227</v>
      </c>
      <c r="D52" s="1218" t="s">
        <v>227</v>
      </c>
      <c r="E52" s="1242" t="s">
        <v>1610</v>
      </c>
      <c r="F52" s="1695"/>
      <c r="G52" s="965" t="s">
        <v>581</v>
      </c>
      <c r="H52" s="1765" t="s">
        <v>1831</v>
      </c>
      <c r="I52" s="1766"/>
      <c r="J52" s="966" t="s">
        <v>1645</v>
      </c>
    </row>
    <row r="53" spans="1:10" ht="24.75" customHeight="1" x14ac:dyDescent="0.2">
      <c r="A53" s="1217"/>
      <c r="B53" s="1669"/>
      <c r="C53" s="1218" t="s">
        <v>227</v>
      </c>
      <c r="D53" s="1218" t="s">
        <v>227</v>
      </c>
      <c r="E53" s="1242" t="s">
        <v>1610</v>
      </c>
      <c r="F53" s="1696"/>
      <c r="G53" s="965" t="s">
        <v>581</v>
      </c>
      <c r="H53" s="1675" t="s">
        <v>1895</v>
      </c>
      <c r="I53" s="1676"/>
      <c r="J53" s="966"/>
    </row>
    <row r="54" spans="1:10" ht="18" customHeight="1" x14ac:dyDescent="0.2">
      <c r="A54" s="1217"/>
      <c r="B54" s="1822" t="s">
        <v>100</v>
      </c>
      <c r="C54" s="1218" t="s">
        <v>227</v>
      </c>
      <c r="D54" s="1229" t="s">
        <v>227</v>
      </c>
      <c r="E54" s="1654" t="s">
        <v>2180</v>
      </c>
      <c r="F54" s="1655"/>
      <c r="G54" s="1222" t="s">
        <v>581</v>
      </c>
      <c r="H54" s="1825" t="s">
        <v>2197</v>
      </c>
      <c r="I54" s="1826"/>
      <c r="J54" s="1220"/>
    </row>
    <row r="55" spans="1:10" ht="30.75" customHeight="1" x14ac:dyDescent="0.2">
      <c r="A55" s="1217"/>
      <c r="B55" s="1823"/>
      <c r="C55" s="806"/>
      <c r="D55" s="1173" t="s">
        <v>227</v>
      </c>
      <c r="E55" s="1658" t="s">
        <v>2180</v>
      </c>
      <c r="F55" s="1659"/>
      <c r="G55" s="1219" t="s">
        <v>581</v>
      </c>
      <c r="H55" s="1660" t="s">
        <v>1831</v>
      </c>
      <c r="I55" s="1661"/>
      <c r="J55" s="1225" t="s">
        <v>1645</v>
      </c>
    </row>
    <row r="56" spans="1:10" ht="14.25" customHeight="1" x14ac:dyDescent="0.2">
      <c r="A56" s="1217"/>
      <c r="B56" s="1823"/>
      <c r="C56" s="1173"/>
      <c r="D56" s="1257"/>
      <c r="E56" s="1258"/>
      <c r="F56" s="1259"/>
      <c r="G56" s="1260" t="s">
        <v>2204</v>
      </c>
      <c r="H56" s="1261"/>
      <c r="I56" s="1262"/>
      <c r="J56" s="1228"/>
    </row>
    <row r="57" spans="1:10" ht="30.75" customHeight="1" x14ac:dyDescent="0.2">
      <c r="A57" s="1217"/>
      <c r="B57" s="1823"/>
      <c r="C57" s="1169"/>
      <c r="D57" s="1257" t="s">
        <v>227</v>
      </c>
      <c r="E57" s="1833" t="s">
        <v>2180</v>
      </c>
      <c r="F57" s="1834"/>
      <c r="G57" s="1263" t="s">
        <v>581</v>
      </c>
      <c r="H57" s="1763" t="s">
        <v>2205</v>
      </c>
      <c r="I57" s="1764"/>
      <c r="J57" s="973"/>
    </row>
    <row r="58" spans="1:10" ht="30.75" customHeight="1" x14ac:dyDescent="0.2">
      <c r="A58" s="1217"/>
      <c r="B58" s="1823"/>
      <c r="C58" s="1169"/>
      <c r="D58" s="1257" t="s">
        <v>227</v>
      </c>
      <c r="E58" s="1833" t="s">
        <v>2180</v>
      </c>
      <c r="F58" s="1834"/>
      <c r="G58" s="874" t="s">
        <v>581</v>
      </c>
      <c r="H58" s="1788" t="s">
        <v>1714</v>
      </c>
      <c r="I58" s="1789"/>
      <c r="J58" s="808" t="s">
        <v>1717</v>
      </c>
    </row>
    <row r="59" spans="1:10" ht="39" customHeight="1" x14ac:dyDescent="0.2">
      <c r="A59" s="1217"/>
      <c r="B59" s="1823"/>
      <c r="C59" s="1169"/>
      <c r="D59" s="1257" t="s">
        <v>227</v>
      </c>
      <c r="E59" s="1833" t="s">
        <v>2180</v>
      </c>
      <c r="F59" s="1834"/>
      <c r="G59" s="874" t="s">
        <v>581</v>
      </c>
      <c r="H59" s="1788" t="s">
        <v>1715</v>
      </c>
      <c r="I59" s="1789"/>
      <c r="J59" s="808" t="s">
        <v>1718</v>
      </c>
    </row>
    <row r="60" spans="1:10" ht="56.25" customHeight="1" x14ac:dyDescent="0.2">
      <c r="A60" s="1217"/>
      <c r="B60" s="1824"/>
      <c r="C60" s="1169"/>
      <c r="D60" s="1257" t="s">
        <v>227</v>
      </c>
      <c r="E60" s="1833" t="s">
        <v>2180</v>
      </c>
      <c r="F60" s="1834"/>
      <c r="G60" s="874" t="s">
        <v>581</v>
      </c>
      <c r="H60" s="1788" t="s">
        <v>1716</v>
      </c>
      <c r="I60" s="1789"/>
      <c r="J60" s="808" t="s">
        <v>1719</v>
      </c>
    </row>
    <row r="61" spans="1:10" ht="29.25" customHeight="1" x14ac:dyDescent="0.2">
      <c r="A61" s="1217"/>
      <c r="B61" s="1686" t="s">
        <v>2210</v>
      </c>
      <c r="C61" s="1218" t="s">
        <v>227</v>
      </c>
      <c r="D61" s="1218" t="s">
        <v>227</v>
      </c>
      <c r="E61" s="1242" t="s">
        <v>1610</v>
      </c>
      <c r="F61" s="1694"/>
      <c r="G61" s="1198" t="s">
        <v>581</v>
      </c>
      <c r="H61" s="1816" t="s">
        <v>2172</v>
      </c>
      <c r="I61" s="1817"/>
      <c r="J61" s="1199"/>
    </row>
    <row r="62" spans="1:10" ht="27" customHeight="1" x14ac:dyDescent="0.2">
      <c r="A62" s="1217"/>
      <c r="B62" s="1686"/>
      <c r="C62" s="806"/>
      <c r="D62" s="1218" t="s">
        <v>227</v>
      </c>
      <c r="E62" s="1242" t="s">
        <v>1610</v>
      </c>
      <c r="F62" s="1695"/>
      <c r="G62" s="1200" t="s">
        <v>581</v>
      </c>
      <c r="H62" s="1818" t="s">
        <v>1831</v>
      </c>
      <c r="I62" s="1819"/>
      <c r="J62" s="942" t="s">
        <v>1645</v>
      </c>
    </row>
    <row r="63" spans="1:10" ht="36.75" customHeight="1" x14ac:dyDescent="0.2">
      <c r="A63" s="1217"/>
      <c r="B63" s="1687"/>
      <c r="C63" s="1218" t="s">
        <v>227</v>
      </c>
      <c r="D63" s="1218" t="s">
        <v>227</v>
      </c>
      <c r="E63" s="1242" t="s">
        <v>1610</v>
      </c>
      <c r="F63" s="1696"/>
      <c r="G63" s="1201" t="s">
        <v>581</v>
      </c>
      <c r="H63" s="1820" t="s">
        <v>2164</v>
      </c>
      <c r="I63" s="1821"/>
      <c r="J63" s="1334" t="s">
        <v>2165</v>
      </c>
    </row>
    <row r="64" spans="1:10" ht="30.75" customHeight="1" x14ac:dyDescent="0.2">
      <c r="A64" s="1217"/>
      <c r="B64" s="1813" t="s">
        <v>2185</v>
      </c>
      <c r="C64" s="1740"/>
      <c r="D64" s="1173" t="s">
        <v>227</v>
      </c>
      <c r="E64" s="1736" t="s">
        <v>2180</v>
      </c>
      <c r="F64" s="1815"/>
      <c r="G64" s="1222" t="s">
        <v>581</v>
      </c>
      <c r="H64" s="1660" t="s">
        <v>1831</v>
      </c>
      <c r="I64" s="1661"/>
      <c r="J64" s="1225" t="s">
        <v>2198</v>
      </c>
    </row>
    <row r="65" spans="1:10" ht="18" customHeight="1" x14ac:dyDescent="0.2">
      <c r="A65" s="1217"/>
      <c r="B65" s="1814"/>
      <c r="C65" s="1741"/>
      <c r="D65" s="1173" t="s">
        <v>227</v>
      </c>
      <c r="E65" s="1658" t="s">
        <v>2180</v>
      </c>
      <c r="F65" s="1659"/>
      <c r="G65" s="1222" t="s">
        <v>581</v>
      </c>
      <c r="H65" s="1692" t="s">
        <v>2186</v>
      </c>
      <c r="I65" s="1693"/>
      <c r="J65" s="1225"/>
    </row>
    <row r="66" spans="1:10" ht="24" customHeight="1" x14ac:dyDescent="0.2">
      <c r="A66" s="1217"/>
      <c r="B66" s="1230" t="s">
        <v>2154</v>
      </c>
      <c r="C66" s="1218" t="s">
        <v>227</v>
      </c>
      <c r="D66" s="1218" t="s">
        <v>227</v>
      </c>
      <c r="E66" s="1658" t="s">
        <v>2180</v>
      </c>
      <c r="F66" s="1659"/>
      <c r="G66" s="1219" t="s">
        <v>581</v>
      </c>
      <c r="H66" s="1825" t="s">
        <v>1938</v>
      </c>
      <c r="I66" s="1826"/>
      <c r="J66" s="1220"/>
    </row>
    <row r="67" spans="1:10" ht="45.45" customHeight="1" x14ac:dyDescent="0.2">
      <c r="A67" s="1217"/>
      <c r="B67" s="1231" t="s">
        <v>2187</v>
      </c>
      <c r="C67" s="806"/>
      <c r="D67" s="1218" t="s">
        <v>227</v>
      </c>
      <c r="E67" s="1654" t="s">
        <v>2180</v>
      </c>
      <c r="F67" s="1655"/>
      <c r="G67" s="1219" t="s">
        <v>581</v>
      </c>
      <c r="H67" s="1744" t="s">
        <v>2200</v>
      </c>
      <c r="I67" s="1745"/>
      <c r="J67" s="1220" t="s">
        <v>2182</v>
      </c>
    </row>
    <row r="68" spans="1:10" ht="36" customHeight="1" x14ac:dyDescent="0.2">
      <c r="A68" s="1217"/>
      <c r="B68" s="1313" t="s">
        <v>223</v>
      </c>
      <c r="C68" s="1218" t="s">
        <v>227</v>
      </c>
      <c r="D68" s="1218" t="s">
        <v>227</v>
      </c>
      <c r="E68" s="1242" t="s">
        <v>1610</v>
      </c>
      <c r="F68" s="1243"/>
      <c r="G68" s="1219" t="s">
        <v>581</v>
      </c>
      <c r="H68" s="1744" t="s">
        <v>2188</v>
      </c>
      <c r="I68" s="1745"/>
      <c r="J68" s="1225" t="s">
        <v>1911</v>
      </c>
    </row>
    <row r="69" spans="1:10" ht="21.75" customHeight="1" x14ac:dyDescent="0.2">
      <c r="A69" s="1217"/>
      <c r="B69" s="1680" t="s">
        <v>1921</v>
      </c>
      <c r="C69" s="1218" t="s">
        <v>227</v>
      </c>
      <c r="D69" s="1218" t="s">
        <v>227</v>
      </c>
      <c r="E69" s="1253" t="s">
        <v>1610</v>
      </c>
      <c r="F69" s="1694"/>
      <c r="G69" s="1222" t="s">
        <v>581</v>
      </c>
      <c r="H69" s="1675" t="s">
        <v>1952</v>
      </c>
      <c r="I69" s="1676"/>
      <c r="J69" s="1245" t="s">
        <v>1647</v>
      </c>
    </row>
    <row r="70" spans="1:10" ht="34.5" customHeight="1" x14ac:dyDescent="0.2">
      <c r="A70" s="1217"/>
      <c r="B70" s="1681"/>
      <c r="C70" s="806"/>
      <c r="D70" s="1218" t="s">
        <v>227</v>
      </c>
      <c r="E70" s="1242" t="s">
        <v>1610</v>
      </c>
      <c r="F70" s="1695"/>
      <c r="G70" s="1219" t="s">
        <v>581</v>
      </c>
      <c r="H70" s="1660" t="s">
        <v>1831</v>
      </c>
      <c r="I70" s="1661"/>
      <c r="J70" s="1225" t="s">
        <v>1645</v>
      </c>
    </row>
    <row r="71" spans="1:10" ht="24.75" customHeight="1" x14ac:dyDescent="0.2">
      <c r="A71" s="1217"/>
      <c r="B71" s="1682"/>
      <c r="C71" s="1218" t="s">
        <v>227</v>
      </c>
      <c r="D71" s="1218" t="s">
        <v>227</v>
      </c>
      <c r="E71" s="1242" t="s">
        <v>1610</v>
      </c>
      <c r="F71" s="1696"/>
      <c r="G71" s="1222" t="s">
        <v>581</v>
      </c>
      <c r="H71" s="1675" t="s">
        <v>1895</v>
      </c>
      <c r="I71" s="1676"/>
      <c r="J71" s="966"/>
    </row>
    <row r="72" spans="1:10" ht="18" customHeight="1" x14ac:dyDescent="0.2">
      <c r="A72" s="1217"/>
      <c r="B72" s="1230" t="s">
        <v>1922</v>
      </c>
      <c r="C72" s="1218" t="s">
        <v>227</v>
      </c>
      <c r="D72" s="1218" t="s">
        <v>227</v>
      </c>
      <c r="E72" s="1658" t="s">
        <v>2180</v>
      </c>
      <c r="F72" s="1659"/>
      <c r="G72" s="1219" t="s">
        <v>581</v>
      </c>
      <c r="H72" s="1837" t="s">
        <v>1993</v>
      </c>
      <c r="I72" s="1838"/>
      <c r="J72" s="1220"/>
    </row>
    <row r="73" spans="1:10" ht="18" customHeight="1" x14ac:dyDescent="0.2">
      <c r="A73" s="1217"/>
      <c r="B73" s="1758" t="s">
        <v>33</v>
      </c>
      <c r="C73" s="1218" t="s">
        <v>227</v>
      </c>
      <c r="D73" s="1218" t="s">
        <v>227</v>
      </c>
      <c r="E73" s="1658" t="s">
        <v>2180</v>
      </c>
      <c r="F73" s="1659"/>
      <c r="G73" s="1219" t="s">
        <v>581</v>
      </c>
      <c r="H73" s="1683" t="s">
        <v>1681</v>
      </c>
      <c r="I73" s="1684"/>
      <c r="J73" s="1220"/>
    </row>
    <row r="74" spans="1:10" ht="18" customHeight="1" x14ac:dyDescent="0.2">
      <c r="A74" s="1217"/>
      <c r="B74" s="1669"/>
      <c r="C74" s="1218" t="s">
        <v>227</v>
      </c>
      <c r="D74" s="1218" t="s">
        <v>227</v>
      </c>
      <c r="E74" s="1658" t="s">
        <v>2180</v>
      </c>
      <c r="F74" s="1659"/>
      <c r="G74" s="1222" t="s">
        <v>581</v>
      </c>
      <c r="H74" s="1692" t="s">
        <v>2166</v>
      </c>
      <c r="I74" s="1693"/>
      <c r="J74" s="1225"/>
    </row>
    <row r="75" spans="1:10" ht="18" customHeight="1" x14ac:dyDescent="0.2">
      <c r="A75" s="1217"/>
      <c r="B75" s="1669"/>
      <c r="C75" s="1218" t="s">
        <v>227</v>
      </c>
      <c r="D75" s="1218" t="s">
        <v>227</v>
      </c>
      <c r="E75" s="1658" t="s">
        <v>2180</v>
      </c>
      <c r="F75" s="1659"/>
      <c r="G75" s="1222" t="s">
        <v>581</v>
      </c>
      <c r="H75" s="1692" t="s">
        <v>2167</v>
      </c>
      <c r="I75" s="1693"/>
      <c r="J75" s="1225" t="s">
        <v>1655</v>
      </c>
    </row>
    <row r="76" spans="1:10" s="1232" customFormat="1" ht="18" customHeight="1" x14ac:dyDescent="0.2">
      <c r="A76" s="1217"/>
      <c r="B76" s="1669"/>
      <c r="C76" s="1218" t="s">
        <v>227</v>
      </c>
      <c r="D76" s="1218" t="s">
        <v>227</v>
      </c>
      <c r="E76" s="1658" t="s">
        <v>2180</v>
      </c>
      <c r="F76" s="1659"/>
      <c r="G76" s="1222" t="s">
        <v>581</v>
      </c>
      <c r="H76" s="1692" t="s">
        <v>1656</v>
      </c>
      <c r="I76" s="1693"/>
      <c r="J76" s="1225"/>
    </row>
    <row r="77" spans="1:10" s="1232" customFormat="1" ht="42.75" customHeight="1" x14ac:dyDescent="0.2">
      <c r="A77" s="1217"/>
      <c r="B77" s="1669"/>
      <c r="C77" s="1218" t="s">
        <v>227</v>
      </c>
      <c r="D77" s="1218" t="s">
        <v>227</v>
      </c>
      <c r="E77" s="1658" t="s">
        <v>2180</v>
      </c>
      <c r="F77" s="1659"/>
      <c r="G77" s="1255" t="s">
        <v>581</v>
      </c>
      <c r="H77" s="1683" t="s">
        <v>1682</v>
      </c>
      <c r="I77" s="1684"/>
      <c r="J77" s="808" t="s">
        <v>1723</v>
      </c>
    </row>
    <row r="78" spans="1:10" s="1232" customFormat="1" ht="30.75" customHeight="1" x14ac:dyDescent="0.2">
      <c r="A78" s="1217"/>
      <c r="B78" s="1670"/>
      <c r="C78" s="1218" t="s">
        <v>227</v>
      </c>
      <c r="D78" s="1218" t="s">
        <v>227</v>
      </c>
      <c r="E78" s="1658" t="s">
        <v>2180</v>
      </c>
      <c r="F78" s="1659"/>
      <c r="G78" s="1255" t="s">
        <v>581</v>
      </c>
      <c r="H78" s="1683" t="s">
        <v>1683</v>
      </c>
      <c r="I78" s="1684"/>
      <c r="J78" s="808" t="s">
        <v>1842</v>
      </c>
    </row>
    <row r="79" spans="1:10" s="1232" customFormat="1" ht="21" customHeight="1" x14ac:dyDescent="0.2">
      <c r="A79" s="1217"/>
      <c r="B79" s="1685" t="s">
        <v>218</v>
      </c>
      <c r="C79" s="1226" t="s">
        <v>227</v>
      </c>
      <c r="D79" s="1226" t="s">
        <v>227</v>
      </c>
      <c r="E79" s="1227" t="s">
        <v>1610</v>
      </c>
      <c r="F79" s="1777"/>
      <c r="G79" s="748" t="s">
        <v>581</v>
      </c>
      <c r="H79" s="1688" t="s">
        <v>1874</v>
      </c>
      <c r="I79" s="1689"/>
      <c r="J79" s="808"/>
    </row>
    <row r="80" spans="1:10" s="1232" customFormat="1" ht="33" customHeight="1" x14ac:dyDescent="0.2">
      <c r="A80" s="1217"/>
      <c r="B80" s="1686"/>
      <c r="C80" s="1226" t="s">
        <v>227</v>
      </c>
      <c r="D80" s="1226" t="s">
        <v>227</v>
      </c>
      <c r="E80" s="1227" t="s">
        <v>1610</v>
      </c>
      <c r="F80" s="1778"/>
      <c r="G80" s="748" t="s">
        <v>581</v>
      </c>
      <c r="H80" s="1688" t="s">
        <v>1883</v>
      </c>
      <c r="I80" s="1689"/>
      <c r="J80" s="808" t="s">
        <v>1876</v>
      </c>
    </row>
    <row r="81" spans="1:10" s="1232" customFormat="1" ht="18.75" customHeight="1" x14ac:dyDescent="0.2">
      <c r="A81" s="1217"/>
      <c r="B81" s="1686"/>
      <c r="C81" s="1226" t="s">
        <v>227</v>
      </c>
      <c r="D81" s="1226" t="s">
        <v>227</v>
      </c>
      <c r="E81" s="1227" t="s">
        <v>1610</v>
      </c>
      <c r="F81" s="1778"/>
      <c r="G81" s="748" t="s">
        <v>581</v>
      </c>
      <c r="H81" s="1690" t="s">
        <v>1841</v>
      </c>
      <c r="I81" s="1691"/>
      <c r="J81" s="808" t="s">
        <v>1886</v>
      </c>
    </row>
    <row r="82" spans="1:10" s="1232" customFormat="1" ht="18.75" customHeight="1" x14ac:dyDescent="0.2">
      <c r="A82" s="1217"/>
      <c r="B82" s="1686"/>
      <c r="C82" s="1226" t="s">
        <v>227</v>
      </c>
      <c r="D82" s="1226" t="s">
        <v>227</v>
      </c>
      <c r="E82" s="1227" t="s">
        <v>1610</v>
      </c>
      <c r="F82" s="1778"/>
      <c r="G82" s="748" t="s">
        <v>581</v>
      </c>
      <c r="H82" s="1690" t="s">
        <v>1840</v>
      </c>
      <c r="I82" s="1691"/>
      <c r="J82" s="808" t="s">
        <v>1875</v>
      </c>
    </row>
    <row r="83" spans="1:10" s="1232" customFormat="1" ht="18.75" customHeight="1" x14ac:dyDescent="0.2">
      <c r="A83" s="1217"/>
      <c r="B83" s="1687"/>
      <c r="C83" s="1226" t="s">
        <v>227</v>
      </c>
      <c r="D83" s="1226" t="s">
        <v>227</v>
      </c>
      <c r="E83" s="1227" t="s">
        <v>1610</v>
      </c>
      <c r="F83" s="1779"/>
      <c r="G83" s="748" t="s">
        <v>581</v>
      </c>
      <c r="H83" s="1690" t="s">
        <v>1885</v>
      </c>
      <c r="I83" s="1691"/>
      <c r="J83" s="808"/>
    </row>
    <row r="84" spans="1:10" ht="24.75" customHeight="1" x14ac:dyDescent="0.2">
      <c r="A84" s="1217"/>
      <c r="B84" s="1246" t="s">
        <v>2189</v>
      </c>
      <c r="C84" s="1218" t="s">
        <v>227</v>
      </c>
      <c r="D84" s="1218" t="s">
        <v>227</v>
      </c>
      <c r="E84" s="1242" t="s">
        <v>1610</v>
      </c>
      <c r="F84" s="1243"/>
      <c r="G84" s="1222"/>
      <c r="H84" s="1744"/>
      <c r="I84" s="1771"/>
      <c r="J84" s="1245" t="s">
        <v>1647</v>
      </c>
    </row>
    <row r="85" spans="1:10" ht="24.75" customHeight="1" x14ac:dyDescent="0.2">
      <c r="A85" s="1217"/>
      <c r="B85" s="1233" t="s">
        <v>410</v>
      </c>
      <c r="C85" s="1218" t="s">
        <v>227</v>
      </c>
      <c r="D85" s="1218" t="s">
        <v>227</v>
      </c>
      <c r="E85" s="1242" t="s">
        <v>1610</v>
      </c>
      <c r="F85" s="1243"/>
      <c r="G85" s="1222" t="s">
        <v>581</v>
      </c>
      <c r="H85" s="1765" t="s">
        <v>2093</v>
      </c>
      <c r="I85" s="1836"/>
      <c r="J85" s="1245" t="s">
        <v>1647</v>
      </c>
    </row>
    <row r="86" spans="1:10" ht="24.75" customHeight="1" x14ac:dyDescent="0.2">
      <c r="A86" s="1217"/>
      <c r="B86" s="1233" t="s">
        <v>1930</v>
      </c>
      <c r="C86" s="1218" t="s">
        <v>227</v>
      </c>
      <c r="D86" s="1218" t="s">
        <v>227</v>
      </c>
      <c r="E86" s="1242" t="s">
        <v>1610</v>
      </c>
      <c r="F86" s="1243"/>
      <c r="G86" s="1222" t="s">
        <v>581</v>
      </c>
      <c r="H86" s="1825" t="s">
        <v>1931</v>
      </c>
      <c r="I86" s="1835"/>
      <c r="J86" s="1245" t="s">
        <v>1647</v>
      </c>
    </row>
    <row r="87" spans="1:10" ht="24.75" customHeight="1" x14ac:dyDescent="0.2">
      <c r="A87" s="1217"/>
      <c r="B87" s="1233" t="s">
        <v>1932</v>
      </c>
      <c r="C87" s="1218" t="s">
        <v>227</v>
      </c>
      <c r="D87" s="1218" t="s">
        <v>227</v>
      </c>
      <c r="E87" s="1242" t="s">
        <v>1610</v>
      </c>
      <c r="F87" s="1243"/>
      <c r="G87" s="1219" t="s">
        <v>581</v>
      </c>
      <c r="H87" s="1825" t="s">
        <v>2170</v>
      </c>
      <c r="I87" s="1835"/>
      <c r="J87" s="1245" t="s">
        <v>1647</v>
      </c>
    </row>
    <row r="88" spans="1:10" ht="33" customHeight="1" x14ac:dyDescent="0.2">
      <c r="A88" s="1217"/>
      <c r="B88" s="1233" t="s">
        <v>1650</v>
      </c>
      <c r="C88" s="1218" t="s">
        <v>227</v>
      </c>
      <c r="D88" s="1218" t="s">
        <v>227</v>
      </c>
      <c r="E88" s="1242" t="s">
        <v>1610</v>
      </c>
      <c r="F88" s="1243"/>
      <c r="G88" s="1219"/>
      <c r="H88" s="1744"/>
      <c r="I88" s="1771"/>
      <c r="J88" s="1245" t="s">
        <v>1651</v>
      </c>
    </row>
    <row r="89" spans="1:10" ht="24.75" customHeight="1" x14ac:dyDescent="0.2">
      <c r="A89" s="1217"/>
      <c r="B89" s="1247" t="s">
        <v>1933</v>
      </c>
      <c r="C89" s="1218" t="s">
        <v>227</v>
      </c>
      <c r="D89" s="1218" t="s">
        <v>227</v>
      </c>
      <c r="E89" s="1242" t="s">
        <v>1610</v>
      </c>
      <c r="F89" s="1243"/>
      <c r="G89" s="1222" t="s">
        <v>581</v>
      </c>
      <c r="H89" s="1825" t="s">
        <v>1934</v>
      </c>
      <c r="I89" s="1835"/>
      <c r="J89" s="1245"/>
    </row>
    <row r="90" spans="1:10" ht="24.75" customHeight="1" x14ac:dyDescent="0.2">
      <c r="A90" s="1217"/>
      <c r="B90" s="1772" t="s">
        <v>1724</v>
      </c>
      <c r="C90" s="745" t="s">
        <v>227</v>
      </c>
      <c r="D90" s="743" t="s">
        <v>227</v>
      </c>
      <c r="E90" s="1242" t="s">
        <v>1610</v>
      </c>
      <c r="F90" s="1694"/>
      <c r="G90" s="810" t="s">
        <v>581</v>
      </c>
      <c r="H90" s="1775" t="s">
        <v>1725</v>
      </c>
      <c r="I90" s="1776"/>
      <c r="J90" s="812"/>
    </row>
    <row r="91" spans="1:10" ht="24.75" customHeight="1" x14ac:dyDescent="0.2">
      <c r="A91" s="1217"/>
      <c r="B91" s="1773"/>
      <c r="C91" s="745" t="s">
        <v>227</v>
      </c>
      <c r="D91" s="743" t="s">
        <v>227</v>
      </c>
      <c r="E91" s="1242" t="s">
        <v>1610</v>
      </c>
      <c r="F91" s="1695"/>
      <c r="G91" s="810" t="s">
        <v>581</v>
      </c>
      <c r="H91" s="1775" t="s">
        <v>1728</v>
      </c>
      <c r="I91" s="1776"/>
      <c r="J91" s="812" t="s">
        <v>1877</v>
      </c>
    </row>
    <row r="92" spans="1:10" ht="24.75" customHeight="1" x14ac:dyDescent="0.2">
      <c r="A92" s="1217"/>
      <c r="B92" s="1773"/>
      <c r="C92" s="745" t="s">
        <v>227</v>
      </c>
      <c r="D92" s="743" t="s">
        <v>227</v>
      </c>
      <c r="E92" s="1242" t="s">
        <v>1610</v>
      </c>
      <c r="F92" s="1695"/>
      <c r="G92" s="810" t="s">
        <v>581</v>
      </c>
      <c r="H92" s="1775" t="s">
        <v>1727</v>
      </c>
      <c r="I92" s="1776"/>
      <c r="J92" s="812" t="s">
        <v>1842</v>
      </c>
    </row>
    <row r="93" spans="1:10" ht="39.75" customHeight="1" x14ac:dyDescent="0.2">
      <c r="A93" s="1217"/>
      <c r="B93" s="1774"/>
      <c r="C93" s="880"/>
      <c r="D93" s="881"/>
      <c r="E93" s="1242" t="s">
        <v>1610</v>
      </c>
      <c r="F93" s="1696"/>
      <c r="G93" s="810" t="s">
        <v>714</v>
      </c>
      <c r="H93" s="1775" t="s">
        <v>1735</v>
      </c>
      <c r="I93" s="1776"/>
      <c r="J93" s="812" t="s">
        <v>1736</v>
      </c>
    </row>
    <row r="94" spans="1:10" ht="21" customHeight="1" x14ac:dyDescent="0.2">
      <c r="A94" s="1217"/>
      <c r="B94" s="1772" t="s">
        <v>1670</v>
      </c>
      <c r="C94" s="806"/>
      <c r="D94" s="1234" t="s">
        <v>227</v>
      </c>
      <c r="E94" s="1242" t="s">
        <v>1610</v>
      </c>
      <c r="F94" s="1694"/>
      <c r="G94" s="810" t="s">
        <v>581</v>
      </c>
      <c r="H94" s="1775" t="s">
        <v>1733</v>
      </c>
      <c r="I94" s="1776"/>
      <c r="J94" s="812"/>
    </row>
    <row r="95" spans="1:10" ht="39.75" customHeight="1" x14ac:dyDescent="0.2">
      <c r="A95" s="1217"/>
      <c r="B95" s="1773"/>
      <c r="C95" s="806"/>
      <c r="D95" s="1234" t="s">
        <v>227</v>
      </c>
      <c r="E95" s="1242" t="s">
        <v>1610</v>
      </c>
      <c r="F95" s="1695"/>
      <c r="G95" s="810" t="s">
        <v>581</v>
      </c>
      <c r="H95" s="1788" t="s">
        <v>1714</v>
      </c>
      <c r="I95" s="1789"/>
      <c r="J95" s="808" t="s">
        <v>1717</v>
      </c>
    </row>
    <row r="96" spans="1:10" ht="37.5" customHeight="1" x14ac:dyDescent="0.2">
      <c r="A96" s="1217"/>
      <c r="B96" s="1773"/>
      <c r="C96" s="806"/>
      <c r="D96" s="1234" t="s">
        <v>227</v>
      </c>
      <c r="E96" s="1242" t="s">
        <v>1610</v>
      </c>
      <c r="F96" s="1695"/>
      <c r="G96" s="810" t="s">
        <v>581</v>
      </c>
      <c r="H96" s="1788" t="s">
        <v>1737</v>
      </c>
      <c r="I96" s="1789"/>
      <c r="J96" s="808" t="s">
        <v>1738</v>
      </c>
    </row>
    <row r="97" spans="1:10" ht="39.75" customHeight="1" x14ac:dyDescent="0.2">
      <c r="A97" s="1217"/>
      <c r="B97" s="1774"/>
      <c r="C97" s="806"/>
      <c r="D97" s="1234" t="s">
        <v>227</v>
      </c>
      <c r="E97" s="1242" t="s">
        <v>1610</v>
      </c>
      <c r="F97" s="1696"/>
      <c r="G97" s="810" t="s">
        <v>581</v>
      </c>
      <c r="H97" s="1788" t="s">
        <v>1740</v>
      </c>
      <c r="I97" s="1789"/>
      <c r="J97" s="808" t="s">
        <v>1739</v>
      </c>
    </row>
    <row r="98" spans="1:10" ht="36" customHeight="1" x14ac:dyDescent="0.2">
      <c r="A98" s="1217"/>
      <c r="B98" s="1790" t="s">
        <v>78</v>
      </c>
      <c r="C98" s="806"/>
      <c r="D98" s="1234" t="s">
        <v>227</v>
      </c>
      <c r="E98" s="1658" t="s">
        <v>2180</v>
      </c>
      <c r="F98" s="1659"/>
      <c r="G98" s="1219" t="s">
        <v>581</v>
      </c>
      <c r="H98" s="1744" t="s">
        <v>2202</v>
      </c>
      <c r="I98" s="1745"/>
      <c r="J98" s="1220"/>
    </row>
    <row r="99" spans="1:10" ht="35.25" customHeight="1" x14ac:dyDescent="0.2">
      <c r="A99" s="1217"/>
      <c r="B99" s="1791"/>
      <c r="C99" s="806"/>
      <c r="D99" s="1234" t="s">
        <v>227</v>
      </c>
      <c r="E99" s="1658" t="s">
        <v>2180</v>
      </c>
      <c r="F99" s="1659"/>
      <c r="G99" s="1219" t="s">
        <v>581</v>
      </c>
      <c r="H99" s="1660" t="s">
        <v>1831</v>
      </c>
      <c r="I99" s="1661"/>
      <c r="J99" s="1235" t="s">
        <v>1843</v>
      </c>
    </row>
    <row r="100" spans="1:10" ht="36" customHeight="1" x14ac:dyDescent="0.2">
      <c r="A100" s="1217"/>
      <c r="B100" s="1792"/>
      <c r="C100" s="806"/>
      <c r="D100" s="1234" t="s">
        <v>227</v>
      </c>
      <c r="E100" s="1658" t="s">
        <v>2180</v>
      </c>
      <c r="F100" s="1659"/>
      <c r="G100" s="1219" t="s">
        <v>581</v>
      </c>
      <c r="H100" s="1782" t="s">
        <v>2223</v>
      </c>
      <c r="I100" s="1783"/>
      <c r="J100" s="973" t="s">
        <v>2225</v>
      </c>
    </row>
    <row r="101" spans="1:10" ht="24" customHeight="1" x14ac:dyDescent="0.2">
      <c r="A101" s="1217"/>
      <c r="B101" s="1784" t="s">
        <v>2124</v>
      </c>
      <c r="C101" s="1218" t="s">
        <v>227</v>
      </c>
      <c r="D101" s="979" t="s">
        <v>227</v>
      </c>
      <c r="E101" s="1793"/>
      <c r="F101" s="1248" t="s">
        <v>1610</v>
      </c>
      <c r="G101" s="1181" t="s">
        <v>581</v>
      </c>
      <c r="H101" s="1786" t="s">
        <v>2123</v>
      </c>
      <c r="I101" s="1787"/>
      <c r="J101" s="1176" t="s">
        <v>2190</v>
      </c>
    </row>
    <row r="102" spans="1:10" ht="18" customHeight="1" x14ac:dyDescent="0.2">
      <c r="A102" s="1217"/>
      <c r="B102" s="1784"/>
      <c r="C102" s="1218" t="s">
        <v>227</v>
      </c>
      <c r="D102" s="979" t="s">
        <v>227</v>
      </c>
      <c r="E102" s="1794"/>
      <c r="F102" s="1248" t="s">
        <v>1610</v>
      </c>
      <c r="G102" s="1181" t="s">
        <v>581</v>
      </c>
      <c r="H102" s="1786" t="s">
        <v>2121</v>
      </c>
      <c r="I102" s="1787"/>
      <c r="J102" s="1176"/>
    </row>
    <row r="103" spans="1:10" ht="18" customHeight="1" x14ac:dyDescent="0.2">
      <c r="A103" s="1217"/>
      <c r="B103" s="1784"/>
      <c r="C103" s="1218" t="s">
        <v>227</v>
      </c>
      <c r="D103" s="979" t="s">
        <v>227</v>
      </c>
      <c r="E103" s="1794"/>
      <c r="F103" s="1248" t="s">
        <v>1610</v>
      </c>
      <c r="G103" s="1181" t="s">
        <v>581</v>
      </c>
      <c r="H103" s="1786" t="s">
        <v>2120</v>
      </c>
      <c r="I103" s="1787"/>
      <c r="J103" s="1176"/>
    </row>
    <row r="104" spans="1:10" ht="18" customHeight="1" x14ac:dyDescent="0.2">
      <c r="A104" s="1217"/>
      <c r="B104" s="1785"/>
      <c r="C104" s="1229" t="s">
        <v>227</v>
      </c>
      <c r="D104" s="979" t="s">
        <v>227</v>
      </c>
      <c r="E104" s="1795"/>
      <c r="F104" s="1248" t="s">
        <v>1610</v>
      </c>
      <c r="G104" s="1175" t="s">
        <v>581</v>
      </c>
      <c r="H104" s="1660" t="s">
        <v>2119</v>
      </c>
      <c r="I104" s="1661"/>
      <c r="J104" s="972" t="s">
        <v>1635</v>
      </c>
    </row>
    <row r="105" spans="1:10" ht="18" customHeight="1" x14ac:dyDescent="0.2">
      <c r="A105" s="1217"/>
      <c r="B105" s="1796" t="s">
        <v>32</v>
      </c>
      <c r="C105" s="1229" t="s">
        <v>227</v>
      </c>
      <c r="D105" s="979" t="s">
        <v>227</v>
      </c>
      <c r="E105" s="1793"/>
      <c r="F105" s="1248" t="s">
        <v>1610</v>
      </c>
      <c r="G105" s="1191" t="s">
        <v>581</v>
      </c>
      <c r="H105" s="1798" t="s">
        <v>2149</v>
      </c>
      <c r="I105" s="1799"/>
      <c r="J105" s="1256"/>
    </row>
    <row r="106" spans="1:10" ht="28.5" customHeight="1" x14ac:dyDescent="0.2">
      <c r="A106" s="1217"/>
      <c r="B106" s="1797"/>
      <c r="C106" s="1229" t="s">
        <v>227</v>
      </c>
      <c r="D106" s="979" t="s">
        <v>227</v>
      </c>
      <c r="E106" s="1795"/>
      <c r="F106" s="1248" t="s">
        <v>1610</v>
      </c>
      <c r="G106" s="1174" t="s">
        <v>581</v>
      </c>
      <c r="H106" s="1688" t="s">
        <v>2150</v>
      </c>
      <c r="I106" s="1800"/>
      <c r="J106" s="1256"/>
    </row>
    <row r="107" spans="1:10" ht="24" customHeight="1" x14ac:dyDescent="0.2">
      <c r="A107" s="1217"/>
      <c r="B107" s="1770" t="s">
        <v>224</v>
      </c>
      <c r="C107" s="1229" t="s">
        <v>227</v>
      </c>
      <c r="D107" s="1236" t="s">
        <v>227</v>
      </c>
      <c r="E107" s="1658" t="s">
        <v>2180</v>
      </c>
      <c r="F107" s="1659"/>
      <c r="G107" s="1219" t="s">
        <v>581</v>
      </c>
      <c r="H107" s="1671" t="s">
        <v>2191</v>
      </c>
      <c r="I107" s="1672"/>
      <c r="J107" s="1743" t="s">
        <v>2192</v>
      </c>
    </row>
    <row r="108" spans="1:10" ht="24" customHeight="1" x14ac:dyDescent="0.2">
      <c r="A108" s="1217"/>
      <c r="B108" s="1770"/>
      <c r="C108" s="1218" t="s">
        <v>227</v>
      </c>
      <c r="D108" s="1237" t="s">
        <v>227</v>
      </c>
      <c r="E108" s="1658" t="s">
        <v>2180</v>
      </c>
      <c r="F108" s="1659"/>
      <c r="G108" s="1222" t="s">
        <v>581</v>
      </c>
      <c r="H108" s="1744" t="s">
        <v>2156</v>
      </c>
      <c r="I108" s="1745"/>
      <c r="J108" s="1743"/>
    </row>
    <row r="109" spans="1:10" ht="24" customHeight="1" x14ac:dyDescent="0.2">
      <c r="A109" s="1217"/>
      <c r="B109" s="1770"/>
      <c r="C109" s="1218" t="s">
        <v>227</v>
      </c>
      <c r="D109" s="1237" t="s">
        <v>227</v>
      </c>
      <c r="E109" s="1658" t="s">
        <v>2180</v>
      </c>
      <c r="F109" s="1659"/>
      <c r="G109" s="1219" t="s">
        <v>581</v>
      </c>
      <c r="H109" s="1744" t="s">
        <v>2157</v>
      </c>
      <c r="I109" s="1745"/>
      <c r="J109" s="1743"/>
    </row>
    <row r="110" spans="1:10" ht="24" customHeight="1" x14ac:dyDescent="0.2">
      <c r="A110" s="1217"/>
      <c r="B110" s="1770"/>
      <c r="C110" s="1218" t="s">
        <v>227</v>
      </c>
      <c r="D110" s="1237" t="s">
        <v>227</v>
      </c>
      <c r="E110" s="1658" t="s">
        <v>2180</v>
      </c>
      <c r="F110" s="1659"/>
      <c r="G110" s="1219" t="s">
        <v>581</v>
      </c>
      <c r="H110" s="1744" t="s">
        <v>2199</v>
      </c>
      <c r="I110" s="1745"/>
      <c r="J110" s="1743"/>
    </row>
    <row r="111" spans="1:10" ht="18" customHeight="1" x14ac:dyDescent="0.2">
      <c r="A111" s="1217"/>
      <c r="B111" s="1710"/>
      <c r="C111" s="1218" t="s">
        <v>227</v>
      </c>
      <c r="D111" s="1237" t="s">
        <v>227</v>
      </c>
      <c r="E111" s="1658" t="s">
        <v>2180</v>
      </c>
      <c r="F111" s="1659"/>
      <c r="G111" s="1219" t="s">
        <v>581</v>
      </c>
      <c r="H111" s="1744" t="s">
        <v>2193</v>
      </c>
      <c r="I111" s="1745"/>
      <c r="J111" s="1743"/>
    </row>
    <row r="112" spans="1:10" ht="32.25" customHeight="1" x14ac:dyDescent="0.2">
      <c r="A112" s="1217"/>
      <c r="B112" s="1233" t="s">
        <v>2194</v>
      </c>
      <c r="C112" s="806"/>
      <c r="D112" s="1237" t="s">
        <v>227</v>
      </c>
      <c r="E112" s="1658" t="s">
        <v>2180</v>
      </c>
      <c r="F112" s="1659"/>
      <c r="G112" s="1238"/>
      <c r="H112" s="1744" t="s">
        <v>2201</v>
      </c>
      <c r="I112" s="1745"/>
      <c r="J112" s="1743"/>
    </row>
    <row r="113" spans="1:10" ht="24" customHeight="1" x14ac:dyDescent="0.2">
      <c r="A113" s="1217"/>
      <c r="B113" s="1669" t="s">
        <v>2160</v>
      </c>
      <c r="C113" s="1229" t="s">
        <v>227</v>
      </c>
      <c r="D113" s="1237" t="s">
        <v>227</v>
      </c>
      <c r="E113" s="1658" t="s">
        <v>2180</v>
      </c>
      <c r="F113" s="1659"/>
      <c r="G113" s="1219" t="s">
        <v>581</v>
      </c>
      <c r="H113" s="1667" t="s">
        <v>2191</v>
      </c>
      <c r="I113" s="1668"/>
      <c r="J113" s="1743"/>
    </row>
    <row r="114" spans="1:10" ht="24" customHeight="1" x14ac:dyDescent="0.2">
      <c r="A114" s="1217"/>
      <c r="B114" s="1669"/>
      <c r="C114" s="1229" t="s">
        <v>227</v>
      </c>
      <c r="D114" s="1237" t="s">
        <v>227</v>
      </c>
      <c r="E114" s="1658" t="s">
        <v>2180</v>
      </c>
      <c r="F114" s="1659"/>
      <c r="G114" s="1219" t="s">
        <v>581</v>
      </c>
      <c r="H114" s="1744" t="s">
        <v>2199</v>
      </c>
      <c r="I114" s="1745"/>
      <c r="J114" s="1743"/>
    </row>
    <row r="115" spans="1:10" ht="24" customHeight="1" x14ac:dyDescent="0.2">
      <c r="A115" s="1217"/>
      <c r="B115" s="1669"/>
      <c r="C115" s="1218" t="s">
        <v>227</v>
      </c>
      <c r="D115" s="1237" t="s">
        <v>227</v>
      </c>
      <c r="E115" s="1658" t="s">
        <v>2180</v>
      </c>
      <c r="F115" s="1659"/>
      <c r="G115" s="1219" t="s">
        <v>581</v>
      </c>
      <c r="H115" s="1744" t="s">
        <v>2195</v>
      </c>
      <c r="I115" s="1745"/>
      <c r="J115" s="1743"/>
    </row>
    <row r="116" spans="1:10" ht="24" customHeight="1" x14ac:dyDescent="0.2">
      <c r="A116" s="1217"/>
      <c r="B116" s="1669"/>
      <c r="C116" s="1218" t="s">
        <v>227</v>
      </c>
      <c r="D116" s="1237" t="s">
        <v>227</v>
      </c>
      <c r="E116" s="1658" t="s">
        <v>2180</v>
      </c>
      <c r="F116" s="1659"/>
      <c r="G116" s="1219" t="s">
        <v>581</v>
      </c>
      <c r="H116" s="1744" t="s">
        <v>2162</v>
      </c>
      <c r="I116" s="1745"/>
      <c r="J116" s="1743"/>
    </row>
    <row r="117" spans="1:10" ht="18" customHeight="1" x14ac:dyDescent="0.2">
      <c r="A117" s="1217"/>
      <c r="B117" s="1669"/>
      <c r="C117" s="1249" t="s">
        <v>227</v>
      </c>
      <c r="D117" s="1314" t="s">
        <v>227</v>
      </c>
      <c r="E117" s="1736" t="s">
        <v>2180</v>
      </c>
      <c r="F117" s="1815"/>
      <c r="G117" s="1221" t="s">
        <v>581</v>
      </c>
      <c r="H117" s="1831" t="s">
        <v>2196</v>
      </c>
      <c r="I117" s="1832"/>
      <c r="J117" s="1743"/>
    </row>
    <row r="118" spans="1:10" s="732" customFormat="1" ht="32.25" customHeight="1" x14ac:dyDescent="0.2">
      <c r="A118" s="1276"/>
      <c r="B118" s="811" t="s">
        <v>1671</v>
      </c>
      <c r="C118" s="745" t="s">
        <v>227</v>
      </c>
      <c r="D118" s="743" t="s">
        <v>227</v>
      </c>
      <c r="E118" s="1658" t="s">
        <v>2180</v>
      </c>
      <c r="F118" s="1659"/>
      <c r="G118" s="810" t="s">
        <v>581</v>
      </c>
      <c r="H118" s="1775" t="s">
        <v>1675</v>
      </c>
      <c r="I118" s="1776"/>
      <c r="J118" s="741" t="s">
        <v>1674</v>
      </c>
    </row>
    <row r="119" spans="1:10" s="732" customFormat="1" ht="32.25" customHeight="1" x14ac:dyDescent="0.2">
      <c r="A119" s="819"/>
      <c r="B119" s="811" t="s">
        <v>1672</v>
      </c>
      <c r="C119" s="745" t="s">
        <v>227</v>
      </c>
      <c r="D119" s="743" t="s">
        <v>227</v>
      </c>
      <c r="E119" s="1658" t="s">
        <v>2180</v>
      </c>
      <c r="F119" s="1659"/>
      <c r="G119" s="810" t="s">
        <v>581</v>
      </c>
      <c r="H119" s="1775" t="s">
        <v>1675</v>
      </c>
      <c r="I119" s="1776"/>
      <c r="J119" s="741" t="s">
        <v>1674</v>
      </c>
    </row>
    <row r="120" spans="1:10" s="732" customFormat="1" ht="32.25" customHeight="1" x14ac:dyDescent="0.2">
      <c r="A120" s="1289"/>
      <c r="B120" s="1290" t="s">
        <v>1673</v>
      </c>
      <c r="C120" s="1291" t="s">
        <v>227</v>
      </c>
      <c r="D120" s="1292" t="s">
        <v>227</v>
      </c>
      <c r="E120" s="1829" t="s">
        <v>2180</v>
      </c>
      <c r="F120" s="1830"/>
      <c r="G120" s="1293" t="s">
        <v>581</v>
      </c>
      <c r="H120" s="1827" t="s">
        <v>1675</v>
      </c>
      <c r="I120" s="1828"/>
      <c r="J120" s="1294" t="s">
        <v>1674</v>
      </c>
    </row>
  </sheetData>
  <mergeCells count="195">
    <mergeCell ref="B69:B71"/>
    <mergeCell ref="H83:I83"/>
    <mergeCell ref="B90:B93"/>
    <mergeCell ref="E77:F77"/>
    <mergeCell ref="E78:F78"/>
    <mergeCell ref="B73:B78"/>
    <mergeCell ref="H79:I79"/>
    <mergeCell ref="H80:I80"/>
    <mergeCell ref="H81:I81"/>
    <mergeCell ref="H90:I90"/>
    <mergeCell ref="H91:I91"/>
    <mergeCell ref="H92:I92"/>
    <mergeCell ref="B79:B83"/>
    <mergeCell ref="H71:I71"/>
    <mergeCell ref="E72:F72"/>
    <mergeCell ref="H72:I72"/>
    <mergeCell ref="E73:F73"/>
    <mergeCell ref="H73:I73"/>
    <mergeCell ref="E74:F74"/>
    <mergeCell ref="H93:I93"/>
    <mergeCell ref="H74:I74"/>
    <mergeCell ref="F69:F71"/>
    <mergeCell ref="F79:F83"/>
    <mergeCell ref="H82:I82"/>
    <mergeCell ref="B113:B117"/>
    <mergeCell ref="E113:F113"/>
    <mergeCell ref="B107:B111"/>
    <mergeCell ref="E107:F107"/>
    <mergeCell ref="H107:I107"/>
    <mergeCell ref="E105:E106"/>
    <mergeCell ref="F94:F97"/>
    <mergeCell ref="H105:I105"/>
    <mergeCell ref="H106:I106"/>
    <mergeCell ref="H94:I94"/>
    <mergeCell ref="H95:I95"/>
    <mergeCell ref="H96:I96"/>
    <mergeCell ref="H97:I97"/>
    <mergeCell ref="H100:I100"/>
    <mergeCell ref="B101:B104"/>
    <mergeCell ref="H101:I101"/>
    <mergeCell ref="H102:I102"/>
    <mergeCell ref="H103:I103"/>
    <mergeCell ref="H104:I104"/>
    <mergeCell ref="B98:B100"/>
    <mergeCell ref="B105:B106"/>
    <mergeCell ref="B94:B97"/>
    <mergeCell ref="H86:I86"/>
    <mergeCell ref="H87:I87"/>
    <mergeCell ref="H88:I88"/>
    <mergeCell ref="H89:I89"/>
    <mergeCell ref="H70:I70"/>
    <mergeCell ref="F90:F93"/>
    <mergeCell ref="E75:F75"/>
    <mergeCell ref="H75:I75"/>
    <mergeCell ref="E76:F76"/>
    <mergeCell ref="H76:I76"/>
    <mergeCell ref="H84:I84"/>
    <mergeCell ref="H85:I85"/>
    <mergeCell ref="H77:I77"/>
    <mergeCell ref="H78:I78"/>
    <mergeCell ref="H118:I118"/>
    <mergeCell ref="H119:I119"/>
    <mergeCell ref="H120:I120"/>
    <mergeCell ref="E118:F118"/>
    <mergeCell ref="E119:F119"/>
    <mergeCell ref="E120:F120"/>
    <mergeCell ref="E117:F117"/>
    <mergeCell ref="H117:I117"/>
    <mergeCell ref="H57:I57"/>
    <mergeCell ref="H58:I58"/>
    <mergeCell ref="H59:I59"/>
    <mergeCell ref="E57:F57"/>
    <mergeCell ref="E58:F58"/>
    <mergeCell ref="E59:F59"/>
    <mergeCell ref="H69:I69"/>
    <mergeCell ref="E60:F60"/>
    <mergeCell ref="H65:I65"/>
    <mergeCell ref="E66:F66"/>
    <mergeCell ref="H66:I66"/>
    <mergeCell ref="E67:F67"/>
    <mergeCell ref="H113:I113"/>
    <mergeCell ref="E114:F114"/>
    <mergeCell ref="H114:I114"/>
    <mergeCell ref="E115:F115"/>
    <mergeCell ref="J107:J117"/>
    <mergeCell ref="E108:F108"/>
    <mergeCell ref="H108:I108"/>
    <mergeCell ref="E109:F109"/>
    <mergeCell ref="H109:I109"/>
    <mergeCell ref="E110:F110"/>
    <mergeCell ref="H110:I110"/>
    <mergeCell ref="E98:F98"/>
    <mergeCell ref="H98:I98"/>
    <mergeCell ref="E99:F99"/>
    <mergeCell ref="H99:I99"/>
    <mergeCell ref="E100:F100"/>
    <mergeCell ref="E101:E104"/>
    <mergeCell ref="H115:I115"/>
    <mergeCell ref="E116:F116"/>
    <mergeCell ref="H116:I116"/>
    <mergeCell ref="E111:F111"/>
    <mergeCell ref="H111:I111"/>
    <mergeCell ref="E112:F112"/>
    <mergeCell ref="H112:I112"/>
    <mergeCell ref="B64:B65"/>
    <mergeCell ref="C64:C65"/>
    <mergeCell ref="E64:F64"/>
    <mergeCell ref="H64:I64"/>
    <mergeCell ref="E65:F65"/>
    <mergeCell ref="H60:I60"/>
    <mergeCell ref="B61:B63"/>
    <mergeCell ref="F61:F63"/>
    <mergeCell ref="H61:I61"/>
    <mergeCell ref="H62:I62"/>
    <mergeCell ref="H63:I63"/>
    <mergeCell ref="B54:B60"/>
    <mergeCell ref="E54:F54"/>
    <mergeCell ref="H54:I54"/>
    <mergeCell ref="E55:F55"/>
    <mergeCell ref="H55:I55"/>
    <mergeCell ref="H67:I67"/>
    <mergeCell ref="H68:I68"/>
    <mergeCell ref="B44:B45"/>
    <mergeCell ref="C44:C45"/>
    <mergeCell ref="H44:I44"/>
    <mergeCell ref="H45:I45"/>
    <mergeCell ref="B51:B53"/>
    <mergeCell ref="H51:I51"/>
    <mergeCell ref="H52:I52"/>
    <mergeCell ref="H53:I53"/>
    <mergeCell ref="F44:F45"/>
    <mergeCell ref="F51:F53"/>
    <mergeCell ref="H49:I49"/>
    <mergeCell ref="H46:I46"/>
    <mergeCell ref="E47:F47"/>
    <mergeCell ref="H47:I47"/>
    <mergeCell ref="B48:B50"/>
    <mergeCell ref="C48:C50"/>
    <mergeCell ref="E48:F48"/>
    <mergeCell ref="H48:I48"/>
    <mergeCell ref="E50:F50"/>
    <mergeCell ref="H50:I50"/>
    <mergeCell ref="E49:F49"/>
    <mergeCell ref="B46:B47"/>
    <mergeCell ref="C46:C47"/>
    <mergeCell ref="E46:F46"/>
    <mergeCell ref="J35:J37"/>
    <mergeCell ref="E39:F39"/>
    <mergeCell ref="H39:I39"/>
    <mergeCell ref="E40:F40"/>
    <mergeCell ref="H40:I40"/>
    <mergeCell ref="B34:B40"/>
    <mergeCell ref="C34:C40"/>
    <mergeCell ref="E34:F34"/>
    <mergeCell ref="H34:I34"/>
    <mergeCell ref="D35:D38"/>
    <mergeCell ref="E35:F38"/>
    <mergeCell ref="H35:I35"/>
    <mergeCell ref="H36:I38"/>
    <mergeCell ref="E24:F24"/>
    <mergeCell ref="H24:I24"/>
    <mergeCell ref="C25:C28"/>
    <mergeCell ref="D25:D28"/>
    <mergeCell ref="E25:E28"/>
    <mergeCell ref="G41:I41"/>
    <mergeCell ref="B42:B43"/>
    <mergeCell ref="C42:C43"/>
    <mergeCell ref="E42:F42"/>
    <mergeCell ref="H42:I42"/>
    <mergeCell ref="E43:F43"/>
    <mergeCell ref="H43:I43"/>
    <mergeCell ref="A1:J1"/>
    <mergeCell ref="A20:B20"/>
    <mergeCell ref="E20:F20"/>
    <mergeCell ref="G20:I20"/>
    <mergeCell ref="A21:B21"/>
    <mergeCell ref="G21:I21"/>
    <mergeCell ref="B32:B33"/>
    <mergeCell ref="C32:C33"/>
    <mergeCell ref="E32:F32"/>
    <mergeCell ref="H32:I32"/>
    <mergeCell ref="E33:F33"/>
    <mergeCell ref="H33:I33"/>
    <mergeCell ref="F25:F28"/>
    <mergeCell ref="J25:J28"/>
    <mergeCell ref="E29:F29"/>
    <mergeCell ref="H29:I29"/>
    <mergeCell ref="B30:B31"/>
    <mergeCell ref="H30:I30"/>
    <mergeCell ref="H31:I31"/>
    <mergeCell ref="A22:B28"/>
    <mergeCell ref="E22:F22"/>
    <mergeCell ref="H22:I22"/>
    <mergeCell ref="E23:F23"/>
    <mergeCell ref="H23:I23"/>
  </mergeCells>
  <phoneticPr fontId="10"/>
  <printOptions horizontalCentered="1" verticalCentered="1"/>
  <pageMargins left="0.59055118110236227" right="0.39370078740157483" top="0.78740157480314965" bottom="0.19685039370078741" header="0.51181102362204722" footer="0.51181102362204722"/>
  <pageSetup paperSize="9" scale="84" orientation="portrait"/>
  <headerFooter alignWithMargins="0">
    <oddHeader>&amp;R（福岡市様式）&lt;加算様式２&gt;</oddHeader>
  </headerFooter>
  <rowBreaks count="3" manualBreakCount="3">
    <brk id="47" max="9" man="1"/>
    <brk id="78" max="9" man="1"/>
    <brk id="106"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rgb="FF0070C0"/>
  </sheetPr>
  <dimension ref="A1:H119"/>
  <sheetViews>
    <sheetView view="pageBreakPreview" topLeftCell="A70" zoomScale="115" zoomScaleNormal="100" zoomScaleSheetLayoutView="115" workbookViewId="0">
      <selection activeCell="K21" sqref="K21"/>
    </sheetView>
  </sheetViews>
  <sheetFormatPr defaultColWidth="9" defaultRowHeight="10.8" x14ac:dyDescent="0.2"/>
  <cols>
    <col min="1" max="1" width="1.6640625" style="751" customWidth="1"/>
    <col min="2" max="2" width="15.6640625" style="751" customWidth="1"/>
    <col min="3" max="4" width="4.33203125" style="751" customWidth="1"/>
    <col min="5" max="5" width="2.44140625" style="752" customWidth="1"/>
    <col min="6" max="6" width="2.44140625" style="753" customWidth="1"/>
    <col min="7" max="7" width="38.109375" style="751" customWidth="1"/>
    <col min="8" max="8" width="23.109375" style="754" customWidth="1"/>
    <col min="9" max="16384" width="9" style="751"/>
  </cols>
  <sheetData>
    <row r="1" spans="1:8" ht="30" customHeight="1" x14ac:dyDescent="0.2">
      <c r="A1" s="1894" t="s">
        <v>1824</v>
      </c>
      <c r="B1" s="1895"/>
      <c r="C1" s="1895"/>
      <c r="D1" s="1895"/>
      <c r="E1" s="1895"/>
      <c r="F1" s="1895"/>
      <c r="G1" s="1895"/>
      <c r="H1" s="1895"/>
    </row>
    <row r="2" spans="1:8" ht="12" customHeight="1" x14ac:dyDescent="0.2">
      <c r="A2" s="955" t="s">
        <v>2236</v>
      </c>
      <c r="B2" s="1171"/>
    </row>
    <row r="3" spans="1:8" s="732" customFormat="1" ht="12" customHeight="1" x14ac:dyDescent="0.2">
      <c r="E3" s="733"/>
      <c r="F3" s="734"/>
      <c r="G3" s="878" t="s">
        <v>1731</v>
      </c>
      <c r="H3" s="879"/>
    </row>
    <row r="4" spans="1:8" s="732" customFormat="1" ht="12" customHeight="1" x14ac:dyDescent="0.2">
      <c r="E4" s="733"/>
      <c r="F4" s="734"/>
      <c r="G4" s="878" t="s">
        <v>1732</v>
      </c>
      <c r="H4" s="879"/>
    </row>
    <row r="5" spans="1:8" ht="12" customHeight="1" x14ac:dyDescent="0.2"/>
    <row r="6" spans="1:8" ht="12" customHeight="1" x14ac:dyDescent="0.2">
      <c r="A6" s="849" t="s">
        <v>1825</v>
      </c>
    </row>
    <row r="7" spans="1:8" s="1019" customFormat="1" ht="12" customHeight="1" x14ac:dyDescent="0.2">
      <c r="A7" s="1018" t="s">
        <v>2226</v>
      </c>
      <c r="B7" s="1301"/>
      <c r="E7" s="1020"/>
      <c r="F7" s="1021"/>
      <c r="H7" s="985"/>
    </row>
    <row r="8" spans="1:8" s="1019" customFormat="1" ht="12" customHeight="1" x14ac:dyDescent="0.2">
      <c r="A8" s="1018" t="s">
        <v>2031</v>
      </c>
      <c r="B8" s="1021"/>
      <c r="E8" s="1020"/>
      <c r="F8" s="1021"/>
      <c r="H8" s="985"/>
    </row>
    <row r="9" spans="1:8" s="1019" customFormat="1" ht="12" customHeight="1" x14ac:dyDescent="0.2">
      <c r="A9" s="1018"/>
      <c r="B9" s="1301" t="s">
        <v>2032</v>
      </c>
      <c r="E9" s="1020"/>
      <c r="F9" s="1021"/>
      <c r="H9" s="985"/>
    </row>
    <row r="10" spans="1:8" s="1019" customFormat="1" ht="12" customHeight="1" x14ac:dyDescent="0.2">
      <c r="A10" s="1018" t="s">
        <v>2233</v>
      </c>
      <c r="B10" s="1301"/>
      <c r="E10" s="1020"/>
      <c r="F10" s="1021"/>
      <c r="H10" s="985"/>
    </row>
    <row r="11" spans="1:8" s="1019" customFormat="1" ht="12" customHeight="1" x14ac:dyDescent="0.2">
      <c r="A11" s="1018"/>
      <c r="B11" s="1301" t="s">
        <v>2228</v>
      </c>
      <c r="E11" s="1020"/>
      <c r="F11" s="1021"/>
      <c r="H11" s="985"/>
    </row>
    <row r="12" spans="1:8" s="742" customFormat="1" ht="60" customHeight="1" x14ac:dyDescent="0.2">
      <c r="A12" s="1896" t="s">
        <v>1614</v>
      </c>
      <c r="B12" s="1897"/>
      <c r="C12" s="755" t="s">
        <v>1721</v>
      </c>
      <c r="D12" s="755" t="s">
        <v>1615</v>
      </c>
      <c r="E12" s="1896" t="s">
        <v>1616</v>
      </c>
      <c r="F12" s="1898"/>
      <c r="G12" s="1897"/>
      <c r="H12" s="756" t="s">
        <v>1617</v>
      </c>
    </row>
    <row r="13" spans="1:8" s="742" customFormat="1" ht="24" customHeight="1" x14ac:dyDescent="0.2">
      <c r="A13" s="1721" t="s">
        <v>1618</v>
      </c>
      <c r="B13" s="1722"/>
      <c r="C13" s="738" t="s">
        <v>227</v>
      </c>
      <c r="D13" s="739" t="s">
        <v>227</v>
      </c>
      <c r="E13" s="740" t="s">
        <v>581</v>
      </c>
      <c r="F13" s="1727" t="s">
        <v>2229</v>
      </c>
      <c r="G13" s="1728"/>
      <c r="H13" s="762"/>
    </row>
    <row r="14" spans="1:8" s="742" customFormat="1" ht="22.5" customHeight="1" x14ac:dyDescent="0.2">
      <c r="A14" s="1723"/>
      <c r="B14" s="1724"/>
      <c r="C14" s="760" t="s">
        <v>227</v>
      </c>
      <c r="D14" s="761" t="s">
        <v>227</v>
      </c>
      <c r="E14" s="740" t="s">
        <v>581</v>
      </c>
      <c r="F14" s="1729" t="s">
        <v>2230</v>
      </c>
      <c r="G14" s="1730"/>
      <c r="H14" s="762" t="s">
        <v>1619</v>
      </c>
    </row>
    <row r="15" spans="1:8" s="742" customFormat="1" ht="18" customHeight="1" x14ac:dyDescent="0.2">
      <c r="A15" s="1723"/>
      <c r="B15" s="1724"/>
      <c r="C15" s="738" t="s">
        <v>227</v>
      </c>
      <c r="D15" s="739" t="s">
        <v>227</v>
      </c>
      <c r="E15" s="740" t="s">
        <v>581</v>
      </c>
      <c r="F15" s="1731" t="s">
        <v>2243</v>
      </c>
      <c r="G15" s="1732"/>
      <c r="H15" s="1280" t="s">
        <v>2244</v>
      </c>
    </row>
    <row r="16" spans="1:8" s="742" customFormat="1" ht="12" customHeight="1" x14ac:dyDescent="0.2">
      <c r="A16" s="1723"/>
      <c r="B16" s="1724"/>
      <c r="C16" s="1733"/>
      <c r="D16" s="1899" t="s">
        <v>227</v>
      </c>
      <c r="E16" s="763" t="s">
        <v>581</v>
      </c>
      <c r="F16" s="764" t="s">
        <v>1620</v>
      </c>
      <c r="G16" s="765"/>
      <c r="H16" s="1716" t="s">
        <v>1621</v>
      </c>
    </row>
    <row r="17" spans="1:8" s="742" customFormat="1" ht="12" customHeight="1" x14ac:dyDescent="0.2">
      <c r="A17" s="1723"/>
      <c r="B17" s="1724"/>
      <c r="C17" s="1734"/>
      <c r="D17" s="1900"/>
      <c r="E17" s="763"/>
      <c r="F17" s="766" t="s">
        <v>714</v>
      </c>
      <c r="G17" s="767" t="s">
        <v>1622</v>
      </c>
      <c r="H17" s="1717"/>
    </row>
    <row r="18" spans="1:8" s="742" customFormat="1" ht="12" customHeight="1" x14ac:dyDescent="0.2">
      <c r="A18" s="1723"/>
      <c r="B18" s="1724"/>
      <c r="C18" s="1734"/>
      <c r="D18" s="1900"/>
      <c r="E18" s="763"/>
      <c r="F18" s="764"/>
      <c r="G18" s="765"/>
      <c r="H18" s="1717"/>
    </row>
    <row r="19" spans="1:8" s="742" customFormat="1" ht="12" customHeight="1" x14ac:dyDescent="0.2">
      <c r="A19" s="1723"/>
      <c r="B19" s="1724"/>
      <c r="C19" s="1735"/>
      <c r="D19" s="1901"/>
      <c r="E19" s="763"/>
      <c r="F19" s="764"/>
      <c r="G19" s="765"/>
      <c r="H19" s="1718"/>
    </row>
    <row r="20" spans="1:8" s="742" customFormat="1" ht="30" customHeight="1" x14ac:dyDescent="0.2">
      <c r="A20" s="737"/>
      <c r="B20" s="768" t="s">
        <v>4</v>
      </c>
      <c r="C20" s="738" t="s">
        <v>227</v>
      </c>
      <c r="D20" s="739" t="s">
        <v>227</v>
      </c>
      <c r="E20" s="740"/>
      <c r="F20" s="1719"/>
      <c r="G20" s="1720"/>
      <c r="H20" s="769" t="s">
        <v>1623</v>
      </c>
    </row>
    <row r="21" spans="1:8" s="742" customFormat="1" ht="30" customHeight="1" x14ac:dyDescent="0.2">
      <c r="A21" s="737"/>
      <c r="B21" s="768" t="s">
        <v>1624</v>
      </c>
      <c r="C21" s="738" t="s">
        <v>227</v>
      </c>
      <c r="D21" s="739" t="s">
        <v>227</v>
      </c>
      <c r="E21" s="740" t="s">
        <v>581</v>
      </c>
      <c r="F21" s="1719" t="s">
        <v>1846</v>
      </c>
      <c r="G21" s="1720"/>
      <c r="H21" s="762"/>
    </row>
    <row r="22" spans="1:8" ht="18" customHeight="1" x14ac:dyDescent="0.2">
      <c r="A22" s="786"/>
      <c r="B22" s="916" t="s">
        <v>1626</v>
      </c>
      <c r="C22" s="772"/>
      <c r="D22" s="772"/>
      <c r="E22" s="1902"/>
      <c r="F22" s="1903"/>
      <c r="G22" s="1904"/>
      <c r="H22" s="773"/>
    </row>
    <row r="23" spans="1:8" ht="18" customHeight="1" x14ac:dyDescent="0.2">
      <c r="A23" s="770"/>
      <c r="B23" s="1905" t="s">
        <v>342</v>
      </c>
      <c r="C23" s="1851"/>
      <c r="D23" s="917" t="s">
        <v>227</v>
      </c>
      <c r="E23" s="918" t="s">
        <v>581</v>
      </c>
      <c r="F23" s="1876" t="s">
        <v>1634</v>
      </c>
      <c r="G23" s="1887"/>
      <c r="H23" s="773" t="s">
        <v>1635</v>
      </c>
    </row>
    <row r="24" spans="1:8" ht="25.5" customHeight="1" x14ac:dyDescent="0.2">
      <c r="A24" s="770"/>
      <c r="B24" s="1906"/>
      <c r="C24" s="1852"/>
      <c r="D24" s="917" t="s">
        <v>227</v>
      </c>
      <c r="E24" s="918" t="s">
        <v>581</v>
      </c>
      <c r="F24" s="1844" t="s">
        <v>1831</v>
      </c>
      <c r="G24" s="1845"/>
      <c r="H24" s="773" t="s">
        <v>1826</v>
      </c>
    </row>
    <row r="25" spans="1:8" ht="18" customHeight="1" x14ac:dyDescent="0.2">
      <c r="A25" s="770"/>
      <c r="B25" s="1906"/>
      <c r="C25" s="1852"/>
      <c r="D25" s="919" t="s">
        <v>227</v>
      </c>
      <c r="E25" s="920" t="s">
        <v>581</v>
      </c>
      <c r="F25" s="1888" t="s">
        <v>1636</v>
      </c>
      <c r="G25" s="1887"/>
      <c r="H25" s="921" t="s">
        <v>1635</v>
      </c>
    </row>
    <row r="26" spans="1:8" ht="18" customHeight="1" x14ac:dyDescent="0.2">
      <c r="A26" s="770"/>
      <c r="B26" s="1839" t="s">
        <v>1827</v>
      </c>
      <c r="C26" s="1851"/>
      <c r="D26" s="917" t="s">
        <v>227</v>
      </c>
      <c r="E26" s="918" t="s">
        <v>581</v>
      </c>
      <c r="F26" s="1876" t="s">
        <v>1634</v>
      </c>
      <c r="G26" s="1887"/>
      <c r="H26" s="773" t="s">
        <v>1635</v>
      </c>
    </row>
    <row r="27" spans="1:8" ht="28.5" customHeight="1" x14ac:dyDescent="0.2">
      <c r="A27" s="770"/>
      <c r="B27" s="1841"/>
      <c r="C27" s="1853"/>
      <c r="D27" s="917" t="s">
        <v>227</v>
      </c>
      <c r="E27" s="918" t="s">
        <v>581</v>
      </c>
      <c r="F27" s="1844" t="s">
        <v>1831</v>
      </c>
      <c r="G27" s="1845"/>
      <c r="H27" s="773"/>
    </row>
    <row r="28" spans="1:8" s="926" customFormat="1" ht="18" customHeight="1" x14ac:dyDescent="0.2">
      <c r="A28" s="922"/>
      <c r="B28" s="1878" t="s">
        <v>1828</v>
      </c>
      <c r="C28" s="1740"/>
      <c r="D28" s="923" t="s">
        <v>227</v>
      </c>
      <c r="E28" s="924" t="s">
        <v>581</v>
      </c>
      <c r="F28" s="1842" t="s">
        <v>1640</v>
      </c>
      <c r="G28" s="1843"/>
      <c r="H28" s="925" t="s">
        <v>1635</v>
      </c>
    </row>
    <row r="29" spans="1:8" s="926" customFormat="1" ht="45.45" customHeight="1" x14ac:dyDescent="0.2">
      <c r="A29" s="922"/>
      <c r="B29" s="1879"/>
      <c r="C29" s="1741"/>
      <c r="D29" s="927" t="s">
        <v>227</v>
      </c>
      <c r="E29" s="924" t="s">
        <v>581</v>
      </c>
      <c r="F29" s="1842" t="s">
        <v>1641</v>
      </c>
      <c r="G29" s="1843"/>
      <c r="H29" s="925" t="s">
        <v>1829</v>
      </c>
    </row>
    <row r="30" spans="1:8" s="732" customFormat="1" ht="18" customHeight="1" x14ac:dyDescent="0.2">
      <c r="A30" s="786"/>
      <c r="B30" s="1761" t="s">
        <v>1667</v>
      </c>
      <c r="C30" s="1848"/>
      <c r="D30" s="743" t="s">
        <v>227</v>
      </c>
      <c r="E30" s="748" t="s">
        <v>581</v>
      </c>
      <c r="F30" s="1683" t="s">
        <v>1640</v>
      </c>
      <c r="G30" s="1684"/>
      <c r="H30" s="808" t="s">
        <v>1635</v>
      </c>
    </row>
    <row r="31" spans="1:8" s="732" customFormat="1" ht="55.5" customHeight="1" x14ac:dyDescent="0.2">
      <c r="A31" s="786"/>
      <c r="B31" s="1762"/>
      <c r="C31" s="1849"/>
      <c r="D31" s="809" t="s">
        <v>227</v>
      </c>
      <c r="E31" s="810" t="s">
        <v>581</v>
      </c>
      <c r="F31" s="1683" t="s">
        <v>1668</v>
      </c>
      <c r="G31" s="1684"/>
      <c r="H31" s="808" t="s">
        <v>1669</v>
      </c>
    </row>
    <row r="32" spans="1:8" s="732" customFormat="1" ht="18" customHeight="1" x14ac:dyDescent="0.2">
      <c r="A32" s="786"/>
      <c r="B32" s="1761" t="s">
        <v>1684</v>
      </c>
      <c r="C32" s="1848"/>
      <c r="D32" s="743" t="s">
        <v>227</v>
      </c>
      <c r="E32" s="748" t="s">
        <v>581</v>
      </c>
      <c r="F32" s="1683" t="s">
        <v>1640</v>
      </c>
      <c r="G32" s="1684"/>
      <c r="H32" s="808" t="s">
        <v>1635</v>
      </c>
    </row>
    <row r="33" spans="1:8" s="732" customFormat="1" ht="42" customHeight="1" x14ac:dyDescent="0.2">
      <c r="A33" s="786"/>
      <c r="B33" s="1767"/>
      <c r="C33" s="1850"/>
      <c r="D33" s="743" t="s">
        <v>227</v>
      </c>
      <c r="E33" s="748" t="s">
        <v>581</v>
      </c>
      <c r="F33" s="1683" t="s">
        <v>1676</v>
      </c>
      <c r="G33" s="1684"/>
      <c r="H33" s="808" t="s">
        <v>2222</v>
      </c>
    </row>
    <row r="34" spans="1:8" s="732" customFormat="1" ht="28.8" x14ac:dyDescent="0.2">
      <c r="A34" s="786"/>
      <c r="B34" s="1762"/>
      <c r="C34" s="1849"/>
      <c r="D34" s="809" t="s">
        <v>227</v>
      </c>
      <c r="E34" s="810" t="s">
        <v>581</v>
      </c>
      <c r="F34" s="1683" t="s">
        <v>1852</v>
      </c>
      <c r="G34" s="1684"/>
      <c r="H34" s="808" t="s">
        <v>2238</v>
      </c>
    </row>
    <row r="35" spans="1:8" s="926" customFormat="1" ht="25.5" customHeight="1" x14ac:dyDescent="0.2">
      <c r="A35" s="922"/>
      <c r="B35" s="1857" t="s">
        <v>1830</v>
      </c>
      <c r="C35" s="1889"/>
      <c r="D35" s="927" t="s">
        <v>227</v>
      </c>
      <c r="E35" s="918" t="s">
        <v>581</v>
      </c>
      <c r="F35" s="1844" t="s">
        <v>1831</v>
      </c>
      <c r="G35" s="1845"/>
      <c r="H35" s="773" t="s">
        <v>1826</v>
      </c>
    </row>
    <row r="36" spans="1:8" s="926" customFormat="1" ht="33" customHeight="1" x14ac:dyDescent="0.2">
      <c r="A36" s="922"/>
      <c r="B36" s="1880"/>
      <c r="C36" s="1890"/>
      <c r="D36" s="927" t="s">
        <v>227</v>
      </c>
      <c r="E36" s="924" t="s">
        <v>581</v>
      </c>
      <c r="F36" s="1881" t="s">
        <v>1853</v>
      </c>
      <c r="G36" s="1882"/>
      <c r="H36" s="942" t="s">
        <v>1854</v>
      </c>
    </row>
    <row r="37" spans="1:8" ht="24" customHeight="1" x14ac:dyDescent="0.2">
      <c r="A37" s="786"/>
      <c r="B37" s="1868" t="s">
        <v>355</v>
      </c>
      <c r="C37" s="1891"/>
      <c r="D37" s="953" t="s">
        <v>227</v>
      </c>
      <c r="E37" s="954" t="s">
        <v>581</v>
      </c>
      <c r="F37" s="1883" t="s">
        <v>1878</v>
      </c>
      <c r="G37" s="1884"/>
      <c r="H37" s="773"/>
    </row>
    <row r="38" spans="1:8" ht="24" customHeight="1" x14ac:dyDescent="0.2">
      <c r="A38" s="786"/>
      <c r="B38" s="1869"/>
      <c r="C38" s="1892"/>
      <c r="D38" s="917" t="s">
        <v>227</v>
      </c>
      <c r="E38" s="918" t="s">
        <v>581</v>
      </c>
      <c r="F38" s="1844" t="s">
        <v>1831</v>
      </c>
      <c r="G38" s="1845"/>
      <c r="H38" s="773" t="s">
        <v>1847</v>
      </c>
    </row>
    <row r="39" spans="1:8" s="732" customFormat="1" ht="42.75" customHeight="1" x14ac:dyDescent="0.2">
      <c r="A39" s="786"/>
      <c r="B39" s="1869"/>
      <c r="C39" s="1893"/>
      <c r="D39" s="743" t="s">
        <v>227</v>
      </c>
      <c r="E39" s="810" t="s">
        <v>581</v>
      </c>
      <c r="F39" s="1788" t="s">
        <v>1880</v>
      </c>
      <c r="G39" s="1789"/>
      <c r="H39" s="808" t="s">
        <v>1879</v>
      </c>
    </row>
    <row r="40" spans="1:8" ht="24" customHeight="1" x14ac:dyDescent="0.2">
      <c r="A40" s="786"/>
      <c r="B40" s="928" t="s">
        <v>1832</v>
      </c>
      <c r="C40" s="774" t="s">
        <v>227</v>
      </c>
      <c r="D40" s="919" t="s">
        <v>227</v>
      </c>
      <c r="E40" s="920" t="s">
        <v>581</v>
      </c>
      <c r="F40" s="1885" t="s">
        <v>1848</v>
      </c>
      <c r="G40" s="1886"/>
      <c r="H40" s="929"/>
    </row>
    <row r="41" spans="1:8" ht="24" customHeight="1" x14ac:dyDescent="0.2">
      <c r="A41" s="786"/>
      <c r="B41" s="930" t="s">
        <v>1833</v>
      </c>
      <c r="C41" s="774" t="s">
        <v>227</v>
      </c>
      <c r="D41" s="919" t="s">
        <v>227</v>
      </c>
      <c r="E41" s="783" t="s">
        <v>581</v>
      </c>
      <c r="F41" s="1860" t="s">
        <v>1849</v>
      </c>
      <c r="G41" s="1861"/>
      <c r="H41" s="793"/>
    </row>
    <row r="42" spans="1:8" ht="24.75" customHeight="1" x14ac:dyDescent="0.2">
      <c r="A42" s="786"/>
      <c r="B42" s="1868" t="s">
        <v>1834</v>
      </c>
      <c r="C42" s="781" t="s">
        <v>227</v>
      </c>
      <c r="D42" s="917" t="s">
        <v>227</v>
      </c>
      <c r="E42" s="783" t="s">
        <v>581</v>
      </c>
      <c r="F42" s="1846" t="s">
        <v>1868</v>
      </c>
      <c r="G42" s="1847"/>
      <c r="H42" s="793"/>
    </row>
    <row r="43" spans="1:8" ht="36" customHeight="1" x14ac:dyDescent="0.2">
      <c r="A43" s="786"/>
      <c r="B43" s="1870"/>
      <c r="C43" s="781" t="s">
        <v>227</v>
      </c>
      <c r="D43" s="917" t="s">
        <v>227</v>
      </c>
      <c r="E43" s="783" t="s">
        <v>581</v>
      </c>
      <c r="F43" s="1846" t="s">
        <v>1835</v>
      </c>
      <c r="G43" s="1847"/>
      <c r="H43" s="793" t="s">
        <v>1836</v>
      </c>
    </row>
    <row r="44" spans="1:8" ht="18" customHeight="1" x14ac:dyDescent="0.2">
      <c r="A44" s="786"/>
      <c r="B44" s="1868" t="s">
        <v>1837</v>
      </c>
      <c r="C44" s="781" t="s">
        <v>227</v>
      </c>
      <c r="D44" s="917" t="s">
        <v>227</v>
      </c>
      <c r="E44" s="783" t="s">
        <v>581</v>
      </c>
      <c r="F44" s="1866" t="s">
        <v>1869</v>
      </c>
      <c r="G44" s="1867"/>
      <c r="H44" s="793"/>
    </row>
    <row r="45" spans="1:8" ht="18" customHeight="1" x14ac:dyDescent="0.2">
      <c r="A45" s="786"/>
      <c r="B45" s="1869"/>
      <c r="C45" s="781" t="s">
        <v>227</v>
      </c>
      <c r="D45" s="917" t="s">
        <v>227</v>
      </c>
      <c r="E45" s="783" t="s">
        <v>581</v>
      </c>
      <c r="F45" s="1866" t="s">
        <v>1870</v>
      </c>
      <c r="G45" s="1867"/>
      <c r="H45" s="951" t="s">
        <v>1871</v>
      </c>
    </row>
    <row r="46" spans="1:8" ht="25.5" customHeight="1" x14ac:dyDescent="0.2">
      <c r="A46" s="786"/>
      <c r="B46" s="1869"/>
      <c r="C46" s="772"/>
      <c r="D46" s="917" t="s">
        <v>227</v>
      </c>
      <c r="E46" s="918" t="s">
        <v>581</v>
      </c>
      <c r="F46" s="1844" t="s">
        <v>1831</v>
      </c>
      <c r="G46" s="1845"/>
      <c r="H46" s="925" t="s">
        <v>1645</v>
      </c>
    </row>
    <row r="47" spans="1:8" ht="24" customHeight="1" x14ac:dyDescent="0.2">
      <c r="A47" s="786"/>
      <c r="B47" s="1869"/>
      <c r="C47" s="781" t="s">
        <v>227</v>
      </c>
      <c r="D47" s="917" t="s">
        <v>227</v>
      </c>
      <c r="E47" s="924" t="s">
        <v>581</v>
      </c>
      <c r="F47" s="1842" t="s">
        <v>1838</v>
      </c>
      <c r="G47" s="1843"/>
      <c r="H47" s="793"/>
    </row>
    <row r="48" spans="1:8" ht="24.75" customHeight="1" x14ac:dyDescent="0.2">
      <c r="A48" s="786"/>
      <c r="B48" s="1869"/>
      <c r="C48" s="795" t="s">
        <v>227</v>
      </c>
      <c r="D48" s="917" t="s">
        <v>227</v>
      </c>
      <c r="E48" s="783" t="s">
        <v>581</v>
      </c>
      <c r="F48" s="1846" t="s">
        <v>1839</v>
      </c>
      <c r="G48" s="1847"/>
      <c r="H48" s="793"/>
    </row>
    <row r="49" spans="1:8" ht="18" customHeight="1" x14ac:dyDescent="0.2">
      <c r="A49" s="786"/>
      <c r="B49" s="1869"/>
      <c r="C49" s="795" t="s">
        <v>227</v>
      </c>
      <c r="D49" s="917" t="s">
        <v>227</v>
      </c>
      <c r="E49" s="783" t="s">
        <v>581</v>
      </c>
      <c r="F49" s="1846" t="s">
        <v>1872</v>
      </c>
      <c r="G49" s="1847"/>
      <c r="H49" s="929"/>
    </row>
    <row r="50" spans="1:8" ht="35.25" customHeight="1" x14ac:dyDescent="0.2">
      <c r="A50" s="786"/>
      <c r="B50" s="1870"/>
      <c r="C50" s="772"/>
      <c r="D50" s="952" t="s">
        <v>227</v>
      </c>
      <c r="E50" s="783" t="s">
        <v>581</v>
      </c>
      <c r="F50" s="1866" t="s">
        <v>1882</v>
      </c>
      <c r="G50" s="1867"/>
      <c r="H50" s="951" t="s">
        <v>1881</v>
      </c>
    </row>
    <row r="51" spans="1:8" s="750" customFormat="1" ht="18" customHeight="1" x14ac:dyDescent="0.2">
      <c r="A51" s="747" t="s">
        <v>586</v>
      </c>
      <c r="B51" s="1839" t="s">
        <v>33</v>
      </c>
      <c r="C51" s="804" t="s">
        <v>227</v>
      </c>
      <c r="D51" s="805" t="s">
        <v>227</v>
      </c>
      <c r="E51" s="791" t="s">
        <v>581</v>
      </c>
      <c r="F51" s="1683" t="s">
        <v>1681</v>
      </c>
      <c r="G51" s="1684"/>
      <c r="H51" s="789"/>
    </row>
    <row r="52" spans="1:8" ht="18" customHeight="1" x14ac:dyDescent="0.2">
      <c r="A52" s="786"/>
      <c r="B52" s="1840"/>
      <c r="C52" s="781" t="s">
        <v>227</v>
      </c>
      <c r="D52" s="917" t="s">
        <v>227</v>
      </c>
      <c r="E52" s="924" t="s">
        <v>581</v>
      </c>
      <c r="F52" s="1842" t="s">
        <v>1840</v>
      </c>
      <c r="G52" s="1843"/>
      <c r="H52" s="925"/>
    </row>
    <row r="53" spans="1:8" ht="18" customHeight="1" x14ac:dyDescent="0.2">
      <c r="A53" s="786"/>
      <c r="B53" s="1840"/>
      <c r="C53" s="781" t="s">
        <v>227</v>
      </c>
      <c r="D53" s="917" t="s">
        <v>227</v>
      </c>
      <c r="E53" s="924" t="s">
        <v>581</v>
      </c>
      <c r="F53" s="1842" t="s">
        <v>1841</v>
      </c>
      <c r="G53" s="1843"/>
      <c r="H53" s="925" t="s">
        <v>1842</v>
      </c>
    </row>
    <row r="54" spans="1:8" s="931" customFormat="1" ht="18" customHeight="1" x14ac:dyDescent="0.2">
      <c r="A54" s="922"/>
      <c r="B54" s="1840"/>
      <c r="C54" s="932" t="s">
        <v>227</v>
      </c>
      <c r="D54" s="923" t="s">
        <v>227</v>
      </c>
      <c r="E54" s="924" t="s">
        <v>581</v>
      </c>
      <c r="F54" s="1842" t="s">
        <v>1656</v>
      </c>
      <c r="G54" s="1843"/>
      <c r="H54" s="925"/>
    </row>
    <row r="55" spans="1:8" s="750" customFormat="1" ht="42" customHeight="1" x14ac:dyDescent="0.2">
      <c r="A55" s="747"/>
      <c r="B55" s="1840"/>
      <c r="C55" s="745" t="s">
        <v>227</v>
      </c>
      <c r="D55" s="743" t="s">
        <v>227</v>
      </c>
      <c r="E55" s="748" t="s">
        <v>581</v>
      </c>
      <c r="F55" s="1683" t="s">
        <v>1682</v>
      </c>
      <c r="G55" s="1684"/>
      <c r="H55" s="808" t="s">
        <v>1723</v>
      </c>
    </row>
    <row r="56" spans="1:8" s="750" customFormat="1" ht="27" customHeight="1" x14ac:dyDescent="0.2">
      <c r="A56" s="747"/>
      <c r="B56" s="1841"/>
      <c r="C56" s="745" t="s">
        <v>227</v>
      </c>
      <c r="D56" s="743" t="s">
        <v>227</v>
      </c>
      <c r="E56" s="748" t="s">
        <v>581</v>
      </c>
      <c r="F56" s="1683" t="s">
        <v>1683</v>
      </c>
      <c r="G56" s="1684"/>
      <c r="H56" s="808" t="s">
        <v>1842</v>
      </c>
    </row>
    <row r="57" spans="1:8" s="750" customFormat="1" ht="27" customHeight="1" x14ac:dyDescent="0.2">
      <c r="A57" s="747"/>
      <c r="B57" s="1871" t="s">
        <v>1873</v>
      </c>
      <c r="C57" s="1854"/>
      <c r="D57" s="743" t="s">
        <v>227</v>
      </c>
      <c r="E57" s="748" t="s">
        <v>581</v>
      </c>
      <c r="F57" s="1688" t="s">
        <v>1874</v>
      </c>
      <c r="G57" s="1689"/>
      <c r="H57" s="808"/>
    </row>
    <row r="58" spans="1:8" s="750" customFormat="1" ht="37.5" customHeight="1" x14ac:dyDescent="0.2">
      <c r="A58" s="747"/>
      <c r="B58" s="1872"/>
      <c r="C58" s="1855"/>
      <c r="D58" s="743" t="s">
        <v>227</v>
      </c>
      <c r="E58" s="748" t="s">
        <v>581</v>
      </c>
      <c r="F58" s="1688" t="s">
        <v>1883</v>
      </c>
      <c r="G58" s="1689"/>
      <c r="H58" s="808" t="s">
        <v>1876</v>
      </c>
    </row>
    <row r="59" spans="1:8" s="750" customFormat="1" ht="27" customHeight="1" x14ac:dyDescent="0.2">
      <c r="A59" s="747"/>
      <c r="B59" s="1872"/>
      <c r="C59" s="1855"/>
      <c r="D59" s="743" t="s">
        <v>227</v>
      </c>
      <c r="E59" s="748" t="s">
        <v>581</v>
      </c>
      <c r="F59" s="1690" t="s">
        <v>1841</v>
      </c>
      <c r="G59" s="1691"/>
      <c r="H59" s="808" t="s">
        <v>1886</v>
      </c>
    </row>
    <row r="60" spans="1:8" s="750" customFormat="1" ht="27" customHeight="1" x14ac:dyDescent="0.2">
      <c r="A60" s="747"/>
      <c r="B60" s="1872"/>
      <c r="C60" s="1855"/>
      <c r="D60" s="743" t="s">
        <v>227</v>
      </c>
      <c r="E60" s="748" t="s">
        <v>581</v>
      </c>
      <c r="F60" s="1690" t="s">
        <v>1840</v>
      </c>
      <c r="G60" s="1691"/>
      <c r="H60" s="808" t="s">
        <v>1875</v>
      </c>
    </row>
    <row r="61" spans="1:8" s="750" customFormat="1" ht="27" customHeight="1" x14ac:dyDescent="0.2">
      <c r="A61" s="747"/>
      <c r="B61" s="1872"/>
      <c r="C61" s="1856"/>
      <c r="D61" s="743" t="s">
        <v>227</v>
      </c>
      <c r="E61" s="748" t="s">
        <v>581</v>
      </c>
      <c r="F61" s="1690" t="s">
        <v>1885</v>
      </c>
      <c r="G61" s="1691"/>
      <c r="H61" s="808"/>
    </row>
    <row r="62" spans="1:8" s="926" customFormat="1" ht="33.15" customHeight="1" x14ac:dyDescent="0.2">
      <c r="A62" s="922"/>
      <c r="B62" s="940" t="s">
        <v>1650</v>
      </c>
      <c r="C62" s="932" t="s">
        <v>227</v>
      </c>
      <c r="D62" s="923" t="s">
        <v>227</v>
      </c>
      <c r="E62" s="924"/>
      <c r="F62" s="1876"/>
      <c r="G62" s="1877"/>
      <c r="H62" s="941" t="s">
        <v>1651</v>
      </c>
    </row>
    <row r="63" spans="1:8" s="732" customFormat="1" ht="18.75" customHeight="1" x14ac:dyDescent="0.2">
      <c r="A63" s="786"/>
      <c r="B63" s="1772" t="s">
        <v>1724</v>
      </c>
      <c r="C63" s="745" t="s">
        <v>227</v>
      </c>
      <c r="D63" s="743" t="s">
        <v>227</v>
      </c>
      <c r="E63" s="810" t="s">
        <v>581</v>
      </c>
      <c r="F63" s="1864" t="s">
        <v>1725</v>
      </c>
      <c r="G63" s="1865"/>
      <c r="H63" s="812"/>
    </row>
    <row r="64" spans="1:8" s="732" customFormat="1" ht="18.75" customHeight="1" x14ac:dyDescent="0.2">
      <c r="A64" s="786"/>
      <c r="B64" s="1773"/>
      <c r="C64" s="745" t="s">
        <v>227</v>
      </c>
      <c r="D64" s="743" t="s">
        <v>227</v>
      </c>
      <c r="E64" s="810" t="s">
        <v>581</v>
      </c>
      <c r="F64" s="1775" t="s">
        <v>1728</v>
      </c>
      <c r="G64" s="1776"/>
      <c r="H64" s="812" t="s">
        <v>1726</v>
      </c>
    </row>
    <row r="65" spans="1:8" s="732" customFormat="1" ht="18.75" customHeight="1" x14ac:dyDescent="0.2">
      <c r="A65" s="786"/>
      <c r="B65" s="1773"/>
      <c r="C65" s="745" t="s">
        <v>227</v>
      </c>
      <c r="D65" s="743" t="s">
        <v>227</v>
      </c>
      <c r="E65" s="810" t="s">
        <v>581</v>
      </c>
      <c r="F65" s="1775" t="s">
        <v>1727</v>
      </c>
      <c r="G65" s="1776"/>
      <c r="H65" s="812" t="s">
        <v>1655</v>
      </c>
    </row>
    <row r="66" spans="1:8" s="732" customFormat="1" ht="36" customHeight="1" x14ac:dyDescent="0.2">
      <c r="A66" s="786"/>
      <c r="B66" s="1774"/>
      <c r="C66" s="880"/>
      <c r="D66" s="881"/>
      <c r="E66" s="810" t="s">
        <v>714</v>
      </c>
      <c r="F66" s="1775" t="s">
        <v>1735</v>
      </c>
      <c r="G66" s="1776"/>
      <c r="H66" s="812" t="s">
        <v>1736</v>
      </c>
    </row>
    <row r="67" spans="1:8" s="732" customFormat="1" ht="32.25" customHeight="1" x14ac:dyDescent="0.2">
      <c r="A67" s="786"/>
      <c r="B67" s="1772" t="s">
        <v>1670</v>
      </c>
      <c r="C67" s="1854"/>
      <c r="D67" s="743" t="s">
        <v>227</v>
      </c>
      <c r="E67" s="810" t="s">
        <v>581</v>
      </c>
      <c r="F67" s="1775" t="s">
        <v>1733</v>
      </c>
      <c r="G67" s="1776"/>
      <c r="H67" s="812"/>
    </row>
    <row r="68" spans="1:8" s="732" customFormat="1" ht="32.25" customHeight="1" x14ac:dyDescent="0.2">
      <c r="A68" s="786"/>
      <c r="B68" s="1773"/>
      <c r="C68" s="1855"/>
      <c r="D68" s="743" t="s">
        <v>227</v>
      </c>
      <c r="E68" s="810" t="s">
        <v>581</v>
      </c>
      <c r="F68" s="1788" t="s">
        <v>1714</v>
      </c>
      <c r="G68" s="1789"/>
      <c r="H68" s="808" t="s">
        <v>1717</v>
      </c>
    </row>
    <row r="69" spans="1:8" s="732" customFormat="1" ht="32.25" customHeight="1" x14ac:dyDescent="0.2">
      <c r="A69" s="786"/>
      <c r="B69" s="1773"/>
      <c r="C69" s="1855"/>
      <c r="D69" s="743" t="s">
        <v>227</v>
      </c>
      <c r="E69" s="810" t="s">
        <v>581</v>
      </c>
      <c r="F69" s="1788" t="s">
        <v>1737</v>
      </c>
      <c r="G69" s="1789"/>
      <c r="H69" s="808" t="s">
        <v>1738</v>
      </c>
    </row>
    <row r="70" spans="1:8" s="732" customFormat="1" ht="43.5" customHeight="1" x14ac:dyDescent="0.2">
      <c r="A70" s="786"/>
      <c r="B70" s="1774"/>
      <c r="C70" s="1856"/>
      <c r="D70" s="743" t="s">
        <v>227</v>
      </c>
      <c r="E70" s="810" t="s">
        <v>581</v>
      </c>
      <c r="F70" s="1788" t="s">
        <v>1740</v>
      </c>
      <c r="G70" s="1789"/>
      <c r="H70" s="808" t="s">
        <v>1739</v>
      </c>
    </row>
    <row r="71" spans="1:8" ht="36" customHeight="1" x14ac:dyDescent="0.2">
      <c r="A71" s="786"/>
      <c r="B71" s="1873" t="s">
        <v>1657</v>
      </c>
      <c r="C71" s="1851"/>
      <c r="D71" s="917" t="s">
        <v>227</v>
      </c>
      <c r="E71" s="924" t="s">
        <v>581</v>
      </c>
      <c r="F71" s="1874" t="s">
        <v>1781</v>
      </c>
      <c r="G71" s="1875"/>
      <c r="H71" s="942" t="s">
        <v>1884</v>
      </c>
    </row>
    <row r="72" spans="1:8" ht="37.5" customHeight="1" x14ac:dyDescent="0.2">
      <c r="A72" s="786"/>
      <c r="B72" s="1873"/>
      <c r="C72" s="1852"/>
      <c r="D72" s="917" t="s">
        <v>227</v>
      </c>
      <c r="E72" s="924" t="s">
        <v>581</v>
      </c>
      <c r="F72" s="1844" t="s">
        <v>1831</v>
      </c>
      <c r="G72" s="1845"/>
      <c r="H72" s="933" t="s">
        <v>1843</v>
      </c>
    </row>
    <row r="73" spans="1:8" ht="36" customHeight="1" x14ac:dyDescent="0.2">
      <c r="A73" s="786"/>
      <c r="B73" s="1873"/>
      <c r="C73" s="1853"/>
      <c r="D73" s="917" t="s">
        <v>227</v>
      </c>
      <c r="E73" s="924" t="s">
        <v>581</v>
      </c>
      <c r="F73" s="1782" t="s">
        <v>2223</v>
      </c>
      <c r="G73" s="1783"/>
      <c r="H73" s="973" t="s">
        <v>2225</v>
      </c>
    </row>
    <row r="74" spans="1:8" s="732" customFormat="1" ht="32.25" customHeight="1" x14ac:dyDescent="0.2">
      <c r="A74" s="819"/>
      <c r="B74" s="811" t="s">
        <v>1671</v>
      </c>
      <c r="C74" s="745" t="s">
        <v>227</v>
      </c>
      <c r="D74" s="743" t="s">
        <v>227</v>
      </c>
      <c r="E74" s="810" t="s">
        <v>581</v>
      </c>
      <c r="F74" s="1683" t="s">
        <v>2240</v>
      </c>
      <c r="G74" s="1684"/>
      <c r="H74" s="816" t="s">
        <v>1674</v>
      </c>
    </row>
    <row r="75" spans="1:8" s="732" customFormat="1" ht="32.25" customHeight="1" x14ac:dyDescent="0.2">
      <c r="A75" s="819"/>
      <c r="B75" s="811" t="s">
        <v>1672</v>
      </c>
      <c r="C75" s="745" t="s">
        <v>227</v>
      </c>
      <c r="D75" s="743" t="s">
        <v>227</v>
      </c>
      <c r="E75" s="810" t="s">
        <v>581</v>
      </c>
      <c r="F75" s="1775" t="s">
        <v>2240</v>
      </c>
      <c r="G75" s="1776"/>
      <c r="H75" s="741" t="s">
        <v>1674</v>
      </c>
    </row>
    <row r="76" spans="1:8" s="732" customFormat="1" ht="32.25" customHeight="1" x14ac:dyDescent="0.2">
      <c r="A76" s="786"/>
      <c r="B76" s="813" t="s">
        <v>1673</v>
      </c>
      <c r="C76" s="814" t="s">
        <v>227</v>
      </c>
      <c r="D76" s="745" t="s">
        <v>227</v>
      </c>
      <c r="E76" s="810" t="s">
        <v>581</v>
      </c>
      <c r="F76" s="1775" t="s">
        <v>2240</v>
      </c>
      <c r="G76" s="1776"/>
      <c r="H76" s="741" t="s">
        <v>1674</v>
      </c>
    </row>
    <row r="77" spans="1:8" s="926" customFormat="1" ht="18" customHeight="1" x14ac:dyDescent="0.2">
      <c r="A77" s="786"/>
      <c r="B77" s="1857" t="s">
        <v>1850</v>
      </c>
      <c r="C77" s="934" t="s">
        <v>227</v>
      </c>
      <c r="D77" s="935" t="s">
        <v>227</v>
      </c>
      <c r="E77" s="924" t="s">
        <v>581</v>
      </c>
      <c r="F77" s="1860" t="s">
        <v>1851</v>
      </c>
      <c r="G77" s="1861"/>
      <c r="H77" s="925"/>
    </row>
    <row r="78" spans="1:8" s="926" customFormat="1" ht="29.25" customHeight="1" x14ac:dyDescent="0.2">
      <c r="A78" s="922"/>
      <c r="B78" s="1858"/>
      <c r="C78" s="772"/>
      <c r="D78" s="923" t="s">
        <v>227</v>
      </c>
      <c r="E78" s="918" t="s">
        <v>581</v>
      </c>
      <c r="F78" s="1844" t="s">
        <v>1831</v>
      </c>
      <c r="G78" s="1845"/>
      <c r="H78" s="925" t="s">
        <v>1645</v>
      </c>
    </row>
    <row r="79" spans="1:8" s="926" customFormat="1" ht="48" customHeight="1" x14ac:dyDescent="0.2">
      <c r="A79" s="936"/>
      <c r="B79" s="1859"/>
      <c r="C79" s="937" t="s">
        <v>227</v>
      </c>
      <c r="D79" s="1071" t="s">
        <v>227</v>
      </c>
      <c r="E79" s="938" t="s">
        <v>581</v>
      </c>
      <c r="F79" s="1862" t="s">
        <v>1844</v>
      </c>
      <c r="G79" s="1863"/>
      <c r="H79" s="939" t="s">
        <v>1845</v>
      </c>
    </row>
    <row r="80" spans="1:8" ht="12" customHeight="1" x14ac:dyDescent="0.2">
      <c r="C80" s="752"/>
    </row>
    <row r="81" spans="3:3" x14ac:dyDescent="0.2">
      <c r="C81" s="752"/>
    </row>
    <row r="82" spans="3:3" x14ac:dyDescent="0.2">
      <c r="C82" s="752"/>
    </row>
    <row r="83" spans="3:3" x14ac:dyDescent="0.2">
      <c r="C83" s="752"/>
    </row>
    <row r="84" spans="3:3" x14ac:dyDescent="0.2">
      <c r="C84" s="752"/>
    </row>
    <row r="85" spans="3:3" x14ac:dyDescent="0.2">
      <c r="C85" s="752"/>
    </row>
    <row r="86" spans="3:3" x14ac:dyDescent="0.2">
      <c r="C86" s="752"/>
    </row>
    <row r="87" spans="3:3" x14ac:dyDescent="0.2">
      <c r="C87" s="752"/>
    </row>
    <row r="88" spans="3:3" x14ac:dyDescent="0.2">
      <c r="C88" s="752"/>
    </row>
    <row r="89" spans="3:3" x14ac:dyDescent="0.2">
      <c r="C89" s="752"/>
    </row>
    <row r="90" spans="3:3" x14ac:dyDescent="0.2">
      <c r="C90" s="752"/>
    </row>
    <row r="91" spans="3:3" x14ac:dyDescent="0.2">
      <c r="C91" s="752"/>
    </row>
    <row r="92" spans="3:3" x14ac:dyDescent="0.2">
      <c r="C92" s="752"/>
    </row>
    <row r="93" spans="3:3" x14ac:dyDescent="0.2">
      <c r="C93" s="752"/>
    </row>
    <row r="94" spans="3:3" x14ac:dyDescent="0.2">
      <c r="C94" s="752"/>
    </row>
    <row r="95" spans="3:3" x14ac:dyDescent="0.2">
      <c r="C95" s="752"/>
    </row>
    <row r="96" spans="3:3" x14ac:dyDescent="0.2">
      <c r="C96" s="752"/>
    </row>
    <row r="97" spans="3:3" x14ac:dyDescent="0.2">
      <c r="C97" s="752"/>
    </row>
    <row r="98" spans="3:3" x14ac:dyDescent="0.2">
      <c r="C98" s="752"/>
    </row>
    <row r="99" spans="3:3" x14ac:dyDescent="0.2">
      <c r="C99" s="752"/>
    </row>
    <row r="100" spans="3:3" x14ac:dyDescent="0.2">
      <c r="C100" s="752"/>
    </row>
    <row r="101" spans="3:3" x14ac:dyDescent="0.2">
      <c r="C101" s="752"/>
    </row>
    <row r="102" spans="3:3" x14ac:dyDescent="0.2">
      <c r="C102" s="752"/>
    </row>
    <row r="103" spans="3:3" x14ac:dyDescent="0.2">
      <c r="C103" s="752"/>
    </row>
    <row r="104" spans="3:3" x14ac:dyDescent="0.2">
      <c r="C104" s="752"/>
    </row>
    <row r="105" spans="3:3" x14ac:dyDescent="0.2">
      <c r="C105" s="752"/>
    </row>
    <row r="106" spans="3:3" x14ac:dyDescent="0.2">
      <c r="C106" s="752"/>
    </row>
    <row r="107" spans="3:3" x14ac:dyDescent="0.2">
      <c r="C107" s="752"/>
    </row>
    <row r="108" spans="3:3" x14ac:dyDescent="0.2">
      <c r="C108" s="752"/>
    </row>
    <row r="109" spans="3:3" x14ac:dyDescent="0.2">
      <c r="C109" s="752"/>
    </row>
    <row r="110" spans="3:3" x14ac:dyDescent="0.2">
      <c r="C110" s="752"/>
    </row>
    <row r="111" spans="3:3" x14ac:dyDescent="0.2">
      <c r="C111" s="752"/>
    </row>
    <row r="112" spans="3:3" x14ac:dyDescent="0.2">
      <c r="C112" s="752"/>
    </row>
    <row r="113" spans="3:3" x14ac:dyDescent="0.2">
      <c r="C113" s="752"/>
    </row>
    <row r="114" spans="3:3" x14ac:dyDescent="0.2">
      <c r="C114" s="752"/>
    </row>
    <row r="115" spans="3:3" x14ac:dyDescent="0.2">
      <c r="C115" s="752"/>
    </row>
    <row r="116" spans="3:3" x14ac:dyDescent="0.2">
      <c r="C116" s="752"/>
    </row>
    <row r="117" spans="3:3" x14ac:dyDescent="0.2">
      <c r="C117" s="752"/>
    </row>
    <row r="118" spans="3:3" x14ac:dyDescent="0.2">
      <c r="C118" s="752"/>
    </row>
    <row r="119" spans="3:3" x14ac:dyDescent="0.2">
      <c r="C119" s="752"/>
    </row>
  </sheetData>
  <mergeCells count="95">
    <mergeCell ref="C35:C36"/>
    <mergeCell ref="C37:C39"/>
    <mergeCell ref="A1:H1"/>
    <mergeCell ref="A12:B12"/>
    <mergeCell ref="E12:G12"/>
    <mergeCell ref="A13:B19"/>
    <mergeCell ref="F13:G13"/>
    <mergeCell ref="F14:G14"/>
    <mergeCell ref="F15:G15"/>
    <mergeCell ref="C16:C19"/>
    <mergeCell ref="D16:D19"/>
    <mergeCell ref="H16:H19"/>
    <mergeCell ref="F20:G20"/>
    <mergeCell ref="F21:G21"/>
    <mergeCell ref="E22:G22"/>
    <mergeCell ref="B23:B25"/>
    <mergeCell ref="C23:C25"/>
    <mergeCell ref="F23:G23"/>
    <mergeCell ref="F24:G24"/>
    <mergeCell ref="F25:G25"/>
    <mergeCell ref="B26:B27"/>
    <mergeCell ref="C26:C27"/>
    <mergeCell ref="F26:G26"/>
    <mergeCell ref="F27:G27"/>
    <mergeCell ref="B28:B29"/>
    <mergeCell ref="C28:C29"/>
    <mergeCell ref="F28:G28"/>
    <mergeCell ref="F29:G29"/>
    <mergeCell ref="F45:G45"/>
    <mergeCell ref="B35:B36"/>
    <mergeCell ref="F35:G35"/>
    <mergeCell ref="F36:G36"/>
    <mergeCell ref="F37:G37"/>
    <mergeCell ref="F40:G40"/>
    <mergeCell ref="F41:G41"/>
    <mergeCell ref="F38:G38"/>
    <mergeCell ref="F39:G39"/>
    <mergeCell ref="B37:B39"/>
    <mergeCell ref="B42:B43"/>
    <mergeCell ref="F42:G42"/>
    <mergeCell ref="F43:G43"/>
    <mergeCell ref="F44:G44"/>
    <mergeCell ref="B44:B50"/>
    <mergeCell ref="F50:G50"/>
    <mergeCell ref="F74:G74"/>
    <mergeCell ref="F59:G59"/>
    <mergeCell ref="F60:G60"/>
    <mergeCell ref="F58:G58"/>
    <mergeCell ref="B57:B61"/>
    <mergeCell ref="B71:B73"/>
    <mergeCell ref="F71:G71"/>
    <mergeCell ref="F72:G72"/>
    <mergeCell ref="F73:G73"/>
    <mergeCell ref="F62:G62"/>
    <mergeCell ref="F57:G57"/>
    <mergeCell ref="F61:G61"/>
    <mergeCell ref="C71:C73"/>
    <mergeCell ref="C57:C61"/>
    <mergeCell ref="B77:B79"/>
    <mergeCell ref="F77:G77"/>
    <mergeCell ref="F78:G78"/>
    <mergeCell ref="F79:G79"/>
    <mergeCell ref="F75:G75"/>
    <mergeCell ref="F76:G76"/>
    <mergeCell ref="B67:B70"/>
    <mergeCell ref="C67:C70"/>
    <mergeCell ref="F67:G67"/>
    <mergeCell ref="F68:G68"/>
    <mergeCell ref="F69:G69"/>
    <mergeCell ref="F70:G70"/>
    <mergeCell ref="B63:B66"/>
    <mergeCell ref="F63:G63"/>
    <mergeCell ref="B30:B31"/>
    <mergeCell ref="C30:C31"/>
    <mergeCell ref="F30:G30"/>
    <mergeCell ref="F31:G31"/>
    <mergeCell ref="B32:B34"/>
    <mergeCell ref="C32:C34"/>
    <mergeCell ref="F32:G32"/>
    <mergeCell ref="F33:G33"/>
    <mergeCell ref="F34:G34"/>
    <mergeCell ref="F47:G47"/>
    <mergeCell ref="F46:G46"/>
    <mergeCell ref="F48:G48"/>
    <mergeCell ref="F49:G49"/>
    <mergeCell ref="F51:G51"/>
    <mergeCell ref="F64:G64"/>
    <mergeCell ref="F65:G65"/>
    <mergeCell ref="F66:G66"/>
    <mergeCell ref="F56:G56"/>
    <mergeCell ref="B51:B56"/>
    <mergeCell ref="F52:G52"/>
    <mergeCell ref="F53:G53"/>
    <mergeCell ref="F54:G54"/>
    <mergeCell ref="F55:G55"/>
  </mergeCells>
  <phoneticPr fontId="10"/>
  <printOptions horizontalCentered="1"/>
  <pageMargins left="0.59055118110236227" right="0.39370078740157483" top="0.78740157480314965" bottom="0.39370078740157483" header="0.51181102362204722" footer="0.51181102362204722"/>
  <pageSetup paperSize="9" orientation="portrait" r:id="rId1"/>
  <headerFooter alignWithMargins="0">
    <oddHeader xml:space="preserve">&amp;R&amp;"ＭＳ ゴシック,標準"&amp;10（福岡市様式）&lt;加算様式２&gt;
</oddHeader>
  </headerFooter>
  <rowBreaks count="2" manualBreakCount="2">
    <brk id="36" max="7" man="1"/>
    <brk id="6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rgb="FF0070C0"/>
  </sheetPr>
  <dimension ref="A1:H82"/>
  <sheetViews>
    <sheetView view="pageBreakPreview" topLeftCell="A64" zoomScale="85" zoomScaleNormal="130" zoomScaleSheetLayoutView="85" workbookViewId="0">
      <selection activeCell="F87" sqref="F87:G87"/>
    </sheetView>
  </sheetViews>
  <sheetFormatPr defaultColWidth="9" defaultRowHeight="10.8" x14ac:dyDescent="0.2"/>
  <cols>
    <col min="1" max="1" width="1.6640625" style="732" customWidth="1"/>
    <col min="2" max="2" width="15.6640625" style="732" customWidth="1"/>
    <col min="3" max="4" width="4.33203125" style="732" customWidth="1"/>
    <col min="5" max="5" width="2.44140625" style="733" customWidth="1"/>
    <col min="6" max="6" width="2.44140625" style="734" customWidth="1"/>
    <col min="7" max="7" width="38.109375" style="732" customWidth="1"/>
    <col min="8" max="8" width="23.109375" style="735" customWidth="1"/>
    <col min="9" max="16384" width="9" style="732"/>
  </cols>
  <sheetData>
    <row r="1" spans="1:8" ht="30" customHeight="1" x14ac:dyDescent="0.2">
      <c r="A1" s="1932" t="s">
        <v>2267</v>
      </c>
      <c r="B1" s="1933"/>
      <c r="C1" s="1933"/>
      <c r="D1" s="1933"/>
      <c r="E1" s="1933"/>
      <c r="F1" s="1933"/>
      <c r="G1" s="1933"/>
      <c r="H1" s="1933"/>
    </row>
    <row r="2" spans="1:8" ht="12" customHeight="1" x14ac:dyDescent="0.2">
      <c r="A2" s="955" t="s">
        <v>2236</v>
      </c>
      <c r="B2" s="1171"/>
    </row>
    <row r="3" spans="1:8" ht="12" customHeight="1" x14ac:dyDescent="0.2">
      <c r="G3" s="878" t="s">
        <v>1731</v>
      </c>
      <c r="H3" s="879"/>
    </row>
    <row r="4" spans="1:8" ht="12" customHeight="1" x14ac:dyDescent="0.2">
      <c r="G4" s="878" t="s">
        <v>1732</v>
      </c>
      <c r="H4" s="879"/>
    </row>
    <row r="5" spans="1:8" ht="12" customHeight="1" x14ac:dyDescent="0.2"/>
    <row r="6" spans="1:8" s="955" customFormat="1" ht="12" customHeight="1" x14ac:dyDescent="0.2">
      <c r="A6" s="959" t="s">
        <v>1825</v>
      </c>
      <c r="B6" s="957"/>
      <c r="E6" s="956"/>
      <c r="F6" s="957"/>
      <c r="H6" s="958"/>
    </row>
    <row r="7" spans="1:8" s="1019" customFormat="1" ht="12" customHeight="1" x14ac:dyDescent="0.2">
      <c r="A7" s="1018" t="s">
        <v>2226</v>
      </c>
      <c r="B7" s="1301"/>
      <c r="E7" s="1020"/>
      <c r="F7" s="1021"/>
      <c r="H7" s="985"/>
    </row>
    <row r="8" spans="1:8" s="1019" customFormat="1" ht="12" customHeight="1" x14ac:dyDescent="0.2">
      <c r="A8" s="1018" t="s">
        <v>2031</v>
      </c>
      <c r="B8" s="1021"/>
      <c r="E8" s="1020"/>
      <c r="F8" s="1021"/>
      <c r="H8" s="985"/>
    </row>
    <row r="9" spans="1:8" s="1019" customFormat="1" ht="12" customHeight="1" x14ac:dyDescent="0.2">
      <c r="A9" s="1018"/>
      <c r="B9" s="1301" t="s">
        <v>2032</v>
      </c>
      <c r="E9" s="1020"/>
      <c r="F9" s="1021"/>
      <c r="H9" s="985"/>
    </row>
    <row r="10" spans="1:8" s="1019" customFormat="1" ht="12" customHeight="1" x14ac:dyDescent="0.2">
      <c r="A10" s="1018" t="s">
        <v>2233</v>
      </c>
      <c r="B10" s="1301"/>
      <c r="E10" s="1020"/>
      <c r="F10" s="1021"/>
      <c r="H10" s="985"/>
    </row>
    <row r="11" spans="1:8" s="1019" customFormat="1" ht="12" customHeight="1" x14ac:dyDescent="0.2">
      <c r="A11" s="1018"/>
      <c r="B11" s="1301" t="s">
        <v>2228</v>
      </c>
      <c r="E11" s="1020"/>
      <c r="F11" s="1021"/>
      <c r="H11" s="985"/>
    </row>
    <row r="12" spans="1:8" s="736" customFormat="1" ht="60" customHeight="1" x14ac:dyDescent="0.2">
      <c r="A12" s="1896" t="s">
        <v>1614</v>
      </c>
      <c r="B12" s="1897"/>
      <c r="C12" s="755" t="s">
        <v>1721</v>
      </c>
      <c r="D12" s="755" t="s">
        <v>1615</v>
      </c>
      <c r="E12" s="1896" t="s">
        <v>1616</v>
      </c>
      <c r="F12" s="1898"/>
      <c r="G12" s="1897"/>
      <c r="H12" s="756" t="s">
        <v>1617</v>
      </c>
    </row>
    <row r="13" spans="1:8" s="736" customFormat="1" ht="24" customHeight="1" x14ac:dyDescent="0.2">
      <c r="A13" s="1721" t="s">
        <v>1618</v>
      </c>
      <c r="B13" s="1722"/>
      <c r="C13" s="757" t="s">
        <v>227</v>
      </c>
      <c r="D13" s="758" t="s">
        <v>227</v>
      </c>
      <c r="E13" s="759" t="s">
        <v>581</v>
      </c>
      <c r="F13" s="1727" t="s">
        <v>2229</v>
      </c>
      <c r="G13" s="1728"/>
      <c r="H13" s="762"/>
    </row>
    <row r="14" spans="1:8" s="736" customFormat="1" ht="22.5" customHeight="1" x14ac:dyDescent="0.2">
      <c r="A14" s="1723"/>
      <c r="B14" s="1724"/>
      <c r="C14" s="760" t="s">
        <v>227</v>
      </c>
      <c r="D14" s="761" t="s">
        <v>227</v>
      </c>
      <c r="E14" s="740" t="s">
        <v>581</v>
      </c>
      <c r="F14" s="1729" t="s">
        <v>2230</v>
      </c>
      <c r="G14" s="1730"/>
      <c r="H14" s="762" t="s">
        <v>1619</v>
      </c>
    </row>
    <row r="15" spans="1:8" s="736" customFormat="1" ht="18" customHeight="1" x14ac:dyDescent="0.2">
      <c r="A15" s="1723"/>
      <c r="B15" s="1724"/>
      <c r="C15" s="738" t="s">
        <v>227</v>
      </c>
      <c r="D15" s="739" t="s">
        <v>227</v>
      </c>
      <c r="E15" s="740" t="s">
        <v>581</v>
      </c>
      <c r="F15" s="1731" t="s">
        <v>2243</v>
      </c>
      <c r="G15" s="1732"/>
      <c r="H15" s="1280" t="s">
        <v>2244</v>
      </c>
    </row>
    <row r="16" spans="1:8" s="736" customFormat="1" ht="12" customHeight="1" x14ac:dyDescent="0.2">
      <c r="A16" s="1723"/>
      <c r="B16" s="1724"/>
      <c r="C16" s="1934"/>
      <c r="D16" s="1937" t="s">
        <v>227</v>
      </c>
      <c r="E16" s="1281" t="s">
        <v>581</v>
      </c>
      <c r="F16" s="1282" t="s">
        <v>1620</v>
      </c>
      <c r="G16" s="1283"/>
      <c r="H16" s="1940" t="s">
        <v>2140</v>
      </c>
    </row>
    <row r="17" spans="1:8" s="736" customFormat="1" ht="12" customHeight="1" x14ac:dyDescent="0.2">
      <c r="A17" s="1723"/>
      <c r="B17" s="1724"/>
      <c r="C17" s="1935"/>
      <c r="D17" s="1938"/>
      <c r="E17" s="1281"/>
      <c r="F17" s="1284" t="s">
        <v>714</v>
      </c>
      <c r="G17" s="1285" t="s">
        <v>1622</v>
      </c>
      <c r="H17" s="1941"/>
    </row>
    <row r="18" spans="1:8" s="736" customFormat="1" ht="12" customHeight="1" x14ac:dyDescent="0.2">
      <c r="A18" s="1723"/>
      <c r="B18" s="1724"/>
      <c r="C18" s="1935"/>
      <c r="D18" s="1938"/>
      <c r="E18" s="1281"/>
      <c r="F18" s="1282"/>
      <c r="G18" s="1283"/>
      <c r="H18" s="1941"/>
    </row>
    <row r="19" spans="1:8" s="736" customFormat="1" ht="12" customHeight="1" x14ac:dyDescent="0.2">
      <c r="A19" s="1723"/>
      <c r="B19" s="1724"/>
      <c r="C19" s="1936"/>
      <c r="D19" s="1939"/>
      <c r="E19" s="1281"/>
      <c r="F19" s="1282"/>
      <c r="G19" s="1283"/>
      <c r="H19" s="1942"/>
    </row>
    <row r="20" spans="1:8" s="742" customFormat="1" ht="30" customHeight="1" x14ac:dyDescent="0.2">
      <c r="A20" s="737"/>
      <c r="B20" s="768" t="s">
        <v>4</v>
      </c>
      <c r="C20" s="738" t="s">
        <v>227</v>
      </c>
      <c r="D20" s="739" t="s">
        <v>227</v>
      </c>
      <c r="E20" s="740"/>
      <c r="F20" s="1719"/>
      <c r="G20" s="1720"/>
      <c r="H20" s="769" t="s">
        <v>1623</v>
      </c>
    </row>
    <row r="21" spans="1:8" s="736" customFormat="1" ht="30" customHeight="1" x14ac:dyDescent="0.2">
      <c r="A21" s="737"/>
      <c r="B21" s="768" t="s">
        <v>1624</v>
      </c>
      <c r="C21" s="738" t="s">
        <v>227</v>
      </c>
      <c r="D21" s="739" t="s">
        <v>227</v>
      </c>
      <c r="E21" s="740" t="s">
        <v>581</v>
      </c>
      <c r="F21" s="1719" t="s">
        <v>1625</v>
      </c>
      <c r="G21" s="1720"/>
      <c r="H21" s="762"/>
    </row>
    <row r="22" spans="1:8" ht="18" customHeight="1" x14ac:dyDescent="0.2">
      <c r="A22" s="770"/>
      <c r="B22" s="771" t="s">
        <v>1626</v>
      </c>
      <c r="C22" s="772"/>
      <c r="D22" s="772"/>
      <c r="E22" s="1929"/>
      <c r="F22" s="1930"/>
      <c r="G22" s="1931"/>
      <c r="H22" s="773"/>
    </row>
    <row r="23" spans="1:8" ht="18" customHeight="1" x14ac:dyDescent="0.2">
      <c r="A23" s="786"/>
      <c r="B23" s="1927" t="s">
        <v>342</v>
      </c>
      <c r="C23" s="1851"/>
      <c r="D23" s="782" t="s">
        <v>227</v>
      </c>
      <c r="E23" s="787" t="s">
        <v>581</v>
      </c>
      <c r="F23" s="1874" t="s">
        <v>1634</v>
      </c>
      <c r="G23" s="1875"/>
      <c r="H23" s="773" t="s">
        <v>1635</v>
      </c>
    </row>
    <row r="24" spans="1:8" ht="27.75" customHeight="1" x14ac:dyDescent="0.2">
      <c r="A24" s="786"/>
      <c r="B24" s="1927"/>
      <c r="C24" s="1852"/>
      <c r="D24" s="782" t="s">
        <v>227</v>
      </c>
      <c r="E24" s="787" t="s">
        <v>581</v>
      </c>
      <c r="F24" s="1844" t="s">
        <v>1658</v>
      </c>
      <c r="G24" s="1845"/>
      <c r="H24" s="773" t="s">
        <v>2138</v>
      </c>
    </row>
    <row r="25" spans="1:8" ht="18" customHeight="1" x14ac:dyDescent="0.2">
      <c r="A25" s="786"/>
      <c r="B25" s="1927"/>
      <c r="C25" s="1852"/>
      <c r="D25" s="782" t="s">
        <v>227</v>
      </c>
      <c r="E25" s="783" t="s">
        <v>581</v>
      </c>
      <c r="F25" s="1874" t="s">
        <v>1636</v>
      </c>
      <c r="G25" s="1875"/>
      <c r="H25" s="788" t="s">
        <v>1635</v>
      </c>
    </row>
    <row r="26" spans="1:8" ht="18" customHeight="1" x14ac:dyDescent="0.2">
      <c r="A26" s="786"/>
      <c r="B26" s="1928"/>
      <c r="C26" s="1853"/>
      <c r="D26" s="782" t="s">
        <v>227</v>
      </c>
      <c r="E26" s="779" t="s">
        <v>581</v>
      </c>
      <c r="F26" s="1915" t="s">
        <v>1637</v>
      </c>
      <c r="G26" s="1916"/>
      <c r="H26" s="789" t="s">
        <v>1638</v>
      </c>
    </row>
    <row r="27" spans="1:8" ht="18" customHeight="1" x14ac:dyDescent="0.2">
      <c r="A27" s="786"/>
      <c r="B27" s="1868" t="s">
        <v>1639</v>
      </c>
      <c r="C27" s="1923"/>
      <c r="D27" s="790" t="s">
        <v>227</v>
      </c>
      <c r="E27" s="791" t="s">
        <v>581</v>
      </c>
      <c r="F27" s="1915" t="s">
        <v>1640</v>
      </c>
      <c r="G27" s="1916"/>
      <c r="H27" s="789" t="s">
        <v>1635</v>
      </c>
    </row>
    <row r="28" spans="1:8" ht="48" customHeight="1" x14ac:dyDescent="0.2">
      <c r="A28" s="786"/>
      <c r="B28" s="1870"/>
      <c r="C28" s="1925"/>
      <c r="D28" s="792" t="s">
        <v>227</v>
      </c>
      <c r="E28" s="787" t="s">
        <v>581</v>
      </c>
      <c r="F28" s="1915" t="s">
        <v>1641</v>
      </c>
      <c r="G28" s="1916"/>
      <c r="H28" s="789" t="s">
        <v>2256</v>
      </c>
    </row>
    <row r="29" spans="1:8" ht="18" customHeight="1" x14ac:dyDescent="0.2">
      <c r="A29" s="786"/>
      <c r="B29" s="1761" t="s">
        <v>1667</v>
      </c>
      <c r="C29" s="1848"/>
      <c r="D29" s="743" t="s">
        <v>227</v>
      </c>
      <c r="E29" s="748" t="s">
        <v>581</v>
      </c>
      <c r="F29" s="1683" t="s">
        <v>1640</v>
      </c>
      <c r="G29" s="1684"/>
      <c r="H29" s="808" t="s">
        <v>1635</v>
      </c>
    </row>
    <row r="30" spans="1:8" ht="55.5" customHeight="1" x14ac:dyDescent="0.2">
      <c r="A30" s="786"/>
      <c r="B30" s="1762"/>
      <c r="C30" s="1849"/>
      <c r="D30" s="809" t="s">
        <v>227</v>
      </c>
      <c r="E30" s="810" t="s">
        <v>581</v>
      </c>
      <c r="F30" s="1683" t="s">
        <v>1668</v>
      </c>
      <c r="G30" s="1684"/>
      <c r="H30" s="808" t="s">
        <v>1669</v>
      </c>
    </row>
    <row r="31" spans="1:8" ht="18" customHeight="1" x14ac:dyDescent="0.2">
      <c r="A31" s="786"/>
      <c r="B31" s="1871" t="s">
        <v>1684</v>
      </c>
      <c r="C31" s="1848"/>
      <c r="D31" s="743" t="s">
        <v>227</v>
      </c>
      <c r="E31" s="748" t="s">
        <v>581</v>
      </c>
      <c r="F31" s="1683" t="s">
        <v>1640</v>
      </c>
      <c r="G31" s="1684"/>
      <c r="H31" s="808" t="s">
        <v>1635</v>
      </c>
    </row>
    <row r="32" spans="1:8" ht="45" customHeight="1" x14ac:dyDescent="0.2">
      <c r="A32" s="786"/>
      <c r="B32" s="1872"/>
      <c r="C32" s="1850"/>
      <c r="D32" s="809" t="s">
        <v>227</v>
      </c>
      <c r="E32" s="810" t="s">
        <v>581</v>
      </c>
      <c r="F32" s="1683" t="s">
        <v>1676</v>
      </c>
      <c r="G32" s="1684"/>
      <c r="H32" s="808" t="s">
        <v>2222</v>
      </c>
    </row>
    <row r="33" spans="1:8" ht="28.8" x14ac:dyDescent="0.2">
      <c r="A33" s="786"/>
      <c r="B33" s="1926"/>
      <c r="C33" s="1849"/>
      <c r="D33" s="809" t="s">
        <v>227</v>
      </c>
      <c r="E33" s="810" t="s">
        <v>581</v>
      </c>
      <c r="F33" s="1683" t="s">
        <v>1852</v>
      </c>
      <c r="G33" s="1684"/>
      <c r="H33" s="808" t="s">
        <v>2238</v>
      </c>
    </row>
    <row r="34" spans="1:8" ht="29.1" customHeight="1" x14ac:dyDescent="0.2">
      <c r="A34" s="786"/>
      <c r="B34" s="1868" t="s">
        <v>1659</v>
      </c>
      <c r="C34" s="1923"/>
      <c r="D34" s="790" t="s">
        <v>227</v>
      </c>
      <c r="E34" s="779" t="s">
        <v>581</v>
      </c>
      <c r="F34" s="1874" t="s">
        <v>1687</v>
      </c>
      <c r="G34" s="1875"/>
      <c r="H34" s="789"/>
    </row>
    <row r="35" spans="1:8" ht="29.1" customHeight="1" x14ac:dyDescent="0.2">
      <c r="A35" s="786"/>
      <c r="B35" s="1869"/>
      <c r="C35" s="1924"/>
      <c r="D35" s="790" t="s">
        <v>227</v>
      </c>
      <c r="E35" s="779" t="s">
        <v>581</v>
      </c>
      <c r="F35" s="1874" t="s">
        <v>2264</v>
      </c>
      <c r="G35" s="1875"/>
      <c r="H35" s="789"/>
    </row>
    <row r="36" spans="1:8" ht="29.1" customHeight="1" x14ac:dyDescent="0.2">
      <c r="A36" s="786"/>
      <c r="B36" s="1869"/>
      <c r="C36" s="1924"/>
      <c r="D36" s="873" t="s">
        <v>227</v>
      </c>
      <c r="E36" s="874" t="s">
        <v>581</v>
      </c>
      <c r="F36" s="1883" t="s">
        <v>1658</v>
      </c>
      <c r="G36" s="1884"/>
      <c r="H36" s="789"/>
    </row>
    <row r="37" spans="1:8" ht="29.1" customHeight="1" x14ac:dyDescent="0.2">
      <c r="A37" s="786"/>
      <c r="B37" s="1869"/>
      <c r="C37" s="1924"/>
      <c r="D37" s="873" t="s">
        <v>227</v>
      </c>
      <c r="E37" s="874" t="s">
        <v>581</v>
      </c>
      <c r="F37" s="1782" t="s">
        <v>2223</v>
      </c>
      <c r="G37" s="1783"/>
      <c r="H37" s="973" t="s">
        <v>2265</v>
      </c>
    </row>
    <row r="38" spans="1:8" ht="29.1" customHeight="1" x14ac:dyDescent="0.2">
      <c r="A38" s="786"/>
      <c r="B38" s="1870"/>
      <c r="C38" s="1925"/>
      <c r="D38" s="743" t="s">
        <v>227</v>
      </c>
      <c r="E38" s="874" t="s">
        <v>581</v>
      </c>
      <c r="F38" s="1775" t="s">
        <v>2266</v>
      </c>
      <c r="G38" s="1776"/>
      <c r="H38" s="808" t="s">
        <v>1713</v>
      </c>
    </row>
    <row r="39" spans="1:8" ht="39.15" customHeight="1" x14ac:dyDescent="0.2">
      <c r="A39" s="786"/>
      <c r="B39" s="1868" t="s">
        <v>1642</v>
      </c>
      <c r="C39" s="1854"/>
      <c r="D39" s="790" t="s">
        <v>227</v>
      </c>
      <c r="E39" s="779" t="s">
        <v>581</v>
      </c>
      <c r="F39" s="1921" t="s">
        <v>1712</v>
      </c>
      <c r="G39" s="1922"/>
      <c r="H39" s="789"/>
    </row>
    <row r="40" spans="1:8" ht="39.15" customHeight="1" x14ac:dyDescent="0.2">
      <c r="A40" s="786"/>
      <c r="B40" s="1869"/>
      <c r="C40" s="1855"/>
      <c r="D40" s="743" t="s">
        <v>227</v>
      </c>
      <c r="E40" s="874" t="s">
        <v>581</v>
      </c>
      <c r="F40" s="1788" t="s">
        <v>1714</v>
      </c>
      <c r="G40" s="1789"/>
      <c r="H40" s="808" t="s">
        <v>1717</v>
      </c>
    </row>
    <row r="41" spans="1:8" ht="39.15" customHeight="1" x14ac:dyDescent="0.2">
      <c r="A41" s="786"/>
      <c r="B41" s="1869"/>
      <c r="C41" s="1855"/>
      <c r="D41" s="743" t="s">
        <v>227</v>
      </c>
      <c r="E41" s="874" t="s">
        <v>581</v>
      </c>
      <c r="F41" s="1788" t="s">
        <v>1715</v>
      </c>
      <c r="G41" s="1789"/>
      <c r="H41" s="808" t="s">
        <v>1718</v>
      </c>
    </row>
    <row r="42" spans="1:8" ht="63" customHeight="1" x14ac:dyDescent="0.2">
      <c r="A42" s="786"/>
      <c r="B42" s="1869"/>
      <c r="C42" s="1856"/>
      <c r="D42" s="743" t="s">
        <v>227</v>
      </c>
      <c r="E42" s="874" t="s">
        <v>581</v>
      </c>
      <c r="F42" s="1788" t="s">
        <v>1716</v>
      </c>
      <c r="G42" s="1789"/>
      <c r="H42" s="808" t="s">
        <v>1719</v>
      </c>
    </row>
    <row r="43" spans="1:8" ht="30.6" customHeight="1" x14ac:dyDescent="0.2">
      <c r="A43" s="786"/>
      <c r="B43" s="1868" t="s">
        <v>1643</v>
      </c>
      <c r="C43" s="781" t="s">
        <v>227</v>
      </c>
      <c r="D43" s="790" t="s">
        <v>227</v>
      </c>
      <c r="E43" s="779" t="s">
        <v>581</v>
      </c>
      <c r="F43" s="1885" t="s">
        <v>1660</v>
      </c>
      <c r="G43" s="1886"/>
      <c r="H43" s="793"/>
    </row>
    <row r="44" spans="1:8" ht="40.65" customHeight="1" x14ac:dyDescent="0.2">
      <c r="A44" s="786"/>
      <c r="B44" s="1869"/>
      <c r="C44" s="781" t="s">
        <v>227</v>
      </c>
      <c r="D44" s="790" t="s">
        <v>227</v>
      </c>
      <c r="E44" s="779" t="s">
        <v>581</v>
      </c>
      <c r="F44" s="1846" t="s">
        <v>1644</v>
      </c>
      <c r="G44" s="1847"/>
      <c r="H44" s="793"/>
    </row>
    <row r="45" spans="1:8" ht="30.6" customHeight="1" x14ac:dyDescent="0.2">
      <c r="A45" s="786"/>
      <c r="B45" s="1869"/>
      <c r="C45" s="781" t="s">
        <v>227</v>
      </c>
      <c r="D45" s="790" t="s">
        <v>227</v>
      </c>
      <c r="E45" s="783" t="s">
        <v>581</v>
      </c>
      <c r="F45" s="1846" t="s">
        <v>2257</v>
      </c>
      <c r="G45" s="1847"/>
      <c r="H45" s="794"/>
    </row>
    <row r="46" spans="1:8" ht="31.5" customHeight="1" x14ac:dyDescent="0.2">
      <c r="A46" s="786"/>
      <c r="B46" s="1907" t="s">
        <v>1661</v>
      </c>
      <c r="C46" s="777"/>
      <c r="D46" s="778" t="s">
        <v>227</v>
      </c>
      <c r="E46" s="779" t="s">
        <v>581</v>
      </c>
      <c r="F46" s="1844" t="s">
        <v>1658</v>
      </c>
      <c r="G46" s="1845"/>
      <c r="H46" s="789" t="s">
        <v>1645</v>
      </c>
    </row>
    <row r="47" spans="1:8" ht="43.65" customHeight="1" x14ac:dyDescent="0.2">
      <c r="A47" s="786"/>
      <c r="B47" s="1908"/>
      <c r="C47" s="781" t="s">
        <v>227</v>
      </c>
      <c r="D47" s="782" t="s">
        <v>227</v>
      </c>
      <c r="E47" s="783" t="s">
        <v>581</v>
      </c>
      <c r="F47" s="1846" t="s">
        <v>1637</v>
      </c>
      <c r="G47" s="1847"/>
      <c r="H47" s="793" t="s">
        <v>2258</v>
      </c>
    </row>
    <row r="48" spans="1:8" ht="74.25" customHeight="1" x14ac:dyDescent="0.2">
      <c r="A48" s="786"/>
      <c r="B48" s="1908"/>
      <c r="C48" s="772"/>
      <c r="D48" s="782" t="s">
        <v>227</v>
      </c>
      <c r="E48" s="779" t="s">
        <v>581</v>
      </c>
      <c r="F48" s="1846" t="s">
        <v>1910</v>
      </c>
      <c r="G48" s="1847"/>
      <c r="H48" s="794" t="s">
        <v>1646</v>
      </c>
    </row>
    <row r="49" spans="1:8" s="746" customFormat="1" ht="36" customHeight="1" x14ac:dyDescent="0.2">
      <c r="A49" s="1308"/>
      <c r="B49" s="1287" t="s">
        <v>1722</v>
      </c>
      <c r="C49" s="796" t="s">
        <v>227</v>
      </c>
      <c r="D49" s="796" t="s">
        <v>227</v>
      </c>
      <c r="E49" s="1309"/>
      <c r="F49" s="1919"/>
      <c r="G49" s="1920"/>
      <c r="H49" s="798" t="s">
        <v>1647</v>
      </c>
    </row>
    <row r="50" spans="1:8" ht="18" customHeight="1" x14ac:dyDescent="0.2">
      <c r="A50" s="786"/>
      <c r="B50" s="1840" t="s">
        <v>1662</v>
      </c>
      <c r="C50" s="795" t="s">
        <v>227</v>
      </c>
      <c r="D50" s="778" t="s">
        <v>227</v>
      </c>
      <c r="E50" s="779" t="s">
        <v>581</v>
      </c>
      <c r="F50" s="1844" t="s">
        <v>1685</v>
      </c>
      <c r="G50" s="1845"/>
      <c r="H50" s="794"/>
    </row>
    <row r="51" spans="1:8" ht="30.75" customHeight="1" x14ac:dyDescent="0.2">
      <c r="A51" s="786"/>
      <c r="B51" s="1840"/>
      <c r="C51" s="772"/>
      <c r="D51" s="782" t="s">
        <v>227</v>
      </c>
      <c r="E51" s="783" t="s">
        <v>581</v>
      </c>
      <c r="F51" s="1844" t="s">
        <v>1658</v>
      </c>
      <c r="G51" s="1845"/>
      <c r="H51" s="789" t="s">
        <v>1645</v>
      </c>
    </row>
    <row r="52" spans="1:8" ht="18" customHeight="1" x14ac:dyDescent="0.2">
      <c r="A52" s="786"/>
      <c r="B52" s="1840"/>
      <c r="C52" s="781" t="s">
        <v>227</v>
      </c>
      <c r="D52" s="782" t="s">
        <v>227</v>
      </c>
      <c r="E52" s="783" t="s">
        <v>581</v>
      </c>
      <c r="F52" s="1846" t="s">
        <v>1637</v>
      </c>
      <c r="G52" s="1847"/>
      <c r="H52" s="793" t="s">
        <v>1686</v>
      </c>
    </row>
    <row r="53" spans="1:8" ht="36" customHeight="1" x14ac:dyDescent="0.2">
      <c r="A53" s="786"/>
      <c r="B53" s="1840"/>
      <c r="C53" s="796" t="s">
        <v>227</v>
      </c>
      <c r="D53" s="790" t="s">
        <v>227</v>
      </c>
      <c r="E53" s="787" t="s">
        <v>581</v>
      </c>
      <c r="F53" s="1915" t="s">
        <v>1900</v>
      </c>
      <c r="G53" s="1916"/>
      <c r="H53" s="793"/>
    </row>
    <row r="54" spans="1:8" ht="18" customHeight="1" x14ac:dyDescent="0.2">
      <c r="A54" s="786"/>
      <c r="B54" s="1840"/>
      <c r="C54" s="796" t="s">
        <v>227</v>
      </c>
      <c r="D54" s="790" t="s">
        <v>227</v>
      </c>
      <c r="E54" s="787" t="s">
        <v>581</v>
      </c>
      <c r="F54" s="1846" t="s">
        <v>1648</v>
      </c>
      <c r="G54" s="1847"/>
      <c r="H54" s="793"/>
    </row>
    <row r="55" spans="1:8" ht="24" customHeight="1" x14ac:dyDescent="0.2">
      <c r="A55" s="786"/>
      <c r="B55" s="1841"/>
      <c r="C55" s="795" t="s">
        <v>227</v>
      </c>
      <c r="D55" s="782" t="s">
        <v>227</v>
      </c>
      <c r="E55" s="783" t="s">
        <v>581</v>
      </c>
      <c r="F55" s="1915" t="s">
        <v>2259</v>
      </c>
      <c r="G55" s="1916"/>
      <c r="H55" s="793"/>
    </row>
    <row r="56" spans="1:8" ht="32.25" customHeight="1" x14ac:dyDescent="0.2">
      <c r="A56" s="786"/>
      <c r="B56" s="799" t="s">
        <v>1649</v>
      </c>
      <c r="C56" s="796" t="s">
        <v>227</v>
      </c>
      <c r="D56" s="790" t="s">
        <v>227</v>
      </c>
      <c r="E56" s="787" t="s">
        <v>581</v>
      </c>
      <c r="F56" s="1912" t="s">
        <v>1663</v>
      </c>
      <c r="G56" s="1917"/>
      <c r="H56" s="793"/>
    </row>
    <row r="57" spans="1:8" s="749" customFormat="1" ht="33.15" customHeight="1" x14ac:dyDescent="0.2">
      <c r="A57" s="747"/>
      <c r="B57" s="800" t="s">
        <v>1650</v>
      </c>
      <c r="C57" s="796" t="s">
        <v>227</v>
      </c>
      <c r="D57" s="790" t="s">
        <v>227</v>
      </c>
      <c r="E57" s="791"/>
      <c r="F57" s="1874"/>
      <c r="G57" s="1918"/>
      <c r="H57" s="798" t="s">
        <v>1651</v>
      </c>
    </row>
    <row r="58" spans="1:8" ht="24" customHeight="1" x14ac:dyDescent="0.2">
      <c r="A58" s="786"/>
      <c r="B58" s="1839" t="s">
        <v>1664</v>
      </c>
      <c r="C58" s="781" t="s">
        <v>227</v>
      </c>
      <c r="D58" s="782" t="s">
        <v>227</v>
      </c>
      <c r="E58" s="783" t="s">
        <v>581</v>
      </c>
      <c r="F58" s="1846" t="s">
        <v>1720</v>
      </c>
      <c r="G58" s="1847"/>
      <c r="H58" s="793"/>
    </row>
    <row r="59" spans="1:8" ht="18" customHeight="1" x14ac:dyDescent="0.2">
      <c r="A59" s="786"/>
      <c r="B59" s="1841"/>
      <c r="C59" s="796" t="s">
        <v>227</v>
      </c>
      <c r="D59" s="790" t="s">
        <v>227</v>
      </c>
      <c r="E59" s="787" t="s">
        <v>581</v>
      </c>
      <c r="F59" s="1846" t="s">
        <v>1652</v>
      </c>
      <c r="G59" s="1847"/>
      <c r="H59" s="793"/>
    </row>
    <row r="60" spans="1:8" s="750" customFormat="1" ht="18" customHeight="1" x14ac:dyDescent="0.2">
      <c r="A60" s="747"/>
      <c r="B60" s="1909" t="s">
        <v>1665</v>
      </c>
      <c r="C60" s="801" t="s">
        <v>227</v>
      </c>
      <c r="D60" s="790" t="s">
        <v>227</v>
      </c>
      <c r="E60" s="787" t="s">
        <v>581</v>
      </c>
      <c r="F60" s="1912" t="s">
        <v>1666</v>
      </c>
      <c r="G60" s="1913"/>
      <c r="H60" s="802"/>
    </row>
    <row r="61" spans="1:8" s="750" customFormat="1" ht="30.75" customHeight="1" x14ac:dyDescent="0.2">
      <c r="A61" s="747"/>
      <c r="B61" s="1910"/>
      <c r="C61" s="803"/>
      <c r="D61" s="790" t="s">
        <v>227</v>
      </c>
      <c r="E61" s="787" t="s">
        <v>581</v>
      </c>
      <c r="F61" s="1844" t="s">
        <v>1658</v>
      </c>
      <c r="G61" s="1845"/>
      <c r="H61" s="789" t="s">
        <v>1645</v>
      </c>
    </row>
    <row r="62" spans="1:8" s="750" customFormat="1" ht="24" customHeight="1" x14ac:dyDescent="0.2">
      <c r="A62" s="747"/>
      <c r="B62" s="1911"/>
      <c r="C62" s="801" t="s">
        <v>227</v>
      </c>
      <c r="D62" s="790" t="s">
        <v>227</v>
      </c>
      <c r="E62" s="787" t="s">
        <v>581</v>
      </c>
      <c r="F62" s="1874" t="s">
        <v>2260</v>
      </c>
      <c r="G62" s="1914"/>
      <c r="H62" s="788"/>
    </row>
    <row r="63" spans="1:8" s="750" customFormat="1" ht="18" customHeight="1" x14ac:dyDescent="0.2">
      <c r="A63" s="747" t="s">
        <v>586</v>
      </c>
      <c r="B63" s="1910" t="s">
        <v>33</v>
      </c>
      <c r="C63" s="804" t="s">
        <v>227</v>
      </c>
      <c r="D63" s="805" t="s">
        <v>227</v>
      </c>
      <c r="E63" s="791" t="s">
        <v>581</v>
      </c>
      <c r="F63" s="1683" t="s">
        <v>1681</v>
      </c>
      <c r="G63" s="1684"/>
      <c r="H63" s="789"/>
    </row>
    <row r="64" spans="1:8" s="750" customFormat="1" ht="18" customHeight="1" x14ac:dyDescent="0.2">
      <c r="A64" s="747"/>
      <c r="B64" s="1910"/>
      <c r="C64" s="796" t="s">
        <v>227</v>
      </c>
      <c r="D64" s="790" t="s">
        <v>227</v>
      </c>
      <c r="E64" s="791" t="s">
        <v>581</v>
      </c>
      <c r="F64" s="1874" t="s">
        <v>1653</v>
      </c>
      <c r="G64" s="1875"/>
      <c r="H64" s="789"/>
    </row>
    <row r="65" spans="1:8" s="750" customFormat="1" ht="18" customHeight="1" x14ac:dyDescent="0.2">
      <c r="A65" s="747"/>
      <c r="B65" s="1910"/>
      <c r="C65" s="796" t="s">
        <v>227</v>
      </c>
      <c r="D65" s="790" t="s">
        <v>227</v>
      </c>
      <c r="E65" s="791" t="s">
        <v>581</v>
      </c>
      <c r="F65" s="1874" t="s">
        <v>1654</v>
      </c>
      <c r="G65" s="1875"/>
      <c r="H65" s="789" t="s">
        <v>1655</v>
      </c>
    </row>
    <row r="66" spans="1:8" s="750" customFormat="1" ht="18" customHeight="1" x14ac:dyDescent="0.2">
      <c r="A66" s="747"/>
      <c r="B66" s="1910"/>
      <c r="C66" s="796" t="s">
        <v>227</v>
      </c>
      <c r="D66" s="790" t="s">
        <v>227</v>
      </c>
      <c r="E66" s="791" t="s">
        <v>581</v>
      </c>
      <c r="F66" s="1915" t="s">
        <v>1656</v>
      </c>
      <c r="G66" s="1916"/>
      <c r="H66" s="789"/>
    </row>
    <row r="67" spans="1:8" s="750" customFormat="1" ht="42" customHeight="1" x14ac:dyDescent="0.2">
      <c r="A67" s="747"/>
      <c r="B67" s="1910"/>
      <c r="C67" s="745" t="s">
        <v>227</v>
      </c>
      <c r="D67" s="743" t="s">
        <v>227</v>
      </c>
      <c r="E67" s="748" t="s">
        <v>581</v>
      </c>
      <c r="F67" s="1683" t="s">
        <v>1682</v>
      </c>
      <c r="G67" s="1684"/>
      <c r="H67" s="808" t="s">
        <v>1723</v>
      </c>
    </row>
    <row r="68" spans="1:8" s="750" customFormat="1" ht="27" customHeight="1" x14ac:dyDescent="0.2">
      <c r="A68" s="747"/>
      <c r="B68" s="1910"/>
      <c r="C68" s="745" t="s">
        <v>227</v>
      </c>
      <c r="D68" s="743" t="s">
        <v>227</v>
      </c>
      <c r="E68" s="748" t="s">
        <v>581</v>
      </c>
      <c r="F68" s="1683" t="s">
        <v>1683</v>
      </c>
      <c r="G68" s="1684"/>
      <c r="H68" s="808" t="s">
        <v>1655</v>
      </c>
    </row>
    <row r="69" spans="1:8" ht="18.75" customHeight="1" x14ac:dyDescent="0.2">
      <c r="A69" s="786"/>
      <c r="B69" s="1772" t="s">
        <v>1724</v>
      </c>
      <c r="C69" s="745" t="s">
        <v>227</v>
      </c>
      <c r="D69" s="743" t="s">
        <v>227</v>
      </c>
      <c r="E69" s="810" t="s">
        <v>581</v>
      </c>
      <c r="F69" s="1864" t="s">
        <v>1725</v>
      </c>
      <c r="G69" s="1865"/>
      <c r="H69" s="812"/>
    </row>
    <row r="70" spans="1:8" ht="18.75" customHeight="1" x14ac:dyDescent="0.2">
      <c r="A70" s="786"/>
      <c r="B70" s="1773"/>
      <c r="C70" s="745" t="s">
        <v>227</v>
      </c>
      <c r="D70" s="743" t="s">
        <v>227</v>
      </c>
      <c r="E70" s="810" t="s">
        <v>581</v>
      </c>
      <c r="F70" s="1775" t="s">
        <v>1728</v>
      </c>
      <c r="G70" s="1776"/>
      <c r="H70" s="812" t="s">
        <v>1726</v>
      </c>
    </row>
    <row r="71" spans="1:8" ht="18.75" customHeight="1" x14ac:dyDescent="0.2">
      <c r="A71" s="786"/>
      <c r="B71" s="1773"/>
      <c r="C71" s="745" t="s">
        <v>227</v>
      </c>
      <c r="D71" s="743" t="s">
        <v>227</v>
      </c>
      <c r="E71" s="810" t="s">
        <v>581</v>
      </c>
      <c r="F71" s="1775" t="s">
        <v>1727</v>
      </c>
      <c r="G71" s="1776"/>
      <c r="H71" s="812" t="s">
        <v>1655</v>
      </c>
    </row>
    <row r="72" spans="1:8" ht="36" customHeight="1" x14ac:dyDescent="0.2">
      <c r="A72" s="786"/>
      <c r="B72" s="1774"/>
      <c r="C72" s="880"/>
      <c r="D72" s="881"/>
      <c r="E72" s="810" t="s">
        <v>714</v>
      </c>
      <c r="F72" s="1775" t="s">
        <v>1735</v>
      </c>
      <c r="G72" s="1776"/>
      <c r="H72" s="812" t="s">
        <v>1736</v>
      </c>
    </row>
    <row r="73" spans="1:8" ht="32.25" customHeight="1" x14ac:dyDescent="0.2">
      <c r="A73" s="786"/>
      <c r="B73" s="1772" t="s">
        <v>1670</v>
      </c>
      <c r="C73" s="1854"/>
      <c r="D73" s="743" t="s">
        <v>227</v>
      </c>
      <c r="E73" s="810" t="s">
        <v>581</v>
      </c>
      <c r="F73" s="1775" t="s">
        <v>1733</v>
      </c>
      <c r="G73" s="1776"/>
      <c r="H73" s="812"/>
    </row>
    <row r="74" spans="1:8" ht="32.25" customHeight="1" x14ac:dyDescent="0.2">
      <c r="A74" s="786"/>
      <c r="B74" s="1773"/>
      <c r="C74" s="1855"/>
      <c r="D74" s="743" t="s">
        <v>227</v>
      </c>
      <c r="E74" s="810" t="s">
        <v>581</v>
      </c>
      <c r="F74" s="1788" t="s">
        <v>1714</v>
      </c>
      <c r="G74" s="1789"/>
      <c r="H74" s="808" t="s">
        <v>1717</v>
      </c>
    </row>
    <row r="75" spans="1:8" ht="32.25" customHeight="1" x14ac:dyDescent="0.2">
      <c r="A75" s="786"/>
      <c r="B75" s="1773"/>
      <c r="C75" s="1855"/>
      <c r="D75" s="743" t="s">
        <v>227</v>
      </c>
      <c r="E75" s="810" t="s">
        <v>581</v>
      </c>
      <c r="F75" s="1788" t="s">
        <v>1737</v>
      </c>
      <c r="G75" s="1789"/>
      <c r="H75" s="808" t="s">
        <v>1738</v>
      </c>
    </row>
    <row r="76" spans="1:8" ht="43.5" customHeight="1" x14ac:dyDescent="0.2">
      <c r="A76" s="786"/>
      <c r="B76" s="1774"/>
      <c r="C76" s="1856"/>
      <c r="D76" s="743" t="s">
        <v>227</v>
      </c>
      <c r="E76" s="810" t="s">
        <v>581</v>
      </c>
      <c r="F76" s="1788" t="s">
        <v>1740</v>
      </c>
      <c r="G76" s="1789"/>
      <c r="H76" s="808" t="s">
        <v>1739</v>
      </c>
    </row>
    <row r="77" spans="1:8" s="750" customFormat="1" ht="36" customHeight="1" x14ac:dyDescent="0.2">
      <c r="A77" s="747"/>
      <c r="B77" s="1907" t="s">
        <v>78</v>
      </c>
      <c r="C77" s="1740"/>
      <c r="D77" s="790" t="s">
        <v>227</v>
      </c>
      <c r="E77" s="787" t="s">
        <v>581</v>
      </c>
      <c r="F77" s="1874" t="s">
        <v>1781</v>
      </c>
      <c r="G77" s="1875"/>
      <c r="H77" s="788"/>
    </row>
    <row r="78" spans="1:8" s="750" customFormat="1" ht="33.9" customHeight="1" x14ac:dyDescent="0.2">
      <c r="A78" s="747"/>
      <c r="B78" s="1908"/>
      <c r="C78" s="1768"/>
      <c r="D78" s="790" t="s">
        <v>227</v>
      </c>
      <c r="E78" s="787" t="s">
        <v>581</v>
      </c>
      <c r="F78" s="1844" t="s">
        <v>1658</v>
      </c>
      <c r="G78" s="1845"/>
      <c r="H78" s="807" t="s">
        <v>2261</v>
      </c>
    </row>
    <row r="79" spans="1:8" s="750" customFormat="1" ht="36" customHeight="1" x14ac:dyDescent="0.2">
      <c r="A79" s="747"/>
      <c r="B79" s="1908"/>
      <c r="C79" s="1741"/>
      <c r="D79" s="817" t="s">
        <v>227</v>
      </c>
      <c r="E79" s="818" t="s">
        <v>581</v>
      </c>
      <c r="F79" s="1782" t="s">
        <v>2223</v>
      </c>
      <c r="G79" s="1783"/>
      <c r="H79" s="973" t="s">
        <v>2225</v>
      </c>
    </row>
    <row r="80" spans="1:8" ht="32.25" customHeight="1" x14ac:dyDescent="0.2">
      <c r="A80" s="819"/>
      <c r="B80" s="811" t="s">
        <v>1671</v>
      </c>
      <c r="C80" s="745" t="s">
        <v>227</v>
      </c>
      <c r="D80" s="743" t="s">
        <v>227</v>
      </c>
      <c r="E80" s="810" t="s">
        <v>581</v>
      </c>
      <c r="F80" s="1683" t="s">
        <v>2240</v>
      </c>
      <c r="G80" s="1684"/>
      <c r="H80" s="816" t="s">
        <v>1674</v>
      </c>
    </row>
    <row r="81" spans="1:8" ht="32.25" customHeight="1" x14ac:dyDescent="0.2">
      <c r="A81" s="819"/>
      <c r="B81" s="811" t="s">
        <v>1672</v>
      </c>
      <c r="C81" s="745" t="s">
        <v>227</v>
      </c>
      <c r="D81" s="743" t="s">
        <v>227</v>
      </c>
      <c r="E81" s="810" t="s">
        <v>581</v>
      </c>
      <c r="F81" s="1775" t="s">
        <v>2240</v>
      </c>
      <c r="G81" s="1776"/>
      <c r="H81" s="741" t="s">
        <v>1674</v>
      </c>
    </row>
    <row r="82" spans="1:8" ht="32.25" customHeight="1" x14ac:dyDescent="0.2">
      <c r="A82" s="1289"/>
      <c r="B82" s="1290" t="s">
        <v>1673</v>
      </c>
      <c r="C82" s="1291" t="s">
        <v>227</v>
      </c>
      <c r="D82" s="1292" t="s">
        <v>227</v>
      </c>
      <c r="E82" s="1293" t="s">
        <v>581</v>
      </c>
      <c r="F82" s="1827" t="s">
        <v>2240</v>
      </c>
      <c r="G82" s="1828"/>
      <c r="H82" s="1294" t="s">
        <v>1674</v>
      </c>
    </row>
  </sheetData>
  <mergeCells count="96">
    <mergeCell ref="F20:G20"/>
    <mergeCell ref="F21:G21"/>
    <mergeCell ref="E22:G22"/>
    <mergeCell ref="A1:H1"/>
    <mergeCell ref="A12:B12"/>
    <mergeCell ref="E12:G12"/>
    <mergeCell ref="A13:B19"/>
    <mergeCell ref="F13:G13"/>
    <mergeCell ref="F14:G14"/>
    <mergeCell ref="F15:G15"/>
    <mergeCell ref="C16:C19"/>
    <mergeCell ref="D16:D19"/>
    <mergeCell ref="H16:H19"/>
    <mergeCell ref="B29:B30"/>
    <mergeCell ref="C29:C30"/>
    <mergeCell ref="F29:G29"/>
    <mergeCell ref="F30:G30"/>
    <mergeCell ref="B23:B26"/>
    <mergeCell ref="C23:C26"/>
    <mergeCell ref="F23:G23"/>
    <mergeCell ref="F24:G24"/>
    <mergeCell ref="F25:G25"/>
    <mergeCell ref="F26:G26"/>
    <mergeCell ref="B27:B28"/>
    <mergeCell ref="C27:C28"/>
    <mergeCell ref="F27:G27"/>
    <mergeCell ref="F28:G28"/>
    <mergeCell ref="B31:B33"/>
    <mergeCell ref="C31:C33"/>
    <mergeCell ref="F31:G31"/>
    <mergeCell ref="F32:G32"/>
    <mergeCell ref="F33:G33"/>
    <mergeCell ref="F37:G37"/>
    <mergeCell ref="F38:G38"/>
    <mergeCell ref="B39:B42"/>
    <mergeCell ref="C39:C42"/>
    <mergeCell ref="F39:G39"/>
    <mergeCell ref="F40:G40"/>
    <mergeCell ref="F41:G41"/>
    <mergeCell ref="F42:G42"/>
    <mergeCell ref="B34:B38"/>
    <mergeCell ref="C34:C38"/>
    <mergeCell ref="F34:G34"/>
    <mergeCell ref="F35:G35"/>
    <mergeCell ref="F36:G36"/>
    <mergeCell ref="B58:B59"/>
    <mergeCell ref="F58:G58"/>
    <mergeCell ref="B43:B45"/>
    <mergeCell ref="F43:G43"/>
    <mergeCell ref="F44:G44"/>
    <mergeCell ref="F45:G45"/>
    <mergeCell ref="B46:B48"/>
    <mergeCell ref="F46:G46"/>
    <mergeCell ref="F47:G47"/>
    <mergeCell ref="F48:G48"/>
    <mergeCell ref="F49:G49"/>
    <mergeCell ref="B50:B55"/>
    <mergeCell ref="F50:G50"/>
    <mergeCell ref="F51:G51"/>
    <mergeCell ref="F52:G52"/>
    <mergeCell ref="F53:G53"/>
    <mergeCell ref="F54:G54"/>
    <mergeCell ref="F55:G55"/>
    <mergeCell ref="F59:G59"/>
    <mergeCell ref="F56:G56"/>
    <mergeCell ref="F57:G57"/>
    <mergeCell ref="B60:B62"/>
    <mergeCell ref="F60:G60"/>
    <mergeCell ref="F61:G61"/>
    <mergeCell ref="F62:G62"/>
    <mergeCell ref="B69:B72"/>
    <mergeCell ref="F69:G69"/>
    <mergeCell ref="F70:G70"/>
    <mergeCell ref="F71:G71"/>
    <mergeCell ref="F72:G72"/>
    <mergeCell ref="B63:B68"/>
    <mergeCell ref="F63:G63"/>
    <mergeCell ref="F64:G64"/>
    <mergeCell ref="F65:G65"/>
    <mergeCell ref="F66:G66"/>
    <mergeCell ref="F67:G67"/>
    <mergeCell ref="F68:G68"/>
    <mergeCell ref="F80:G80"/>
    <mergeCell ref="F81:G81"/>
    <mergeCell ref="F82:G82"/>
    <mergeCell ref="F76:G76"/>
    <mergeCell ref="B77:B79"/>
    <mergeCell ref="C77:C79"/>
    <mergeCell ref="F77:G77"/>
    <mergeCell ref="F78:G78"/>
    <mergeCell ref="F79:G79"/>
    <mergeCell ref="B73:B76"/>
    <mergeCell ref="C73:C76"/>
    <mergeCell ref="F73:G73"/>
    <mergeCell ref="F74:G74"/>
    <mergeCell ref="F75:G75"/>
  </mergeCells>
  <phoneticPr fontId="10"/>
  <printOptions horizontalCentered="1"/>
  <pageMargins left="0.59055118110236227" right="0.39370078740157483" top="0.78740157480314965" bottom="0.39370078740157483" header="0.51181102362204722" footer="0.19685039370078741"/>
  <pageSetup paperSize="9" scale="95" fitToHeight="3" orientation="portrait" r:id="rId1"/>
  <headerFooter alignWithMargins="0">
    <oddHeader>&amp;R&amp;"ＭＳ ゴシック,標準"&amp;10（福岡市様式）&lt;加算様式２&gt;</oddHeader>
  </headerFooter>
  <rowBreaks count="3" manualBreakCount="3">
    <brk id="30" max="7" man="1"/>
    <brk id="49" max="7" man="1"/>
    <brk id="76"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rgb="FF0070C0"/>
  </sheetPr>
  <dimension ref="A1:H91"/>
  <sheetViews>
    <sheetView view="pageBreakPreview" topLeftCell="A76" zoomScale="85" zoomScaleNormal="130" zoomScaleSheetLayoutView="85" workbookViewId="0">
      <selection activeCell="F87" sqref="F87:G87"/>
    </sheetView>
  </sheetViews>
  <sheetFormatPr defaultColWidth="9" defaultRowHeight="10.8" x14ac:dyDescent="0.2"/>
  <cols>
    <col min="1" max="1" width="1.6640625" style="732" customWidth="1"/>
    <col min="2" max="2" width="15.6640625" style="732" customWidth="1"/>
    <col min="3" max="4" width="4.33203125" style="732" customWidth="1"/>
    <col min="5" max="5" width="2.44140625" style="733" customWidth="1"/>
    <col min="6" max="6" width="2.44140625" style="734" customWidth="1"/>
    <col min="7" max="7" width="38.109375" style="732" customWidth="1"/>
    <col min="8" max="8" width="23.109375" style="735" customWidth="1"/>
    <col min="9" max="16384" width="9" style="732"/>
  </cols>
  <sheetData>
    <row r="1" spans="1:8" ht="30" customHeight="1" x14ac:dyDescent="0.2">
      <c r="A1" s="1932" t="s">
        <v>1613</v>
      </c>
      <c r="B1" s="1933"/>
      <c r="C1" s="1933"/>
      <c r="D1" s="1933"/>
      <c r="E1" s="1933"/>
      <c r="F1" s="1933"/>
      <c r="G1" s="1933"/>
      <c r="H1" s="1933"/>
    </row>
    <row r="2" spans="1:8" ht="12" customHeight="1" x14ac:dyDescent="0.2">
      <c r="A2" s="955" t="s">
        <v>2236</v>
      </c>
      <c r="B2" s="1171"/>
    </row>
    <row r="3" spans="1:8" ht="12" customHeight="1" x14ac:dyDescent="0.2">
      <c r="G3" s="878" t="s">
        <v>1731</v>
      </c>
      <c r="H3" s="879"/>
    </row>
    <row r="4" spans="1:8" ht="12" customHeight="1" x14ac:dyDescent="0.2">
      <c r="G4" s="878" t="s">
        <v>1732</v>
      </c>
      <c r="H4" s="879"/>
    </row>
    <row r="5" spans="1:8" ht="12" customHeight="1" x14ac:dyDescent="0.2"/>
    <row r="6" spans="1:8" s="955" customFormat="1" ht="12" customHeight="1" x14ac:dyDescent="0.2">
      <c r="A6" s="959" t="s">
        <v>1825</v>
      </c>
      <c r="B6" s="957"/>
      <c r="E6" s="956"/>
      <c r="F6" s="957"/>
      <c r="H6" s="958"/>
    </row>
    <row r="7" spans="1:8" s="1019" customFormat="1" ht="12" customHeight="1" x14ac:dyDescent="0.2">
      <c r="A7" s="1018" t="s">
        <v>2226</v>
      </c>
      <c r="B7" s="1301"/>
      <c r="E7" s="1020"/>
      <c r="F7" s="1021"/>
      <c r="H7" s="985"/>
    </row>
    <row r="8" spans="1:8" s="1019" customFormat="1" ht="12" customHeight="1" x14ac:dyDescent="0.2">
      <c r="A8" s="1018" t="s">
        <v>2031</v>
      </c>
      <c r="B8" s="1021"/>
      <c r="E8" s="1020"/>
      <c r="F8" s="1021"/>
      <c r="H8" s="985"/>
    </row>
    <row r="9" spans="1:8" s="1019" customFormat="1" ht="12" customHeight="1" x14ac:dyDescent="0.2">
      <c r="A9" s="1018"/>
      <c r="B9" s="1301" t="s">
        <v>2032</v>
      </c>
      <c r="E9" s="1020"/>
      <c r="F9" s="1021"/>
      <c r="H9" s="985"/>
    </row>
    <row r="10" spans="1:8" s="1019" customFormat="1" ht="12" customHeight="1" x14ac:dyDescent="0.2">
      <c r="A10" s="1018" t="s">
        <v>2233</v>
      </c>
      <c r="B10" s="1301"/>
      <c r="E10" s="1020"/>
      <c r="F10" s="1021"/>
      <c r="H10" s="985"/>
    </row>
    <row r="11" spans="1:8" s="1019" customFormat="1" ht="12" customHeight="1" x14ac:dyDescent="0.2">
      <c r="A11" s="1018"/>
      <c r="B11" s="1301" t="s">
        <v>2228</v>
      </c>
      <c r="E11" s="1020"/>
      <c r="F11" s="1021"/>
      <c r="H11" s="985"/>
    </row>
    <row r="12" spans="1:8" s="736" customFormat="1" ht="60" customHeight="1" x14ac:dyDescent="0.2">
      <c r="A12" s="1896" t="s">
        <v>1614</v>
      </c>
      <c r="B12" s="1897"/>
      <c r="C12" s="755" t="s">
        <v>1721</v>
      </c>
      <c r="D12" s="755" t="s">
        <v>1615</v>
      </c>
      <c r="E12" s="1896" t="s">
        <v>1616</v>
      </c>
      <c r="F12" s="1898"/>
      <c r="G12" s="1897"/>
      <c r="H12" s="756" t="s">
        <v>1617</v>
      </c>
    </row>
    <row r="13" spans="1:8" s="736" customFormat="1" ht="24" customHeight="1" x14ac:dyDescent="0.2">
      <c r="A13" s="1721" t="s">
        <v>1618</v>
      </c>
      <c r="B13" s="1722"/>
      <c r="C13" s="757" t="s">
        <v>227</v>
      </c>
      <c r="D13" s="758" t="s">
        <v>227</v>
      </c>
      <c r="E13" s="759" t="s">
        <v>581</v>
      </c>
      <c r="F13" s="1727" t="s">
        <v>2229</v>
      </c>
      <c r="G13" s="1728"/>
      <c r="H13" s="762"/>
    </row>
    <row r="14" spans="1:8" s="736" customFormat="1" ht="22.5" customHeight="1" x14ac:dyDescent="0.2">
      <c r="A14" s="1723"/>
      <c r="B14" s="1724"/>
      <c r="C14" s="760" t="s">
        <v>227</v>
      </c>
      <c r="D14" s="761" t="s">
        <v>227</v>
      </c>
      <c r="E14" s="740" t="s">
        <v>581</v>
      </c>
      <c r="F14" s="1729" t="s">
        <v>2230</v>
      </c>
      <c r="G14" s="1730"/>
      <c r="H14" s="762" t="s">
        <v>1619</v>
      </c>
    </row>
    <row r="15" spans="1:8" s="736" customFormat="1" ht="18" customHeight="1" x14ac:dyDescent="0.2">
      <c r="A15" s="1723"/>
      <c r="B15" s="1724"/>
      <c r="C15" s="738" t="s">
        <v>227</v>
      </c>
      <c r="D15" s="739" t="s">
        <v>227</v>
      </c>
      <c r="E15" s="740" t="s">
        <v>581</v>
      </c>
      <c r="F15" s="1731" t="s">
        <v>2253</v>
      </c>
      <c r="G15" s="1732"/>
      <c r="H15" s="1280" t="s">
        <v>2247</v>
      </c>
    </row>
    <row r="16" spans="1:8" s="736" customFormat="1" ht="12" customHeight="1" x14ac:dyDescent="0.2">
      <c r="A16" s="1723"/>
      <c r="B16" s="1724"/>
      <c r="C16" s="1934"/>
      <c r="D16" s="1937" t="s">
        <v>227</v>
      </c>
      <c r="E16" s="1281" t="s">
        <v>581</v>
      </c>
      <c r="F16" s="1282" t="s">
        <v>1620</v>
      </c>
      <c r="G16" s="1283"/>
      <c r="H16" s="1940" t="s">
        <v>2140</v>
      </c>
    </row>
    <row r="17" spans="1:8" s="736" customFormat="1" ht="12" customHeight="1" x14ac:dyDescent="0.2">
      <c r="A17" s="1723"/>
      <c r="B17" s="1724"/>
      <c r="C17" s="1935"/>
      <c r="D17" s="1938"/>
      <c r="E17" s="1281"/>
      <c r="F17" s="1284" t="s">
        <v>714</v>
      </c>
      <c r="G17" s="1285" t="s">
        <v>1622</v>
      </c>
      <c r="H17" s="1941"/>
    </row>
    <row r="18" spans="1:8" s="736" customFormat="1" ht="12" customHeight="1" x14ac:dyDescent="0.2">
      <c r="A18" s="1723"/>
      <c r="B18" s="1724"/>
      <c r="C18" s="1935"/>
      <c r="D18" s="1938"/>
      <c r="E18" s="1281"/>
      <c r="F18" s="1282"/>
      <c r="G18" s="1283"/>
      <c r="H18" s="1941"/>
    </row>
    <row r="19" spans="1:8" s="736" customFormat="1" ht="12" customHeight="1" x14ac:dyDescent="0.2">
      <c r="A19" s="1723"/>
      <c r="B19" s="1724"/>
      <c r="C19" s="1936"/>
      <c r="D19" s="1939"/>
      <c r="E19" s="1281"/>
      <c r="F19" s="1282"/>
      <c r="G19" s="1283"/>
      <c r="H19" s="1942"/>
    </row>
    <row r="20" spans="1:8" s="742" customFormat="1" ht="30" customHeight="1" x14ac:dyDescent="0.2">
      <c r="A20" s="737"/>
      <c r="B20" s="768" t="s">
        <v>4</v>
      </c>
      <c r="C20" s="738" t="s">
        <v>227</v>
      </c>
      <c r="D20" s="739" t="s">
        <v>227</v>
      </c>
      <c r="E20" s="740"/>
      <c r="F20" s="1719"/>
      <c r="G20" s="1720"/>
      <c r="H20" s="769" t="s">
        <v>1623</v>
      </c>
    </row>
    <row r="21" spans="1:8" s="736" customFormat="1" ht="30" customHeight="1" x14ac:dyDescent="0.2">
      <c r="A21" s="737"/>
      <c r="B21" s="768" t="s">
        <v>1624</v>
      </c>
      <c r="C21" s="738" t="s">
        <v>227</v>
      </c>
      <c r="D21" s="739" t="s">
        <v>227</v>
      </c>
      <c r="E21" s="740" t="s">
        <v>581</v>
      </c>
      <c r="F21" s="1719" t="s">
        <v>1625</v>
      </c>
      <c r="G21" s="1720"/>
      <c r="H21" s="762"/>
    </row>
    <row r="22" spans="1:8" ht="18" customHeight="1" x14ac:dyDescent="0.2">
      <c r="A22" s="770"/>
      <c r="B22" s="771" t="s">
        <v>1626</v>
      </c>
      <c r="C22" s="772"/>
      <c r="D22" s="772"/>
      <c r="E22" s="1929"/>
      <c r="F22" s="1930"/>
      <c r="G22" s="1931"/>
      <c r="H22" s="773"/>
    </row>
    <row r="23" spans="1:8" ht="18" customHeight="1" x14ac:dyDescent="0.2">
      <c r="A23" s="770"/>
      <c r="B23" s="1943" t="s">
        <v>1627</v>
      </c>
      <c r="C23" s="774"/>
      <c r="D23" s="775"/>
      <c r="E23" s="1945" t="s">
        <v>1628</v>
      </c>
      <c r="F23" s="1946"/>
      <c r="G23" s="1947"/>
      <c r="H23" s="776"/>
    </row>
    <row r="24" spans="1:8" ht="31.5" customHeight="1" x14ac:dyDescent="0.2">
      <c r="A24" s="770"/>
      <c r="B24" s="1943"/>
      <c r="C24" s="777"/>
      <c r="D24" s="778" t="s">
        <v>227</v>
      </c>
      <c r="E24" s="779" t="s">
        <v>581</v>
      </c>
      <c r="F24" s="1844" t="s">
        <v>1658</v>
      </c>
      <c r="G24" s="1845"/>
      <c r="H24" s="780"/>
    </row>
    <row r="25" spans="1:8" ht="18" customHeight="1" x14ac:dyDescent="0.2">
      <c r="A25" s="770"/>
      <c r="B25" s="1943"/>
      <c r="C25" s="781" t="s">
        <v>227</v>
      </c>
      <c r="D25" s="782" t="s">
        <v>227</v>
      </c>
      <c r="E25" s="783" t="s">
        <v>581</v>
      </c>
      <c r="F25" s="1846" t="s">
        <v>1629</v>
      </c>
      <c r="G25" s="1847"/>
      <c r="H25" s="773"/>
    </row>
    <row r="26" spans="1:8" ht="18" customHeight="1" x14ac:dyDescent="0.2">
      <c r="A26" s="770"/>
      <c r="B26" s="1943"/>
      <c r="C26" s="774"/>
      <c r="D26" s="775"/>
      <c r="E26" s="1948" t="s">
        <v>1630</v>
      </c>
      <c r="F26" s="1949"/>
      <c r="G26" s="1950"/>
      <c r="H26" s="784"/>
    </row>
    <row r="27" spans="1:8" ht="33" customHeight="1" x14ac:dyDescent="0.2">
      <c r="A27" s="770"/>
      <c r="B27" s="1943"/>
      <c r="C27" s="1852"/>
      <c r="D27" s="778" t="s">
        <v>227</v>
      </c>
      <c r="E27" s="779" t="s">
        <v>581</v>
      </c>
      <c r="F27" s="1844" t="s">
        <v>1658</v>
      </c>
      <c r="G27" s="1845"/>
      <c r="H27" s="780"/>
    </row>
    <row r="28" spans="1:8" ht="18" customHeight="1" x14ac:dyDescent="0.2">
      <c r="A28" s="770"/>
      <c r="B28" s="1943"/>
      <c r="C28" s="1853"/>
      <c r="D28" s="782" t="s">
        <v>227</v>
      </c>
      <c r="E28" s="783" t="s">
        <v>581</v>
      </c>
      <c r="F28" s="1846" t="s">
        <v>1629</v>
      </c>
      <c r="G28" s="1847"/>
      <c r="H28" s="773"/>
    </row>
    <row r="29" spans="1:8" ht="18" customHeight="1" x14ac:dyDescent="0.2">
      <c r="A29" s="770"/>
      <c r="B29" s="1943"/>
      <c r="C29" s="774"/>
      <c r="D29" s="775"/>
      <c r="E29" s="1945" t="s">
        <v>1631</v>
      </c>
      <c r="F29" s="1946"/>
      <c r="G29" s="1947"/>
      <c r="H29" s="776"/>
    </row>
    <row r="30" spans="1:8" ht="29.25" customHeight="1" x14ac:dyDescent="0.2">
      <c r="A30" s="770"/>
      <c r="B30" s="1943"/>
      <c r="C30" s="1852"/>
      <c r="D30" s="778" t="s">
        <v>227</v>
      </c>
      <c r="E30" s="779" t="s">
        <v>581</v>
      </c>
      <c r="F30" s="1844" t="s">
        <v>1658</v>
      </c>
      <c r="G30" s="1845"/>
      <c r="H30" s="780"/>
    </row>
    <row r="31" spans="1:8" ht="18" customHeight="1" x14ac:dyDescent="0.2">
      <c r="A31" s="770"/>
      <c r="B31" s="1944"/>
      <c r="C31" s="1853"/>
      <c r="D31" s="785" t="s">
        <v>227</v>
      </c>
      <c r="E31" s="779" t="s">
        <v>581</v>
      </c>
      <c r="F31" s="1844" t="s">
        <v>1632</v>
      </c>
      <c r="G31" s="1845"/>
      <c r="H31" s="780" t="s">
        <v>1633</v>
      </c>
    </row>
    <row r="32" spans="1:8" ht="18" customHeight="1" x14ac:dyDescent="0.2">
      <c r="A32" s="786"/>
      <c r="B32" s="1927" t="s">
        <v>342</v>
      </c>
      <c r="C32" s="1851"/>
      <c r="D32" s="782" t="s">
        <v>227</v>
      </c>
      <c r="E32" s="787" t="s">
        <v>581</v>
      </c>
      <c r="F32" s="1874" t="s">
        <v>1634</v>
      </c>
      <c r="G32" s="1875"/>
      <c r="H32" s="773" t="s">
        <v>1635</v>
      </c>
    </row>
    <row r="33" spans="1:8" ht="27.75" customHeight="1" x14ac:dyDescent="0.2">
      <c r="A33" s="786"/>
      <c r="B33" s="1927"/>
      <c r="C33" s="1852"/>
      <c r="D33" s="782" t="s">
        <v>227</v>
      </c>
      <c r="E33" s="787" t="s">
        <v>581</v>
      </c>
      <c r="F33" s="1844" t="s">
        <v>1658</v>
      </c>
      <c r="G33" s="1845"/>
      <c r="H33" s="773" t="s">
        <v>2138</v>
      </c>
    </row>
    <row r="34" spans="1:8" ht="18" customHeight="1" x14ac:dyDescent="0.2">
      <c r="A34" s="786"/>
      <c r="B34" s="1927"/>
      <c r="C34" s="1852"/>
      <c r="D34" s="782" t="s">
        <v>227</v>
      </c>
      <c r="E34" s="783" t="s">
        <v>581</v>
      </c>
      <c r="F34" s="1874" t="s">
        <v>1636</v>
      </c>
      <c r="G34" s="1875"/>
      <c r="H34" s="788" t="s">
        <v>1635</v>
      </c>
    </row>
    <row r="35" spans="1:8" ht="18" customHeight="1" x14ac:dyDescent="0.2">
      <c r="A35" s="786"/>
      <c r="B35" s="1928"/>
      <c r="C35" s="1853"/>
      <c r="D35" s="782" t="s">
        <v>227</v>
      </c>
      <c r="E35" s="779" t="s">
        <v>581</v>
      </c>
      <c r="F35" s="1915" t="s">
        <v>1637</v>
      </c>
      <c r="G35" s="1916"/>
      <c r="H35" s="789" t="s">
        <v>1638</v>
      </c>
    </row>
    <row r="36" spans="1:8" ht="18" customHeight="1" x14ac:dyDescent="0.2">
      <c r="A36" s="786"/>
      <c r="B36" s="1868" t="s">
        <v>1639</v>
      </c>
      <c r="C36" s="1923"/>
      <c r="D36" s="790" t="s">
        <v>227</v>
      </c>
      <c r="E36" s="791" t="s">
        <v>581</v>
      </c>
      <c r="F36" s="1915" t="s">
        <v>1640</v>
      </c>
      <c r="G36" s="1916"/>
      <c r="H36" s="789" t="s">
        <v>1635</v>
      </c>
    </row>
    <row r="37" spans="1:8" ht="48" customHeight="1" x14ac:dyDescent="0.2">
      <c r="A37" s="786"/>
      <c r="B37" s="1870"/>
      <c r="C37" s="1925"/>
      <c r="D37" s="792" t="s">
        <v>227</v>
      </c>
      <c r="E37" s="787" t="s">
        <v>581</v>
      </c>
      <c r="F37" s="1915" t="s">
        <v>1641</v>
      </c>
      <c r="G37" s="1916"/>
      <c r="H37" s="789" t="s">
        <v>2256</v>
      </c>
    </row>
    <row r="38" spans="1:8" ht="18" customHeight="1" x14ac:dyDescent="0.2">
      <c r="A38" s="786"/>
      <c r="B38" s="1761" t="s">
        <v>1667</v>
      </c>
      <c r="C38" s="1848"/>
      <c r="D38" s="743" t="s">
        <v>227</v>
      </c>
      <c r="E38" s="748" t="s">
        <v>581</v>
      </c>
      <c r="F38" s="1683" t="s">
        <v>1640</v>
      </c>
      <c r="G38" s="1684"/>
      <c r="H38" s="808" t="s">
        <v>1635</v>
      </c>
    </row>
    <row r="39" spans="1:8" ht="55.5" customHeight="1" x14ac:dyDescent="0.2">
      <c r="A39" s="786"/>
      <c r="B39" s="1762"/>
      <c r="C39" s="1849"/>
      <c r="D39" s="809" t="s">
        <v>227</v>
      </c>
      <c r="E39" s="810" t="s">
        <v>581</v>
      </c>
      <c r="F39" s="1683" t="s">
        <v>1668</v>
      </c>
      <c r="G39" s="1684"/>
      <c r="H39" s="808" t="s">
        <v>1669</v>
      </c>
    </row>
    <row r="40" spans="1:8" ht="18" customHeight="1" x14ac:dyDescent="0.2">
      <c r="A40" s="786"/>
      <c r="B40" s="1871" t="s">
        <v>1684</v>
      </c>
      <c r="C40" s="1848"/>
      <c r="D40" s="743" t="s">
        <v>227</v>
      </c>
      <c r="E40" s="748" t="s">
        <v>581</v>
      </c>
      <c r="F40" s="1683" t="s">
        <v>1640</v>
      </c>
      <c r="G40" s="1684"/>
      <c r="H40" s="808" t="s">
        <v>1635</v>
      </c>
    </row>
    <row r="41" spans="1:8" ht="45" customHeight="1" x14ac:dyDescent="0.2">
      <c r="A41" s="786"/>
      <c r="B41" s="1872"/>
      <c r="C41" s="1850"/>
      <c r="D41" s="809" t="s">
        <v>227</v>
      </c>
      <c r="E41" s="810" t="s">
        <v>581</v>
      </c>
      <c r="F41" s="1683" t="s">
        <v>1676</v>
      </c>
      <c r="G41" s="1684"/>
      <c r="H41" s="808" t="s">
        <v>2222</v>
      </c>
    </row>
    <row r="42" spans="1:8" ht="28.8" x14ac:dyDescent="0.2">
      <c r="A42" s="786"/>
      <c r="B42" s="1926"/>
      <c r="C42" s="1849"/>
      <c r="D42" s="809" t="s">
        <v>227</v>
      </c>
      <c r="E42" s="810" t="s">
        <v>581</v>
      </c>
      <c r="F42" s="1683" t="s">
        <v>1852</v>
      </c>
      <c r="G42" s="1684"/>
      <c r="H42" s="808" t="s">
        <v>2238</v>
      </c>
    </row>
    <row r="43" spans="1:8" ht="29.1" customHeight="1" x14ac:dyDescent="0.2">
      <c r="A43" s="786"/>
      <c r="B43" s="1868" t="s">
        <v>1659</v>
      </c>
      <c r="C43" s="1923"/>
      <c r="D43" s="790" t="s">
        <v>227</v>
      </c>
      <c r="E43" s="779" t="s">
        <v>581</v>
      </c>
      <c r="F43" s="1874" t="s">
        <v>1687</v>
      </c>
      <c r="G43" s="1875"/>
      <c r="H43" s="789"/>
    </row>
    <row r="44" spans="1:8" ht="29.1" customHeight="1" x14ac:dyDescent="0.2">
      <c r="A44" s="786"/>
      <c r="B44" s="1869"/>
      <c r="C44" s="1924"/>
      <c r="D44" s="790" t="s">
        <v>227</v>
      </c>
      <c r="E44" s="779" t="s">
        <v>581</v>
      </c>
      <c r="F44" s="1874" t="s">
        <v>2264</v>
      </c>
      <c r="G44" s="1875"/>
      <c r="H44" s="789"/>
    </row>
    <row r="45" spans="1:8" ht="29.1" customHeight="1" x14ac:dyDescent="0.2">
      <c r="A45" s="786"/>
      <c r="B45" s="1869"/>
      <c r="C45" s="1924"/>
      <c r="D45" s="873" t="s">
        <v>227</v>
      </c>
      <c r="E45" s="874" t="s">
        <v>581</v>
      </c>
      <c r="F45" s="1883" t="s">
        <v>1658</v>
      </c>
      <c r="G45" s="1884"/>
      <c r="H45" s="789"/>
    </row>
    <row r="46" spans="1:8" ht="29.1" customHeight="1" x14ac:dyDescent="0.2">
      <c r="A46" s="786"/>
      <c r="B46" s="1869"/>
      <c r="C46" s="1924"/>
      <c r="D46" s="873" t="s">
        <v>227</v>
      </c>
      <c r="E46" s="874" t="s">
        <v>581</v>
      </c>
      <c r="F46" s="1782" t="s">
        <v>2223</v>
      </c>
      <c r="G46" s="1783"/>
      <c r="H46" s="973" t="s">
        <v>2265</v>
      </c>
    </row>
    <row r="47" spans="1:8" ht="29.1" customHeight="1" x14ac:dyDescent="0.2">
      <c r="A47" s="786"/>
      <c r="B47" s="1870"/>
      <c r="C47" s="1925"/>
      <c r="D47" s="743" t="s">
        <v>227</v>
      </c>
      <c r="E47" s="874" t="s">
        <v>581</v>
      </c>
      <c r="F47" s="1775" t="s">
        <v>2266</v>
      </c>
      <c r="G47" s="1776"/>
      <c r="H47" s="808" t="s">
        <v>1713</v>
      </c>
    </row>
    <row r="48" spans="1:8" ht="39.15" customHeight="1" x14ac:dyDescent="0.2">
      <c r="A48" s="786"/>
      <c r="B48" s="1868" t="s">
        <v>1642</v>
      </c>
      <c r="C48" s="1854"/>
      <c r="D48" s="790" t="s">
        <v>227</v>
      </c>
      <c r="E48" s="779" t="s">
        <v>581</v>
      </c>
      <c r="F48" s="1921" t="s">
        <v>1712</v>
      </c>
      <c r="G48" s="1922"/>
      <c r="H48" s="789"/>
    </row>
    <row r="49" spans="1:8" ht="39.15" customHeight="1" x14ac:dyDescent="0.2">
      <c r="A49" s="786"/>
      <c r="B49" s="1869"/>
      <c r="C49" s="1855"/>
      <c r="D49" s="743" t="s">
        <v>227</v>
      </c>
      <c r="E49" s="874" t="s">
        <v>581</v>
      </c>
      <c r="F49" s="1788" t="s">
        <v>1714</v>
      </c>
      <c r="G49" s="1789"/>
      <c r="H49" s="808" t="s">
        <v>1717</v>
      </c>
    </row>
    <row r="50" spans="1:8" ht="39.15" customHeight="1" x14ac:dyDescent="0.2">
      <c r="A50" s="786"/>
      <c r="B50" s="1869"/>
      <c r="C50" s="1855"/>
      <c r="D50" s="743" t="s">
        <v>227</v>
      </c>
      <c r="E50" s="874" t="s">
        <v>581</v>
      </c>
      <c r="F50" s="1788" t="s">
        <v>1715</v>
      </c>
      <c r="G50" s="1789"/>
      <c r="H50" s="808" t="s">
        <v>1718</v>
      </c>
    </row>
    <row r="51" spans="1:8" ht="63" customHeight="1" x14ac:dyDescent="0.2">
      <c r="A51" s="786"/>
      <c r="B51" s="1869"/>
      <c r="C51" s="1856"/>
      <c r="D51" s="743" t="s">
        <v>227</v>
      </c>
      <c r="E51" s="874" t="s">
        <v>581</v>
      </c>
      <c r="F51" s="1788" t="s">
        <v>1716</v>
      </c>
      <c r="G51" s="1789"/>
      <c r="H51" s="808" t="s">
        <v>1719</v>
      </c>
    </row>
    <row r="52" spans="1:8" ht="30.6" customHeight="1" x14ac:dyDescent="0.2">
      <c r="A52" s="786"/>
      <c r="B52" s="1868" t="s">
        <v>1643</v>
      </c>
      <c r="C52" s="781" t="s">
        <v>227</v>
      </c>
      <c r="D52" s="790" t="s">
        <v>227</v>
      </c>
      <c r="E52" s="779" t="s">
        <v>581</v>
      </c>
      <c r="F52" s="1885" t="s">
        <v>1660</v>
      </c>
      <c r="G52" s="1886"/>
      <c r="H52" s="793"/>
    </row>
    <row r="53" spans="1:8" ht="40.65" customHeight="1" x14ac:dyDescent="0.2">
      <c r="A53" s="786"/>
      <c r="B53" s="1869"/>
      <c r="C53" s="781" t="s">
        <v>227</v>
      </c>
      <c r="D53" s="790" t="s">
        <v>227</v>
      </c>
      <c r="E53" s="779" t="s">
        <v>581</v>
      </c>
      <c r="F53" s="1846" t="s">
        <v>1644</v>
      </c>
      <c r="G53" s="1847"/>
      <c r="H53" s="793"/>
    </row>
    <row r="54" spans="1:8" ht="30.6" customHeight="1" x14ac:dyDescent="0.2">
      <c r="A54" s="786"/>
      <c r="B54" s="1869"/>
      <c r="C54" s="781" t="s">
        <v>227</v>
      </c>
      <c r="D54" s="790" t="s">
        <v>227</v>
      </c>
      <c r="E54" s="783" t="s">
        <v>581</v>
      </c>
      <c r="F54" s="1846" t="s">
        <v>2257</v>
      </c>
      <c r="G54" s="1847"/>
      <c r="H54" s="794"/>
    </row>
    <row r="55" spans="1:8" ht="31.5" customHeight="1" x14ac:dyDescent="0.2">
      <c r="A55" s="786"/>
      <c r="B55" s="1907" t="s">
        <v>1661</v>
      </c>
      <c r="C55" s="777"/>
      <c r="D55" s="778" t="s">
        <v>227</v>
      </c>
      <c r="E55" s="779" t="s">
        <v>581</v>
      </c>
      <c r="F55" s="1844" t="s">
        <v>1658</v>
      </c>
      <c r="G55" s="1845"/>
      <c r="H55" s="789" t="s">
        <v>1645</v>
      </c>
    </row>
    <row r="56" spans="1:8" ht="43.65" customHeight="1" x14ac:dyDescent="0.2">
      <c r="A56" s="786"/>
      <c r="B56" s="1908"/>
      <c r="C56" s="781" t="s">
        <v>227</v>
      </c>
      <c r="D56" s="782" t="s">
        <v>227</v>
      </c>
      <c r="E56" s="783" t="s">
        <v>581</v>
      </c>
      <c r="F56" s="1846" t="s">
        <v>1637</v>
      </c>
      <c r="G56" s="1847"/>
      <c r="H56" s="793" t="s">
        <v>2258</v>
      </c>
    </row>
    <row r="57" spans="1:8" ht="74.25" customHeight="1" x14ac:dyDescent="0.2">
      <c r="A57" s="786"/>
      <c r="B57" s="1908"/>
      <c r="C57" s="772"/>
      <c r="D57" s="782" t="s">
        <v>227</v>
      </c>
      <c r="E57" s="779" t="s">
        <v>581</v>
      </c>
      <c r="F57" s="1846" t="s">
        <v>1910</v>
      </c>
      <c r="G57" s="1847"/>
      <c r="H57" s="794" t="s">
        <v>1646</v>
      </c>
    </row>
    <row r="58" spans="1:8" s="746" customFormat="1" ht="36" customHeight="1" x14ac:dyDescent="0.2">
      <c r="A58" s="1308"/>
      <c r="B58" s="1287" t="s">
        <v>1722</v>
      </c>
      <c r="C58" s="796" t="s">
        <v>227</v>
      </c>
      <c r="D58" s="796" t="s">
        <v>227</v>
      </c>
      <c r="E58" s="1309"/>
      <c r="F58" s="1919"/>
      <c r="G58" s="1920"/>
      <c r="H58" s="798" t="s">
        <v>1647</v>
      </c>
    </row>
    <row r="59" spans="1:8" ht="18" customHeight="1" x14ac:dyDescent="0.2">
      <c r="A59" s="786"/>
      <c r="B59" s="1840" t="s">
        <v>1662</v>
      </c>
      <c r="C59" s="795" t="s">
        <v>227</v>
      </c>
      <c r="D59" s="778" t="s">
        <v>227</v>
      </c>
      <c r="E59" s="779" t="s">
        <v>581</v>
      </c>
      <c r="F59" s="1844" t="s">
        <v>1685</v>
      </c>
      <c r="G59" s="1845"/>
      <c r="H59" s="794"/>
    </row>
    <row r="60" spans="1:8" ht="30.75" customHeight="1" x14ac:dyDescent="0.2">
      <c r="A60" s="786"/>
      <c r="B60" s="1840"/>
      <c r="C60" s="772"/>
      <c r="D60" s="782" t="s">
        <v>227</v>
      </c>
      <c r="E60" s="783" t="s">
        <v>581</v>
      </c>
      <c r="F60" s="1844" t="s">
        <v>1658</v>
      </c>
      <c r="G60" s="1845"/>
      <c r="H60" s="789" t="s">
        <v>1645</v>
      </c>
    </row>
    <row r="61" spans="1:8" ht="18" customHeight="1" x14ac:dyDescent="0.2">
      <c r="A61" s="786"/>
      <c r="B61" s="1840"/>
      <c r="C61" s="781" t="s">
        <v>227</v>
      </c>
      <c r="D61" s="782" t="s">
        <v>227</v>
      </c>
      <c r="E61" s="783" t="s">
        <v>581</v>
      </c>
      <c r="F61" s="1846" t="s">
        <v>1637</v>
      </c>
      <c r="G61" s="1847"/>
      <c r="H61" s="793" t="s">
        <v>1686</v>
      </c>
    </row>
    <row r="62" spans="1:8" ht="36" customHeight="1" x14ac:dyDescent="0.2">
      <c r="A62" s="786"/>
      <c r="B62" s="1840"/>
      <c r="C62" s="796" t="s">
        <v>227</v>
      </c>
      <c r="D62" s="790" t="s">
        <v>227</v>
      </c>
      <c r="E62" s="787" t="s">
        <v>581</v>
      </c>
      <c r="F62" s="1915" t="s">
        <v>1900</v>
      </c>
      <c r="G62" s="1916"/>
      <c r="H62" s="793"/>
    </row>
    <row r="63" spans="1:8" ht="18" customHeight="1" x14ac:dyDescent="0.2">
      <c r="A63" s="786"/>
      <c r="B63" s="1840"/>
      <c r="C63" s="796" t="s">
        <v>227</v>
      </c>
      <c r="D63" s="790" t="s">
        <v>227</v>
      </c>
      <c r="E63" s="787" t="s">
        <v>581</v>
      </c>
      <c r="F63" s="1846" t="s">
        <v>1648</v>
      </c>
      <c r="G63" s="1847"/>
      <c r="H63" s="793"/>
    </row>
    <row r="64" spans="1:8" ht="24" customHeight="1" x14ac:dyDescent="0.2">
      <c r="A64" s="786"/>
      <c r="B64" s="1841"/>
      <c r="C64" s="795" t="s">
        <v>227</v>
      </c>
      <c r="D64" s="782" t="s">
        <v>227</v>
      </c>
      <c r="E64" s="783" t="s">
        <v>581</v>
      </c>
      <c r="F64" s="1915" t="s">
        <v>2259</v>
      </c>
      <c r="G64" s="1916"/>
      <c r="H64" s="793"/>
    </row>
    <row r="65" spans="1:8" ht="32.25" customHeight="1" x14ac:dyDescent="0.2">
      <c r="A65" s="786"/>
      <c r="B65" s="799" t="s">
        <v>1649</v>
      </c>
      <c r="C65" s="796" t="s">
        <v>227</v>
      </c>
      <c r="D65" s="790" t="s">
        <v>227</v>
      </c>
      <c r="E65" s="787" t="s">
        <v>581</v>
      </c>
      <c r="F65" s="1912" t="s">
        <v>1663</v>
      </c>
      <c r="G65" s="1917"/>
      <c r="H65" s="793"/>
    </row>
    <row r="66" spans="1:8" s="749" customFormat="1" ht="33.15" customHeight="1" x14ac:dyDescent="0.2">
      <c r="A66" s="747"/>
      <c r="B66" s="800" t="s">
        <v>1650</v>
      </c>
      <c r="C66" s="796" t="s">
        <v>227</v>
      </c>
      <c r="D66" s="790" t="s">
        <v>227</v>
      </c>
      <c r="E66" s="791"/>
      <c r="F66" s="1874"/>
      <c r="G66" s="1918"/>
      <c r="H66" s="798" t="s">
        <v>1651</v>
      </c>
    </row>
    <row r="67" spans="1:8" ht="24" customHeight="1" x14ac:dyDescent="0.2">
      <c r="A67" s="786"/>
      <c r="B67" s="1839" t="s">
        <v>1664</v>
      </c>
      <c r="C67" s="781" t="s">
        <v>227</v>
      </c>
      <c r="D67" s="782" t="s">
        <v>227</v>
      </c>
      <c r="E67" s="783" t="s">
        <v>581</v>
      </c>
      <c r="F67" s="1846" t="s">
        <v>1720</v>
      </c>
      <c r="G67" s="1847"/>
      <c r="H67" s="793"/>
    </row>
    <row r="68" spans="1:8" ht="18" customHeight="1" x14ac:dyDescent="0.2">
      <c r="A68" s="786"/>
      <c r="B68" s="1841"/>
      <c r="C68" s="796" t="s">
        <v>227</v>
      </c>
      <c r="D68" s="790" t="s">
        <v>227</v>
      </c>
      <c r="E68" s="787" t="s">
        <v>581</v>
      </c>
      <c r="F68" s="1846" t="s">
        <v>1652</v>
      </c>
      <c r="G68" s="1847"/>
      <c r="H68" s="793"/>
    </row>
    <row r="69" spans="1:8" s="750" customFormat="1" ht="18" customHeight="1" x14ac:dyDescent="0.2">
      <c r="A69" s="747"/>
      <c r="B69" s="1909" t="s">
        <v>1665</v>
      </c>
      <c r="C69" s="801" t="s">
        <v>227</v>
      </c>
      <c r="D69" s="790" t="s">
        <v>227</v>
      </c>
      <c r="E69" s="787" t="s">
        <v>581</v>
      </c>
      <c r="F69" s="1912" t="s">
        <v>1666</v>
      </c>
      <c r="G69" s="1913"/>
      <c r="H69" s="802"/>
    </row>
    <row r="70" spans="1:8" s="750" customFormat="1" ht="30.75" customHeight="1" x14ac:dyDescent="0.2">
      <c r="A70" s="747"/>
      <c r="B70" s="1910"/>
      <c r="C70" s="803"/>
      <c r="D70" s="790" t="s">
        <v>227</v>
      </c>
      <c r="E70" s="787" t="s">
        <v>581</v>
      </c>
      <c r="F70" s="1844" t="s">
        <v>1658</v>
      </c>
      <c r="G70" s="1845"/>
      <c r="H70" s="789" t="s">
        <v>1645</v>
      </c>
    </row>
    <row r="71" spans="1:8" s="750" customFormat="1" ht="24" customHeight="1" x14ac:dyDescent="0.2">
      <c r="A71" s="747"/>
      <c r="B71" s="1911"/>
      <c r="C71" s="801" t="s">
        <v>227</v>
      </c>
      <c r="D71" s="790" t="s">
        <v>227</v>
      </c>
      <c r="E71" s="787" t="s">
        <v>581</v>
      </c>
      <c r="F71" s="1874" t="s">
        <v>2260</v>
      </c>
      <c r="G71" s="1914"/>
      <c r="H71" s="788"/>
    </row>
    <row r="72" spans="1:8" s="750" customFormat="1" ht="18" customHeight="1" x14ac:dyDescent="0.2">
      <c r="A72" s="747" t="s">
        <v>586</v>
      </c>
      <c r="B72" s="1910" t="s">
        <v>33</v>
      </c>
      <c r="C72" s="804" t="s">
        <v>227</v>
      </c>
      <c r="D72" s="805" t="s">
        <v>227</v>
      </c>
      <c r="E72" s="791" t="s">
        <v>581</v>
      </c>
      <c r="F72" s="1683" t="s">
        <v>1681</v>
      </c>
      <c r="G72" s="1684"/>
      <c r="H72" s="789"/>
    </row>
    <row r="73" spans="1:8" s="750" customFormat="1" ht="18" customHeight="1" x14ac:dyDescent="0.2">
      <c r="A73" s="747"/>
      <c r="B73" s="1910"/>
      <c r="C73" s="796" t="s">
        <v>227</v>
      </c>
      <c r="D73" s="790" t="s">
        <v>227</v>
      </c>
      <c r="E73" s="791" t="s">
        <v>581</v>
      </c>
      <c r="F73" s="1874" t="s">
        <v>1653</v>
      </c>
      <c r="G73" s="1875"/>
      <c r="H73" s="789"/>
    </row>
    <row r="74" spans="1:8" s="750" customFormat="1" ht="18" customHeight="1" x14ac:dyDescent="0.2">
      <c r="A74" s="747"/>
      <c r="B74" s="1910"/>
      <c r="C74" s="796" t="s">
        <v>227</v>
      </c>
      <c r="D74" s="790" t="s">
        <v>227</v>
      </c>
      <c r="E74" s="791" t="s">
        <v>581</v>
      </c>
      <c r="F74" s="1874" t="s">
        <v>1654</v>
      </c>
      <c r="G74" s="1875"/>
      <c r="H74" s="789" t="s">
        <v>1655</v>
      </c>
    </row>
    <row r="75" spans="1:8" s="750" customFormat="1" ht="18" customHeight="1" x14ac:dyDescent="0.2">
      <c r="A75" s="747"/>
      <c r="B75" s="1910"/>
      <c r="C75" s="796" t="s">
        <v>227</v>
      </c>
      <c r="D75" s="790" t="s">
        <v>227</v>
      </c>
      <c r="E75" s="791" t="s">
        <v>581</v>
      </c>
      <c r="F75" s="1915" t="s">
        <v>1656</v>
      </c>
      <c r="G75" s="1916"/>
      <c r="H75" s="789"/>
    </row>
    <row r="76" spans="1:8" s="750" customFormat="1" ht="42" customHeight="1" x14ac:dyDescent="0.2">
      <c r="A76" s="747"/>
      <c r="B76" s="1910"/>
      <c r="C76" s="745" t="s">
        <v>227</v>
      </c>
      <c r="D76" s="743" t="s">
        <v>227</v>
      </c>
      <c r="E76" s="748" t="s">
        <v>581</v>
      </c>
      <c r="F76" s="1683" t="s">
        <v>1682</v>
      </c>
      <c r="G76" s="1684"/>
      <c r="H76" s="808" t="s">
        <v>1723</v>
      </c>
    </row>
    <row r="77" spans="1:8" s="750" customFormat="1" ht="27" customHeight="1" x14ac:dyDescent="0.2">
      <c r="A77" s="747"/>
      <c r="B77" s="1910"/>
      <c r="C77" s="745" t="s">
        <v>227</v>
      </c>
      <c r="D77" s="743" t="s">
        <v>227</v>
      </c>
      <c r="E77" s="748" t="s">
        <v>581</v>
      </c>
      <c r="F77" s="1683" t="s">
        <v>1683</v>
      </c>
      <c r="G77" s="1684"/>
      <c r="H77" s="808" t="s">
        <v>1655</v>
      </c>
    </row>
    <row r="78" spans="1:8" ht="18.75" customHeight="1" x14ac:dyDescent="0.2">
      <c r="A78" s="786"/>
      <c r="B78" s="1772" t="s">
        <v>1724</v>
      </c>
      <c r="C78" s="745" t="s">
        <v>227</v>
      </c>
      <c r="D78" s="743" t="s">
        <v>227</v>
      </c>
      <c r="E78" s="810" t="s">
        <v>581</v>
      </c>
      <c r="F78" s="1864" t="s">
        <v>1725</v>
      </c>
      <c r="G78" s="1865"/>
      <c r="H78" s="812"/>
    </row>
    <row r="79" spans="1:8" ht="18.75" customHeight="1" x14ac:dyDescent="0.2">
      <c r="A79" s="786"/>
      <c r="B79" s="1773"/>
      <c r="C79" s="745" t="s">
        <v>227</v>
      </c>
      <c r="D79" s="743" t="s">
        <v>227</v>
      </c>
      <c r="E79" s="810" t="s">
        <v>581</v>
      </c>
      <c r="F79" s="1775" t="s">
        <v>1728</v>
      </c>
      <c r="G79" s="1776"/>
      <c r="H79" s="812" t="s">
        <v>1726</v>
      </c>
    </row>
    <row r="80" spans="1:8" ht="18.75" customHeight="1" x14ac:dyDescent="0.2">
      <c r="A80" s="786"/>
      <c r="B80" s="1773"/>
      <c r="C80" s="745" t="s">
        <v>227</v>
      </c>
      <c r="D80" s="743" t="s">
        <v>227</v>
      </c>
      <c r="E80" s="810" t="s">
        <v>581</v>
      </c>
      <c r="F80" s="1775" t="s">
        <v>1727</v>
      </c>
      <c r="G80" s="1776"/>
      <c r="H80" s="812" t="s">
        <v>1655</v>
      </c>
    </row>
    <row r="81" spans="1:8" ht="36" customHeight="1" x14ac:dyDescent="0.2">
      <c r="A81" s="786"/>
      <c r="B81" s="1774"/>
      <c r="C81" s="880"/>
      <c r="D81" s="881"/>
      <c r="E81" s="810" t="s">
        <v>1734</v>
      </c>
      <c r="F81" s="1775" t="s">
        <v>1735</v>
      </c>
      <c r="G81" s="1776"/>
      <c r="H81" s="812" t="s">
        <v>1736</v>
      </c>
    </row>
    <row r="82" spans="1:8" ht="32.25" customHeight="1" x14ac:dyDescent="0.2">
      <c r="A82" s="786"/>
      <c r="B82" s="1772" t="s">
        <v>1670</v>
      </c>
      <c r="C82" s="1854"/>
      <c r="D82" s="743" t="s">
        <v>227</v>
      </c>
      <c r="E82" s="810" t="s">
        <v>581</v>
      </c>
      <c r="F82" s="1775" t="s">
        <v>1733</v>
      </c>
      <c r="G82" s="1776"/>
      <c r="H82" s="812"/>
    </row>
    <row r="83" spans="1:8" ht="32.25" customHeight="1" x14ac:dyDescent="0.2">
      <c r="A83" s="786"/>
      <c r="B83" s="1773"/>
      <c r="C83" s="1855"/>
      <c r="D83" s="743" t="s">
        <v>227</v>
      </c>
      <c r="E83" s="810" t="s">
        <v>581</v>
      </c>
      <c r="F83" s="1788" t="s">
        <v>1714</v>
      </c>
      <c r="G83" s="1789"/>
      <c r="H83" s="808" t="s">
        <v>1717</v>
      </c>
    </row>
    <row r="84" spans="1:8" ht="32.25" customHeight="1" x14ac:dyDescent="0.2">
      <c r="A84" s="786"/>
      <c r="B84" s="1773"/>
      <c r="C84" s="1855"/>
      <c r="D84" s="743" t="s">
        <v>227</v>
      </c>
      <c r="E84" s="810" t="s">
        <v>581</v>
      </c>
      <c r="F84" s="1788" t="s">
        <v>1737</v>
      </c>
      <c r="G84" s="1789"/>
      <c r="H84" s="808" t="s">
        <v>1738</v>
      </c>
    </row>
    <row r="85" spans="1:8" ht="43.5" customHeight="1" x14ac:dyDescent="0.2">
      <c r="A85" s="786"/>
      <c r="B85" s="1774"/>
      <c r="C85" s="1856"/>
      <c r="D85" s="743" t="s">
        <v>227</v>
      </c>
      <c r="E85" s="810" t="s">
        <v>581</v>
      </c>
      <c r="F85" s="1788" t="s">
        <v>1740</v>
      </c>
      <c r="G85" s="1789"/>
      <c r="H85" s="808" t="s">
        <v>1739</v>
      </c>
    </row>
    <row r="86" spans="1:8" s="750" customFormat="1" ht="36" customHeight="1" x14ac:dyDescent="0.2">
      <c r="A86" s="747"/>
      <c r="B86" s="1907" t="s">
        <v>78</v>
      </c>
      <c r="C86" s="1740"/>
      <c r="D86" s="790" t="s">
        <v>227</v>
      </c>
      <c r="E86" s="787" t="s">
        <v>581</v>
      </c>
      <c r="F86" s="1874" t="s">
        <v>1781</v>
      </c>
      <c r="G86" s="1875"/>
      <c r="H86" s="788"/>
    </row>
    <row r="87" spans="1:8" s="750" customFormat="1" ht="33.9" customHeight="1" x14ac:dyDescent="0.2">
      <c r="A87" s="747"/>
      <c r="B87" s="1908"/>
      <c r="C87" s="1768"/>
      <c r="D87" s="790" t="s">
        <v>227</v>
      </c>
      <c r="E87" s="787" t="s">
        <v>581</v>
      </c>
      <c r="F87" s="1844" t="s">
        <v>1658</v>
      </c>
      <c r="G87" s="1845"/>
      <c r="H87" s="807" t="s">
        <v>2261</v>
      </c>
    </row>
    <row r="88" spans="1:8" s="750" customFormat="1" ht="36" customHeight="1" x14ac:dyDescent="0.2">
      <c r="A88" s="747"/>
      <c r="B88" s="1908"/>
      <c r="C88" s="1741"/>
      <c r="D88" s="817" t="s">
        <v>227</v>
      </c>
      <c r="E88" s="818" t="s">
        <v>581</v>
      </c>
      <c r="F88" s="1782" t="s">
        <v>2223</v>
      </c>
      <c r="G88" s="1783"/>
      <c r="H88" s="973" t="s">
        <v>2225</v>
      </c>
    </row>
    <row r="89" spans="1:8" ht="32.25" customHeight="1" x14ac:dyDescent="0.2">
      <c r="A89" s="819"/>
      <c r="B89" s="811" t="s">
        <v>1671</v>
      </c>
      <c r="C89" s="745" t="s">
        <v>227</v>
      </c>
      <c r="D89" s="743" t="s">
        <v>227</v>
      </c>
      <c r="E89" s="810" t="s">
        <v>581</v>
      </c>
      <c r="F89" s="1683" t="s">
        <v>2240</v>
      </c>
      <c r="G89" s="1684"/>
      <c r="H89" s="816" t="s">
        <v>1674</v>
      </c>
    </row>
    <row r="90" spans="1:8" ht="32.25" customHeight="1" x14ac:dyDescent="0.2">
      <c r="A90" s="819"/>
      <c r="B90" s="811" t="s">
        <v>1672</v>
      </c>
      <c r="C90" s="745" t="s">
        <v>227</v>
      </c>
      <c r="D90" s="743" t="s">
        <v>227</v>
      </c>
      <c r="E90" s="810" t="s">
        <v>581</v>
      </c>
      <c r="F90" s="1775" t="s">
        <v>2240</v>
      </c>
      <c r="G90" s="1776"/>
      <c r="H90" s="741" t="s">
        <v>1674</v>
      </c>
    </row>
    <row r="91" spans="1:8" ht="32.25" customHeight="1" x14ac:dyDescent="0.2">
      <c r="A91" s="1289"/>
      <c r="B91" s="1290" t="s">
        <v>1673</v>
      </c>
      <c r="C91" s="1291" t="s">
        <v>227</v>
      </c>
      <c r="D91" s="1292" t="s">
        <v>227</v>
      </c>
      <c r="E91" s="1293" t="s">
        <v>581</v>
      </c>
      <c r="F91" s="1827" t="s">
        <v>2240</v>
      </c>
      <c r="G91" s="1828"/>
      <c r="H91" s="1294" t="s">
        <v>1674</v>
      </c>
    </row>
  </sheetData>
  <mergeCells count="108">
    <mergeCell ref="C86:C88"/>
    <mergeCell ref="C82:C85"/>
    <mergeCell ref="F91:G91"/>
    <mergeCell ref="F42:G42"/>
    <mergeCell ref="F78:G78"/>
    <mergeCell ref="F79:G79"/>
    <mergeCell ref="F82:G82"/>
    <mergeCell ref="F89:G89"/>
    <mergeCell ref="F90:G90"/>
    <mergeCell ref="F74:G74"/>
    <mergeCell ref="F75:G75"/>
    <mergeCell ref="F77:G77"/>
    <mergeCell ref="F65:G65"/>
    <mergeCell ref="F66:G66"/>
    <mergeCell ref="F58:G58"/>
    <mergeCell ref="F48:G48"/>
    <mergeCell ref="F73:G73"/>
    <mergeCell ref="F76:G76"/>
    <mergeCell ref="F64:G64"/>
    <mergeCell ref="F84:G84"/>
    <mergeCell ref="F85:G85"/>
    <mergeCell ref="C43:C47"/>
    <mergeCell ref="F43:G43"/>
    <mergeCell ref="F47:G47"/>
    <mergeCell ref="B86:B88"/>
    <mergeCell ref="F86:G86"/>
    <mergeCell ref="F87:G87"/>
    <mergeCell ref="F88:G88"/>
    <mergeCell ref="B38:B39"/>
    <mergeCell ref="C38:C39"/>
    <mergeCell ref="F38:G38"/>
    <mergeCell ref="F39:G39"/>
    <mergeCell ref="B40:B42"/>
    <mergeCell ref="C40:C42"/>
    <mergeCell ref="B69:B71"/>
    <mergeCell ref="F69:G69"/>
    <mergeCell ref="F70:G70"/>
    <mergeCell ref="F71:G71"/>
    <mergeCell ref="B72:B77"/>
    <mergeCell ref="F72:G72"/>
    <mergeCell ref="F68:G68"/>
    <mergeCell ref="B59:B64"/>
    <mergeCell ref="F59:G59"/>
    <mergeCell ref="F60:G60"/>
    <mergeCell ref="F61:G61"/>
    <mergeCell ref="F62:G62"/>
    <mergeCell ref="F63:G63"/>
    <mergeCell ref="B43:B47"/>
    <mergeCell ref="F40:G40"/>
    <mergeCell ref="F41:G41"/>
    <mergeCell ref="F44:G44"/>
    <mergeCell ref="F45:G45"/>
    <mergeCell ref="F35:G35"/>
    <mergeCell ref="B36:B37"/>
    <mergeCell ref="C36:C37"/>
    <mergeCell ref="F36:G36"/>
    <mergeCell ref="F37:G37"/>
    <mergeCell ref="B32:B35"/>
    <mergeCell ref="C32:C35"/>
    <mergeCell ref="F32:G32"/>
    <mergeCell ref="F33:G33"/>
    <mergeCell ref="F34:G34"/>
    <mergeCell ref="F20:G20"/>
    <mergeCell ref="F21:G21"/>
    <mergeCell ref="E22:G22"/>
    <mergeCell ref="B23:B31"/>
    <mergeCell ref="E23:G23"/>
    <mergeCell ref="F24:G24"/>
    <mergeCell ref="F25:G25"/>
    <mergeCell ref="E26:G26"/>
    <mergeCell ref="C27:C28"/>
    <mergeCell ref="F27:G27"/>
    <mergeCell ref="F28:G28"/>
    <mergeCell ref="E29:G29"/>
    <mergeCell ref="C30:C31"/>
    <mergeCell ref="F30:G30"/>
    <mergeCell ref="F31:G31"/>
    <mergeCell ref="A1:H1"/>
    <mergeCell ref="A12:B12"/>
    <mergeCell ref="E12:G12"/>
    <mergeCell ref="A13:B19"/>
    <mergeCell ref="F13:G13"/>
    <mergeCell ref="F14:G14"/>
    <mergeCell ref="F15:G15"/>
    <mergeCell ref="C16:C19"/>
    <mergeCell ref="D16:D19"/>
    <mergeCell ref="H16:H19"/>
    <mergeCell ref="F46:G46"/>
    <mergeCell ref="B82:B85"/>
    <mergeCell ref="F80:G80"/>
    <mergeCell ref="F83:G83"/>
    <mergeCell ref="B78:B81"/>
    <mergeCell ref="F81:G81"/>
    <mergeCell ref="F49:G49"/>
    <mergeCell ref="F50:G50"/>
    <mergeCell ref="F51:G51"/>
    <mergeCell ref="C48:C51"/>
    <mergeCell ref="B48:B51"/>
    <mergeCell ref="B52:B54"/>
    <mergeCell ref="F52:G52"/>
    <mergeCell ref="F53:G53"/>
    <mergeCell ref="F54:G54"/>
    <mergeCell ref="B55:B57"/>
    <mergeCell ref="F55:G55"/>
    <mergeCell ref="F56:G56"/>
    <mergeCell ref="F57:G57"/>
    <mergeCell ref="B67:B68"/>
    <mergeCell ref="F67:G67"/>
  </mergeCells>
  <phoneticPr fontId="10"/>
  <printOptions horizontalCentered="1"/>
  <pageMargins left="0.59055118110236227" right="0.39370078740157483" top="0.78740157480314965" bottom="0.39370078740157483" header="0.51181102362204722" footer="0.19685039370078741"/>
  <pageSetup paperSize="9" scale="95" fitToHeight="3" orientation="portrait" r:id="rId1"/>
  <headerFooter alignWithMargins="0">
    <oddHeader>&amp;R&amp;"ＭＳ ゴシック,標準"&amp;10（福岡市様式）&lt;加算様式２&gt;</oddHeader>
  </headerFooter>
  <rowBreaks count="3" manualBreakCount="3">
    <brk id="39" max="7" man="1"/>
    <brk id="58" max="7" man="1"/>
    <brk id="85"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0070C0"/>
  </sheetPr>
  <dimension ref="A1:H96"/>
  <sheetViews>
    <sheetView topLeftCell="A61" workbookViewId="0">
      <selection activeCell="F87" sqref="F87:G87"/>
    </sheetView>
  </sheetViews>
  <sheetFormatPr defaultColWidth="9" defaultRowHeight="10.8" x14ac:dyDescent="0.2"/>
  <cols>
    <col min="1" max="1" width="1.6640625" style="980" customWidth="1"/>
    <col min="2" max="2" width="15.6640625" style="1171" customWidth="1"/>
    <col min="3" max="4" width="4.33203125" style="980" customWidth="1"/>
    <col min="5" max="5" width="2.44140625" style="1172" customWidth="1"/>
    <col min="6" max="6" width="2.44140625" style="1171" customWidth="1"/>
    <col min="7" max="7" width="38.109375" style="980" customWidth="1"/>
    <col min="8" max="8" width="23.109375" style="1170" customWidth="1"/>
    <col min="9" max="16384" width="9" style="980"/>
  </cols>
  <sheetData>
    <row r="1" spans="1:8" ht="30" customHeight="1" x14ac:dyDescent="0.2">
      <c r="A1" s="1974" t="s">
        <v>2141</v>
      </c>
      <c r="B1" s="1975"/>
      <c r="C1" s="1975"/>
      <c r="D1" s="1975"/>
      <c r="E1" s="1975"/>
      <c r="F1" s="1975"/>
      <c r="G1" s="1975"/>
      <c r="H1" s="1975"/>
    </row>
    <row r="2" spans="1:8" ht="12" customHeight="1" x14ac:dyDescent="0.2">
      <c r="A2" s="955" t="s">
        <v>2236</v>
      </c>
    </row>
    <row r="3" spans="1:8" s="732" customFormat="1" ht="12" customHeight="1" x14ac:dyDescent="0.2">
      <c r="B3" s="734"/>
      <c r="E3" s="733"/>
      <c r="F3" s="734"/>
      <c r="G3" s="878" t="s">
        <v>1731</v>
      </c>
      <c r="H3" s="879"/>
    </row>
    <row r="4" spans="1:8" s="732" customFormat="1" ht="12" customHeight="1" x14ac:dyDescent="0.2">
      <c r="B4" s="734"/>
      <c r="E4" s="733"/>
      <c r="F4" s="734"/>
      <c r="G4" s="878" t="s">
        <v>1732</v>
      </c>
      <c r="H4" s="879"/>
    </row>
    <row r="5" spans="1:8" s="732" customFormat="1" ht="12" customHeight="1" x14ac:dyDescent="0.2">
      <c r="B5" s="734"/>
      <c r="E5" s="733"/>
      <c r="F5" s="734"/>
      <c r="G5" s="878"/>
      <c r="H5" s="985"/>
    </row>
    <row r="6" spans="1:8" s="955" customFormat="1" ht="12" customHeight="1" x14ac:dyDescent="0.2">
      <c r="A6" s="959" t="s">
        <v>1825</v>
      </c>
      <c r="B6" s="957"/>
      <c r="E6" s="956"/>
      <c r="F6" s="957"/>
      <c r="H6" s="958"/>
    </row>
    <row r="7" spans="1:8" s="1019" customFormat="1" ht="12" customHeight="1" x14ac:dyDescent="0.2">
      <c r="A7" s="1018" t="s">
        <v>2226</v>
      </c>
      <c r="B7" s="1301"/>
      <c r="E7" s="1020"/>
      <c r="F7" s="1021"/>
      <c r="H7" s="985"/>
    </row>
    <row r="8" spans="1:8" s="1019" customFormat="1" ht="12" customHeight="1" x14ac:dyDescent="0.2">
      <c r="A8" s="1018" t="s">
        <v>2031</v>
      </c>
      <c r="B8" s="1021"/>
      <c r="E8" s="1020"/>
      <c r="F8" s="1021"/>
      <c r="H8" s="985"/>
    </row>
    <row r="9" spans="1:8" s="1019" customFormat="1" ht="12" customHeight="1" x14ac:dyDescent="0.2">
      <c r="A9" s="1018"/>
      <c r="B9" s="1301" t="s">
        <v>2032</v>
      </c>
      <c r="E9" s="1020"/>
      <c r="F9" s="1021"/>
      <c r="H9" s="985"/>
    </row>
    <row r="10" spans="1:8" s="1019" customFormat="1" ht="12" customHeight="1" x14ac:dyDescent="0.2">
      <c r="A10" s="1018" t="s">
        <v>2233</v>
      </c>
      <c r="B10" s="1301"/>
      <c r="E10" s="1020"/>
      <c r="F10" s="1021"/>
      <c r="H10" s="985"/>
    </row>
    <row r="11" spans="1:8" s="1019" customFormat="1" ht="12" customHeight="1" x14ac:dyDescent="0.2">
      <c r="A11" s="1018"/>
      <c r="B11" s="1301" t="s">
        <v>2228</v>
      </c>
      <c r="E11" s="1020"/>
      <c r="F11" s="1021"/>
      <c r="H11" s="985"/>
    </row>
    <row r="12" spans="1:8" s="1019" customFormat="1" ht="12" customHeight="1" x14ac:dyDescent="0.2">
      <c r="A12" s="1018"/>
      <c r="B12" s="1301" t="s">
        <v>2254</v>
      </c>
      <c r="E12" s="1020"/>
      <c r="F12" s="1021"/>
      <c r="H12" s="985"/>
    </row>
    <row r="13" spans="1:8" s="1019" customFormat="1" ht="12" customHeight="1" x14ac:dyDescent="0.2">
      <c r="A13" s="1018"/>
      <c r="B13" s="1301" t="s">
        <v>2255</v>
      </c>
      <c r="E13" s="1020"/>
      <c r="F13" s="1021"/>
      <c r="H13" s="985"/>
    </row>
    <row r="14" spans="1:8" s="1297" customFormat="1" ht="12" customHeight="1" x14ac:dyDescent="0.2">
      <c r="A14" s="1296" t="s">
        <v>2250</v>
      </c>
      <c r="B14" s="1302"/>
      <c r="E14" s="1298"/>
      <c r="F14" s="1299"/>
      <c r="H14" s="1300"/>
    </row>
    <row r="15" spans="1:8" s="1297" customFormat="1" ht="12" customHeight="1" x14ac:dyDescent="0.2">
      <c r="A15" s="1296"/>
      <c r="B15" s="1302" t="s">
        <v>2252</v>
      </c>
      <c r="E15" s="1298"/>
      <c r="F15" s="1299"/>
      <c r="H15" s="1300"/>
    </row>
    <row r="16" spans="1:8" s="1297" customFormat="1" ht="12" customHeight="1" x14ac:dyDescent="0.2">
      <c r="A16" s="1296"/>
      <c r="B16" s="1302" t="s">
        <v>2251</v>
      </c>
      <c r="E16" s="1298"/>
      <c r="F16" s="1299"/>
      <c r="H16" s="1300"/>
    </row>
    <row r="17" spans="1:8" s="742" customFormat="1" ht="60" customHeight="1" x14ac:dyDescent="0.2">
      <c r="A17" s="1896" t="s">
        <v>1614</v>
      </c>
      <c r="B17" s="1897"/>
      <c r="C17" s="755" t="s">
        <v>1721</v>
      </c>
      <c r="D17" s="755" t="s">
        <v>1615</v>
      </c>
      <c r="E17" s="1896" t="s">
        <v>1616</v>
      </c>
      <c r="F17" s="1898"/>
      <c r="G17" s="1897"/>
      <c r="H17" s="756" t="s">
        <v>1617</v>
      </c>
    </row>
    <row r="18" spans="1:8" s="742" customFormat="1" ht="24" customHeight="1" x14ac:dyDescent="0.2">
      <c r="A18" s="1721" t="s">
        <v>1618</v>
      </c>
      <c r="B18" s="1722"/>
      <c r="C18" s="738" t="s">
        <v>227</v>
      </c>
      <c r="D18" s="739" t="s">
        <v>227</v>
      </c>
      <c r="E18" s="740" t="s">
        <v>581</v>
      </c>
      <c r="F18" s="1727" t="s">
        <v>2229</v>
      </c>
      <c r="G18" s="1728"/>
      <c r="H18" s="762"/>
    </row>
    <row r="19" spans="1:8" s="742" customFormat="1" ht="24" customHeight="1" x14ac:dyDescent="0.2">
      <c r="A19" s="1723"/>
      <c r="B19" s="1724"/>
      <c r="C19" s="760" t="s">
        <v>227</v>
      </c>
      <c r="D19" s="761" t="s">
        <v>227</v>
      </c>
      <c r="E19" s="740" t="s">
        <v>581</v>
      </c>
      <c r="F19" s="1729" t="s">
        <v>2230</v>
      </c>
      <c r="G19" s="1730"/>
      <c r="H19" s="762" t="s">
        <v>1619</v>
      </c>
    </row>
    <row r="20" spans="1:8" s="742" customFormat="1" ht="24" customHeight="1" x14ac:dyDescent="0.2">
      <c r="A20" s="1723"/>
      <c r="B20" s="1724"/>
      <c r="C20" s="738" t="s">
        <v>227</v>
      </c>
      <c r="D20" s="739" t="s">
        <v>227</v>
      </c>
      <c r="E20" s="740" t="s">
        <v>581</v>
      </c>
      <c r="F20" s="1731" t="s">
        <v>2253</v>
      </c>
      <c r="G20" s="1732"/>
      <c r="H20" s="1280" t="s">
        <v>2247</v>
      </c>
    </row>
    <row r="21" spans="1:8" s="1295" customFormat="1" ht="12" customHeight="1" x14ac:dyDescent="0.2">
      <c r="A21" s="1723"/>
      <c r="B21" s="1724"/>
      <c r="C21" s="1934"/>
      <c r="D21" s="1937" t="s">
        <v>227</v>
      </c>
      <c r="E21" s="1281" t="s">
        <v>581</v>
      </c>
      <c r="F21" s="1282" t="s">
        <v>1620</v>
      </c>
      <c r="G21" s="1283"/>
      <c r="H21" s="1940" t="s">
        <v>2140</v>
      </c>
    </row>
    <row r="22" spans="1:8" s="1295" customFormat="1" ht="12" customHeight="1" x14ac:dyDescent="0.2">
      <c r="A22" s="1723"/>
      <c r="B22" s="1724"/>
      <c r="C22" s="1935"/>
      <c r="D22" s="1938"/>
      <c r="E22" s="1281"/>
      <c r="F22" s="1284" t="s">
        <v>714</v>
      </c>
      <c r="G22" s="1285" t="s">
        <v>1622</v>
      </c>
      <c r="H22" s="1941"/>
    </row>
    <row r="23" spans="1:8" s="1295" customFormat="1" ht="12" customHeight="1" x14ac:dyDescent="0.2">
      <c r="A23" s="1723"/>
      <c r="B23" s="1724"/>
      <c r="C23" s="1935"/>
      <c r="D23" s="1938"/>
      <c r="E23" s="1281"/>
      <c r="F23" s="1282"/>
      <c r="G23" s="1283"/>
      <c r="H23" s="1941"/>
    </row>
    <row r="24" spans="1:8" s="1295" customFormat="1" ht="12" customHeight="1" x14ac:dyDescent="0.2">
      <c r="A24" s="1723"/>
      <c r="B24" s="1724"/>
      <c r="C24" s="1936"/>
      <c r="D24" s="1939"/>
      <c r="E24" s="1281"/>
      <c r="F24" s="1282"/>
      <c r="G24" s="1283"/>
      <c r="H24" s="1942"/>
    </row>
    <row r="25" spans="1:8" s="1184" customFormat="1" ht="30" customHeight="1" x14ac:dyDescent="0.2">
      <c r="A25" s="737"/>
      <c r="B25" s="768" t="s">
        <v>4</v>
      </c>
      <c r="C25" s="738" t="s">
        <v>227</v>
      </c>
      <c r="D25" s="739" t="s">
        <v>227</v>
      </c>
      <c r="E25" s="740"/>
      <c r="F25" s="1719"/>
      <c r="G25" s="1720"/>
      <c r="H25" s="769" t="s">
        <v>1888</v>
      </c>
    </row>
    <row r="26" spans="1:8" s="742" customFormat="1" ht="33" customHeight="1" x14ac:dyDescent="0.2">
      <c r="A26" s="737"/>
      <c r="B26" s="768" t="s">
        <v>1624</v>
      </c>
      <c r="C26" s="738" t="s">
        <v>227</v>
      </c>
      <c r="D26" s="739" t="s">
        <v>227</v>
      </c>
      <c r="E26" s="740" t="s">
        <v>581</v>
      </c>
      <c r="F26" s="1719" t="s">
        <v>1625</v>
      </c>
      <c r="G26" s="1720"/>
      <c r="H26" s="762"/>
    </row>
    <row r="27" spans="1:8" ht="24" customHeight="1" x14ac:dyDescent="0.2">
      <c r="A27" s="1183"/>
      <c r="B27" s="1303" t="s">
        <v>1626</v>
      </c>
      <c r="C27" s="806"/>
      <c r="D27" s="806"/>
      <c r="E27" s="1986"/>
      <c r="F27" s="1987"/>
      <c r="G27" s="1988"/>
      <c r="H27" s="1176"/>
    </row>
    <row r="28" spans="1:8" ht="24" customHeight="1" x14ac:dyDescent="0.2">
      <c r="A28" s="977"/>
      <c r="B28" s="1978" t="s">
        <v>1827</v>
      </c>
      <c r="C28" s="1982"/>
      <c r="D28" s="979" t="s">
        <v>227</v>
      </c>
      <c r="E28" s="1175" t="s">
        <v>581</v>
      </c>
      <c r="F28" s="1660" t="s">
        <v>2139</v>
      </c>
      <c r="G28" s="1661"/>
      <c r="H28" s="972" t="s">
        <v>1635</v>
      </c>
    </row>
    <row r="29" spans="1:8" ht="33.75" customHeight="1" x14ac:dyDescent="0.2">
      <c r="A29" s="977"/>
      <c r="B29" s="1979"/>
      <c r="C29" s="1983"/>
      <c r="D29" s="979" t="s">
        <v>227</v>
      </c>
      <c r="E29" s="1175" t="s">
        <v>581</v>
      </c>
      <c r="F29" s="1660" t="s">
        <v>2248</v>
      </c>
      <c r="G29" s="1661"/>
      <c r="H29" s="925"/>
    </row>
    <row r="30" spans="1:8" ht="24" customHeight="1" x14ac:dyDescent="0.2">
      <c r="A30" s="977"/>
      <c r="B30" s="1976" t="s">
        <v>342</v>
      </c>
      <c r="C30" s="1740"/>
      <c r="D30" s="979" t="s">
        <v>227</v>
      </c>
      <c r="E30" s="1175" t="s">
        <v>581</v>
      </c>
      <c r="F30" s="1660" t="s">
        <v>2139</v>
      </c>
      <c r="G30" s="1661"/>
      <c r="H30" s="972" t="s">
        <v>1635</v>
      </c>
    </row>
    <row r="31" spans="1:8" ht="30" customHeight="1" x14ac:dyDescent="0.2">
      <c r="A31" s="977"/>
      <c r="B31" s="1976"/>
      <c r="C31" s="1768"/>
      <c r="D31" s="979" t="s">
        <v>227</v>
      </c>
      <c r="E31" s="1175" t="s">
        <v>581</v>
      </c>
      <c r="F31" s="1660" t="s">
        <v>2248</v>
      </c>
      <c r="G31" s="1661"/>
      <c r="H31" s="972" t="s">
        <v>2138</v>
      </c>
    </row>
    <row r="32" spans="1:8" ht="24" customHeight="1" x14ac:dyDescent="0.2">
      <c r="A32" s="977"/>
      <c r="B32" s="1976"/>
      <c r="C32" s="1768"/>
      <c r="D32" s="979" t="s">
        <v>227</v>
      </c>
      <c r="E32" s="1182" t="s">
        <v>581</v>
      </c>
      <c r="F32" s="1980" t="s">
        <v>2137</v>
      </c>
      <c r="G32" s="1981"/>
      <c r="H32" s="972" t="s">
        <v>1635</v>
      </c>
    </row>
    <row r="33" spans="1:8" ht="24" customHeight="1" x14ac:dyDescent="0.2">
      <c r="A33" s="977"/>
      <c r="B33" s="1977"/>
      <c r="C33" s="1741"/>
      <c r="D33" s="979" t="s">
        <v>227</v>
      </c>
      <c r="E33" s="1181" t="s">
        <v>581</v>
      </c>
      <c r="F33" s="1786" t="s">
        <v>2135</v>
      </c>
      <c r="G33" s="1787"/>
      <c r="H33" s="972" t="s">
        <v>1890</v>
      </c>
    </row>
    <row r="34" spans="1:8" ht="24" customHeight="1" x14ac:dyDescent="0.2">
      <c r="A34" s="977"/>
      <c r="B34" s="1180" t="s">
        <v>93</v>
      </c>
      <c r="C34" s="806"/>
      <c r="D34" s="806"/>
      <c r="E34" s="1986"/>
      <c r="F34" s="1987"/>
      <c r="G34" s="1988"/>
      <c r="H34" s="972"/>
    </row>
    <row r="35" spans="1:8" s="732" customFormat="1" ht="18" customHeight="1" x14ac:dyDescent="0.2">
      <c r="A35" s="786"/>
      <c r="B35" s="1871" t="s">
        <v>1667</v>
      </c>
      <c r="C35" s="1848"/>
      <c r="D35" s="743" t="s">
        <v>227</v>
      </c>
      <c r="E35" s="748" t="s">
        <v>581</v>
      </c>
      <c r="F35" s="1683" t="s">
        <v>1640</v>
      </c>
      <c r="G35" s="1684"/>
      <c r="H35" s="808" t="s">
        <v>1635</v>
      </c>
    </row>
    <row r="36" spans="1:8" s="732" customFormat="1" ht="52.5" customHeight="1" x14ac:dyDescent="0.2">
      <c r="A36" s="786"/>
      <c r="B36" s="1926"/>
      <c r="C36" s="1849"/>
      <c r="D36" s="809" t="s">
        <v>227</v>
      </c>
      <c r="E36" s="810" t="s">
        <v>581</v>
      </c>
      <c r="F36" s="1683" t="s">
        <v>1668</v>
      </c>
      <c r="G36" s="1684"/>
      <c r="H36" s="808" t="s">
        <v>1669</v>
      </c>
    </row>
    <row r="37" spans="1:8" s="732" customFormat="1" ht="18" customHeight="1" x14ac:dyDescent="0.2">
      <c r="A37" s="786"/>
      <c r="B37" s="1871" t="s">
        <v>1684</v>
      </c>
      <c r="C37" s="1848"/>
      <c r="D37" s="743" t="s">
        <v>227</v>
      </c>
      <c r="E37" s="748" t="s">
        <v>581</v>
      </c>
      <c r="F37" s="1683" t="s">
        <v>1640</v>
      </c>
      <c r="G37" s="1684"/>
      <c r="H37" s="808" t="s">
        <v>1635</v>
      </c>
    </row>
    <row r="38" spans="1:8" s="732" customFormat="1" ht="47.25" customHeight="1" x14ac:dyDescent="0.2">
      <c r="A38" s="786"/>
      <c r="B38" s="1872"/>
      <c r="C38" s="1850"/>
      <c r="D38" s="809" t="s">
        <v>227</v>
      </c>
      <c r="E38" s="810" t="s">
        <v>581</v>
      </c>
      <c r="F38" s="1683" t="s">
        <v>1676</v>
      </c>
      <c r="G38" s="1684"/>
      <c r="H38" s="808" t="s">
        <v>2222</v>
      </c>
    </row>
    <row r="39" spans="1:8" s="732" customFormat="1" ht="39" customHeight="1" x14ac:dyDescent="0.2">
      <c r="A39" s="786"/>
      <c r="B39" s="1926"/>
      <c r="C39" s="1849"/>
      <c r="D39" s="809" t="s">
        <v>227</v>
      </c>
      <c r="E39" s="810" t="s">
        <v>581</v>
      </c>
      <c r="F39" s="1683" t="s">
        <v>1852</v>
      </c>
      <c r="G39" s="1684"/>
      <c r="H39" s="808" t="s">
        <v>2238</v>
      </c>
    </row>
    <row r="40" spans="1:8" ht="36" customHeight="1" x14ac:dyDescent="0.2">
      <c r="A40" s="977"/>
      <c r="B40" s="1304" t="s">
        <v>2136</v>
      </c>
      <c r="C40" s="806"/>
      <c r="D40" s="806"/>
      <c r="E40" s="1986"/>
      <c r="F40" s="1987"/>
      <c r="G40" s="1988"/>
      <c r="H40" s="925"/>
    </row>
    <row r="41" spans="1:8" ht="22.5" customHeight="1" x14ac:dyDescent="0.2">
      <c r="A41" s="977"/>
      <c r="B41" s="1961" t="s">
        <v>95</v>
      </c>
      <c r="C41" s="1188" t="s">
        <v>227</v>
      </c>
      <c r="D41" s="1188" t="s">
        <v>227</v>
      </c>
      <c r="E41" s="1174" t="s">
        <v>581</v>
      </c>
      <c r="F41" s="1690" t="s">
        <v>2143</v>
      </c>
      <c r="G41" s="1691"/>
      <c r="H41" s="925"/>
    </row>
    <row r="42" spans="1:8" ht="24" customHeight="1" x14ac:dyDescent="0.2">
      <c r="A42" s="977"/>
      <c r="B42" s="1962"/>
      <c r="C42" s="979" t="s">
        <v>227</v>
      </c>
      <c r="D42" s="979" t="s">
        <v>227</v>
      </c>
      <c r="E42" s="924" t="s">
        <v>581</v>
      </c>
      <c r="F42" s="1842" t="s">
        <v>2135</v>
      </c>
      <c r="G42" s="1843"/>
      <c r="H42" s="925"/>
    </row>
    <row r="43" spans="1:8" ht="30.75" customHeight="1" x14ac:dyDescent="0.2">
      <c r="A43" s="977"/>
      <c r="B43" s="1963"/>
      <c r="C43" s="806"/>
      <c r="D43" s="979" t="s">
        <v>227</v>
      </c>
      <c r="E43" s="924" t="s">
        <v>581</v>
      </c>
      <c r="F43" s="1660" t="s">
        <v>2248</v>
      </c>
      <c r="G43" s="1661"/>
      <c r="H43" s="1179"/>
    </row>
    <row r="44" spans="1:8" s="751" customFormat="1" ht="24" customHeight="1" x14ac:dyDescent="0.2">
      <c r="A44" s="786"/>
      <c r="B44" s="1961" t="s">
        <v>70</v>
      </c>
      <c r="C44" s="781" t="s">
        <v>227</v>
      </c>
      <c r="D44" s="923" t="s">
        <v>227</v>
      </c>
      <c r="E44" s="779" t="s">
        <v>581</v>
      </c>
      <c r="F44" s="1885" t="s">
        <v>1660</v>
      </c>
      <c r="G44" s="1886"/>
      <c r="H44" s="793"/>
    </row>
    <row r="45" spans="1:8" ht="36" customHeight="1" x14ac:dyDescent="0.2">
      <c r="A45" s="977"/>
      <c r="B45" s="1962"/>
      <c r="C45" s="806"/>
      <c r="D45" s="979" t="s">
        <v>227</v>
      </c>
      <c r="E45" s="924" t="s">
        <v>581</v>
      </c>
      <c r="F45" s="1876" t="s">
        <v>1908</v>
      </c>
      <c r="G45" s="1971"/>
      <c r="H45" s="793"/>
    </row>
    <row r="46" spans="1:8" ht="33" customHeight="1" x14ac:dyDescent="0.2">
      <c r="A46" s="977"/>
      <c r="B46" s="1962"/>
      <c r="C46" s="978" t="s">
        <v>227</v>
      </c>
      <c r="D46" s="979" t="s">
        <v>227</v>
      </c>
      <c r="E46" s="924" t="s">
        <v>581</v>
      </c>
      <c r="F46" s="1876" t="s">
        <v>2249</v>
      </c>
      <c r="G46" s="1969"/>
      <c r="H46" s="794"/>
    </row>
    <row r="47" spans="1:8" ht="30" customHeight="1" x14ac:dyDescent="0.2">
      <c r="A47" s="977"/>
      <c r="B47" s="1961" t="s">
        <v>2134</v>
      </c>
      <c r="C47" s="806"/>
      <c r="D47" s="979" t="s">
        <v>227</v>
      </c>
      <c r="E47" s="924" t="s">
        <v>581</v>
      </c>
      <c r="F47" s="1660" t="s">
        <v>2248</v>
      </c>
      <c r="G47" s="1661"/>
      <c r="H47" s="925" t="s">
        <v>2125</v>
      </c>
    </row>
    <row r="48" spans="1:8" ht="48" customHeight="1" x14ac:dyDescent="0.2">
      <c r="A48" s="977"/>
      <c r="B48" s="1963"/>
      <c r="C48" s="781" t="s">
        <v>227</v>
      </c>
      <c r="D48" s="979" t="s">
        <v>227</v>
      </c>
      <c r="E48" s="924" t="s">
        <v>581</v>
      </c>
      <c r="F48" s="1876" t="s">
        <v>1637</v>
      </c>
      <c r="G48" s="1887"/>
      <c r="H48" s="1179" t="s">
        <v>2133</v>
      </c>
    </row>
    <row r="49" spans="1:8" ht="30.75" customHeight="1" x14ac:dyDescent="0.2">
      <c r="A49" s="977"/>
      <c r="B49" s="1961" t="s">
        <v>98</v>
      </c>
      <c r="C49" s="1185"/>
      <c r="D49" s="979" t="s">
        <v>227</v>
      </c>
      <c r="E49" s="924" t="s">
        <v>581</v>
      </c>
      <c r="F49" s="1660" t="s">
        <v>2248</v>
      </c>
      <c r="G49" s="1661"/>
      <c r="H49" s="925" t="s">
        <v>2132</v>
      </c>
    </row>
    <row r="50" spans="1:8" ht="48" customHeight="1" x14ac:dyDescent="0.2">
      <c r="A50" s="977"/>
      <c r="B50" s="1970"/>
      <c r="C50" s="781" t="s">
        <v>227</v>
      </c>
      <c r="D50" s="979" t="s">
        <v>227</v>
      </c>
      <c r="E50" s="924" t="s">
        <v>581</v>
      </c>
      <c r="F50" s="1876" t="s">
        <v>1637</v>
      </c>
      <c r="G50" s="1887"/>
      <c r="H50" s="925" t="s">
        <v>1909</v>
      </c>
    </row>
    <row r="51" spans="1:8" s="751" customFormat="1" ht="72" customHeight="1" x14ac:dyDescent="0.2">
      <c r="A51" s="786"/>
      <c r="B51" s="1970"/>
      <c r="C51" s="781" t="s">
        <v>227</v>
      </c>
      <c r="D51" s="782" t="s">
        <v>227</v>
      </c>
      <c r="E51" s="779" t="s">
        <v>581</v>
      </c>
      <c r="F51" s="1846" t="s">
        <v>1910</v>
      </c>
      <c r="G51" s="1847"/>
      <c r="H51" s="794" t="s">
        <v>1646</v>
      </c>
    </row>
    <row r="52" spans="1:8" ht="24" customHeight="1" x14ac:dyDescent="0.2">
      <c r="A52" s="977"/>
      <c r="B52" s="1961" t="s">
        <v>2131</v>
      </c>
      <c r="C52" s="978" t="s">
        <v>227</v>
      </c>
      <c r="D52" s="1178" t="s">
        <v>227</v>
      </c>
      <c r="E52" s="924" t="s">
        <v>581</v>
      </c>
      <c r="F52" s="1842" t="s">
        <v>2144</v>
      </c>
      <c r="G52" s="1843"/>
      <c r="H52" s="925"/>
    </row>
    <row r="53" spans="1:8" ht="30" customHeight="1" x14ac:dyDescent="0.2">
      <c r="A53" s="977"/>
      <c r="B53" s="1962"/>
      <c r="C53" s="806"/>
      <c r="D53" s="979" t="s">
        <v>227</v>
      </c>
      <c r="E53" s="918" t="s">
        <v>581</v>
      </c>
      <c r="F53" s="1660" t="s">
        <v>2248</v>
      </c>
      <c r="G53" s="1661"/>
      <c r="H53" s="925" t="s">
        <v>2125</v>
      </c>
    </row>
    <row r="54" spans="1:8" ht="24" customHeight="1" x14ac:dyDescent="0.2">
      <c r="A54" s="977"/>
      <c r="B54" s="1962"/>
      <c r="C54" s="781" t="s">
        <v>227</v>
      </c>
      <c r="D54" s="979" t="s">
        <v>227</v>
      </c>
      <c r="E54" s="924" t="s">
        <v>581</v>
      </c>
      <c r="F54" s="1842" t="s">
        <v>1637</v>
      </c>
      <c r="G54" s="1843"/>
      <c r="H54" s="925" t="s">
        <v>1899</v>
      </c>
    </row>
    <row r="55" spans="1:8" ht="36" customHeight="1" x14ac:dyDescent="0.2">
      <c r="A55" s="977"/>
      <c r="B55" s="1962"/>
      <c r="C55" s="1173" t="s">
        <v>227</v>
      </c>
      <c r="D55" s="979" t="s">
        <v>227</v>
      </c>
      <c r="E55" s="918" t="s">
        <v>581</v>
      </c>
      <c r="F55" s="1842" t="s">
        <v>1900</v>
      </c>
      <c r="G55" s="1843"/>
      <c r="H55" s="1984" t="s">
        <v>1842</v>
      </c>
    </row>
    <row r="56" spans="1:8" ht="24" customHeight="1" x14ac:dyDescent="0.2">
      <c r="A56" s="977"/>
      <c r="B56" s="1963"/>
      <c r="C56" s="978" t="s">
        <v>227</v>
      </c>
      <c r="D56" s="979" t="s">
        <v>227</v>
      </c>
      <c r="E56" s="924" t="s">
        <v>581</v>
      </c>
      <c r="F56" s="1842" t="s">
        <v>1838</v>
      </c>
      <c r="G56" s="1843"/>
      <c r="H56" s="1985"/>
    </row>
    <row r="57" spans="1:8" ht="24" customHeight="1" x14ac:dyDescent="0.2">
      <c r="A57" s="977"/>
      <c r="B57" s="1961" t="s">
        <v>2130</v>
      </c>
      <c r="C57" s="978" t="s">
        <v>227</v>
      </c>
      <c r="D57" s="979" t="s">
        <v>227</v>
      </c>
      <c r="E57" s="924" t="s">
        <v>581</v>
      </c>
      <c r="F57" s="1688" t="s">
        <v>2147</v>
      </c>
      <c r="G57" s="1800"/>
      <c r="H57" s="1177"/>
    </row>
    <row r="58" spans="1:8" ht="24" customHeight="1" x14ac:dyDescent="0.2">
      <c r="A58" s="977"/>
      <c r="B58" s="1972"/>
      <c r="C58" s="978" t="s">
        <v>227</v>
      </c>
      <c r="D58" s="979" t="s">
        <v>227</v>
      </c>
      <c r="E58" s="924" t="s">
        <v>581</v>
      </c>
      <c r="F58" s="1876" t="s">
        <v>2129</v>
      </c>
      <c r="G58" s="1887"/>
      <c r="H58" s="1177"/>
    </row>
    <row r="59" spans="1:8" ht="36" customHeight="1" x14ac:dyDescent="0.2">
      <c r="A59" s="977"/>
      <c r="B59" s="1973"/>
      <c r="C59" s="978" t="s">
        <v>227</v>
      </c>
      <c r="D59" s="979" t="s">
        <v>227</v>
      </c>
      <c r="E59" s="924" t="s">
        <v>581</v>
      </c>
      <c r="F59" s="1876" t="s">
        <v>2128</v>
      </c>
      <c r="G59" s="1887"/>
      <c r="H59" s="1177" t="s">
        <v>2127</v>
      </c>
    </row>
    <row r="60" spans="1:8" s="1190" customFormat="1" ht="25.5" customHeight="1" x14ac:dyDescent="0.2">
      <c r="A60" s="1186"/>
      <c r="B60" s="1964" t="s">
        <v>407</v>
      </c>
      <c r="C60" s="1187" t="s">
        <v>227</v>
      </c>
      <c r="D60" s="1188" t="s">
        <v>227</v>
      </c>
      <c r="E60" s="1174" t="s">
        <v>581</v>
      </c>
      <c r="F60" s="1688" t="s">
        <v>2145</v>
      </c>
      <c r="G60" s="1800"/>
      <c r="H60" s="1189"/>
    </row>
    <row r="61" spans="1:8" s="1190" customFormat="1" ht="25.5" customHeight="1" x14ac:dyDescent="0.2">
      <c r="A61" s="1186"/>
      <c r="B61" s="1965"/>
      <c r="C61" s="1187" t="s">
        <v>227</v>
      </c>
      <c r="D61" s="1188" t="s">
        <v>227</v>
      </c>
      <c r="E61" s="1174" t="s">
        <v>581</v>
      </c>
      <c r="F61" s="1688" t="s">
        <v>2146</v>
      </c>
      <c r="G61" s="1800"/>
      <c r="H61" s="1189"/>
    </row>
    <row r="62" spans="1:8" ht="24" customHeight="1" x14ac:dyDescent="0.2">
      <c r="A62" s="977"/>
      <c r="B62" s="1961" t="s">
        <v>2126</v>
      </c>
      <c r="C62" s="1173" t="s">
        <v>227</v>
      </c>
      <c r="D62" s="979" t="s">
        <v>227</v>
      </c>
      <c r="E62" s="924" t="s">
        <v>581</v>
      </c>
      <c r="F62" s="1860" t="s">
        <v>1935</v>
      </c>
      <c r="G62" s="1968"/>
      <c r="H62" s="972"/>
    </row>
    <row r="63" spans="1:8" ht="31.5" customHeight="1" x14ac:dyDescent="0.2">
      <c r="A63" s="977"/>
      <c r="B63" s="1962"/>
      <c r="C63" s="806"/>
      <c r="D63" s="979" t="s">
        <v>227</v>
      </c>
      <c r="E63" s="924" t="s">
        <v>581</v>
      </c>
      <c r="F63" s="1660" t="s">
        <v>2248</v>
      </c>
      <c r="G63" s="1661"/>
      <c r="H63" s="972" t="s">
        <v>2125</v>
      </c>
    </row>
    <row r="64" spans="1:8" s="926" customFormat="1" ht="24.75" customHeight="1" x14ac:dyDescent="0.2">
      <c r="A64" s="922"/>
      <c r="B64" s="1962"/>
      <c r="C64" s="781" t="s">
        <v>227</v>
      </c>
      <c r="D64" s="923" t="s">
        <v>227</v>
      </c>
      <c r="E64" s="924" t="s">
        <v>581</v>
      </c>
      <c r="F64" s="1876" t="s">
        <v>1902</v>
      </c>
      <c r="G64" s="1969"/>
      <c r="H64" s="925" t="s">
        <v>1903</v>
      </c>
    </row>
    <row r="65" spans="1:8" s="926" customFormat="1" ht="24.75" customHeight="1" x14ac:dyDescent="0.2">
      <c r="A65" s="922"/>
      <c r="B65" s="1963"/>
      <c r="C65" s="781" t="s">
        <v>227</v>
      </c>
      <c r="D65" s="923" t="s">
        <v>227</v>
      </c>
      <c r="E65" s="924" t="s">
        <v>581</v>
      </c>
      <c r="F65" s="1876" t="s">
        <v>1904</v>
      </c>
      <c r="G65" s="1969"/>
      <c r="H65" s="925" t="s">
        <v>1905</v>
      </c>
    </row>
    <row r="66" spans="1:8" s="955" customFormat="1" ht="36" customHeight="1" x14ac:dyDescent="0.2">
      <c r="A66" s="960"/>
      <c r="B66" s="1951" t="s">
        <v>1906</v>
      </c>
      <c r="C66" s="1958"/>
      <c r="D66" s="974" t="s">
        <v>227</v>
      </c>
      <c r="E66" s="965" t="s">
        <v>581</v>
      </c>
      <c r="F66" s="1675" t="s">
        <v>2241</v>
      </c>
      <c r="G66" s="1676"/>
      <c r="H66" s="966"/>
    </row>
    <row r="67" spans="1:8" s="732" customFormat="1" ht="39.15" customHeight="1" x14ac:dyDescent="0.2">
      <c r="A67" s="786"/>
      <c r="B67" s="1952"/>
      <c r="C67" s="1959"/>
      <c r="D67" s="743" t="s">
        <v>227</v>
      </c>
      <c r="E67" s="874" t="s">
        <v>581</v>
      </c>
      <c r="F67" s="1788" t="s">
        <v>1714</v>
      </c>
      <c r="G67" s="1789"/>
      <c r="H67" s="808" t="s">
        <v>1717</v>
      </c>
    </row>
    <row r="68" spans="1:8" s="732" customFormat="1" ht="39.15" customHeight="1" x14ac:dyDescent="0.2">
      <c r="A68" s="786"/>
      <c r="B68" s="1952"/>
      <c r="C68" s="1959"/>
      <c r="D68" s="743" t="s">
        <v>227</v>
      </c>
      <c r="E68" s="874" t="s">
        <v>581</v>
      </c>
      <c r="F68" s="1788" t="s">
        <v>1715</v>
      </c>
      <c r="G68" s="1789"/>
      <c r="H68" s="808" t="s">
        <v>1718</v>
      </c>
    </row>
    <row r="69" spans="1:8" s="732" customFormat="1" ht="57" customHeight="1" x14ac:dyDescent="0.2">
      <c r="A69" s="786"/>
      <c r="B69" s="1952"/>
      <c r="C69" s="1960"/>
      <c r="D69" s="743" t="s">
        <v>227</v>
      </c>
      <c r="E69" s="874" t="s">
        <v>581</v>
      </c>
      <c r="F69" s="1788" t="s">
        <v>1716</v>
      </c>
      <c r="G69" s="1789"/>
      <c r="H69" s="808" t="s">
        <v>1719</v>
      </c>
    </row>
    <row r="70" spans="1:8" ht="24" customHeight="1" x14ac:dyDescent="0.2">
      <c r="A70" s="977"/>
      <c r="B70" s="1303" t="s">
        <v>1832</v>
      </c>
      <c r="C70" s="1173" t="s">
        <v>227</v>
      </c>
      <c r="D70" s="979" t="s">
        <v>227</v>
      </c>
      <c r="E70" s="918" t="s">
        <v>581</v>
      </c>
      <c r="F70" s="1966" t="s">
        <v>2142</v>
      </c>
      <c r="G70" s="1967"/>
      <c r="H70" s="1176"/>
    </row>
    <row r="71" spans="1:8" ht="24" customHeight="1" x14ac:dyDescent="0.2">
      <c r="A71" s="977"/>
      <c r="B71" s="1976" t="s">
        <v>2124</v>
      </c>
      <c r="C71" s="1173" t="s">
        <v>227</v>
      </c>
      <c r="D71" s="979" t="s">
        <v>227</v>
      </c>
      <c r="E71" s="1175" t="s">
        <v>581</v>
      </c>
      <c r="F71" s="1660" t="s">
        <v>2123</v>
      </c>
      <c r="G71" s="1661"/>
      <c r="H71" s="972" t="s">
        <v>2122</v>
      </c>
    </row>
    <row r="72" spans="1:8" ht="24" customHeight="1" x14ac:dyDescent="0.2">
      <c r="A72" s="977"/>
      <c r="B72" s="1976"/>
      <c r="C72" s="1173" t="s">
        <v>227</v>
      </c>
      <c r="D72" s="979" t="s">
        <v>227</v>
      </c>
      <c r="E72" s="1175" t="s">
        <v>581</v>
      </c>
      <c r="F72" s="1660" t="s">
        <v>2121</v>
      </c>
      <c r="G72" s="1661"/>
      <c r="H72" s="972"/>
    </row>
    <row r="73" spans="1:8" ht="24" customHeight="1" x14ac:dyDescent="0.2">
      <c r="A73" s="977"/>
      <c r="B73" s="1976"/>
      <c r="C73" s="1173" t="s">
        <v>227</v>
      </c>
      <c r="D73" s="979" t="s">
        <v>227</v>
      </c>
      <c r="E73" s="1175" t="s">
        <v>581</v>
      </c>
      <c r="F73" s="1660" t="s">
        <v>2120</v>
      </c>
      <c r="G73" s="1661"/>
      <c r="H73" s="972"/>
    </row>
    <row r="74" spans="1:8" ht="24" customHeight="1" x14ac:dyDescent="0.2">
      <c r="A74" s="977"/>
      <c r="B74" s="1977"/>
      <c r="C74" s="978" t="s">
        <v>227</v>
      </c>
      <c r="D74" s="979" t="s">
        <v>227</v>
      </c>
      <c r="E74" s="1175" t="s">
        <v>581</v>
      </c>
      <c r="F74" s="1660" t="s">
        <v>2119</v>
      </c>
      <c r="G74" s="1661"/>
      <c r="H74" s="972" t="s">
        <v>1635</v>
      </c>
    </row>
    <row r="75" spans="1:8" s="1190" customFormat="1" ht="24" customHeight="1" x14ac:dyDescent="0.2">
      <c r="A75" s="1186"/>
      <c r="B75" s="1953" t="s">
        <v>32</v>
      </c>
      <c r="C75" s="1187" t="s">
        <v>227</v>
      </c>
      <c r="D75" s="1188" t="s">
        <v>227</v>
      </c>
      <c r="E75" s="1191" t="s">
        <v>581</v>
      </c>
      <c r="F75" s="1798" t="s">
        <v>2149</v>
      </c>
      <c r="G75" s="1799"/>
      <c r="H75" s="1192"/>
    </row>
    <row r="76" spans="1:8" ht="34.5" customHeight="1" x14ac:dyDescent="0.2">
      <c r="A76" s="977"/>
      <c r="B76" s="1954"/>
      <c r="C76" s="978" t="s">
        <v>227</v>
      </c>
      <c r="D76" s="979" t="s">
        <v>227</v>
      </c>
      <c r="E76" s="924" t="s">
        <v>581</v>
      </c>
      <c r="F76" s="1688" t="s">
        <v>2150</v>
      </c>
      <c r="G76" s="1800"/>
      <c r="H76" s="1177"/>
    </row>
    <row r="77" spans="1:8" ht="24" customHeight="1" x14ac:dyDescent="0.2">
      <c r="A77" s="977"/>
      <c r="B77" s="1961" t="s">
        <v>1922</v>
      </c>
      <c r="C77" s="1173" t="s">
        <v>227</v>
      </c>
      <c r="D77" s="979" t="s">
        <v>227</v>
      </c>
      <c r="E77" s="1175" t="s">
        <v>581</v>
      </c>
      <c r="F77" s="1860" t="s">
        <v>1993</v>
      </c>
      <c r="G77" s="1968"/>
      <c r="H77" s="972"/>
    </row>
    <row r="78" spans="1:8" ht="24" customHeight="1" x14ac:dyDescent="0.2">
      <c r="A78" s="977"/>
      <c r="B78" s="1963"/>
      <c r="C78" s="1173" t="s">
        <v>227</v>
      </c>
      <c r="D78" s="979" t="s">
        <v>227</v>
      </c>
      <c r="E78" s="1175" t="s">
        <v>581</v>
      </c>
      <c r="F78" s="1660" t="s">
        <v>2118</v>
      </c>
      <c r="G78" s="1661"/>
      <c r="H78" s="972" t="s">
        <v>2117</v>
      </c>
    </row>
    <row r="79" spans="1:8" s="750" customFormat="1" ht="18" customHeight="1" x14ac:dyDescent="0.2">
      <c r="A79" s="747" t="s">
        <v>586</v>
      </c>
      <c r="B79" s="1839" t="s">
        <v>33</v>
      </c>
      <c r="C79" s="804" t="s">
        <v>227</v>
      </c>
      <c r="D79" s="805" t="s">
        <v>227</v>
      </c>
      <c r="E79" s="791" t="s">
        <v>581</v>
      </c>
      <c r="F79" s="1683" t="s">
        <v>1681</v>
      </c>
      <c r="G79" s="1684"/>
      <c r="H79" s="789"/>
    </row>
    <row r="80" spans="1:8" s="751" customFormat="1" ht="18" customHeight="1" x14ac:dyDescent="0.2">
      <c r="A80" s="786"/>
      <c r="B80" s="1840"/>
      <c r="C80" s="781" t="s">
        <v>227</v>
      </c>
      <c r="D80" s="917" t="s">
        <v>227</v>
      </c>
      <c r="E80" s="924" t="s">
        <v>581</v>
      </c>
      <c r="F80" s="1842" t="s">
        <v>1840</v>
      </c>
      <c r="G80" s="1843"/>
      <c r="H80" s="925"/>
    </row>
    <row r="81" spans="1:8" s="751" customFormat="1" ht="18" customHeight="1" x14ac:dyDescent="0.2">
      <c r="A81" s="786"/>
      <c r="B81" s="1840"/>
      <c r="C81" s="781" t="s">
        <v>227</v>
      </c>
      <c r="D81" s="917" t="s">
        <v>227</v>
      </c>
      <c r="E81" s="924" t="s">
        <v>581</v>
      </c>
      <c r="F81" s="1842" t="s">
        <v>1841</v>
      </c>
      <c r="G81" s="1843"/>
      <c r="H81" s="925" t="s">
        <v>1842</v>
      </c>
    </row>
    <row r="82" spans="1:8" s="931" customFormat="1" ht="18" customHeight="1" x14ac:dyDescent="0.2">
      <c r="A82" s="922"/>
      <c r="B82" s="1840"/>
      <c r="C82" s="932" t="s">
        <v>227</v>
      </c>
      <c r="D82" s="923" t="s">
        <v>227</v>
      </c>
      <c r="E82" s="924" t="s">
        <v>581</v>
      </c>
      <c r="F82" s="1842" t="s">
        <v>1656</v>
      </c>
      <c r="G82" s="1843"/>
      <c r="H82" s="925"/>
    </row>
    <row r="83" spans="1:8" s="750" customFormat="1" ht="42" customHeight="1" x14ac:dyDescent="0.2">
      <c r="A83" s="747"/>
      <c r="B83" s="1840"/>
      <c r="C83" s="745" t="s">
        <v>227</v>
      </c>
      <c r="D83" s="743" t="s">
        <v>227</v>
      </c>
      <c r="E83" s="748" t="s">
        <v>581</v>
      </c>
      <c r="F83" s="1683" t="s">
        <v>1682</v>
      </c>
      <c r="G83" s="1684"/>
      <c r="H83" s="808" t="s">
        <v>1723</v>
      </c>
    </row>
    <row r="84" spans="1:8" s="750" customFormat="1" ht="27" customHeight="1" x14ac:dyDescent="0.2">
      <c r="A84" s="747"/>
      <c r="B84" s="1841"/>
      <c r="C84" s="745" t="s">
        <v>227</v>
      </c>
      <c r="D84" s="743" t="s">
        <v>227</v>
      </c>
      <c r="E84" s="748" t="s">
        <v>581</v>
      </c>
      <c r="F84" s="1683" t="s">
        <v>1683</v>
      </c>
      <c r="G84" s="1684"/>
      <c r="H84" s="808" t="s">
        <v>1842</v>
      </c>
    </row>
    <row r="85" spans="1:8" s="732" customFormat="1" ht="23.25" customHeight="1" x14ac:dyDescent="0.2">
      <c r="A85" s="786"/>
      <c r="B85" s="1955" t="s">
        <v>1670</v>
      </c>
      <c r="C85" s="1854"/>
      <c r="D85" s="743" t="s">
        <v>227</v>
      </c>
      <c r="E85" s="810" t="s">
        <v>581</v>
      </c>
      <c r="F85" s="1775" t="s">
        <v>1733</v>
      </c>
      <c r="G85" s="1776"/>
      <c r="H85" s="812"/>
    </row>
    <row r="86" spans="1:8" s="732" customFormat="1" ht="32.25" customHeight="1" x14ac:dyDescent="0.2">
      <c r="A86" s="786"/>
      <c r="B86" s="1956"/>
      <c r="C86" s="1855"/>
      <c r="D86" s="743" t="s">
        <v>227</v>
      </c>
      <c r="E86" s="810" t="s">
        <v>581</v>
      </c>
      <c r="F86" s="1788" t="s">
        <v>1714</v>
      </c>
      <c r="G86" s="1789"/>
      <c r="H86" s="808" t="s">
        <v>1717</v>
      </c>
    </row>
    <row r="87" spans="1:8" s="732" customFormat="1" ht="32.25" customHeight="1" x14ac:dyDescent="0.2">
      <c r="A87" s="786"/>
      <c r="B87" s="1956"/>
      <c r="C87" s="1855"/>
      <c r="D87" s="743" t="s">
        <v>227</v>
      </c>
      <c r="E87" s="810" t="s">
        <v>581</v>
      </c>
      <c r="F87" s="1788" t="s">
        <v>1737</v>
      </c>
      <c r="G87" s="1789"/>
      <c r="H87" s="808" t="s">
        <v>1738</v>
      </c>
    </row>
    <row r="88" spans="1:8" s="732" customFormat="1" ht="43.5" customHeight="1" x14ac:dyDescent="0.2">
      <c r="A88" s="786"/>
      <c r="B88" s="1957"/>
      <c r="C88" s="1856"/>
      <c r="D88" s="743" t="s">
        <v>227</v>
      </c>
      <c r="E88" s="810" t="s">
        <v>581</v>
      </c>
      <c r="F88" s="1788" t="s">
        <v>1740</v>
      </c>
      <c r="G88" s="1789"/>
      <c r="H88" s="808" t="s">
        <v>1739</v>
      </c>
    </row>
    <row r="89" spans="1:8" ht="36" customHeight="1" x14ac:dyDescent="0.2">
      <c r="A89" s="977"/>
      <c r="B89" s="1962" t="s">
        <v>78</v>
      </c>
      <c r="C89" s="1740"/>
      <c r="D89" s="1173" t="s">
        <v>227</v>
      </c>
      <c r="E89" s="924" t="s">
        <v>581</v>
      </c>
      <c r="F89" s="1842" t="s">
        <v>2148</v>
      </c>
      <c r="G89" s="1843"/>
      <c r="H89" s="921"/>
    </row>
    <row r="90" spans="1:8" ht="41.25" customHeight="1" x14ac:dyDescent="0.2">
      <c r="A90" s="977"/>
      <c r="B90" s="1962"/>
      <c r="C90" s="1768"/>
      <c r="D90" s="979" t="s">
        <v>227</v>
      </c>
      <c r="E90" s="924" t="s">
        <v>581</v>
      </c>
      <c r="F90" s="1660" t="s">
        <v>2248</v>
      </c>
      <c r="G90" s="1661"/>
      <c r="H90" s="925" t="s">
        <v>2116</v>
      </c>
    </row>
    <row r="91" spans="1:8" ht="36" customHeight="1" x14ac:dyDescent="0.2">
      <c r="A91" s="977"/>
      <c r="B91" s="1963"/>
      <c r="C91" s="1741"/>
      <c r="D91" s="979" t="s">
        <v>227</v>
      </c>
      <c r="E91" s="918" t="s">
        <v>581</v>
      </c>
      <c r="F91" s="1782" t="s">
        <v>2223</v>
      </c>
      <c r="G91" s="1783"/>
      <c r="H91" s="973" t="s">
        <v>2225</v>
      </c>
    </row>
    <row r="92" spans="1:8" s="732" customFormat="1" ht="32.25" customHeight="1" x14ac:dyDescent="0.2">
      <c r="A92" s="1276"/>
      <c r="B92" s="1307" t="s">
        <v>1671</v>
      </c>
      <c r="C92" s="814" t="s">
        <v>227</v>
      </c>
      <c r="D92" s="815" t="s">
        <v>227</v>
      </c>
      <c r="E92" s="748" t="s">
        <v>581</v>
      </c>
      <c r="F92" s="1683" t="s">
        <v>2240</v>
      </c>
      <c r="G92" s="1684"/>
      <c r="H92" s="816" t="s">
        <v>1674</v>
      </c>
    </row>
    <row r="93" spans="1:8" s="732" customFormat="1" ht="32.25" customHeight="1" x14ac:dyDescent="0.2">
      <c r="A93" s="819"/>
      <c r="B93" s="1305" t="s">
        <v>1672</v>
      </c>
      <c r="C93" s="745" t="s">
        <v>227</v>
      </c>
      <c r="D93" s="743" t="s">
        <v>227</v>
      </c>
      <c r="E93" s="810" t="s">
        <v>581</v>
      </c>
      <c r="F93" s="1775" t="s">
        <v>2240</v>
      </c>
      <c r="G93" s="1776"/>
      <c r="H93" s="741" t="s">
        <v>1674</v>
      </c>
    </row>
    <row r="94" spans="1:8" s="732" customFormat="1" ht="32.25" customHeight="1" x14ac:dyDescent="0.2">
      <c r="A94" s="1289"/>
      <c r="B94" s="1306" t="s">
        <v>1673</v>
      </c>
      <c r="C94" s="1291" t="s">
        <v>227</v>
      </c>
      <c r="D94" s="1292" t="s">
        <v>227</v>
      </c>
      <c r="E94" s="1293" t="s">
        <v>581</v>
      </c>
      <c r="F94" s="1827" t="s">
        <v>2240</v>
      </c>
      <c r="G94" s="1828"/>
      <c r="H94" s="1294" t="s">
        <v>1674</v>
      </c>
    </row>
    <row r="96" spans="1:8" ht="11.25" customHeight="1" x14ac:dyDescent="0.2"/>
  </sheetData>
  <mergeCells count="107">
    <mergeCell ref="F55:G55"/>
    <mergeCell ref="F49:G49"/>
    <mergeCell ref="F54:G54"/>
    <mergeCell ref="F48:G48"/>
    <mergeCell ref="H55:H56"/>
    <mergeCell ref="E27:G27"/>
    <mergeCell ref="F50:G50"/>
    <mergeCell ref="F52:G52"/>
    <mergeCell ref="F28:G28"/>
    <mergeCell ref="F56:G56"/>
    <mergeCell ref="E34:G34"/>
    <mergeCell ref="F44:G44"/>
    <mergeCell ref="E40:G40"/>
    <mergeCell ref="F91:G91"/>
    <mergeCell ref="F90:G90"/>
    <mergeCell ref="F72:G72"/>
    <mergeCell ref="F73:G73"/>
    <mergeCell ref="F89:G89"/>
    <mergeCell ref="F77:G77"/>
    <mergeCell ref="F78:G78"/>
    <mergeCell ref="B71:B74"/>
    <mergeCell ref="F71:G71"/>
    <mergeCell ref="C89:C91"/>
    <mergeCell ref="A1:H1"/>
    <mergeCell ref="A17:B17"/>
    <mergeCell ref="E17:G17"/>
    <mergeCell ref="F20:G20"/>
    <mergeCell ref="F18:G18"/>
    <mergeCell ref="B30:B33"/>
    <mergeCell ref="B28:B29"/>
    <mergeCell ref="A18:B24"/>
    <mergeCell ref="C21:C24"/>
    <mergeCell ref="D21:D24"/>
    <mergeCell ref="F25:G25"/>
    <mergeCell ref="H21:H24"/>
    <mergeCell ref="F19:G19"/>
    <mergeCell ref="C30:C33"/>
    <mergeCell ref="F31:G31"/>
    <mergeCell ref="F32:G32"/>
    <mergeCell ref="F26:G26"/>
    <mergeCell ref="C28:C29"/>
    <mergeCell ref="F29:G29"/>
    <mergeCell ref="F30:G30"/>
    <mergeCell ref="F33:G33"/>
    <mergeCell ref="F92:G92"/>
    <mergeCell ref="F93:G93"/>
    <mergeCell ref="F94:G94"/>
    <mergeCell ref="B35:B36"/>
    <mergeCell ref="C35:C36"/>
    <mergeCell ref="F35:G35"/>
    <mergeCell ref="F36:G36"/>
    <mergeCell ref="B37:B39"/>
    <mergeCell ref="C37:C39"/>
    <mergeCell ref="F37:G37"/>
    <mergeCell ref="F63:G63"/>
    <mergeCell ref="B44:B46"/>
    <mergeCell ref="B49:B51"/>
    <mergeCell ref="B47:B48"/>
    <mergeCell ref="F51:G51"/>
    <mergeCell ref="F42:G42"/>
    <mergeCell ref="F43:G43"/>
    <mergeCell ref="F45:G45"/>
    <mergeCell ref="B77:B78"/>
    <mergeCell ref="F46:G46"/>
    <mergeCell ref="F47:G47"/>
    <mergeCell ref="B57:B59"/>
    <mergeCell ref="B52:B56"/>
    <mergeCell ref="B89:B91"/>
    <mergeCell ref="B41:B43"/>
    <mergeCell ref="F41:G41"/>
    <mergeCell ref="F60:G60"/>
    <mergeCell ref="F61:G61"/>
    <mergeCell ref="B60:B61"/>
    <mergeCell ref="F38:G38"/>
    <mergeCell ref="F39:G39"/>
    <mergeCell ref="F75:G75"/>
    <mergeCell ref="B79:B84"/>
    <mergeCell ref="F79:G79"/>
    <mergeCell ref="F80:G80"/>
    <mergeCell ref="F81:G81"/>
    <mergeCell ref="F82:G82"/>
    <mergeCell ref="F83:G83"/>
    <mergeCell ref="F84:G84"/>
    <mergeCell ref="F57:G57"/>
    <mergeCell ref="F53:G53"/>
    <mergeCell ref="F70:G70"/>
    <mergeCell ref="F59:G59"/>
    <mergeCell ref="F58:G58"/>
    <mergeCell ref="F62:G62"/>
    <mergeCell ref="F64:G64"/>
    <mergeCell ref="F65:G65"/>
    <mergeCell ref="B62:B65"/>
    <mergeCell ref="B66:B69"/>
    <mergeCell ref="F66:G66"/>
    <mergeCell ref="F67:G67"/>
    <mergeCell ref="F68:G68"/>
    <mergeCell ref="F69:G69"/>
    <mergeCell ref="F76:G76"/>
    <mergeCell ref="B75:B76"/>
    <mergeCell ref="B85:B88"/>
    <mergeCell ref="F85:G85"/>
    <mergeCell ref="F86:G86"/>
    <mergeCell ref="F87:G87"/>
    <mergeCell ref="F88:G88"/>
    <mergeCell ref="F74:G74"/>
    <mergeCell ref="C66:C69"/>
    <mergeCell ref="C85:C88"/>
  </mergeCells>
  <phoneticPr fontId="10"/>
  <printOptions horizontalCentered="1"/>
  <pageMargins left="0.59055118110236227" right="0.39370078740157483" top="0.59055118110236227" bottom="0.19685039370078741" header="0.31496062992125984" footer="0.51181102362204722"/>
  <pageSetup paperSize="9" fitToHeight="4" orientation="portrait"/>
  <headerFooter alignWithMargins="0">
    <oddHeader>&amp;R&amp;"ＭＳ ゴシック,標準"&amp;10（福岡市様式）&lt;加算様式２&gt;</oddHeader>
  </headerFooter>
  <rowBreaks count="3" manualBreakCount="3">
    <brk id="39" max="7" man="1"/>
    <brk id="61" max="7" man="1"/>
    <brk id="88"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0070C0"/>
  </sheetPr>
  <dimension ref="A1:H126"/>
  <sheetViews>
    <sheetView workbookViewId="0">
      <selection sqref="A1:H1"/>
    </sheetView>
  </sheetViews>
  <sheetFormatPr defaultColWidth="9" defaultRowHeight="10.8" x14ac:dyDescent="0.2"/>
  <cols>
    <col min="1" max="1" width="1.6640625" style="955" customWidth="1"/>
    <col min="2" max="2" width="15.6640625" style="955" customWidth="1"/>
    <col min="3" max="4" width="4.33203125" style="955" customWidth="1"/>
    <col min="5" max="5" width="2.44140625" style="956" customWidth="1"/>
    <col min="6" max="6" width="2.6640625" style="957" customWidth="1"/>
    <col min="7" max="7" width="38.109375" style="955" customWidth="1"/>
    <col min="8" max="8" width="23.109375" style="958" customWidth="1"/>
    <col min="9" max="16384" width="9" style="955"/>
  </cols>
  <sheetData>
    <row r="1" spans="1:8" ht="30" customHeight="1" x14ac:dyDescent="0.2">
      <c r="A1" s="1995" t="s">
        <v>1887</v>
      </c>
      <c r="B1" s="1996"/>
      <c r="C1" s="1996"/>
      <c r="D1" s="1996"/>
      <c r="E1" s="1996"/>
      <c r="F1" s="1996"/>
      <c r="G1" s="1996"/>
      <c r="H1" s="1996"/>
    </row>
    <row r="2" spans="1:8" ht="12" customHeight="1" x14ac:dyDescent="0.2">
      <c r="A2" s="955" t="s">
        <v>2236</v>
      </c>
    </row>
    <row r="3" spans="1:8" s="732" customFormat="1" ht="12" customHeight="1" x14ac:dyDescent="0.2">
      <c r="E3" s="733"/>
      <c r="F3" s="734"/>
      <c r="G3" s="878" t="s">
        <v>1731</v>
      </c>
      <c r="H3" s="879"/>
    </row>
    <row r="4" spans="1:8" s="732" customFormat="1" ht="12" customHeight="1" x14ac:dyDescent="0.2">
      <c r="E4" s="733"/>
      <c r="F4" s="734"/>
      <c r="G4" s="878" t="s">
        <v>1732</v>
      </c>
      <c r="H4" s="879"/>
    </row>
    <row r="5" spans="1:8" s="732" customFormat="1" ht="12" customHeight="1" x14ac:dyDescent="0.2">
      <c r="E5" s="733"/>
      <c r="F5" s="734"/>
      <c r="G5" s="878"/>
      <c r="H5" s="985"/>
    </row>
    <row r="6" spans="1:8" ht="12" customHeight="1" x14ac:dyDescent="0.2">
      <c r="A6" s="959" t="s">
        <v>1825</v>
      </c>
    </row>
    <row r="7" spans="1:8" s="1019" customFormat="1" ht="12" customHeight="1" x14ac:dyDescent="0.2">
      <c r="A7" s="1018" t="s">
        <v>2226</v>
      </c>
      <c r="B7" s="1022"/>
      <c r="E7" s="1020"/>
      <c r="F7" s="1021"/>
      <c r="H7" s="985"/>
    </row>
    <row r="8" spans="1:8" s="1019" customFormat="1" ht="12" customHeight="1" x14ac:dyDescent="0.2">
      <c r="A8" s="1018" t="s">
        <v>2031</v>
      </c>
      <c r="E8" s="1020"/>
      <c r="F8" s="1021"/>
      <c r="H8" s="985"/>
    </row>
    <row r="9" spans="1:8" s="1019" customFormat="1" ht="12" customHeight="1" x14ac:dyDescent="0.2">
      <c r="A9" s="1018"/>
      <c r="B9" s="1022" t="s">
        <v>2032</v>
      </c>
      <c r="E9" s="1020"/>
      <c r="F9" s="1021"/>
      <c r="H9" s="985"/>
    </row>
    <row r="10" spans="1:8" s="1019" customFormat="1" ht="12" customHeight="1" x14ac:dyDescent="0.2">
      <c r="A10" s="1018" t="s">
        <v>2233</v>
      </c>
      <c r="B10" s="1022"/>
      <c r="E10" s="1020"/>
      <c r="F10" s="1021"/>
      <c r="H10" s="985"/>
    </row>
    <row r="11" spans="1:8" s="1019" customFormat="1" ht="12" customHeight="1" x14ac:dyDescent="0.2">
      <c r="A11" s="1018"/>
      <c r="B11" s="1022" t="s">
        <v>2228</v>
      </c>
      <c r="E11" s="1020"/>
      <c r="F11" s="1021"/>
      <c r="H11" s="985"/>
    </row>
    <row r="12" spans="1:8" s="742" customFormat="1" ht="60" customHeight="1" x14ac:dyDescent="0.2">
      <c r="A12" s="1896" t="s">
        <v>1614</v>
      </c>
      <c r="B12" s="1897"/>
      <c r="C12" s="1277" t="s">
        <v>1721</v>
      </c>
      <c r="D12" s="755" t="s">
        <v>1615</v>
      </c>
      <c r="E12" s="1896" t="s">
        <v>1616</v>
      </c>
      <c r="F12" s="1898"/>
      <c r="G12" s="1897"/>
      <c r="H12" s="756" t="s">
        <v>1617</v>
      </c>
    </row>
    <row r="13" spans="1:8" s="742" customFormat="1" ht="24" customHeight="1" x14ac:dyDescent="0.2">
      <c r="A13" s="1721" t="s">
        <v>1618</v>
      </c>
      <c r="B13" s="1722"/>
      <c r="C13" s="738" t="s">
        <v>227</v>
      </c>
      <c r="D13" s="739" t="s">
        <v>227</v>
      </c>
      <c r="E13" s="740" t="s">
        <v>581</v>
      </c>
      <c r="F13" s="1727" t="s">
        <v>2229</v>
      </c>
      <c r="G13" s="1728"/>
      <c r="H13" s="762"/>
    </row>
    <row r="14" spans="1:8" s="742" customFormat="1" ht="22.5" customHeight="1" x14ac:dyDescent="0.2">
      <c r="A14" s="1723"/>
      <c r="B14" s="1724"/>
      <c r="C14" s="760" t="s">
        <v>227</v>
      </c>
      <c r="D14" s="761" t="s">
        <v>227</v>
      </c>
      <c r="E14" s="740" t="s">
        <v>581</v>
      </c>
      <c r="F14" s="1729" t="s">
        <v>2230</v>
      </c>
      <c r="G14" s="1730"/>
      <c r="H14" s="762" t="s">
        <v>1619</v>
      </c>
    </row>
    <row r="15" spans="1:8" s="742" customFormat="1" ht="23.25" customHeight="1" x14ac:dyDescent="0.2">
      <c r="A15" s="1723"/>
      <c r="B15" s="1724"/>
      <c r="C15" s="738" t="s">
        <v>227</v>
      </c>
      <c r="D15" s="739" t="s">
        <v>227</v>
      </c>
      <c r="E15" s="740" t="s">
        <v>581</v>
      </c>
      <c r="F15" s="1729" t="s">
        <v>1941</v>
      </c>
      <c r="G15" s="1730"/>
      <c r="H15" s="1280" t="s">
        <v>2227</v>
      </c>
    </row>
    <row r="16" spans="1:8" s="742" customFormat="1" ht="12" customHeight="1" x14ac:dyDescent="0.2">
      <c r="A16" s="1723"/>
      <c r="B16" s="1724"/>
      <c r="C16" s="1733"/>
      <c r="D16" s="1899" t="s">
        <v>227</v>
      </c>
      <c r="E16" s="1281" t="s">
        <v>581</v>
      </c>
      <c r="F16" s="1282" t="s">
        <v>1620</v>
      </c>
      <c r="G16" s="1283"/>
      <c r="H16" s="1716" t="s">
        <v>1621</v>
      </c>
    </row>
    <row r="17" spans="1:8" s="742" customFormat="1" ht="12" customHeight="1" x14ac:dyDescent="0.2">
      <c r="A17" s="1723"/>
      <c r="B17" s="1724"/>
      <c r="C17" s="1734"/>
      <c r="D17" s="1900"/>
      <c r="E17" s="1281"/>
      <c r="F17" s="1284" t="s">
        <v>714</v>
      </c>
      <c r="G17" s="1285" t="s">
        <v>1622</v>
      </c>
      <c r="H17" s="1717"/>
    </row>
    <row r="18" spans="1:8" s="742" customFormat="1" ht="12" customHeight="1" x14ac:dyDescent="0.2">
      <c r="A18" s="1723"/>
      <c r="B18" s="1724"/>
      <c r="C18" s="1734"/>
      <c r="D18" s="1900"/>
      <c r="E18" s="1281"/>
      <c r="F18" s="1282"/>
      <c r="G18" s="1283"/>
      <c r="H18" s="1717"/>
    </row>
    <row r="19" spans="1:8" s="742" customFormat="1" ht="12" customHeight="1" x14ac:dyDescent="0.2">
      <c r="A19" s="1723"/>
      <c r="B19" s="1724"/>
      <c r="C19" s="1735"/>
      <c r="D19" s="1901"/>
      <c r="E19" s="1281"/>
      <c r="F19" s="1282"/>
      <c r="G19" s="1283"/>
      <c r="H19" s="1718"/>
    </row>
    <row r="20" spans="1:8" s="742" customFormat="1" ht="30" customHeight="1" x14ac:dyDescent="0.2">
      <c r="A20" s="737"/>
      <c r="B20" s="768" t="s">
        <v>4</v>
      </c>
      <c r="C20" s="738" t="s">
        <v>227</v>
      </c>
      <c r="D20" s="739" t="s">
        <v>227</v>
      </c>
      <c r="E20" s="740"/>
      <c r="F20" s="1719"/>
      <c r="G20" s="1720"/>
      <c r="H20" s="769" t="s">
        <v>1888</v>
      </c>
    </row>
    <row r="21" spans="1:8" s="742" customFormat="1" ht="30" customHeight="1" x14ac:dyDescent="0.2">
      <c r="A21" s="737"/>
      <c r="B21" s="768" t="s">
        <v>1624</v>
      </c>
      <c r="C21" s="738" t="s">
        <v>227</v>
      </c>
      <c r="D21" s="739" t="s">
        <v>227</v>
      </c>
      <c r="E21" s="740" t="s">
        <v>581</v>
      </c>
      <c r="F21" s="1719" t="s">
        <v>1625</v>
      </c>
      <c r="G21" s="1720"/>
      <c r="H21" s="762"/>
    </row>
    <row r="22" spans="1:8" ht="18" customHeight="1" x14ac:dyDescent="0.2">
      <c r="A22" s="960"/>
      <c r="B22" s="961" t="s">
        <v>1626</v>
      </c>
      <c r="C22" s="962"/>
      <c r="D22" s="962"/>
      <c r="E22" s="1989"/>
      <c r="F22" s="1990"/>
      <c r="G22" s="1991"/>
      <c r="H22" s="963"/>
    </row>
    <row r="23" spans="1:8" ht="20.25" customHeight="1" x14ac:dyDescent="0.2">
      <c r="A23" s="960"/>
      <c r="B23" s="1952" t="s">
        <v>90</v>
      </c>
      <c r="C23" s="1993"/>
      <c r="D23" s="964" t="s">
        <v>227</v>
      </c>
      <c r="E23" s="965" t="s">
        <v>581</v>
      </c>
      <c r="F23" s="1673" t="s">
        <v>1640</v>
      </c>
      <c r="G23" s="1674"/>
      <c r="H23" s="966" t="s">
        <v>2232</v>
      </c>
    </row>
    <row r="24" spans="1:8" ht="29.25" customHeight="1" x14ac:dyDescent="0.2">
      <c r="A24" s="960"/>
      <c r="B24" s="1992"/>
      <c r="C24" s="1994"/>
      <c r="D24" s="967" t="s">
        <v>227</v>
      </c>
      <c r="E24" s="968" t="s">
        <v>581</v>
      </c>
      <c r="F24" s="1765" t="s">
        <v>1831</v>
      </c>
      <c r="G24" s="1766"/>
      <c r="H24" s="1279"/>
    </row>
    <row r="25" spans="1:8" ht="20.25" customHeight="1" x14ac:dyDescent="0.2">
      <c r="A25" s="960"/>
      <c r="B25" s="1997" t="s">
        <v>342</v>
      </c>
      <c r="C25" s="1993"/>
      <c r="D25" s="964" t="s">
        <v>227</v>
      </c>
      <c r="E25" s="965" t="s">
        <v>581</v>
      </c>
      <c r="F25" s="1673" t="s">
        <v>1640</v>
      </c>
      <c r="G25" s="1674"/>
      <c r="H25" s="966" t="s">
        <v>2232</v>
      </c>
    </row>
    <row r="26" spans="1:8" ht="41.25" customHeight="1" x14ac:dyDescent="0.2">
      <c r="A26" s="960"/>
      <c r="B26" s="1997"/>
      <c r="C26" s="1999"/>
      <c r="D26" s="969" t="s">
        <v>227</v>
      </c>
      <c r="E26" s="968" t="s">
        <v>581</v>
      </c>
      <c r="F26" s="1765" t="s">
        <v>1831</v>
      </c>
      <c r="G26" s="1766"/>
      <c r="H26" s="963" t="s">
        <v>1889</v>
      </c>
    </row>
    <row r="27" spans="1:8" ht="18" customHeight="1" x14ac:dyDescent="0.2">
      <c r="A27" s="960"/>
      <c r="B27" s="1997"/>
      <c r="C27" s="1999"/>
      <c r="D27" s="964" t="s">
        <v>227</v>
      </c>
      <c r="E27" s="965" t="s">
        <v>581</v>
      </c>
      <c r="F27" s="1673" t="s">
        <v>1636</v>
      </c>
      <c r="G27" s="1674"/>
      <c r="H27" s="966" t="s">
        <v>1635</v>
      </c>
    </row>
    <row r="28" spans="1:8" ht="18" customHeight="1" x14ac:dyDescent="0.2">
      <c r="A28" s="960"/>
      <c r="B28" s="1998"/>
      <c r="C28" s="1994"/>
      <c r="D28" s="970" t="s">
        <v>227</v>
      </c>
      <c r="E28" s="965" t="s">
        <v>581</v>
      </c>
      <c r="F28" s="1673" t="s">
        <v>1637</v>
      </c>
      <c r="G28" s="1674"/>
      <c r="H28" s="966" t="s">
        <v>1890</v>
      </c>
    </row>
    <row r="29" spans="1:8" ht="18" customHeight="1" x14ac:dyDescent="0.2">
      <c r="A29" s="960"/>
      <c r="B29" s="971" t="s">
        <v>93</v>
      </c>
      <c r="C29" s="1169"/>
      <c r="D29" s="1169"/>
      <c r="E29" s="1989"/>
      <c r="F29" s="1990"/>
      <c r="G29" s="1991"/>
      <c r="H29" s="972"/>
    </row>
    <row r="30" spans="1:8" ht="20.25" customHeight="1" x14ac:dyDescent="0.2">
      <c r="A30" s="960"/>
      <c r="B30" s="1997" t="s">
        <v>1828</v>
      </c>
      <c r="C30" s="1740"/>
      <c r="D30" s="964" t="s">
        <v>227</v>
      </c>
      <c r="E30" s="965" t="s">
        <v>581</v>
      </c>
      <c r="F30" s="1673" t="s">
        <v>1640</v>
      </c>
      <c r="G30" s="1674"/>
      <c r="H30" s="966" t="s">
        <v>1635</v>
      </c>
    </row>
    <row r="31" spans="1:8" ht="45.45" customHeight="1" x14ac:dyDescent="0.2">
      <c r="A31" s="960"/>
      <c r="B31" s="1998"/>
      <c r="C31" s="1741"/>
      <c r="D31" s="970" t="s">
        <v>227</v>
      </c>
      <c r="E31" s="965" t="s">
        <v>581</v>
      </c>
      <c r="F31" s="1673" t="s">
        <v>1641</v>
      </c>
      <c r="G31" s="1674"/>
      <c r="H31" s="966" t="s">
        <v>1891</v>
      </c>
    </row>
    <row r="32" spans="1:8" ht="18" customHeight="1" x14ac:dyDescent="0.2">
      <c r="A32" s="960"/>
      <c r="B32" s="2005" t="s">
        <v>1892</v>
      </c>
      <c r="C32" s="1740"/>
      <c r="D32" s="964" t="s">
        <v>227</v>
      </c>
      <c r="E32" s="965" t="s">
        <v>581</v>
      </c>
      <c r="F32" s="1673" t="s">
        <v>1640</v>
      </c>
      <c r="G32" s="1674"/>
      <c r="H32" s="966" t="s">
        <v>1635</v>
      </c>
    </row>
    <row r="33" spans="1:8" ht="45.45" customHeight="1" x14ac:dyDescent="0.2">
      <c r="A33" s="960"/>
      <c r="B33" s="2000"/>
      <c r="C33" s="1768"/>
      <c r="D33" s="970" t="s">
        <v>227</v>
      </c>
      <c r="E33" s="965" t="s">
        <v>581</v>
      </c>
      <c r="F33" s="1675" t="s">
        <v>1893</v>
      </c>
      <c r="G33" s="1676"/>
      <c r="H33" s="966" t="s">
        <v>1894</v>
      </c>
    </row>
    <row r="34" spans="1:8" ht="19.2" x14ac:dyDescent="0.2">
      <c r="A34" s="960"/>
      <c r="B34" s="2001"/>
      <c r="C34" s="1741"/>
      <c r="D34" s="809" t="s">
        <v>227</v>
      </c>
      <c r="E34" s="1278" t="s">
        <v>581</v>
      </c>
      <c r="F34" s="1683" t="s">
        <v>2235</v>
      </c>
      <c r="G34" s="1684"/>
      <c r="H34" s="808" t="s">
        <v>2237</v>
      </c>
    </row>
    <row r="35" spans="1:8" s="732" customFormat="1" ht="27" customHeight="1" x14ac:dyDescent="0.2">
      <c r="A35" s="786"/>
      <c r="B35" s="1761" t="s">
        <v>1667</v>
      </c>
      <c r="C35" s="1848"/>
      <c r="D35" s="743" t="s">
        <v>227</v>
      </c>
      <c r="E35" s="748" t="s">
        <v>581</v>
      </c>
      <c r="F35" s="1683" t="s">
        <v>1640</v>
      </c>
      <c r="G35" s="1684"/>
      <c r="H35" s="808" t="s">
        <v>1635</v>
      </c>
    </row>
    <row r="36" spans="1:8" s="732" customFormat="1" ht="55.5" customHeight="1" x14ac:dyDescent="0.2">
      <c r="A36" s="786"/>
      <c r="B36" s="1762"/>
      <c r="C36" s="1849"/>
      <c r="D36" s="809" t="s">
        <v>227</v>
      </c>
      <c r="E36" s="810" t="s">
        <v>581</v>
      </c>
      <c r="F36" s="1683" t="s">
        <v>1668</v>
      </c>
      <c r="G36" s="1684"/>
      <c r="H36" s="808" t="s">
        <v>1669</v>
      </c>
    </row>
    <row r="37" spans="1:8" s="732" customFormat="1" ht="18" customHeight="1" x14ac:dyDescent="0.2">
      <c r="A37" s="786"/>
      <c r="B37" s="1761" t="s">
        <v>1684</v>
      </c>
      <c r="C37" s="1848"/>
      <c r="D37" s="743" t="s">
        <v>227</v>
      </c>
      <c r="E37" s="748" t="s">
        <v>581</v>
      </c>
      <c r="F37" s="1683" t="s">
        <v>1640</v>
      </c>
      <c r="G37" s="1684"/>
      <c r="H37" s="808" t="s">
        <v>1635</v>
      </c>
    </row>
    <row r="38" spans="1:8" s="732" customFormat="1" ht="48" customHeight="1" x14ac:dyDescent="0.2">
      <c r="A38" s="786"/>
      <c r="B38" s="1767"/>
      <c r="C38" s="1850"/>
      <c r="D38" s="809" t="s">
        <v>227</v>
      </c>
      <c r="E38" s="810" t="s">
        <v>581</v>
      </c>
      <c r="F38" s="1683" t="s">
        <v>1676</v>
      </c>
      <c r="G38" s="1684"/>
      <c r="H38" s="808" t="s">
        <v>2222</v>
      </c>
    </row>
    <row r="39" spans="1:8" s="732" customFormat="1" ht="42" customHeight="1" x14ac:dyDescent="0.2">
      <c r="A39" s="786"/>
      <c r="B39" s="1762"/>
      <c r="C39" s="1849"/>
      <c r="D39" s="809" t="s">
        <v>227</v>
      </c>
      <c r="E39" s="810" t="s">
        <v>581</v>
      </c>
      <c r="F39" s="1683" t="s">
        <v>1852</v>
      </c>
      <c r="G39" s="1684"/>
      <c r="H39" s="808" t="s">
        <v>2238</v>
      </c>
    </row>
    <row r="40" spans="1:8" ht="18.75" customHeight="1" x14ac:dyDescent="0.2">
      <c r="A40" s="960"/>
      <c r="B40" s="2000" t="s">
        <v>1951</v>
      </c>
      <c r="C40" s="970" t="s">
        <v>227</v>
      </c>
      <c r="D40" s="974" t="s">
        <v>227</v>
      </c>
      <c r="E40" s="965" t="s">
        <v>581</v>
      </c>
      <c r="F40" s="1763" t="s">
        <v>1942</v>
      </c>
      <c r="G40" s="1764"/>
      <c r="H40" s="966"/>
    </row>
    <row r="41" spans="1:8" ht="30.75" customHeight="1" x14ac:dyDescent="0.2">
      <c r="A41" s="960"/>
      <c r="B41" s="2000"/>
      <c r="C41" s="806"/>
      <c r="D41" s="964" t="s">
        <v>227</v>
      </c>
      <c r="E41" s="965" t="s">
        <v>581</v>
      </c>
      <c r="F41" s="1765" t="s">
        <v>1831</v>
      </c>
      <c r="G41" s="1766"/>
      <c r="H41" s="966" t="s">
        <v>1645</v>
      </c>
    </row>
    <row r="42" spans="1:8" ht="18.75" customHeight="1" x14ac:dyDescent="0.2">
      <c r="A42" s="1286"/>
      <c r="B42" s="2001"/>
      <c r="C42" s="974" t="s">
        <v>227</v>
      </c>
      <c r="D42" s="970" t="s">
        <v>227</v>
      </c>
      <c r="E42" s="965" t="s">
        <v>581</v>
      </c>
      <c r="F42" s="1675" t="s">
        <v>1895</v>
      </c>
      <c r="G42" s="1676"/>
      <c r="H42" s="966"/>
    </row>
    <row r="43" spans="1:8" ht="15.75" customHeight="1" x14ac:dyDescent="0.2">
      <c r="A43" s="960"/>
      <c r="B43" s="1997" t="s">
        <v>1896</v>
      </c>
      <c r="C43" s="2002"/>
      <c r="D43" s="976" t="s">
        <v>227</v>
      </c>
      <c r="E43" s="965" t="s">
        <v>581</v>
      </c>
      <c r="F43" s="1673" t="s">
        <v>1943</v>
      </c>
      <c r="G43" s="1674"/>
      <c r="H43" s="966"/>
    </row>
    <row r="44" spans="1:8" ht="36" customHeight="1" x14ac:dyDescent="0.2">
      <c r="A44" s="960"/>
      <c r="B44" s="1997"/>
      <c r="C44" s="2003"/>
      <c r="D44" s="970" t="s">
        <v>8</v>
      </c>
      <c r="E44" s="965" t="s">
        <v>581</v>
      </c>
      <c r="F44" s="1765" t="s">
        <v>2239</v>
      </c>
      <c r="G44" s="1766"/>
      <c r="H44" s="973" t="s">
        <v>2033</v>
      </c>
    </row>
    <row r="45" spans="1:8" ht="36" customHeight="1" x14ac:dyDescent="0.2">
      <c r="A45" s="960"/>
      <c r="B45" s="1997"/>
      <c r="C45" s="2004"/>
      <c r="D45" s="970" t="s">
        <v>8</v>
      </c>
      <c r="E45" s="1275" t="s">
        <v>581</v>
      </c>
      <c r="F45" s="1782" t="s">
        <v>2223</v>
      </c>
      <c r="G45" s="1783"/>
      <c r="H45" s="973" t="s">
        <v>2224</v>
      </c>
    </row>
    <row r="46" spans="1:8" ht="25.5" customHeight="1" x14ac:dyDescent="0.2">
      <c r="A46" s="960"/>
      <c r="B46" s="2005" t="s">
        <v>1897</v>
      </c>
      <c r="C46" s="1958"/>
      <c r="D46" s="974" t="s">
        <v>227</v>
      </c>
      <c r="E46" s="965" t="s">
        <v>581</v>
      </c>
      <c r="F46" s="1675" t="s">
        <v>1953</v>
      </c>
      <c r="G46" s="1676"/>
      <c r="H46" s="966"/>
    </row>
    <row r="47" spans="1:8" s="732" customFormat="1" ht="39.15" customHeight="1" x14ac:dyDescent="0.2">
      <c r="A47" s="786"/>
      <c r="B47" s="2000"/>
      <c r="C47" s="1959"/>
      <c r="D47" s="743" t="s">
        <v>227</v>
      </c>
      <c r="E47" s="874" t="s">
        <v>581</v>
      </c>
      <c r="F47" s="1788" t="s">
        <v>1714</v>
      </c>
      <c r="G47" s="1789"/>
      <c r="H47" s="808" t="s">
        <v>1717</v>
      </c>
    </row>
    <row r="48" spans="1:8" s="732" customFormat="1" ht="39.15" customHeight="1" x14ac:dyDescent="0.2">
      <c r="A48" s="786"/>
      <c r="B48" s="2000"/>
      <c r="C48" s="1959"/>
      <c r="D48" s="743" t="s">
        <v>227</v>
      </c>
      <c r="E48" s="874" t="s">
        <v>581</v>
      </c>
      <c r="F48" s="1788" t="s">
        <v>1715</v>
      </c>
      <c r="G48" s="1789"/>
      <c r="H48" s="808" t="s">
        <v>1718</v>
      </c>
    </row>
    <row r="49" spans="1:8" s="732" customFormat="1" ht="63" customHeight="1" x14ac:dyDescent="0.2">
      <c r="A49" s="786"/>
      <c r="B49" s="2000"/>
      <c r="C49" s="1960"/>
      <c r="D49" s="743" t="s">
        <v>227</v>
      </c>
      <c r="E49" s="874" t="s">
        <v>581</v>
      </c>
      <c r="F49" s="1788" t="s">
        <v>1716</v>
      </c>
      <c r="G49" s="1789"/>
      <c r="H49" s="808" t="s">
        <v>1719</v>
      </c>
    </row>
    <row r="50" spans="1:8" ht="24.75" customHeight="1" x14ac:dyDescent="0.2">
      <c r="A50" s="960"/>
      <c r="B50" s="2005" t="s">
        <v>1898</v>
      </c>
      <c r="C50" s="974" t="s">
        <v>227</v>
      </c>
      <c r="D50" s="964" t="s">
        <v>227</v>
      </c>
      <c r="E50" s="968" t="s">
        <v>581</v>
      </c>
      <c r="F50" s="1765" t="s">
        <v>1994</v>
      </c>
      <c r="G50" s="1766"/>
      <c r="H50" s="963"/>
    </row>
    <row r="51" spans="1:8" ht="33" customHeight="1" x14ac:dyDescent="0.2">
      <c r="A51" s="960"/>
      <c r="B51" s="2000"/>
      <c r="C51" s="806"/>
      <c r="D51" s="964" t="s">
        <v>227</v>
      </c>
      <c r="E51" s="965" t="s">
        <v>581</v>
      </c>
      <c r="F51" s="1765" t="s">
        <v>1831</v>
      </c>
      <c r="G51" s="1766"/>
      <c r="H51" s="966" t="s">
        <v>1645</v>
      </c>
    </row>
    <row r="52" spans="1:8" ht="24.75" customHeight="1" x14ac:dyDescent="0.2">
      <c r="A52" s="960"/>
      <c r="B52" s="2000"/>
      <c r="C52" s="974" t="s">
        <v>227</v>
      </c>
      <c r="D52" s="964" t="s">
        <v>227</v>
      </c>
      <c r="E52" s="965" t="s">
        <v>581</v>
      </c>
      <c r="F52" s="1673" t="s">
        <v>1637</v>
      </c>
      <c r="G52" s="1674"/>
      <c r="H52" s="966" t="s">
        <v>1899</v>
      </c>
    </row>
    <row r="53" spans="1:8" ht="36" customHeight="1" x14ac:dyDescent="0.2">
      <c r="A53" s="960"/>
      <c r="B53" s="2000"/>
      <c r="C53" s="974" t="s">
        <v>227</v>
      </c>
      <c r="D53" s="964" t="s">
        <v>227</v>
      </c>
      <c r="E53" s="965" t="s">
        <v>581</v>
      </c>
      <c r="F53" s="1673" t="s">
        <v>1900</v>
      </c>
      <c r="G53" s="1674"/>
      <c r="H53" s="2006" t="s">
        <v>1842</v>
      </c>
    </row>
    <row r="54" spans="1:8" ht="24" customHeight="1" x14ac:dyDescent="0.2">
      <c r="A54" s="960"/>
      <c r="B54" s="2001"/>
      <c r="C54" s="975" t="s">
        <v>227</v>
      </c>
      <c r="D54" s="964" t="s">
        <v>227</v>
      </c>
      <c r="E54" s="965" t="s">
        <v>581</v>
      </c>
      <c r="F54" s="1673" t="s">
        <v>1901</v>
      </c>
      <c r="G54" s="1674"/>
      <c r="H54" s="2007"/>
    </row>
    <row r="55" spans="1:8" ht="24.75" customHeight="1" x14ac:dyDescent="0.2">
      <c r="A55" s="960"/>
      <c r="B55" s="2005" t="s">
        <v>100</v>
      </c>
      <c r="C55" s="974" t="s">
        <v>227</v>
      </c>
      <c r="D55" s="964" t="s">
        <v>227</v>
      </c>
      <c r="E55" s="965" t="s">
        <v>581</v>
      </c>
      <c r="F55" s="1673" t="s">
        <v>1935</v>
      </c>
      <c r="G55" s="1674"/>
      <c r="H55" s="966"/>
    </row>
    <row r="56" spans="1:8" ht="35.25" customHeight="1" x14ac:dyDescent="0.2">
      <c r="A56" s="960"/>
      <c r="B56" s="2000"/>
      <c r="C56" s="806"/>
      <c r="D56" s="964" t="s">
        <v>227</v>
      </c>
      <c r="E56" s="965" t="s">
        <v>581</v>
      </c>
      <c r="F56" s="1765" t="s">
        <v>1831</v>
      </c>
      <c r="G56" s="1766"/>
      <c r="H56" s="966" t="s">
        <v>1645</v>
      </c>
    </row>
    <row r="57" spans="1:8" ht="24.75" customHeight="1" x14ac:dyDescent="0.2">
      <c r="A57" s="960"/>
      <c r="B57" s="2008"/>
      <c r="C57" s="974" t="s">
        <v>227</v>
      </c>
      <c r="D57" s="964" t="s">
        <v>227</v>
      </c>
      <c r="E57" s="965" t="s">
        <v>581</v>
      </c>
      <c r="F57" s="1765" t="s">
        <v>1902</v>
      </c>
      <c r="G57" s="1836"/>
      <c r="H57" s="966" t="s">
        <v>1903</v>
      </c>
    </row>
    <row r="58" spans="1:8" ht="24.75" customHeight="1" x14ac:dyDescent="0.2">
      <c r="A58" s="960"/>
      <c r="B58" s="2009"/>
      <c r="C58" s="974" t="s">
        <v>227</v>
      </c>
      <c r="D58" s="964" t="s">
        <v>227</v>
      </c>
      <c r="E58" s="965" t="s">
        <v>581</v>
      </c>
      <c r="F58" s="1765" t="s">
        <v>1904</v>
      </c>
      <c r="G58" s="1836"/>
      <c r="H58" s="966" t="s">
        <v>1905</v>
      </c>
    </row>
    <row r="59" spans="1:8" ht="36" customHeight="1" x14ac:dyDescent="0.2">
      <c r="A59" s="960"/>
      <c r="B59" s="2005" t="s">
        <v>1906</v>
      </c>
      <c r="C59" s="1958"/>
      <c r="D59" s="974" t="s">
        <v>227</v>
      </c>
      <c r="E59" s="965" t="s">
        <v>581</v>
      </c>
      <c r="F59" s="1675" t="s">
        <v>2241</v>
      </c>
      <c r="G59" s="1676"/>
      <c r="H59" s="966"/>
    </row>
    <row r="60" spans="1:8" s="732" customFormat="1" ht="39.15" customHeight="1" x14ac:dyDescent="0.2">
      <c r="A60" s="786"/>
      <c r="B60" s="2000"/>
      <c r="C60" s="1959"/>
      <c r="D60" s="743" t="s">
        <v>227</v>
      </c>
      <c r="E60" s="874" t="s">
        <v>581</v>
      </c>
      <c r="F60" s="1788" t="s">
        <v>1714</v>
      </c>
      <c r="G60" s="1789"/>
      <c r="H60" s="808" t="s">
        <v>1717</v>
      </c>
    </row>
    <row r="61" spans="1:8" s="732" customFormat="1" ht="39.15" customHeight="1" x14ac:dyDescent="0.2">
      <c r="A61" s="786"/>
      <c r="B61" s="2000"/>
      <c r="C61" s="1959"/>
      <c r="D61" s="743" t="s">
        <v>227</v>
      </c>
      <c r="E61" s="874" t="s">
        <v>581</v>
      </c>
      <c r="F61" s="1788" t="s">
        <v>1715</v>
      </c>
      <c r="G61" s="1789"/>
      <c r="H61" s="808" t="s">
        <v>1718</v>
      </c>
    </row>
    <row r="62" spans="1:8" s="732" customFormat="1" ht="63" customHeight="1" x14ac:dyDescent="0.2">
      <c r="A62" s="786"/>
      <c r="B62" s="2000"/>
      <c r="C62" s="1960"/>
      <c r="D62" s="743" t="s">
        <v>227</v>
      </c>
      <c r="E62" s="874" t="s">
        <v>581</v>
      </c>
      <c r="F62" s="1788" t="s">
        <v>1716</v>
      </c>
      <c r="G62" s="1789"/>
      <c r="H62" s="808" t="s">
        <v>1719</v>
      </c>
    </row>
    <row r="63" spans="1:8" ht="35.25" customHeight="1" x14ac:dyDescent="0.2">
      <c r="A63" s="960"/>
      <c r="B63" s="2005" t="s">
        <v>210</v>
      </c>
      <c r="C63" s="974" t="s">
        <v>227</v>
      </c>
      <c r="D63" s="964" t="s">
        <v>227</v>
      </c>
      <c r="E63" s="968" t="s">
        <v>581</v>
      </c>
      <c r="F63" s="1765" t="s">
        <v>1831</v>
      </c>
      <c r="G63" s="1766"/>
      <c r="H63" s="963" t="s">
        <v>1936</v>
      </c>
    </row>
    <row r="64" spans="1:8" ht="24.75" customHeight="1" x14ac:dyDescent="0.2">
      <c r="A64" s="960"/>
      <c r="B64" s="2001"/>
      <c r="C64" s="974" t="s">
        <v>227</v>
      </c>
      <c r="D64" s="964" t="s">
        <v>227</v>
      </c>
      <c r="E64" s="968" t="s">
        <v>581</v>
      </c>
      <c r="F64" s="1765" t="s">
        <v>1907</v>
      </c>
      <c r="G64" s="1766"/>
      <c r="H64" s="963"/>
    </row>
    <row r="65" spans="1:8" s="751" customFormat="1" ht="24.75" customHeight="1" x14ac:dyDescent="0.2">
      <c r="A65" s="786"/>
      <c r="B65" s="1951" t="s">
        <v>70</v>
      </c>
      <c r="C65" s="781" t="s">
        <v>227</v>
      </c>
      <c r="D65" s="964" t="s">
        <v>227</v>
      </c>
      <c r="E65" s="783" t="s">
        <v>581</v>
      </c>
      <c r="F65" s="1846" t="s">
        <v>1660</v>
      </c>
      <c r="G65" s="1847"/>
      <c r="H65" s="793"/>
    </row>
    <row r="66" spans="1:8" ht="41.25" customHeight="1" x14ac:dyDescent="0.2">
      <c r="A66" s="960"/>
      <c r="B66" s="1952"/>
      <c r="C66" s="781" t="s">
        <v>227</v>
      </c>
      <c r="D66" s="976" t="s">
        <v>227</v>
      </c>
      <c r="E66" s="965" t="s">
        <v>581</v>
      </c>
      <c r="F66" s="1765" t="s">
        <v>1908</v>
      </c>
      <c r="G66" s="1836"/>
      <c r="H66" s="966"/>
    </row>
    <row r="67" spans="1:8" ht="33.450000000000003" customHeight="1" x14ac:dyDescent="0.2">
      <c r="A67" s="960"/>
      <c r="B67" s="1992"/>
      <c r="C67" s="781" t="s">
        <v>227</v>
      </c>
      <c r="D67" s="976" t="s">
        <v>227</v>
      </c>
      <c r="E67" s="965" t="s">
        <v>581</v>
      </c>
      <c r="F67" s="1765" t="s">
        <v>1937</v>
      </c>
      <c r="G67" s="1836"/>
      <c r="H67" s="966"/>
    </row>
    <row r="68" spans="1:8" ht="33" customHeight="1" x14ac:dyDescent="0.2">
      <c r="A68" s="960"/>
      <c r="B68" s="1997" t="s">
        <v>1954</v>
      </c>
      <c r="C68" s="1274"/>
      <c r="D68" s="976" t="s">
        <v>227</v>
      </c>
      <c r="E68" s="965" t="s">
        <v>581</v>
      </c>
      <c r="F68" s="1673" t="s">
        <v>1831</v>
      </c>
      <c r="G68" s="1674"/>
      <c r="H68" s="966" t="s">
        <v>1645</v>
      </c>
    </row>
    <row r="69" spans="1:8" s="980" customFormat="1" ht="48" customHeight="1" x14ac:dyDescent="0.2">
      <c r="A69" s="977"/>
      <c r="B69" s="1997"/>
      <c r="C69" s="974" t="s">
        <v>227</v>
      </c>
      <c r="D69" s="979" t="s">
        <v>227</v>
      </c>
      <c r="E69" s="965" t="s">
        <v>581</v>
      </c>
      <c r="F69" s="1765" t="s">
        <v>1637</v>
      </c>
      <c r="G69" s="1766"/>
      <c r="H69" s="966" t="s">
        <v>1909</v>
      </c>
    </row>
    <row r="70" spans="1:8" s="751" customFormat="1" ht="72" customHeight="1" x14ac:dyDescent="0.2">
      <c r="A70" s="786"/>
      <c r="B70" s="1997"/>
      <c r="C70" s="975" t="s">
        <v>227</v>
      </c>
      <c r="D70" s="782" t="s">
        <v>227</v>
      </c>
      <c r="E70" s="779" t="s">
        <v>581</v>
      </c>
      <c r="F70" s="1846" t="s">
        <v>1910</v>
      </c>
      <c r="G70" s="1847"/>
      <c r="H70" s="794" t="s">
        <v>1646</v>
      </c>
    </row>
    <row r="71" spans="1:8" s="746" customFormat="1" ht="36" customHeight="1" x14ac:dyDescent="0.2">
      <c r="A71" s="744"/>
      <c r="B71" s="1287" t="s">
        <v>1722</v>
      </c>
      <c r="C71" s="974" t="s">
        <v>227</v>
      </c>
      <c r="D71" s="974" t="s">
        <v>227</v>
      </c>
      <c r="E71" s="797"/>
      <c r="F71" s="1919"/>
      <c r="G71" s="1920"/>
      <c r="H71" s="987" t="s">
        <v>1647</v>
      </c>
    </row>
    <row r="72" spans="1:8" ht="33.450000000000003" customHeight="1" x14ac:dyDescent="0.2">
      <c r="A72" s="960"/>
      <c r="B72" s="981" t="s">
        <v>1832</v>
      </c>
      <c r="C72" s="974" t="s">
        <v>227</v>
      </c>
      <c r="D72" s="964" t="s">
        <v>227</v>
      </c>
      <c r="E72" s="968" t="s">
        <v>581</v>
      </c>
      <c r="F72" s="2013" t="s">
        <v>1938</v>
      </c>
      <c r="G72" s="2014"/>
      <c r="H72" s="963"/>
    </row>
    <row r="73" spans="1:8" ht="30" customHeight="1" x14ac:dyDescent="0.2">
      <c r="A73" s="960"/>
      <c r="B73" s="2010" t="s">
        <v>1912</v>
      </c>
      <c r="C73" s="806"/>
      <c r="D73" s="964" t="s">
        <v>227</v>
      </c>
      <c r="E73" s="968" t="s">
        <v>581</v>
      </c>
      <c r="F73" s="1765" t="s">
        <v>1831</v>
      </c>
      <c r="G73" s="1766"/>
      <c r="H73" s="966" t="s">
        <v>1645</v>
      </c>
    </row>
    <row r="74" spans="1:8" ht="24.75" customHeight="1" x14ac:dyDescent="0.2">
      <c r="A74" s="960"/>
      <c r="B74" s="2011"/>
      <c r="C74" s="975" t="s">
        <v>227</v>
      </c>
      <c r="D74" s="964" t="s">
        <v>227</v>
      </c>
      <c r="E74" s="965" t="s">
        <v>581</v>
      </c>
      <c r="F74" s="1673" t="s">
        <v>1913</v>
      </c>
      <c r="G74" s="1674"/>
      <c r="H74" s="966"/>
    </row>
    <row r="75" spans="1:8" ht="24.75" customHeight="1" x14ac:dyDescent="0.2">
      <c r="A75" s="960"/>
      <c r="B75" s="2012"/>
      <c r="C75" s="975" t="s">
        <v>227</v>
      </c>
      <c r="D75" s="964" t="s">
        <v>227</v>
      </c>
      <c r="E75" s="965" t="s">
        <v>581</v>
      </c>
      <c r="F75" s="1673" t="s">
        <v>1914</v>
      </c>
      <c r="G75" s="1674"/>
      <c r="H75" s="966"/>
    </row>
    <row r="76" spans="1:8" ht="24.75" customHeight="1" x14ac:dyDescent="0.2">
      <c r="A76" s="960"/>
      <c r="B76" s="2010" t="s">
        <v>1915</v>
      </c>
      <c r="C76" s="974" t="s">
        <v>227</v>
      </c>
      <c r="D76" s="964" t="s">
        <v>227</v>
      </c>
      <c r="E76" s="968" t="s">
        <v>581</v>
      </c>
      <c r="F76" s="1765" t="s">
        <v>1939</v>
      </c>
      <c r="G76" s="1766"/>
      <c r="H76" s="963"/>
    </row>
    <row r="77" spans="1:8" ht="24.75" customHeight="1" x14ac:dyDescent="0.2">
      <c r="A77" s="960"/>
      <c r="B77" s="2011"/>
      <c r="C77" s="974" t="s">
        <v>227</v>
      </c>
      <c r="D77" s="964" t="s">
        <v>227</v>
      </c>
      <c r="E77" s="965" t="s">
        <v>581</v>
      </c>
      <c r="F77" s="1673" t="s">
        <v>1913</v>
      </c>
      <c r="G77" s="1674"/>
      <c r="H77" s="966"/>
    </row>
    <row r="78" spans="1:8" ht="24.75" customHeight="1" x14ac:dyDescent="0.2">
      <c r="A78" s="960"/>
      <c r="B78" s="2012"/>
      <c r="C78" s="975" t="s">
        <v>227</v>
      </c>
      <c r="D78" s="964" t="s">
        <v>227</v>
      </c>
      <c r="E78" s="965" t="s">
        <v>581</v>
      </c>
      <c r="F78" s="1673" t="s">
        <v>1916</v>
      </c>
      <c r="G78" s="1674"/>
      <c r="H78" s="966"/>
    </row>
    <row r="79" spans="1:8" ht="24.75" customHeight="1" x14ac:dyDescent="0.2">
      <c r="A79" s="960"/>
      <c r="B79" s="2005" t="s">
        <v>1917</v>
      </c>
      <c r="C79" s="975" t="s">
        <v>227</v>
      </c>
      <c r="D79" s="964" t="s">
        <v>227</v>
      </c>
      <c r="E79" s="965" t="s">
        <v>581</v>
      </c>
      <c r="F79" s="1765" t="s">
        <v>1940</v>
      </c>
      <c r="G79" s="1836"/>
      <c r="H79" s="966"/>
    </row>
    <row r="80" spans="1:8" ht="29.25" customHeight="1" x14ac:dyDescent="0.2">
      <c r="A80" s="960"/>
      <c r="B80" s="2008"/>
      <c r="C80" s="806"/>
      <c r="D80" s="964" t="s">
        <v>227</v>
      </c>
      <c r="E80" s="968" t="s">
        <v>581</v>
      </c>
      <c r="F80" s="1765" t="s">
        <v>1831</v>
      </c>
      <c r="G80" s="1766"/>
      <c r="H80" s="966" t="s">
        <v>1645</v>
      </c>
    </row>
    <row r="81" spans="1:8" ht="124.8" x14ac:dyDescent="0.2">
      <c r="A81" s="960"/>
      <c r="B81" s="2008"/>
      <c r="C81" s="974" t="s">
        <v>227</v>
      </c>
      <c r="D81" s="964" t="s">
        <v>227</v>
      </c>
      <c r="E81" s="965" t="s">
        <v>581</v>
      </c>
      <c r="F81" s="1673" t="s">
        <v>1918</v>
      </c>
      <c r="G81" s="1674"/>
      <c r="H81" s="966" t="s">
        <v>1919</v>
      </c>
    </row>
    <row r="82" spans="1:8" ht="24.75" customHeight="1" x14ac:dyDescent="0.2">
      <c r="A82" s="960"/>
      <c r="B82" s="2009"/>
      <c r="C82" s="975" t="s">
        <v>227</v>
      </c>
      <c r="D82" s="964" t="s">
        <v>227</v>
      </c>
      <c r="E82" s="965" t="s">
        <v>581</v>
      </c>
      <c r="F82" s="1673" t="s">
        <v>1920</v>
      </c>
      <c r="G82" s="1674"/>
      <c r="H82" s="966"/>
    </row>
    <row r="83" spans="1:8" ht="24.75" customHeight="1" x14ac:dyDescent="0.2">
      <c r="A83" s="960"/>
      <c r="B83" s="2005" t="s">
        <v>1921</v>
      </c>
      <c r="C83" s="970" t="s">
        <v>227</v>
      </c>
      <c r="D83" s="974" t="s">
        <v>227</v>
      </c>
      <c r="E83" s="965" t="s">
        <v>581</v>
      </c>
      <c r="F83" s="1675" t="s">
        <v>1952</v>
      </c>
      <c r="G83" s="1676"/>
      <c r="H83" s="987" t="s">
        <v>1647</v>
      </c>
    </row>
    <row r="84" spans="1:8" ht="32.25" customHeight="1" x14ac:dyDescent="0.2">
      <c r="A84" s="960"/>
      <c r="B84" s="2000"/>
      <c r="C84" s="806"/>
      <c r="D84" s="964" t="s">
        <v>227</v>
      </c>
      <c r="E84" s="965" t="s">
        <v>581</v>
      </c>
      <c r="F84" s="1765" t="s">
        <v>1831</v>
      </c>
      <c r="G84" s="1766"/>
      <c r="H84" s="966" t="s">
        <v>1645</v>
      </c>
    </row>
    <row r="85" spans="1:8" ht="18.75" customHeight="1" x14ac:dyDescent="0.2">
      <c r="A85" s="960"/>
      <c r="B85" s="2001"/>
      <c r="C85" s="970" t="s">
        <v>227</v>
      </c>
      <c r="D85" s="974" t="s">
        <v>227</v>
      </c>
      <c r="E85" s="965" t="s">
        <v>581</v>
      </c>
      <c r="F85" s="1675" t="s">
        <v>1895</v>
      </c>
      <c r="G85" s="1676"/>
      <c r="H85" s="966"/>
    </row>
    <row r="86" spans="1:8" ht="24.75" customHeight="1" x14ac:dyDescent="0.2">
      <c r="A86" s="960"/>
      <c r="B86" s="1272" t="s">
        <v>1922</v>
      </c>
      <c r="C86" s="975" t="s">
        <v>227</v>
      </c>
      <c r="D86" s="964" t="s">
        <v>227</v>
      </c>
      <c r="E86" s="965" t="s">
        <v>581</v>
      </c>
      <c r="F86" s="1837" t="s">
        <v>1993</v>
      </c>
      <c r="G86" s="1838"/>
      <c r="H86" s="966"/>
    </row>
    <row r="87" spans="1:8" ht="24.75" customHeight="1" x14ac:dyDescent="0.2">
      <c r="A87" s="960"/>
      <c r="B87" s="1951" t="s">
        <v>1923</v>
      </c>
      <c r="C87" s="975" t="s">
        <v>227</v>
      </c>
      <c r="D87" s="964" t="s">
        <v>227</v>
      </c>
      <c r="E87" s="982" t="s">
        <v>581</v>
      </c>
      <c r="F87" s="1765" t="s">
        <v>2091</v>
      </c>
      <c r="G87" s="2016"/>
      <c r="H87" s="966"/>
    </row>
    <row r="88" spans="1:8" ht="24.75" customHeight="1" x14ac:dyDescent="0.2">
      <c r="A88" s="960"/>
      <c r="B88" s="2015"/>
      <c r="C88" s="975" t="s">
        <v>227</v>
      </c>
      <c r="D88" s="964" t="s">
        <v>227</v>
      </c>
      <c r="E88" s="982" t="s">
        <v>581</v>
      </c>
      <c r="F88" s="1765" t="s">
        <v>1924</v>
      </c>
      <c r="G88" s="2016"/>
      <c r="H88" s="966"/>
    </row>
    <row r="89" spans="1:8" ht="24.75" customHeight="1" x14ac:dyDescent="0.2">
      <c r="A89" s="960"/>
      <c r="B89" s="2005" t="s">
        <v>216</v>
      </c>
      <c r="C89" s="974" t="s">
        <v>227</v>
      </c>
      <c r="D89" s="964" t="s">
        <v>227</v>
      </c>
      <c r="E89" s="965" t="s">
        <v>581</v>
      </c>
      <c r="F89" s="1673" t="s">
        <v>2092</v>
      </c>
      <c r="G89" s="1674"/>
      <c r="H89" s="966"/>
    </row>
    <row r="90" spans="1:8" ht="24.75" customHeight="1" x14ac:dyDescent="0.2">
      <c r="A90" s="960"/>
      <c r="B90" s="2000"/>
      <c r="C90" s="974" t="s">
        <v>227</v>
      </c>
      <c r="D90" s="964" t="s">
        <v>227</v>
      </c>
      <c r="E90" s="965" t="s">
        <v>581</v>
      </c>
      <c r="F90" s="1673" t="s">
        <v>1637</v>
      </c>
      <c r="G90" s="1674"/>
      <c r="H90" s="966" t="s">
        <v>1925</v>
      </c>
    </row>
    <row r="91" spans="1:8" ht="24.75" customHeight="1" x14ac:dyDescent="0.2">
      <c r="A91" s="960"/>
      <c r="B91" s="2000"/>
      <c r="C91" s="974" t="s">
        <v>227</v>
      </c>
      <c r="D91" s="964" t="s">
        <v>227</v>
      </c>
      <c r="E91" s="965" t="s">
        <v>581</v>
      </c>
      <c r="F91" s="1673" t="s">
        <v>1926</v>
      </c>
      <c r="G91" s="1674"/>
      <c r="H91" s="966"/>
    </row>
    <row r="92" spans="1:8" ht="36" customHeight="1" x14ac:dyDescent="0.2">
      <c r="A92" s="960"/>
      <c r="B92" s="2000"/>
      <c r="C92" s="974" t="s">
        <v>227</v>
      </c>
      <c r="D92" s="964" t="s">
        <v>227</v>
      </c>
      <c r="E92" s="965" t="s">
        <v>581</v>
      </c>
      <c r="F92" s="1673" t="s">
        <v>1900</v>
      </c>
      <c r="G92" s="1674"/>
      <c r="H92" s="966"/>
    </row>
    <row r="93" spans="1:8" ht="24.75" customHeight="1" x14ac:dyDescent="0.2">
      <c r="A93" s="1286"/>
      <c r="B93" s="2001"/>
      <c r="C93" s="975" t="s">
        <v>227</v>
      </c>
      <c r="D93" s="964" t="s">
        <v>227</v>
      </c>
      <c r="E93" s="965" t="s">
        <v>581</v>
      </c>
      <c r="F93" s="1673" t="s">
        <v>1901</v>
      </c>
      <c r="G93" s="1674"/>
      <c r="H93" s="966"/>
    </row>
    <row r="94" spans="1:8" ht="24.75" customHeight="1" x14ac:dyDescent="0.2">
      <c r="A94" s="960"/>
      <c r="B94" s="2017" t="s">
        <v>217</v>
      </c>
      <c r="C94" s="975" t="s">
        <v>227</v>
      </c>
      <c r="D94" s="964" t="s">
        <v>227</v>
      </c>
      <c r="E94" s="965" t="s">
        <v>581</v>
      </c>
      <c r="F94" s="1673" t="s">
        <v>1927</v>
      </c>
      <c r="G94" s="1674"/>
      <c r="H94" s="966"/>
    </row>
    <row r="95" spans="1:8" ht="24.75" customHeight="1" x14ac:dyDescent="0.2">
      <c r="A95" s="960"/>
      <c r="B95" s="2017"/>
      <c r="C95" s="975" t="s">
        <v>227</v>
      </c>
      <c r="D95" s="964" t="s">
        <v>227</v>
      </c>
      <c r="E95" s="965" t="s">
        <v>581</v>
      </c>
      <c r="F95" s="1673" t="s">
        <v>1928</v>
      </c>
      <c r="G95" s="1674"/>
      <c r="H95" s="966" t="s">
        <v>1635</v>
      </c>
    </row>
    <row r="96" spans="1:8" ht="24.75" customHeight="1" x14ac:dyDescent="0.2">
      <c r="A96" s="960"/>
      <c r="B96" s="2018"/>
      <c r="C96" s="975" t="s">
        <v>227</v>
      </c>
      <c r="D96" s="964" t="s">
        <v>227</v>
      </c>
      <c r="E96" s="965" t="s">
        <v>581</v>
      </c>
      <c r="F96" s="1673" t="s">
        <v>1929</v>
      </c>
      <c r="G96" s="1674"/>
      <c r="H96" s="966" t="s">
        <v>1635</v>
      </c>
    </row>
    <row r="97" spans="1:8" s="750" customFormat="1" ht="18" customHeight="1" x14ac:dyDescent="0.2">
      <c r="A97" s="747" t="s">
        <v>586</v>
      </c>
      <c r="B97" s="1839" t="s">
        <v>33</v>
      </c>
      <c r="C97" s="804" t="s">
        <v>227</v>
      </c>
      <c r="D97" s="805" t="s">
        <v>227</v>
      </c>
      <c r="E97" s="791" t="s">
        <v>581</v>
      </c>
      <c r="F97" s="1683" t="s">
        <v>1681</v>
      </c>
      <c r="G97" s="1684"/>
      <c r="H97" s="789"/>
    </row>
    <row r="98" spans="1:8" s="751" customFormat="1" ht="18" customHeight="1" x14ac:dyDescent="0.2">
      <c r="A98" s="786"/>
      <c r="B98" s="1840"/>
      <c r="C98" s="781" t="s">
        <v>227</v>
      </c>
      <c r="D98" s="917" t="s">
        <v>227</v>
      </c>
      <c r="E98" s="924" t="s">
        <v>581</v>
      </c>
      <c r="F98" s="1842" t="s">
        <v>1840</v>
      </c>
      <c r="G98" s="1843"/>
      <c r="H98" s="925"/>
    </row>
    <row r="99" spans="1:8" s="751" customFormat="1" ht="18" customHeight="1" x14ac:dyDescent="0.2">
      <c r="A99" s="786"/>
      <c r="B99" s="1840"/>
      <c r="C99" s="781" t="s">
        <v>227</v>
      </c>
      <c r="D99" s="917" t="s">
        <v>227</v>
      </c>
      <c r="E99" s="924" t="s">
        <v>581</v>
      </c>
      <c r="F99" s="1842" t="s">
        <v>1841</v>
      </c>
      <c r="G99" s="1843"/>
      <c r="H99" s="925" t="s">
        <v>1842</v>
      </c>
    </row>
    <row r="100" spans="1:8" s="931" customFormat="1" ht="18" customHeight="1" x14ac:dyDescent="0.2">
      <c r="A100" s="922"/>
      <c r="B100" s="1840"/>
      <c r="C100" s="932" t="s">
        <v>227</v>
      </c>
      <c r="D100" s="923" t="s">
        <v>227</v>
      </c>
      <c r="E100" s="924" t="s">
        <v>581</v>
      </c>
      <c r="F100" s="1842" t="s">
        <v>1656</v>
      </c>
      <c r="G100" s="1843"/>
      <c r="H100" s="925"/>
    </row>
    <row r="101" spans="1:8" s="750" customFormat="1" ht="42" customHeight="1" x14ac:dyDescent="0.2">
      <c r="A101" s="747"/>
      <c r="B101" s="1840"/>
      <c r="C101" s="745" t="s">
        <v>227</v>
      </c>
      <c r="D101" s="743" t="s">
        <v>227</v>
      </c>
      <c r="E101" s="748" t="s">
        <v>581</v>
      </c>
      <c r="F101" s="1683" t="s">
        <v>1682</v>
      </c>
      <c r="G101" s="1684"/>
      <c r="H101" s="808" t="s">
        <v>1723</v>
      </c>
    </row>
    <row r="102" spans="1:8" s="750" customFormat="1" ht="27" customHeight="1" x14ac:dyDescent="0.2">
      <c r="A102" s="747"/>
      <c r="B102" s="1841"/>
      <c r="C102" s="745" t="s">
        <v>227</v>
      </c>
      <c r="D102" s="743" t="s">
        <v>227</v>
      </c>
      <c r="E102" s="748" t="s">
        <v>581</v>
      </c>
      <c r="F102" s="1683" t="s">
        <v>1683</v>
      </c>
      <c r="G102" s="1684"/>
      <c r="H102" s="808" t="s">
        <v>1842</v>
      </c>
    </row>
    <row r="103" spans="1:8" s="750" customFormat="1" ht="27" customHeight="1" x14ac:dyDescent="0.2">
      <c r="A103" s="747"/>
      <c r="B103" s="1871" t="s">
        <v>1873</v>
      </c>
      <c r="C103" s="745" t="s">
        <v>227</v>
      </c>
      <c r="D103" s="743" t="s">
        <v>227</v>
      </c>
      <c r="E103" s="748" t="s">
        <v>581</v>
      </c>
      <c r="F103" s="1688" t="s">
        <v>1874</v>
      </c>
      <c r="G103" s="1689"/>
      <c r="H103" s="808"/>
    </row>
    <row r="104" spans="1:8" s="750" customFormat="1" ht="37.5" customHeight="1" x14ac:dyDescent="0.2">
      <c r="A104" s="747"/>
      <c r="B104" s="1872"/>
      <c r="C104" s="745" t="s">
        <v>227</v>
      </c>
      <c r="D104" s="743" t="s">
        <v>227</v>
      </c>
      <c r="E104" s="748" t="s">
        <v>581</v>
      </c>
      <c r="F104" s="1688" t="s">
        <v>1883</v>
      </c>
      <c r="G104" s="1689"/>
      <c r="H104" s="808" t="s">
        <v>1876</v>
      </c>
    </row>
    <row r="105" spans="1:8" s="750" customFormat="1" ht="27" customHeight="1" x14ac:dyDescent="0.2">
      <c r="A105" s="747"/>
      <c r="B105" s="1872"/>
      <c r="C105" s="745" t="s">
        <v>227</v>
      </c>
      <c r="D105" s="743" t="s">
        <v>227</v>
      </c>
      <c r="E105" s="748" t="s">
        <v>581</v>
      </c>
      <c r="F105" s="1690" t="s">
        <v>1841</v>
      </c>
      <c r="G105" s="1691"/>
      <c r="H105" s="808" t="s">
        <v>1886</v>
      </c>
    </row>
    <row r="106" spans="1:8" s="750" customFormat="1" ht="27" customHeight="1" x14ac:dyDescent="0.2">
      <c r="A106" s="747"/>
      <c r="B106" s="1872"/>
      <c r="C106" s="745" t="s">
        <v>227</v>
      </c>
      <c r="D106" s="743" t="s">
        <v>227</v>
      </c>
      <c r="E106" s="748" t="s">
        <v>581</v>
      </c>
      <c r="F106" s="1690" t="s">
        <v>1840</v>
      </c>
      <c r="G106" s="1691"/>
      <c r="H106" s="808" t="s">
        <v>1875</v>
      </c>
    </row>
    <row r="107" spans="1:8" s="750" customFormat="1" ht="27" customHeight="1" x14ac:dyDescent="0.2">
      <c r="A107" s="747"/>
      <c r="B107" s="1872"/>
      <c r="C107" s="745" t="s">
        <v>227</v>
      </c>
      <c r="D107" s="743" t="s">
        <v>227</v>
      </c>
      <c r="E107" s="748" t="s">
        <v>581</v>
      </c>
      <c r="F107" s="1690" t="s">
        <v>1885</v>
      </c>
      <c r="G107" s="1691"/>
      <c r="H107" s="808"/>
    </row>
    <row r="108" spans="1:8" ht="24.75" customHeight="1" x14ac:dyDescent="0.2">
      <c r="A108" s="960"/>
      <c r="B108" s="983" t="s">
        <v>410</v>
      </c>
      <c r="C108" s="974" t="s">
        <v>227</v>
      </c>
      <c r="D108" s="964" t="s">
        <v>227</v>
      </c>
      <c r="E108" s="965" t="s">
        <v>581</v>
      </c>
      <c r="F108" s="1765" t="s">
        <v>2093</v>
      </c>
      <c r="G108" s="1836"/>
      <c r="H108" s="987" t="s">
        <v>1647</v>
      </c>
    </row>
    <row r="109" spans="1:8" ht="24.75" customHeight="1" x14ac:dyDescent="0.2">
      <c r="A109" s="960"/>
      <c r="B109" s="983" t="s">
        <v>1930</v>
      </c>
      <c r="C109" s="974" t="s">
        <v>227</v>
      </c>
      <c r="D109" s="964" t="s">
        <v>227</v>
      </c>
      <c r="E109" s="965" t="s">
        <v>581</v>
      </c>
      <c r="F109" s="2022" t="s">
        <v>1931</v>
      </c>
      <c r="G109" s="1836"/>
      <c r="H109" s="987" t="s">
        <v>1647</v>
      </c>
    </row>
    <row r="110" spans="1:8" ht="24.75" customHeight="1" x14ac:dyDescent="0.2">
      <c r="A110" s="960"/>
      <c r="B110" s="983" t="s">
        <v>1932</v>
      </c>
      <c r="C110" s="974" t="s">
        <v>227</v>
      </c>
      <c r="D110" s="964" t="s">
        <v>227</v>
      </c>
      <c r="E110" s="965" t="s">
        <v>581</v>
      </c>
      <c r="F110" s="2022" t="s">
        <v>2115</v>
      </c>
      <c r="G110" s="1836"/>
      <c r="H110" s="987" t="s">
        <v>1647</v>
      </c>
    </row>
    <row r="111" spans="1:8" ht="33.450000000000003" customHeight="1" x14ac:dyDescent="0.2">
      <c r="A111" s="960"/>
      <c r="B111" s="983" t="s">
        <v>1650</v>
      </c>
      <c r="C111" s="974" t="s">
        <v>227</v>
      </c>
      <c r="D111" s="964" t="s">
        <v>227</v>
      </c>
      <c r="E111" s="965"/>
      <c r="F111" s="1765"/>
      <c r="G111" s="1836"/>
      <c r="H111" s="987" t="s">
        <v>1651</v>
      </c>
    </row>
    <row r="112" spans="1:8" ht="24.75" customHeight="1" x14ac:dyDescent="0.2">
      <c r="A112" s="960"/>
      <c r="B112" s="1273" t="s">
        <v>1933</v>
      </c>
      <c r="C112" s="974" t="s">
        <v>227</v>
      </c>
      <c r="D112" s="964" t="s">
        <v>227</v>
      </c>
      <c r="E112" s="965" t="s">
        <v>581</v>
      </c>
      <c r="F112" s="2013" t="s">
        <v>1934</v>
      </c>
      <c r="G112" s="2023"/>
      <c r="H112" s="987"/>
    </row>
    <row r="113" spans="1:8" s="732" customFormat="1" ht="37.5" customHeight="1" x14ac:dyDescent="0.2">
      <c r="A113" s="786"/>
      <c r="B113" s="1772" t="s">
        <v>1724</v>
      </c>
      <c r="C113" s="745" t="s">
        <v>227</v>
      </c>
      <c r="D113" s="743" t="s">
        <v>227</v>
      </c>
      <c r="E113" s="810" t="s">
        <v>581</v>
      </c>
      <c r="F113" s="1775" t="s">
        <v>1725</v>
      </c>
      <c r="G113" s="1776"/>
      <c r="H113" s="812"/>
    </row>
    <row r="114" spans="1:8" s="732" customFormat="1" ht="18.75" customHeight="1" x14ac:dyDescent="0.2">
      <c r="A114" s="786"/>
      <c r="B114" s="1773"/>
      <c r="C114" s="745" t="s">
        <v>227</v>
      </c>
      <c r="D114" s="743" t="s">
        <v>227</v>
      </c>
      <c r="E114" s="810" t="s">
        <v>581</v>
      </c>
      <c r="F114" s="1775" t="s">
        <v>1728</v>
      </c>
      <c r="G114" s="1776"/>
      <c r="H114" s="812" t="s">
        <v>1877</v>
      </c>
    </row>
    <row r="115" spans="1:8" s="732" customFormat="1" ht="18.75" customHeight="1" x14ac:dyDescent="0.2">
      <c r="A115" s="786"/>
      <c r="B115" s="1773"/>
      <c r="C115" s="745" t="s">
        <v>227</v>
      </c>
      <c r="D115" s="743" t="s">
        <v>227</v>
      </c>
      <c r="E115" s="810" t="s">
        <v>581</v>
      </c>
      <c r="F115" s="1775" t="s">
        <v>1727</v>
      </c>
      <c r="G115" s="1776"/>
      <c r="H115" s="812" t="s">
        <v>1842</v>
      </c>
    </row>
    <row r="116" spans="1:8" s="732" customFormat="1" ht="36" customHeight="1" x14ac:dyDescent="0.2">
      <c r="A116" s="786"/>
      <c r="B116" s="1774"/>
      <c r="C116" s="880"/>
      <c r="D116" s="881"/>
      <c r="E116" s="810" t="s">
        <v>714</v>
      </c>
      <c r="F116" s="1775" t="s">
        <v>1735</v>
      </c>
      <c r="G116" s="1776"/>
      <c r="H116" s="812" t="s">
        <v>1736</v>
      </c>
    </row>
    <row r="117" spans="1:8" s="732" customFormat="1" ht="32.25" customHeight="1" x14ac:dyDescent="0.2">
      <c r="A117" s="786"/>
      <c r="B117" s="1772" t="s">
        <v>1670</v>
      </c>
      <c r="C117" s="1854"/>
      <c r="D117" s="743" t="s">
        <v>227</v>
      </c>
      <c r="E117" s="810" t="s">
        <v>581</v>
      </c>
      <c r="F117" s="1775" t="s">
        <v>1733</v>
      </c>
      <c r="G117" s="1776"/>
      <c r="H117" s="812"/>
    </row>
    <row r="118" spans="1:8" s="732" customFormat="1" ht="32.25" customHeight="1" x14ac:dyDescent="0.2">
      <c r="A118" s="786"/>
      <c r="B118" s="1773"/>
      <c r="C118" s="1855"/>
      <c r="D118" s="743" t="s">
        <v>227</v>
      </c>
      <c r="E118" s="810" t="s">
        <v>581</v>
      </c>
      <c r="F118" s="1788" t="s">
        <v>1714</v>
      </c>
      <c r="G118" s="1789"/>
      <c r="H118" s="808" t="s">
        <v>1717</v>
      </c>
    </row>
    <row r="119" spans="1:8" s="732" customFormat="1" ht="32.25" customHeight="1" x14ac:dyDescent="0.2">
      <c r="A119" s="786"/>
      <c r="B119" s="1773"/>
      <c r="C119" s="1855"/>
      <c r="D119" s="743" t="s">
        <v>227</v>
      </c>
      <c r="E119" s="810" t="s">
        <v>581</v>
      </c>
      <c r="F119" s="1788" t="s">
        <v>1737</v>
      </c>
      <c r="G119" s="1789"/>
      <c r="H119" s="808" t="s">
        <v>1738</v>
      </c>
    </row>
    <row r="120" spans="1:8" s="732" customFormat="1" ht="43.5" customHeight="1" x14ac:dyDescent="0.2">
      <c r="A120" s="786"/>
      <c r="B120" s="1774"/>
      <c r="C120" s="1856"/>
      <c r="D120" s="743" t="s">
        <v>227</v>
      </c>
      <c r="E120" s="810" t="s">
        <v>581</v>
      </c>
      <c r="F120" s="1788" t="s">
        <v>1740</v>
      </c>
      <c r="G120" s="1789"/>
      <c r="H120" s="808" t="s">
        <v>1739</v>
      </c>
    </row>
    <row r="121" spans="1:8" ht="33.450000000000003" customHeight="1" x14ac:dyDescent="0.2">
      <c r="A121" s="960"/>
      <c r="B121" s="2005" t="s">
        <v>78</v>
      </c>
      <c r="C121" s="2019"/>
      <c r="D121" s="964" t="s">
        <v>227</v>
      </c>
      <c r="E121" s="968" t="s">
        <v>581</v>
      </c>
      <c r="F121" s="1765" t="s">
        <v>2231</v>
      </c>
      <c r="G121" s="1766"/>
      <c r="H121" s="963"/>
    </row>
    <row r="122" spans="1:8" ht="41.25" customHeight="1" x14ac:dyDescent="0.2">
      <c r="A122" s="960"/>
      <c r="B122" s="2000"/>
      <c r="C122" s="2020"/>
      <c r="D122" s="964" t="s">
        <v>227</v>
      </c>
      <c r="E122" s="968" t="s">
        <v>581</v>
      </c>
      <c r="F122" s="1765" t="s">
        <v>1831</v>
      </c>
      <c r="G122" s="1766"/>
      <c r="H122" s="984" t="s">
        <v>1843</v>
      </c>
    </row>
    <row r="123" spans="1:8" ht="36" customHeight="1" x14ac:dyDescent="0.2">
      <c r="A123" s="960"/>
      <c r="B123" s="2000"/>
      <c r="C123" s="2021"/>
      <c r="D123" s="970" t="s">
        <v>8</v>
      </c>
      <c r="E123" s="1275" t="s">
        <v>581</v>
      </c>
      <c r="F123" s="1782" t="s">
        <v>2223</v>
      </c>
      <c r="G123" s="1783"/>
      <c r="H123" s="973" t="s">
        <v>2225</v>
      </c>
    </row>
    <row r="124" spans="1:8" s="732" customFormat="1" ht="32.25" customHeight="1" x14ac:dyDescent="0.2">
      <c r="A124" s="1276"/>
      <c r="B124" s="1288" t="s">
        <v>1671</v>
      </c>
      <c r="C124" s="745" t="s">
        <v>227</v>
      </c>
      <c r="D124" s="743" t="s">
        <v>227</v>
      </c>
      <c r="E124" s="810" t="s">
        <v>581</v>
      </c>
      <c r="F124" s="1775" t="s">
        <v>2240</v>
      </c>
      <c r="G124" s="1776"/>
      <c r="H124" s="741" t="s">
        <v>1674</v>
      </c>
    </row>
    <row r="125" spans="1:8" s="732" customFormat="1" ht="32.25" customHeight="1" x14ac:dyDescent="0.2">
      <c r="A125" s="819"/>
      <c r="B125" s="811" t="s">
        <v>1672</v>
      </c>
      <c r="C125" s="745" t="s">
        <v>227</v>
      </c>
      <c r="D125" s="743" t="s">
        <v>227</v>
      </c>
      <c r="E125" s="810" t="s">
        <v>581</v>
      </c>
      <c r="F125" s="1775" t="s">
        <v>2240</v>
      </c>
      <c r="G125" s="1776"/>
      <c r="H125" s="741" t="s">
        <v>1674</v>
      </c>
    </row>
    <row r="126" spans="1:8" s="732" customFormat="1" ht="32.25" customHeight="1" x14ac:dyDescent="0.2">
      <c r="A126" s="1289"/>
      <c r="B126" s="1290" t="s">
        <v>1673</v>
      </c>
      <c r="C126" s="1291" t="s">
        <v>227</v>
      </c>
      <c r="D126" s="1292" t="s">
        <v>227</v>
      </c>
      <c r="E126" s="1293" t="s">
        <v>581</v>
      </c>
      <c r="F126" s="1827" t="s">
        <v>2240</v>
      </c>
      <c r="G126" s="1828"/>
      <c r="H126" s="1294" t="s">
        <v>1674</v>
      </c>
    </row>
  </sheetData>
  <mergeCells count="156">
    <mergeCell ref="F124:G124"/>
    <mergeCell ref="F125:G125"/>
    <mergeCell ref="F126:G126"/>
    <mergeCell ref="B32:B34"/>
    <mergeCell ref="C32:C34"/>
    <mergeCell ref="C59:C62"/>
    <mergeCell ref="C117:C120"/>
    <mergeCell ref="C121:C123"/>
    <mergeCell ref="B117:B120"/>
    <mergeCell ref="F117:G117"/>
    <mergeCell ref="F118:G118"/>
    <mergeCell ref="F119:G119"/>
    <mergeCell ref="F120:G120"/>
    <mergeCell ref="B121:B123"/>
    <mergeCell ref="F121:G121"/>
    <mergeCell ref="F122:G122"/>
    <mergeCell ref="F123:G123"/>
    <mergeCell ref="F108:G108"/>
    <mergeCell ref="F109:G109"/>
    <mergeCell ref="F110:G110"/>
    <mergeCell ref="F111:G111"/>
    <mergeCell ref="F112:G112"/>
    <mergeCell ref="B113:B116"/>
    <mergeCell ref="F113:G113"/>
    <mergeCell ref="F114:G114"/>
    <mergeCell ref="F115:G115"/>
    <mergeCell ref="F116:G116"/>
    <mergeCell ref="F101:G101"/>
    <mergeCell ref="F102:G102"/>
    <mergeCell ref="B103:B107"/>
    <mergeCell ref="F103:G103"/>
    <mergeCell ref="F104:G104"/>
    <mergeCell ref="F105:G105"/>
    <mergeCell ref="F106:G106"/>
    <mergeCell ref="F107:G107"/>
    <mergeCell ref="B94:B96"/>
    <mergeCell ref="F94:G94"/>
    <mergeCell ref="F95:G95"/>
    <mergeCell ref="F96:G96"/>
    <mergeCell ref="B97:B102"/>
    <mergeCell ref="F97:G97"/>
    <mergeCell ref="F98:G98"/>
    <mergeCell ref="F99:G99"/>
    <mergeCell ref="F100:G100"/>
    <mergeCell ref="F86:G86"/>
    <mergeCell ref="B87:B88"/>
    <mergeCell ref="F87:G87"/>
    <mergeCell ref="F88:G88"/>
    <mergeCell ref="B89:B93"/>
    <mergeCell ref="F89:G89"/>
    <mergeCell ref="F90:G90"/>
    <mergeCell ref="F91:G91"/>
    <mergeCell ref="F92:G92"/>
    <mergeCell ref="F93:G93"/>
    <mergeCell ref="B79:B82"/>
    <mergeCell ref="F79:G79"/>
    <mergeCell ref="F80:G80"/>
    <mergeCell ref="F81:G81"/>
    <mergeCell ref="F82:G82"/>
    <mergeCell ref="B83:B85"/>
    <mergeCell ref="F83:G83"/>
    <mergeCell ref="F84:G84"/>
    <mergeCell ref="F85:G85"/>
    <mergeCell ref="B73:B75"/>
    <mergeCell ref="F73:G73"/>
    <mergeCell ref="F74:G74"/>
    <mergeCell ref="F75:G75"/>
    <mergeCell ref="B76:B78"/>
    <mergeCell ref="F76:G76"/>
    <mergeCell ref="F77:G77"/>
    <mergeCell ref="F78:G78"/>
    <mergeCell ref="B68:B70"/>
    <mergeCell ref="F68:G68"/>
    <mergeCell ref="F69:G69"/>
    <mergeCell ref="F70:G70"/>
    <mergeCell ref="F71:G71"/>
    <mergeCell ref="F72:G72"/>
    <mergeCell ref="B63:B64"/>
    <mergeCell ref="F63:G63"/>
    <mergeCell ref="F64:G64"/>
    <mergeCell ref="B65:B67"/>
    <mergeCell ref="F65:G65"/>
    <mergeCell ref="F66:G66"/>
    <mergeCell ref="F67:G67"/>
    <mergeCell ref="B55:B58"/>
    <mergeCell ref="F55:G55"/>
    <mergeCell ref="F56:G56"/>
    <mergeCell ref="F57:G57"/>
    <mergeCell ref="F58:G58"/>
    <mergeCell ref="B59:B62"/>
    <mergeCell ref="F59:G59"/>
    <mergeCell ref="F60:G60"/>
    <mergeCell ref="F61:G61"/>
    <mergeCell ref="F62:G62"/>
    <mergeCell ref="B50:B54"/>
    <mergeCell ref="F50:G50"/>
    <mergeCell ref="F51:G51"/>
    <mergeCell ref="F52:G52"/>
    <mergeCell ref="F53:G53"/>
    <mergeCell ref="H53:H54"/>
    <mergeCell ref="F54:G54"/>
    <mergeCell ref="B46:B49"/>
    <mergeCell ref="C46:C49"/>
    <mergeCell ref="F46:G46"/>
    <mergeCell ref="F47:G47"/>
    <mergeCell ref="F48:G48"/>
    <mergeCell ref="F49:G49"/>
    <mergeCell ref="B40:B42"/>
    <mergeCell ref="F40:G40"/>
    <mergeCell ref="F41:G41"/>
    <mergeCell ref="F42:G42"/>
    <mergeCell ref="B43:B45"/>
    <mergeCell ref="C43:C45"/>
    <mergeCell ref="F43:G43"/>
    <mergeCell ref="F44:G44"/>
    <mergeCell ref="F45:G45"/>
    <mergeCell ref="F34:G34"/>
    <mergeCell ref="B35:B36"/>
    <mergeCell ref="C35:C36"/>
    <mergeCell ref="F35:G35"/>
    <mergeCell ref="F36:G36"/>
    <mergeCell ref="B37:B39"/>
    <mergeCell ref="C37:C39"/>
    <mergeCell ref="F37:G37"/>
    <mergeCell ref="F38:G38"/>
    <mergeCell ref="F39:G39"/>
    <mergeCell ref="E29:G29"/>
    <mergeCell ref="B30:B31"/>
    <mergeCell ref="C30:C31"/>
    <mergeCell ref="F30:G30"/>
    <mergeCell ref="F31:G31"/>
    <mergeCell ref="F32:G32"/>
    <mergeCell ref="F33:G33"/>
    <mergeCell ref="B25:B28"/>
    <mergeCell ref="C25:C28"/>
    <mergeCell ref="F25:G25"/>
    <mergeCell ref="F26:G26"/>
    <mergeCell ref="F27:G27"/>
    <mergeCell ref="F28:G28"/>
    <mergeCell ref="F20:G20"/>
    <mergeCell ref="F21:G21"/>
    <mergeCell ref="E22:G22"/>
    <mergeCell ref="B23:B24"/>
    <mergeCell ref="C23:C24"/>
    <mergeCell ref="F23:G23"/>
    <mergeCell ref="F24:G24"/>
    <mergeCell ref="A1:H1"/>
    <mergeCell ref="A12:B12"/>
    <mergeCell ref="E12:G12"/>
    <mergeCell ref="A13:B19"/>
    <mergeCell ref="F13:G13"/>
    <mergeCell ref="F14:G14"/>
    <mergeCell ref="F15:G15"/>
    <mergeCell ref="C16:C19"/>
    <mergeCell ref="D16:D19"/>
    <mergeCell ref="H16:H19"/>
  </mergeCells>
  <phoneticPr fontId="10"/>
  <printOptions horizontalCentered="1"/>
  <pageMargins left="0.59055118110236227" right="0.39370078740157483" top="0.78740157480314965" bottom="0.39370078740157483" header="0.51181102362204722" footer="0.51181102362204722"/>
  <pageSetup paperSize="9" scale="76" fitToHeight="4" orientation="portrait"/>
  <headerFooter alignWithMargins="0">
    <oddHeader>&amp;R&amp;"ＭＳ ゴシック,標準"&amp;10（福岡市様式）&lt;加算様式２&gt;</oddHeader>
  </headerFooter>
  <rowBreaks count="3" manualBreakCount="3">
    <brk id="42" max="7" man="1"/>
    <brk id="67" max="7" man="1"/>
    <brk id="93"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E3F98-D110-4FA0-9E4C-2A42D4039454}">
  <sheetPr>
    <tabColor rgb="FF0070C0"/>
  </sheetPr>
  <dimension ref="A1:H120"/>
  <sheetViews>
    <sheetView view="pageBreakPreview" zoomScaleNormal="100" zoomScaleSheetLayoutView="100" workbookViewId="0">
      <selection activeCell="F44" sqref="F44:G44"/>
    </sheetView>
  </sheetViews>
  <sheetFormatPr defaultColWidth="9" defaultRowHeight="10.8" x14ac:dyDescent="0.2"/>
  <cols>
    <col min="1" max="1" width="1.6640625" style="1498" customWidth="1"/>
    <col min="2" max="2" width="15.6640625" style="1498" customWidth="1"/>
    <col min="3" max="4" width="4.33203125" style="1498" customWidth="1"/>
    <col min="5" max="5" width="2.44140625" style="1501" customWidth="1"/>
    <col min="6" max="6" width="2.6640625" style="1500" customWidth="1"/>
    <col min="7" max="7" width="38.109375" style="1498" customWidth="1"/>
    <col min="8" max="8" width="23.109375" style="1499" customWidth="1"/>
    <col min="9" max="16384" width="9" style="1498"/>
  </cols>
  <sheetData>
    <row r="1" spans="1:8" ht="30" customHeight="1" x14ac:dyDescent="0.2">
      <c r="A1" s="2024" t="s">
        <v>2245</v>
      </c>
      <c r="B1" s="2025"/>
      <c r="C1" s="2025"/>
      <c r="D1" s="2025"/>
      <c r="E1" s="2025"/>
      <c r="F1" s="2025"/>
      <c r="G1" s="2025"/>
      <c r="H1" s="2025"/>
    </row>
    <row r="2" spans="1:8" ht="12" customHeight="1" x14ac:dyDescent="0.2"/>
    <row r="3" spans="1:8" ht="12" customHeight="1" x14ac:dyDescent="0.2"/>
    <row r="4" spans="1:8" ht="12" customHeight="1" x14ac:dyDescent="0.2"/>
    <row r="5" spans="1:8" s="732" customFormat="1" ht="12" customHeight="1" x14ac:dyDescent="0.2">
      <c r="E5" s="733"/>
      <c r="F5" s="734"/>
      <c r="G5" s="878"/>
      <c r="H5" s="985"/>
    </row>
    <row r="6" spans="1:8" ht="12" customHeight="1" x14ac:dyDescent="0.2">
      <c r="A6" s="1551" t="s">
        <v>1825</v>
      </c>
    </row>
    <row r="7" spans="1:8" s="742" customFormat="1" ht="60" customHeight="1" x14ac:dyDescent="0.2">
      <c r="A7" s="1896" t="s">
        <v>1614</v>
      </c>
      <c r="B7" s="1897"/>
      <c r="C7" s="1277" t="s">
        <v>1721</v>
      </c>
      <c r="D7" s="755" t="s">
        <v>1615</v>
      </c>
      <c r="E7" s="1896" t="s">
        <v>1616</v>
      </c>
      <c r="F7" s="1898"/>
      <c r="G7" s="1897"/>
      <c r="H7" s="756" t="s">
        <v>1617</v>
      </c>
    </row>
    <row r="8" spans="1:8" s="742" customFormat="1" ht="24" customHeight="1" x14ac:dyDescent="0.2">
      <c r="A8" s="1721" t="s">
        <v>1618</v>
      </c>
      <c r="B8" s="1722"/>
      <c r="C8" s="738" t="s">
        <v>227</v>
      </c>
      <c r="D8" s="739" t="s">
        <v>227</v>
      </c>
      <c r="E8" s="740" t="s">
        <v>581</v>
      </c>
      <c r="F8" s="1727" t="s">
        <v>2695</v>
      </c>
      <c r="G8" s="1728"/>
      <c r="H8" s="762"/>
    </row>
    <row r="9" spans="1:8" s="742" customFormat="1" ht="22.5" customHeight="1" x14ac:dyDescent="0.2">
      <c r="A9" s="1723"/>
      <c r="B9" s="1724"/>
      <c r="C9" s="760" t="s">
        <v>227</v>
      </c>
      <c r="D9" s="761" t="s">
        <v>227</v>
      </c>
      <c r="E9" s="740" t="s">
        <v>581</v>
      </c>
      <c r="F9" s="1729" t="s">
        <v>2696</v>
      </c>
      <c r="G9" s="1730"/>
      <c r="H9" s="762" t="s">
        <v>1619</v>
      </c>
    </row>
    <row r="10" spans="1:8" s="742" customFormat="1" ht="23.25" customHeight="1" x14ac:dyDescent="0.2">
      <c r="A10" s="1723"/>
      <c r="B10" s="1724"/>
      <c r="C10" s="738" t="s">
        <v>227</v>
      </c>
      <c r="D10" s="739" t="s">
        <v>227</v>
      </c>
      <c r="E10" s="740" t="s">
        <v>581</v>
      </c>
      <c r="F10" s="1729" t="s">
        <v>2243</v>
      </c>
      <c r="G10" s="1730"/>
      <c r="H10" s="1280" t="s">
        <v>2244</v>
      </c>
    </row>
    <row r="11" spans="1:8" s="742" customFormat="1" ht="12" customHeight="1" x14ac:dyDescent="0.2">
      <c r="A11" s="1723"/>
      <c r="B11" s="1724"/>
      <c r="C11" s="1733"/>
      <c r="D11" s="1899" t="s">
        <v>227</v>
      </c>
      <c r="E11" s="1281" t="s">
        <v>581</v>
      </c>
      <c r="F11" s="1282" t="s">
        <v>1620</v>
      </c>
      <c r="G11" s="1283"/>
      <c r="H11" s="1716" t="s">
        <v>1621</v>
      </c>
    </row>
    <row r="12" spans="1:8" s="742" customFormat="1" ht="12" customHeight="1" x14ac:dyDescent="0.2">
      <c r="A12" s="1723"/>
      <c r="B12" s="1724"/>
      <c r="C12" s="1734"/>
      <c r="D12" s="1900"/>
      <c r="E12" s="1281"/>
      <c r="F12" s="1284" t="s">
        <v>714</v>
      </c>
      <c r="G12" s="1285" t="s">
        <v>1622</v>
      </c>
      <c r="H12" s="1717"/>
    </row>
    <row r="13" spans="1:8" s="742" customFormat="1" ht="12" customHeight="1" x14ac:dyDescent="0.2">
      <c r="A13" s="1723"/>
      <c r="B13" s="1724"/>
      <c r="C13" s="1734"/>
      <c r="D13" s="1900"/>
      <c r="E13" s="1281"/>
      <c r="F13" s="1282"/>
      <c r="G13" s="1283"/>
      <c r="H13" s="1717"/>
    </row>
    <row r="14" spans="1:8" s="742" customFormat="1" ht="12" customHeight="1" x14ac:dyDescent="0.2">
      <c r="A14" s="1723"/>
      <c r="B14" s="1724"/>
      <c r="C14" s="1735"/>
      <c r="D14" s="1901"/>
      <c r="E14" s="1281"/>
      <c r="F14" s="1282"/>
      <c r="G14" s="1283"/>
      <c r="H14" s="1718"/>
    </row>
    <row r="15" spans="1:8" s="742" customFormat="1" ht="30" customHeight="1" x14ac:dyDescent="0.2">
      <c r="A15" s="737"/>
      <c r="B15" s="768" t="s">
        <v>4</v>
      </c>
      <c r="C15" s="738" t="s">
        <v>227</v>
      </c>
      <c r="D15" s="739" t="s">
        <v>227</v>
      </c>
      <c r="E15" s="740"/>
      <c r="F15" s="1719"/>
      <c r="G15" s="1720"/>
      <c r="H15" s="769" t="s">
        <v>1888</v>
      </c>
    </row>
    <row r="16" spans="1:8" s="742" customFormat="1" ht="30" customHeight="1" x14ac:dyDescent="0.2">
      <c r="A16" s="737"/>
      <c r="B16" s="768" t="s">
        <v>1624</v>
      </c>
      <c r="C16" s="738" t="s">
        <v>227</v>
      </c>
      <c r="D16" s="739" t="s">
        <v>227</v>
      </c>
      <c r="E16" s="740" t="s">
        <v>581</v>
      </c>
      <c r="F16" s="1719" t="s">
        <v>2242</v>
      </c>
      <c r="G16" s="1720"/>
      <c r="H16" s="762"/>
    </row>
    <row r="17" spans="1:8" ht="18" customHeight="1" x14ac:dyDescent="0.2">
      <c r="A17" s="1509"/>
      <c r="B17" s="1550" t="s">
        <v>1626</v>
      </c>
      <c r="C17" s="1549"/>
      <c r="D17" s="1549"/>
      <c r="E17" s="2035"/>
      <c r="F17" s="2036"/>
      <c r="G17" s="2037"/>
      <c r="H17" s="1513"/>
    </row>
    <row r="18" spans="1:8" ht="20.25" customHeight="1" x14ac:dyDescent="0.2">
      <c r="A18" s="1509"/>
      <c r="B18" s="2038" t="s">
        <v>90</v>
      </c>
      <c r="C18" s="2028"/>
      <c r="D18" s="1512" t="s">
        <v>227</v>
      </c>
      <c r="E18" s="1518" t="s">
        <v>581</v>
      </c>
      <c r="F18" s="2031" t="s">
        <v>1640</v>
      </c>
      <c r="G18" s="2032"/>
      <c r="H18" s="1535" t="s">
        <v>2232</v>
      </c>
    </row>
    <row r="19" spans="1:8" ht="29.25" customHeight="1" x14ac:dyDescent="0.2">
      <c r="A19" s="1509"/>
      <c r="B19" s="2039"/>
      <c r="C19" s="2030"/>
      <c r="D19" s="1548" t="s">
        <v>227</v>
      </c>
      <c r="E19" s="1511" t="s">
        <v>581</v>
      </c>
      <c r="F19" s="2033" t="s">
        <v>1831</v>
      </c>
      <c r="G19" s="2034"/>
      <c r="H19" s="1547"/>
    </row>
    <row r="20" spans="1:8" ht="20.25" customHeight="1" x14ac:dyDescent="0.2">
      <c r="A20" s="1509"/>
      <c r="B20" s="2026" t="s">
        <v>342</v>
      </c>
      <c r="C20" s="2028"/>
      <c r="D20" s="1512" t="s">
        <v>227</v>
      </c>
      <c r="E20" s="1518" t="s">
        <v>581</v>
      </c>
      <c r="F20" s="2031" t="s">
        <v>1640</v>
      </c>
      <c r="G20" s="2032"/>
      <c r="H20" s="1535" t="s">
        <v>2232</v>
      </c>
    </row>
    <row r="21" spans="1:8" ht="41.25" customHeight="1" x14ac:dyDescent="0.2">
      <c r="A21" s="1509"/>
      <c r="B21" s="2026"/>
      <c r="C21" s="2029"/>
      <c r="D21" s="1546" t="s">
        <v>227</v>
      </c>
      <c r="E21" s="1511" t="s">
        <v>581</v>
      </c>
      <c r="F21" s="2033" t="s">
        <v>1831</v>
      </c>
      <c r="G21" s="2034"/>
      <c r="H21" s="1513" t="s">
        <v>1889</v>
      </c>
    </row>
    <row r="22" spans="1:8" ht="18" customHeight="1" x14ac:dyDescent="0.2">
      <c r="A22" s="1509"/>
      <c r="B22" s="2026"/>
      <c r="C22" s="2029"/>
      <c r="D22" s="1512" t="s">
        <v>227</v>
      </c>
      <c r="E22" s="1518" t="s">
        <v>581</v>
      </c>
      <c r="F22" s="2031" t="s">
        <v>1636</v>
      </c>
      <c r="G22" s="2032"/>
      <c r="H22" s="1535" t="s">
        <v>1635</v>
      </c>
    </row>
    <row r="23" spans="1:8" ht="18" customHeight="1" x14ac:dyDescent="0.2">
      <c r="A23" s="1509"/>
      <c r="B23" s="2027"/>
      <c r="C23" s="2030"/>
      <c r="D23" s="1508" t="s">
        <v>227</v>
      </c>
      <c r="E23" s="1518" t="s">
        <v>581</v>
      </c>
      <c r="F23" s="2031" t="s">
        <v>1637</v>
      </c>
      <c r="G23" s="2032"/>
      <c r="H23" s="1535" t="s">
        <v>1890</v>
      </c>
    </row>
    <row r="24" spans="1:8" ht="18" customHeight="1" x14ac:dyDescent="0.2">
      <c r="A24" s="1509"/>
      <c r="B24" s="1545" t="s">
        <v>93</v>
      </c>
      <c r="C24" s="1169"/>
      <c r="D24" s="1169"/>
      <c r="E24" s="2035"/>
      <c r="F24" s="2036"/>
      <c r="G24" s="2037"/>
      <c r="H24" s="972"/>
    </row>
    <row r="25" spans="1:8" ht="20.25" customHeight="1" x14ac:dyDescent="0.2">
      <c r="A25" s="1509"/>
      <c r="B25" s="2026" t="s">
        <v>1828</v>
      </c>
      <c r="C25" s="1740"/>
      <c r="D25" s="1512" t="s">
        <v>227</v>
      </c>
      <c r="E25" s="1518" t="s">
        <v>581</v>
      </c>
      <c r="F25" s="2031" t="s">
        <v>1640</v>
      </c>
      <c r="G25" s="2032"/>
      <c r="H25" s="1535" t="s">
        <v>1635</v>
      </c>
    </row>
    <row r="26" spans="1:8" ht="45.45" customHeight="1" x14ac:dyDescent="0.2">
      <c r="A26" s="1509"/>
      <c r="B26" s="2027"/>
      <c r="C26" s="1741"/>
      <c r="D26" s="1508" t="s">
        <v>227</v>
      </c>
      <c r="E26" s="1518" t="s">
        <v>581</v>
      </c>
      <c r="F26" s="2031" t="s">
        <v>1641</v>
      </c>
      <c r="G26" s="2032"/>
      <c r="H26" s="1535" t="s">
        <v>1891</v>
      </c>
    </row>
    <row r="27" spans="1:8" ht="18" customHeight="1" x14ac:dyDescent="0.2">
      <c r="A27" s="1509"/>
      <c r="B27" s="2040" t="s">
        <v>1892</v>
      </c>
      <c r="C27" s="1740"/>
      <c r="D27" s="1512" t="s">
        <v>227</v>
      </c>
      <c r="E27" s="1518" t="s">
        <v>581</v>
      </c>
      <c r="F27" s="2031" t="s">
        <v>1640</v>
      </c>
      <c r="G27" s="2032"/>
      <c r="H27" s="1535" t="s">
        <v>1635</v>
      </c>
    </row>
    <row r="28" spans="1:8" ht="45.45" customHeight="1" x14ac:dyDescent="0.2">
      <c r="A28" s="1509"/>
      <c r="B28" s="2041"/>
      <c r="C28" s="1768"/>
      <c r="D28" s="1508" t="s">
        <v>227</v>
      </c>
      <c r="E28" s="1518" t="s">
        <v>581</v>
      </c>
      <c r="F28" s="2043" t="s">
        <v>1893</v>
      </c>
      <c r="G28" s="2044"/>
      <c r="H28" s="1535" t="s">
        <v>1894</v>
      </c>
    </row>
    <row r="29" spans="1:8" ht="19.2" x14ac:dyDescent="0.2">
      <c r="A29" s="1509"/>
      <c r="B29" s="2042"/>
      <c r="C29" s="1741"/>
      <c r="D29" s="1543" t="s">
        <v>227</v>
      </c>
      <c r="E29" s="1544" t="s">
        <v>581</v>
      </c>
      <c r="F29" s="2045" t="s">
        <v>2606</v>
      </c>
      <c r="G29" s="2046"/>
      <c r="H29" s="1514" t="s">
        <v>2237</v>
      </c>
    </row>
    <row r="30" spans="1:8" s="732" customFormat="1" ht="27" customHeight="1" x14ac:dyDescent="0.2">
      <c r="A30" s="786"/>
      <c r="B30" s="1761" t="s">
        <v>1667</v>
      </c>
      <c r="C30" s="1848"/>
      <c r="D30" s="1503" t="s">
        <v>227</v>
      </c>
      <c r="E30" s="1523" t="s">
        <v>581</v>
      </c>
      <c r="F30" s="2045" t="s">
        <v>1640</v>
      </c>
      <c r="G30" s="2046"/>
      <c r="H30" s="1514" t="s">
        <v>1635</v>
      </c>
    </row>
    <row r="31" spans="1:8" s="732" customFormat="1" ht="55.5" customHeight="1" x14ac:dyDescent="0.2">
      <c r="A31" s="786"/>
      <c r="B31" s="1762"/>
      <c r="C31" s="1849"/>
      <c r="D31" s="1543" t="s">
        <v>227</v>
      </c>
      <c r="E31" s="1502" t="s">
        <v>581</v>
      </c>
      <c r="F31" s="2045" t="s">
        <v>1668</v>
      </c>
      <c r="G31" s="2046"/>
      <c r="H31" s="1514" t="s">
        <v>1669</v>
      </c>
    </row>
    <row r="32" spans="1:8" s="732" customFormat="1" ht="18" customHeight="1" x14ac:dyDescent="0.2">
      <c r="A32" s="786"/>
      <c r="B32" s="1761" t="s">
        <v>1684</v>
      </c>
      <c r="C32" s="1848"/>
      <c r="D32" s="1503" t="s">
        <v>227</v>
      </c>
      <c r="E32" s="1523" t="s">
        <v>581</v>
      </c>
      <c r="F32" s="2045" t="s">
        <v>1640</v>
      </c>
      <c r="G32" s="2046"/>
      <c r="H32" s="1514" t="s">
        <v>1635</v>
      </c>
    </row>
    <row r="33" spans="1:8" s="732" customFormat="1" ht="48" customHeight="1" x14ac:dyDescent="0.2">
      <c r="A33" s="786"/>
      <c r="B33" s="1767"/>
      <c r="C33" s="1850"/>
      <c r="D33" s="1543" t="s">
        <v>227</v>
      </c>
      <c r="E33" s="1502" t="s">
        <v>581</v>
      </c>
      <c r="F33" s="2045" t="s">
        <v>1676</v>
      </c>
      <c r="G33" s="2046"/>
      <c r="H33" s="1514" t="s">
        <v>2607</v>
      </c>
    </row>
    <row r="34" spans="1:8" s="732" customFormat="1" ht="42" customHeight="1" x14ac:dyDescent="0.2">
      <c r="A34" s="786"/>
      <c r="B34" s="1762"/>
      <c r="C34" s="1849"/>
      <c r="D34" s="1543" t="s">
        <v>227</v>
      </c>
      <c r="E34" s="1502" t="s">
        <v>581</v>
      </c>
      <c r="F34" s="2045" t="s">
        <v>2608</v>
      </c>
      <c r="G34" s="2046"/>
      <c r="H34" s="1514" t="s">
        <v>2238</v>
      </c>
    </row>
    <row r="35" spans="1:8" ht="18.75" customHeight="1" x14ac:dyDescent="0.2">
      <c r="A35" s="1509"/>
      <c r="B35" s="2041" t="s">
        <v>1951</v>
      </c>
      <c r="C35" s="1508" t="s">
        <v>227</v>
      </c>
      <c r="D35" s="1519" t="s">
        <v>227</v>
      </c>
      <c r="E35" s="1518" t="s">
        <v>581</v>
      </c>
      <c r="F35" s="2047" t="s">
        <v>1942</v>
      </c>
      <c r="G35" s="2048"/>
      <c r="H35" s="1535"/>
    </row>
    <row r="36" spans="1:8" ht="30.75" customHeight="1" x14ac:dyDescent="0.2">
      <c r="A36" s="1509"/>
      <c r="B36" s="2041"/>
      <c r="C36" s="806"/>
      <c r="D36" s="1512" t="s">
        <v>227</v>
      </c>
      <c r="E36" s="1518" t="s">
        <v>581</v>
      </c>
      <c r="F36" s="2033" t="s">
        <v>1831</v>
      </c>
      <c r="G36" s="2034"/>
      <c r="H36" s="1535" t="s">
        <v>1645</v>
      </c>
    </row>
    <row r="37" spans="1:8" ht="18.75" customHeight="1" x14ac:dyDescent="0.2">
      <c r="A37" s="1539"/>
      <c r="B37" s="2042"/>
      <c r="C37" s="1519" t="s">
        <v>227</v>
      </c>
      <c r="D37" s="1508" t="s">
        <v>227</v>
      </c>
      <c r="E37" s="1518" t="s">
        <v>581</v>
      </c>
      <c r="F37" s="2043" t="s">
        <v>1895</v>
      </c>
      <c r="G37" s="2044"/>
      <c r="H37" s="1535"/>
    </row>
    <row r="38" spans="1:8" ht="15.75" customHeight="1" x14ac:dyDescent="0.2">
      <c r="A38" s="1509"/>
      <c r="B38" s="2026" t="s">
        <v>1896</v>
      </c>
      <c r="C38" s="2049"/>
      <c r="D38" s="1542" t="s">
        <v>227</v>
      </c>
      <c r="E38" s="1518" t="s">
        <v>581</v>
      </c>
      <c r="F38" s="2031" t="s">
        <v>1943</v>
      </c>
      <c r="G38" s="2032"/>
      <c r="H38" s="1535"/>
    </row>
    <row r="39" spans="1:8" ht="36" customHeight="1" x14ac:dyDescent="0.2">
      <c r="A39" s="1509"/>
      <c r="B39" s="2026"/>
      <c r="C39" s="2050"/>
      <c r="D39" s="1508" t="s">
        <v>8</v>
      </c>
      <c r="E39" s="1518" t="s">
        <v>581</v>
      </c>
      <c r="F39" s="2033" t="s">
        <v>2239</v>
      </c>
      <c r="G39" s="2034"/>
      <c r="H39" s="1506" t="s">
        <v>2033</v>
      </c>
    </row>
    <row r="40" spans="1:8" ht="36" customHeight="1" x14ac:dyDescent="0.2">
      <c r="A40" s="1509"/>
      <c r="B40" s="2026"/>
      <c r="C40" s="2051"/>
      <c r="D40" s="1508" t="s">
        <v>8</v>
      </c>
      <c r="E40" s="1507" t="s">
        <v>581</v>
      </c>
      <c r="F40" s="2052" t="s">
        <v>2223</v>
      </c>
      <c r="G40" s="2053"/>
      <c r="H40" s="1506" t="s">
        <v>2224</v>
      </c>
    </row>
    <row r="41" spans="1:8" ht="25.5" customHeight="1" x14ac:dyDescent="0.2">
      <c r="A41" s="1509"/>
      <c r="B41" s="2040" t="s">
        <v>1897</v>
      </c>
      <c r="C41" s="2056"/>
      <c r="D41" s="1519" t="s">
        <v>227</v>
      </c>
      <c r="E41" s="1518" t="s">
        <v>581</v>
      </c>
      <c r="F41" s="2043" t="s">
        <v>1953</v>
      </c>
      <c r="G41" s="2044"/>
      <c r="H41" s="1535"/>
    </row>
    <row r="42" spans="1:8" s="732" customFormat="1" ht="39.15" customHeight="1" x14ac:dyDescent="0.2">
      <c r="A42" s="786"/>
      <c r="B42" s="2041"/>
      <c r="C42" s="2057"/>
      <c r="D42" s="1503" t="s">
        <v>227</v>
      </c>
      <c r="E42" s="874" t="s">
        <v>581</v>
      </c>
      <c r="F42" s="2059" t="s">
        <v>1714</v>
      </c>
      <c r="G42" s="2060"/>
      <c r="H42" s="1514" t="s">
        <v>1717</v>
      </c>
    </row>
    <row r="43" spans="1:8" s="732" customFormat="1" ht="39.15" customHeight="1" x14ac:dyDescent="0.2">
      <c r="A43" s="786"/>
      <c r="B43" s="2041"/>
      <c r="C43" s="2057"/>
      <c r="D43" s="1503" t="s">
        <v>227</v>
      </c>
      <c r="E43" s="874" t="s">
        <v>581</v>
      </c>
      <c r="F43" s="2059" t="s">
        <v>1715</v>
      </c>
      <c r="G43" s="2060"/>
      <c r="H43" s="1514" t="s">
        <v>1718</v>
      </c>
    </row>
    <row r="44" spans="1:8" s="732" customFormat="1" ht="63" customHeight="1" x14ac:dyDescent="0.2">
      <c r="A44" s="786"/>
      <c r="B44" s="2041"/>
      <c r="C44" s="2058"/>
      <c r="D44" s="1503" t="s">
        <v>227</v>
      </c>
      <c r="E44" s="874" t="s">
        <v>581</v>
      </c>
      <c r="F44" s="2059" t="s">
        <v>1716</v>
      </c>
      <c r="G44" s="2060"/>
      <c r="H44" s="1514" t="s">
        <v>1719</v>
      </c>
    </row>
    <row r="45" spans="1:8" ht="24.75" customHeight="1" x14ac:dyDescent="0.2">
      <c r="A45" s="1509"/>
      <c r="B45" s="2040" t="s">
        <v>1898</v>
      </c>
      <c r="C45" s="1519" t="s">
        <v>227</v>
      </c>
      <c r="D45" s="1512" t="s">
        <v>227</v>
      </c>
      <c r="E45" s="1511" t="s">
        <v>581</v>
      </c>
      <c r="F45" s="2033" t="s">
        <v>1994</v>
      </c>
      <c r="G45" s="2034"/>
      <c r="H45" s="1513"/>
    </row>
    <row r="46" spans="1:8" ht="33" customHeight="1" x14ac:dyDescent="0.2">
      <c r="A46" s="1509"/>
      <c r="B46" s="2041"/>
      <c r="C46" s="806"/>
      <c r="D46" s="1512" t="s">
        <v>227</v>
      </c>
      <c r="E46" s="1518" t="s">
        <v>581</v>
      </c>
      <c r="F46" s="2033" t="s">
        <v>1831</v>
      </c>
      <c r="G46" s="2034"/>
      <c r="H46" s="1535" t="s">
        <v>1645</v>
      </c>
    </row>
    <row r="47" spans="1:8" ht="24.75" customHeight="1" x14ac:dyDescent="0.2">
      <c r="A47" s="1509"/>
      <c r="B47" s="2041"/>
      <c r="C47" s="1519" t="s">
        <v>227</v>
      </c>
      <c r="D47" s="1512" t="s">
        <v>227</v>
      </c>
      <c r="E47" s="1518" t="s">
        <v>581</v>
      </c>
      <c r="F47" s="2031" t="s">
        <v>1637</v>
      </c>
      <c r="G47" s="2032"/>
      <c r="H47" s="1535" t="s">
        <v>1899</v>
      </c>
    </row>
    <row r="48" spans="1:8" ht="36" customHeight="1" x14ac:dyDescent="0.2">
      <c r="A48" s="1509"/>
      <c r="B48" s="2041"/>
      <c r="C48" s="1519" t="s">
        <v>227</v>
      </c>
      <c r="D48" s="1512" t="s">
        <v>227</v>
      </c>
      <c r="E48" s="1518" t="s">
        <v>581</v>
      </c>
      <c r="F48" s="2031" t="s">
        <v>1900</v>
      </c>
      <c r="G48" s="2032"/>
      <c r="H48" s="2054" t="s">
        <v>1842</v>
      </c>
    </row>
    <row r="49" spans="1:8" ht="24" customHeight="1" x14ac:dyDescent="0.2">
      <c r="A49" s="1509"/>
      <c r="B49" s="2042"/>
      <c r="C49" s="1536" t="s">
        <v>227</v>
      </c>
      <c r="D49" s="1512" t="s">
        <v>227</v>
      </c>
      <c r="E49" s="1518" t="s">
        <v>581</v>
      </c>
      <c r="F49" s="2031" t="s">
        <v>1901</v>
      </c>
      <c r="G49" s="2032"/>
      <c r="H49" s="2055"/>
    </row>
    <row r="50" spans="1:8" ht="24.75" customHeight="1" x14ac:dyDescent="0.2">
      <c r="A50" s="1509"/>
      <c r="B50" s="2040" t="s">
        <v>100</v>
      </c>
      <c r="C50" s="1519" t="s">
        <v>227</v>
      </c>
      <c r="D50" s="1512" t="s">
        <v>227</v>
      </c>
      <c r="E50" s="1518" t="s">
        <v>581</v>
      </c>
      <c r="F50" s="2031" t="s">
        <v>1935</v>
      </c>
      <c r="G50" s="2032"/>
      <c r="H50" s="1535"/>
    </row>
    <row r="51" spans="1:8" ht="35.25" customHeight="1" x14ac:dyDescent="0.2">
      <c r="A51" s="1509"/>
      <c r="B51" s="2041"/>
      <c r="C51" s="806"/>
      <c r="D51" s="1512" t="s">
        <v>227</v>
      </c>
      <c r="E51" s="1518" t="s">
        <v>581</v>
      </c>
      <c r="F51" s="2033" t="s">
        <v>1831</v>
      </c>
      <c r="G51" s="2034"/>
      <c r="H51" s="1535" t="s">
        <v>1645</v>
      </c>
    </row>
    <row r="52" spans="1:8" ht="24.75" customHeight="1" x14ac:dyDescent="0.2">
      <c r="A52" s="1509"/>
      <c r="B52" s="2063"/>
      <c r="C52" s="1519" t="s">
        <v>227</v>
      </c>
      <c r="D52" s="1512" t="s">
        <v>227</v>
      </c>
      <c r="E52" s="1518" t="s">
        <v>581</v>
      </c>
      <c r="F52" s="2033" t="s">
        <v>1902</v>
      </c>
      <c r="G52" s="2062"/>
      <c r="H52" s="1535" t="s">
        <v>1903</v>
      </c>
    </row>
    <row r="53" spans="1:8" ht="24.75" customHeight="1" x14ac:dyDescent="0.2">
      <c r="A53" s="1509"/>
      <c r="B53" s="2064"/>
      <c r="C53" s="1519" t="s">
        <v>227</v>
      </c>
      <c r="D53" s="1512" t="s">
        <v>227</v>
      </c>
      <c r="E53" s="1518" t="s">
        <v>581</v>
      </c>
      <c r="F53" s="2033" t="s">
        <v>1904</v>
      </c>
      <c r="G53" s="2062"/>
      <c r="H53" s="1535" t="s">
        <v>1905</v>
      </c>
    </row>
    <row r="54" spans="1:8" ht="36" customHeight="1" x14ac:dyDescent="0.2">
      <c r="A54" s="1509"/>
      <c r="B54" s="2040" t="s">
        <v>1906</v>
      </c>
      <c r="C54" s="2056"/>
      <c r="D54" s="1519" t="s">
        <v>227</v>
      </c>
      <c r="E54" s="1518" t="s">
        <v>581</v>
      </c>
      <c r="F54" s="2043" t="s">
        <v>2241</v>
      </c>
      <c r="G54" s="2044"/>
      <c r="H54" s="1535"/>
    </row>
    <row r="55" spans="1:8" s="732" customFormat="1" ht="39.15" customHeight="1" x14ac:dyDescent="0.2">
      <c r="A55" s="786"/>
      <c r="B55" s="2041"/>
      <c r="C55" s="2057"/>
      <c r="D55" s="1503" t="s">
        <v>227</v>
      </c>
      <c r="E55" s="874" t="s">
        <v>581</v>
      </c>
      <c r="F55" s="2059" t="s">
        <v>1714</v>
      </c>
      <c r="G55" s="2060"/>
      <c r="H55" s="1514" t="s">
        <v>1717</v>
      </c>
    </row>
    <row r="56" spans="1:8" s="732" customFormat="1" ht="39.15" customHeight="1" x14ac:dyDescent="0.2">
      <c r="A56" s="786"/>
      <c r="B56" s="2041"/>
      <c r="C56" s="2057"/>
      <c r="D56" s="1503" t="s">
        <v>227</v>
      </c>
      <c r="E56" s="874" t="s">
        <v>581</v>
      </c>
      <c r="F56" s="2059" t="s">
        <v>1715</v>
      </c>
      <c r="G56" s="2060"/>
      <c r="H56" s="1514" t="s">
        <v>1718</v>
      </c>
    </row>
    <row r="57" spans="1:8" s="732" customFormat="1" ht="63" customHeight="1" x14ac:dyDescent="0.2">
      <c r="A57" s="786"/>
      <c r="B57" s="2041"/>
      <c r="C57" s="2058"/>
      <c r="D57" s="1503" t="s">
        <v>227</v>
      </c>
      <c r="E57" s="874" t="s">
        <v>581</v>
      </c>
      <c r="F57" s="2059" t="s">
        <v>1716</v>
      </c>
      <c r="G57" s="2060"/>
      <c r="H57" s="1514" t="s">
        <v>1719</v>
      </c>
    </row>
    <row r="58" spans="1:8" ht="35.25" customHeight="1" x14ac:dyDescent="0.2">
      <c r="A58" s="1509"/>
      <c r="B58" s="2040" t="s">
        <v>210</v>
      </c>
      <c r="C58" s="1519" t="s">
        <v>227</v>
      </c>
      <c r="D58" s="1512" t="s">
        <v>227</v>
      </c>
      <c r="E58" s="1511" t="s">
        <v>581</v>
      </c>
      <c r="F58" s="2033" t="s">
        <v>1831</v>
      </c>
      <c r="G58" s="2034"/>
      <c r="H58" s="1513" t="s">
        <v>1936</v>
      </c>
    </row>
    <row r="59" spans="1:8" ht="24.75" customHeight="1" x14ac:dyDescent="0.2">
      <c r="A59" s="1509"/>
      <c r="B59" s="2042"/>
      <c r="C59" s="1519" t="s">
        <v>227</v>
      </c>
      <c r="D59" s="1512" t="s">
        <v>227</v>
      </c>
      <c r="E59" s="1511" t="s">
        <v>581</v>
      </c>
      <c r="F59" s="2033" t="s">
        <v>1907</v>
      </c>
      <c r="G59" s="2034"/>
      <c r="H59" s="1513"/>
    </row>
    <row r="60" spans="1:8" s="751" customFormat="1" ht="24.75" customHeight="1" x14ac:dyDescent="0.2">
      <c r="A60" s="786"/>
      <c r="B60" s="2061" t="s">
        <v>70</v>
      </c>
      <c r="C60" s="781" t="s">
        <v>227</v>
      </c>
      <c r="D60" s="1512" t="s">
        <v>227</v>
      </c>
      <c r="E60" s="783" t="s">
        <v>581</v>
      </c>
      <c r="F60" s="1846" t="s">
        <v>1660</v>
      </c>
      <c r="G60" s="1847"/>
      <c r="H60" s="793"/>
    </row>
    <row r="61" spans="1:8" ht="41.25" customHeight="1" x14ac:dyDescent="0.2">
      <c r="A61" s="1509"/>
      <c r="B61" s="2038"/>
      <c r="C61" s="781" t="s">
        <v>227</v>
      </c>
      <c r="D61" s="1542" t="s">
        <v>227</v>
      </c>
      <c r="E61" s="1518" t="s">
        <v>581</v>
      </c>
      <c r="F61" s="2033" t="s">
        <v>1908</v>
      </c>
      <c r="G61" s="2062"/>
      <c r="H61" s="1535"/>
    </row>
    <row r="62" spans="1:8" ht="33.450000000000003" customHeight="1" x14ac:dyDescent="0.2">
      <c r="A62" s="1509"/>
      <c r="B62" s="2039"/>
      <c r="C62" s="781" t="s">
        <v>227</v>
      </c>
      <c r="D62" s="1542" t="s">
        <v>227</v>
      </c>
      <c r="E62" s="1518" t="s">
        <v>581</v>
      </c>
      <c r="F62" s="2033" t="s">
        <v>1937</v>
      </c>
      <c r="G62" s="2062"/>
      <c r="H62" s="1535"/>
    </row>
    <row r="63" spans="1:8" ht="33" customHeight="1" x14ac:dyDescent="0.2">
      <c r="A63" s="1509"/>
      <c r="B63" s="2026" t="s">
        <v>1954</v>
      </c>
      <c r="C63" s="1274"/>
      <c r="D63" s="1542" t="s">
        <v>227</v>
      </c>
      <c r="E63" s="1518" t="s">
        <v>581</v>
      </c>
      <c r="F63" s="2031" t="s">
        <v>1831</v>
      </c>
      <c r="G63" s="2032"/>
      <c r="H63" s="1535" t="s">
        <v>1645</v>
      </c>
    </row>
    <row r="64" spans="1:8" s="980" customFormat="1" ht="48" customHeight="1" x14ac:dyDescent="0.2">
      <c r="A64" s="977"/>
      <c r="B64" s="2026"/>
      <c r="C64" s="1519" t="s">
        <v>227</v>
      </c>
      <c r="D64" s="979" t="s">
        <v>227</v>
      </c>
      <c r="E64" s="1518" t="s">
        <v>581</v>
      </c>
      <c r="F64" s="2033" t="s">
        <v>1637</v>
      </c>
      <c r="G64" s="2034"/>
      <c r="H64" s="1535" t="s">
        <v>1909</v>
      </c>
    </row>
    <row r="65" spans="1:8" s="751" customFormat="1" ht="72" customHeight="1" x14ac:dyDescent="0.2">
      <c r="A65" s="786"/>
      <c r="B65" s="2026"/>
      <c r="C65" s="1536" t="s">
        <v>227</v>
      </c>
      <c r="D65" s="782" t="s">
        <v>227</v>
      </c>
      <c r="E65" s="779" t="s">
        <v>581</v>
      </c>
      <c r="F65" s="1846" t="s">
        <v>1910</v>
      </c>
      <c r="G65" s="1847"/>
      <c r="H65" s="794" t="s">
        <v>1646</v>
      </c>
    </row>
    <row r="66" spans="1:8" s="746" customFormat="1" ht="36" customHeight="1" x14ac:dyDescent="0.2">
      <c r="A66" s="744"/>
      <c r="B66" s="1287" t="s">
        <v>1722</v>
      </c>
      <c r="C66" s="1519" t="s">
        <v>227</v>
      </c>
      <c r="D66" s="1519" t="s">
        <v>227</v>
      </c>
      <c r="E66" s="797"/>
      <c r="F66" s="1919"/>
      <c r="G66" s="1920"/>
      <c r="H66" s="1517" t="s">
        <v>1647</v>
      </c>
    </row>
    <row r="67" spans="1:8" ht="33.450000000000003" customHeight="1" x14ac:dyDescent="0.2">
      <c r="A67" s="1509"/>
      <c r="B67" s="1541" t="s">
        <v>1832</v>
      </c>
      <c r="C67" s="1519" t="s">
        <v>227</v>
      </c>
      <c r="D67" s="1512" t="s">
        <v>227</v>
      </c>
      <c r="E67" s="1511" t="s">
        <v>581</v>
      </c>
      <c r="F67" s="2068" t="s">
        <v>1938</v>
      </c>
      <c r="G67" s="2069"/>
      <c r="H67" s="1513"/>
    </row>
    <row r="68" spans="1:8" ht="30" customHeight="1" x14ac:dyDescent="0.2">
      <c r="A68" s="1509"/>
      <c r="B68" s="2065" t="s">
        <v>1912</v>
      </c>
      <c r="C68" s="806"/>
      <c r="D68" s="1512" t="s">
        <v>227</v>
      </c>
      <c r="E68" s="1511" t="s">
        <v>581</v>
      </c>
      <c r="F68" s="2033" t="s">
        <v>1831</v>
      </c>
      <c r="G68" s="2034"/>
      <c r="H68" s="1535" t="s">
        <v>1645</v>
      </c>
    </row>
    <row r="69" spans="1:8" ht="24.75" customHeight="1" x14ac:dyDescent="0.2">
      <c r="A69" s="1509"/>
      <c r="B69" s="2066"/>
      <c r="C69" s="1536" t="s">
        <v>227</v>
      </c>
      <c r="D69" s="1512" t="s">
        <v>227</v>
      </c>
      <c r="E69" s="1518" t="s">
        <v>581</v>
      </c>
      <c r="F69" s="2031" t="s">
        <v>1913</v>
      </c>
      <c r="G69" s="2032"/>
      <c r="H69" s="1535"/>
    </row>
    <row r="70" spans="1:8" ht="24.75" customHeight="1" x14ac:dyDescent="0.2">
      <c r="A70" s="1509"/>
      <c r="B70" s="2067"/>
      <c r="C70" s="1536" t="s">
        <v>227</v>
      </c>
      <c r="D70" s="1512" t="s">
        <v>227</v>
      </c>
      <c r="E70" s="1518" t="s">
        <v>581</v>
      </c>
      <c r="F70" s="2031" t="s">
        <v>1914</v>
      </c>
      <c r="G70" s="2032"/>
      <c r="H70" s="1535"/>
    </row>
    <row r="71" spans="1:8" ht="24.75" customHeight="1" x14ac:dyDescent="0.2">
      <c r="A71" s="1509"/>
      <c r="B71" s="2065" t="s">
        <v>1915</v>
      </c>
      <c r="C71" s="1519" t="s">
        <v>227</v>
      </c>
      <c r="D71" s="1512" t="s">
        <v>227</v>
      </c>
      <c r="E71" s="1511" t="s">
        <v>581</v>
      </c>
      <c r="F71" s="2033" t="s">
        <v>1939</v>
      </c>
      <c r="G71" s="2034"/>
      <c r="H71" s="1513"/>
    </row>
    <row r="72" spans="1:8" ht="24.75" customHeight="1" x14ac:dyDescent="0.2">
      <c r="A72" s="1509"/>
      <c r="B72" s="2066"/>
      <c r="C72" s="1519" t="s">
        <v>227</v>
      </c>
      <c r="D72" s="1512" t="s">
        <v>227</v>
      </c>
      <c r="E72" s="1518" t="s">
        <v>581</v>
      </c>
      <c r="F72" s="2031" t="s">
        <v>1913</v>
      </c>
      <c r="G72" s="2032"/>
      <c r="H72" s="1535"/>
    </row>
    <row r="73" spans="1:8" ht="24.75" customHeight="1" x14ac:dyDescent="0.2">
      <c r="A73" s="1509"/>
      <c r="B73" s="2067"/>
      <c r="C73" s="1536" t="s">
        <v>227</v>
      </c>
      <c r="D73" s="1512" t="s">
        <v>227</v>
      </c>
      <c r="E73" s="1518" t="s">
        <v>581</v>
      </c>
      <c r="F73" s="2031" t="s">
        <v>1916</v>
      </c>
      <c r="G73" s="2032"/>
      <c r="H73" s="1535"/>
    </row>
    <row r="74" spans="1:8" ht="24.75" customHeight="1" x14ac:dyDescent="0.2">
      <c r="A74" s="1509"/>
      <c r="B74" s="2040" t="s">
        <v>1917</v>
      </c>
      <c r="C74" s="1536" t="s">
        <v>227</v>
      </c>
      <c r="D74" s="1512" t="s">
        <v>227</v>
      </c>
      <c r="E74" s="1518" t="s">
        <v>581</v>
      </c>
      <c r="F74" s="2033" t="s">
        <v>1940</v>
      </c>
      <c r="G74" s="2062"/>
      <c r="H74" s="1535"/>
    </row>
    <row r="75" spans="1:8" ht="29.25" customHeight="1" x14ac:dyDescent="0.2">
      <c r="A75" s="1509"/>
      <c r="B75" s="2063"/>
      <c r="C75" s="806"/>
      <c r="D75" s="1512" t="s">
        <v>227</v>
      </c>
      <c r="E75" s="1511" t="s">
        <v>581</v>
      </c>
      <c r="F75" s="2033" t="s">
        <v>1831</v>
      </c>
      <c r="G75" s="2034"/>
      <c r="H75" s="1535" t="s">
        <v>1645</v>
      </c>
    </row>
    <row r="76" spans="1:8" ht="124.8" x14ac:dyDescent="0.2">
      <c r="A76" s="1509"/>
      <c r="B76" s="2063"/>
      <c r="C76" s="1519" t="s">
        <v>227</v>
      </c>
      <c r="D76" s="1512" t="s">
        <v>227</v>
      </c>
      <c r="E76" s="1518" t="s">
        <v>581</v>
      </c>
      <c r="F76" s="2031" t="s">
        <v>1918</v>
      </c>
      <c r="G76" s="2032"/>
      <c r="H76" s="1535" t="s">
        <v>1919</v>
      </c>
    </row>
    <row r="77" spans="1:8" ht="24.75" customHeight="1" x14ac:dyDescent="0.2">
      <c r="A77" s="1509"/>
      <c r="B77" s="2064"/>
      <c r="C77" s="1536" t="s">
        <v>227</v>
      </c>
      <c r="D77" s="1512" t="s">
        <v>227</v>
      </c>
      <c r="E77" s="1518" t="s">
        <v>581</v>
      </c>
      <c r="F77" s="2031" t="s">
        <v>1920</v>
      </c>
      <c r="G77" s="2032"/>
      <c r="H77" s="1535"/>
    </row>
    <row r="78" spans="1:8" ht="24.75" customHeight="1" x14ac:dyDescent="0.2">
      <c r="A78" s="1509"/>
      <c r="B78" s="2040" t="s">
        <v>1921</v>
      </c>
      <c r="C78" s="1508" t="s">
        <v>227</v>
      </c>
      <c r="D78" s="1519" t="s">
        <v>227</v>
      </c>
      <c r="E78" s="1518" t="s">
        <v>581</v>
      </c>
      <c r="F78" s="2043" t="s">
        <v>1952</v>
      </c>
      <c r="G78" s="2044"/>
      <c r="H78" s="1517" t="s">
        <v>1647</v>
      </c>
    </row>
    <row r="79" spans="1:8" ht="32.25" customHeight="1" x14ac:dyDescent="0.2">
      <c r="A79" s="1509"/>
      <c r="B79" s="2041"/>
      <c r="C79" s="806"/>
      <c r="D79" s="1512" t="s">
        <v>227</v>
      </c>
      <c r="E79" s="1518" t="s">
        <v>581</v>
      </c>
      <c r="F79" s="2033" t="s">
        <v>1831</v>
      </c>
      <c r="G79" s="2034"/>
      <c r="H79" s="1535" t="s">
        <v>1645</v>
      </c>
    </row>
    <row r="80" spans="1:8" ht="18.75" customHeight="1" x14ac:dyDescent="0.2">
      <c r="A80" s="1509"/>
      <c r="B80" s="2042"/>
      <c r="C80" s="1508" t="s">
        <v>227</v>
      </c>
      <c r="D80" s="1519" t="s">
        <v>227</v>
      </c>
      <c r="E80" s="1518" t="s">
        <v>581</v>
      </c>
      <c r="F80" s="2043" t="s">
        <v>1895</v>
      </c>
      <c r="G80" s="2044"/>
      <c r="H80" s="1535"/>
    </row>
    <row r="81" spans="1:8" ht="24.75" customHeight="1" x14ac:dyDescent="0.2">
      <c r="A81" s="1509"/>
      <c r="B81" s="1538" t="s">
        <v>1922</v>
      </c>
      <c r="C81" s="1536" t="s">
        <v>227</v>
      </c>
      <c r="D81" s="1512" t="s">
        <v>227</v>
      </c>
      <c r="E81" s="1518" t="s">
        <v>581</v>
      </c>
      <c r="F81" s="2070" t="s">
        <v>1993</v>
      </c>
      <c r="G81" s="2071"/>
      <c r="H81" s="1535"/>
    </row>
    <row r="82" spans="1:8" ht="24.75" customHeight="1" x14ac:dyDescent="0.2">
      <c r="A82" s="1509"/>
      <c r="B82" s="2061" t="s">
        <v>1923</v>
      </c>
      <c r="C82" s="1536" t="s">
        <v>227</v>
      </c>
      <c r="D82" s="1512" t="s">
        <v>227</v>
      </c>
      <c r="E82" s="1540" t="s">
        <v>581</v>
      </c>
      <c r="F82" s="2033" t="s">
        <v>2091</v>
      </c>
      <c r="G82" s="2073"/>
      <c r="H82" s="1535"/>
    </row>
    <row r="83" spans="1:8" ht="24.75" customHeight="1" x14ac:dyDescent="0.2">
      <c r="A83" s="1509"/>
      <c r="B83" s="2072"/>
      <c r="C83" s="1536" t="s">
        <v>227</v>
      </c>
      <c r="D83" s="1512" t="s">
        <v>227</v>
      </c>
      <c r="E83" s="1540" t="s">
        <v>581</v>
      </c>
      <c r="F83" s="2033" t="s">
        <v>1924</v>
      </c>
      <c r="G83" s="2073"/>
      <c r="H83" s="1535"/>
    </row>
    <row r="84" spans="1:8" ht="24.75" customHeight="1" x14ac:dyDescent="0.2">
      <c r="A84" s="1509"/>
      <c r="B84" s="2040" t="s">
        <v>216</v>
      </c>
      <c r="C84" s="1519" t="s">
        <v>227</v>
      </c>
      <c r="D84" s="1512" t="s">
        <v>227</v>
      </c>
      <c r="E84" s="1518" t="s">
        <v>581</v>
      </c>
      <c r="F84" s="2031" t="s">
        <v>2092</v>
      </c>
      <c r="G84" s="2032"/>
      <c r="H84" s="1535"/>
    </row>
    <row r="85" spans="1:8" ht="24.75" customHeight="1" x14ac:dyDescent="0.2">
      <c r="A85" s="1509"/>
      <c r="B85" s="2041"/>
      <c r="C85" s="1519" t="s">
        <v>227</v>
      </c>
      <c r="D85" s="1512" t="s">
        <v>227</v>
      </c>
      <c r="E85" s="1518" t="s">
        <v>581</v>
      </c>
      <c r="F85" s="2031" t="s">
        <v>1637</v>
      </c>
      <c r="G85" s="2032"/>
      <c r="H85" s="1535" t="s">
        <v>1925</v>
      </c>
    </row>
    <row r="86" spans="1:8" ht="24.75" customHeight="1" x14ac:dyDescent="0.2">
      <c r="A86" s="1509"/>
      <c r="B86" s="2041"/>
      <c r="C86" s="1519" t="s">
        <v>227</v>
      </c>
      <c r="D86" s="1512" t="s">
        <v>227</v>
      </c>
      <c r="E86" s="1518" t="s">
        <v>581</v>
      </c>
      <c r="F86" s="2031" t="s">
        <v>1926</v>
      </c>
      <c r="G86" s="2032"/>
      <c r="H86" s="1535"/>
    </row>
    <row r="87" spans="1:8" ht="36" customHeight="1" x14ac:dyDescent="0.2">
      <c r="A87" s="1509"/>
      <c r="B87" s="2041"/>
      <c r="C87" s="1519" t="s">
        <v>227</v>
      </c>
      <c r="D87" s="1512" t="s">
        <v>227</v>
      </c>
      <c r="E87" s="1518" t="s">
        <v>581</v>
      </c>
      <c r="F87" s="2031" t="s">
        <v>1900</v>
      </c>
      <c r="G87" s="2032"/>
      <c r="H87" s="1535"/>
    </row>
    <row r="88" spans="1:8" ht="24.75" customHeight="1" x14ac:dyDescent="0.2">
      <c r="A88" s="1539"/>
      <c r="B88" s="2042"/>
      <c r="C88" s="1536" t="s">
        <v>227</v>
      </c>
      <c r="D88" s="1512" t="s">
        <v>227</v>
      </c>
      <c r="E88" s="1518" t="s">
        <v>581</v>
      </c>
      <c r="F88" s="2031" t="s">
        <v>1901</v>
      </c>
      <c r="G88" s="2032"/>
      <c r="H88" s="1535"/>
    </row>
    <row r="89" spans="1:8" ht="24.75" customHeight="1" x14ac:dyDescent="0.2">
      <c r="A89" s="1509"/>
      <c r="B89" s="2085" t="s">
        <v>217</v>
      </c>
      <c r="C89" s="1536" t="s">
        <v>227</v>
      </c>
      <c r="D89" s="1512" t="s">
        <v>227</v>
      </c>
      <c r="E89" s="1518" t="s">
        <v>581</v>
      </c>
      <c r="F89" s="2031" t="s">
        <v>1927</v>
      </c>
      <c r="G89" s="2032"/>
      <c r="H89" s="1535"/>
    </row>
    <row r="90" spans="1:8" ht="24.75" customHeight="1" x14ac:dyDescent="0.2">
      <c r="A90" s="1509"/>
      <c r="B90" s="2085"/>
      <c r="C90" s="1536" t="s">
        <v>227</v>
      </c>
      <c r="D90" s="1512" t="s">
        <v>227</v>
      </c>
      <c r="E90" s="1518" t="s">
        <v>581</v>
      </c>
      <c r="F90" s="2031" t="s">
        <v>1928</v>
      </c>
      <c r="G90" s="2032"/>
      <c r="H90" s="1535" t="s">
        <v>1635</v>
      </c>
    </row>
    <row r="91" spans="1:8" ht="24.75" customHeight="1" x14ac:dyDescent="0.2">
      <c r="A91" s="1509"/>
      <c r="B91" s="2086"/>
      <c r="C91" s="1536" t="s">
        <v>227</v>
      </c>
      <c r="D91" s="1512" t="s">
        <v>227</v>
      </c>
      <c r="E91" s="1518" t="s">
        <v>581</v>
      </c>
      <c r="F91" s="2031" t="s">
        <v>1929</v>
      </c>
      <c r="G91" s="2032"/>
      <c r="H91" s="1535" t="s">
        <v>1635</v>
      </c>
    </row>
    <row r="92" spans="1:8" ht="24.75" customHeight="1" x14ac:dyDescent="0.2">
      <c r="A92" s="1509"/>
      <c r="B92" s="1537" t="s">
        <v>2246</v>
      </c>
      <c r="C92" s="1536" t="s">
        <v>227</v>
      </c>
      <c r="D92" s="1512" t="s">
        <v>227</v>
      </c>
      <c r="E92" s="2035"/>
      <c r="F92" s="2036"/>
      <c r="G92" s="2037"/>
      <c r="H92" s="1535"/>
    </row>
    <row r="93" spans="1:8" s="1522" customFormat="1" ht="18" customHeight="1" x14ac:dyDescent="0.2">
      <c r="A93" s="1524" t="s">
        <v>586</v>
      </c>
      <c r="B93" s="1839" t="s">
        <v>33</v>
      </c>
      <c r="C93" s="1534" t="s">
        <v>227</v>
      </c>
      <c r="D93" s="1533" t="s">
        <v>227</v>
      </c>
      <c r="E93" s="1532" t="s">
        <v>581</v>
      </c>
      <c r="F93" s="2045" t="s">
        <v>1681</v>
      </c>
      <c r="G93" s="2046"/>
      <c r="H93" s="1531"/>
    </row>
    <row r="94" spans="1:8" s="751" customFormat="1" ht="18" customHeight="1" x14ac:dyDescent="0.2">
      <c r="A94" s="786"/>
      <c r="B94" s="1840"/>
      <c r="C94" s="781" t="s">
        <v>227</v>
      </c>
      <c r="D94" s="917" t="s">
        <v>227</v>
      </c>
      <c r="E94" s="1527" t="s">
        <v>581</v>
      </c>
      <c r="F94" s="2087" t="s">
        <v>1840</v>
      </c>
      <c r="G94" s="2088"/>
      <c r="H94" s="1526"/>
    </row>
    <row r="95" spans="1:8" s="751" customFormat="1" ht="18" customHeight="1" x14ac:dyDescent="0.2">
      <c r="A95" s="786"/>
      <c r="B95" s="1840"/>
      <c r="C95" s="781" t="s">
        <v>227</v>
      </c>
      <c r="D95" s="917" t="s">
        <v>227</v>
      </c>
      <c r="E95" s="1527" t="s">
        <v>581</v>
      </c>
      <c r="F95" s="2087" t="s">
        <v>1841</v>
      </c>
      <c r="G95" s="2088"/>
      <c r="H95" s="1526" t="s">
        <v>1842</v>
      </c>
    </row>
    <row r="96" spans="1:8" s="1525" customFormat="1" ht="18" customHeight="1" x14ac:dyDescent="0.2">
      <c r="A96" s="1530"/>
      <c r="B96" s="1840"/>
      <c r="C96" s="1529" t="s">
        <v>227</v>
      </c>
      <c r="D96" s="1528" t="s">
        <v>227</v>
      </c>
      <c r="E96" s="1527" t="s">
        <v>581</v>
      </c>
      <c r="F96" s="2087" t="s">
        <v>1656</v>
      </c>
      <c r="G96" s="2088"/>
      <c r="H96" s="1526"/>
    </row>
    <row r="97" spans="1:8" s="1522" customFormat="1" ht="42" customHeight="1" x14ac:dyDescent="0.2">
      <c r="A97" s="1524"/>
      <c r="B97" s="1840"/>
      <c r="C97" s="1504" t="s">
        <v>227</v>
      </c>
      <c r="D97" s="1503" t="s">
        <v>227</v>
      </c>
      <c r="E97" s="1523" t="s">
        <v>581</v>
      </c>
      <c r="F97" s="2045" t="s">
        <v>1682</v>
      </c>
      <c r="G97" s="2046"/>
      <c r="H97" s="1514" t="s">
        <v>1723</v>
      </c>
    </row>
    <row r="98" spans="1:8" s="1522" customFormat="1" ht="27" customHeight="1" x14ac:dyDescent="0.2">
      <c r="A98" s="1524"/>
      <c r="B98" s="1841"/>
      <c r="C98" s="1504" t="s">
        <v>227</v>
      </c>
      <c r="D98" s="1503" t="s">
        <v>227</v>
      </c>
      <c r="E98" s="1523" t="s">
        <v>581</v>
      </c>
      <c r="F98" s="2045" t="s">
        <v>1683</v>
      </c>
      <c r="G98" s="2046"/>
      <c r="H98" s="1514" t="s">
        <v>1842</v>
      </c>
    </row>
    <row r="99" spans="1:8" s="1522" customFormat="1" ht="27" customHeight="1" x14ac:dyDescent="0.2">
      <c r="A99" s="1524"/>
      <c r="B99" s="1871" t="s">
        <v>1873</v>
      </c>
      <c r="C99" s="1504" t="s">
        <v>227</v>
      </c>
      <c r="D99" s="1503" t="s">
        <v>227</v>
      </c>
      <c r="E99" s="1523" t="s">
        <v>581</v>
      </c>
      <c r="F99" s="2076" t="s">
        <v>1874</v>
      </c>
      <c r="G99" s="2077"/>
      <c r="H99" s="1514"/>
    </row>
    <row r="100" spans="1:8" s="1522" customFormat="1" ht="37.5" customHeight="1" x14ac:dyDescent="0.2">
      <c r="A100" s="1524"/>
      <c r="B100" s="1872"/>
      <c r="C100" s="1504" t="s">
        <v>227</v>
      </c>
      <c r="D100" s="1503" t="s">
        <v>227</v>
      </c>
      <c r="E100" s="1523" t="s">
        <v>581</v>
      </c>
      <c r="F100" s="2076" t="s">
        <v>1883</v>
      </c>
      <c r="G100" s="2077"/>
      <c r="H100" s="1514" t="s">
        <v>1876</v>
      </c>
    </row>
    <row r="101" spans="1:8" s="1522" customFormat="1" ht="27" customHeight="1" x14ac:dyDescent="0.2">
      <c r="A101" s="1524"/>
      <c r="B101" s="1872"/>
      <c r="C101" s="1504" t="s">
        <v>227</v>
      </c>
      <c r="D101" s="1503" t="s">
        <v>227</v>
      </c>
      <c r="E101" s="1523" t="s">
        <v>581</v>
      </c>
      <c r="F101" s="2078" t="s">
        <v>1841</v>
      </c>
      <c r="G101" s="2079"/>
      <c r="H101" s="1514" t="s">
        <v>1886</v>
      </c>
    </row>
    <row r="102" spans="1:8" s="1522" customFormat="1" ht="27" customHeight="1" x14ac:dyDescent="0.2">
      <c r="A102" s="1524"/>
      <c r="B102" s="1872"/>
      <c r="C102" s="1504" t="s">
        <v>227</v>
      </c>
      <c r="D102" s="1503" t="s">
        <v>227</v>
      </c>
      <c r="E102" s="1523" t="s">
        <v>581</v>
      </c>
      <c r="F102" s="2078" t="s">
        <v>1840</v>
      </c>
      <c r="G102" s="2079"/>
      <c r="H102" s="1514" t="s">
        <v>1875</v>
      </c>
    </row>
    <row r="103" spans="1:8" s="1522" customFormat="1" ht="27" customHeight="1" x14ac:dyDescent="0.2">
      <c r="A103" s="1524"/>
      <c r="B103" s="1872"/>
      <c r="C103" s="1504" t="s">
        <v>227</v>
      </c>
      <c r="D103" s="1503" t="s">
        <v>227</v>
      </c>
      <c r="E103" s="1523" t="s">
        <v>581</v>
      </c>
      <c r="F103" s="2078" t="s">
        <v>1885</v>
      </c>
      <c r="G103" s="2079"/>
      <c r="H103" s="1514"/>
    </row>
    <row r="104" spans="1:8" ht="24.75" customHeight="1" x14ac:dyDescent="0.2">
      <c r="A104" s="1509"/>
      <c r="B104" s="1521" t="s">
        <v>410</v>
      </c>
      <c r="C104" s="1519" t="s">
        <v>227</v>
      </c>
      <c r="D104" s="1512" t="s">
        <v>227</v>
      </c>
      <c r="E104" s="1518" t="s">
        <v>581</v>
      </c>
      <c r="F104" s="2033" t="s">
        <v>2093</v>
      </c>
      <c r="G104" s="2062"/>
      <c r="H104" s="1517" t="s">
        <v>1647</v>
      </c>
    </row>
    <row r="105" spans="1:8" ht="24.75" customHeight="1" x14ac:dyDescent="0.2">
      <c r="A105" s="1509"/>
      <c r="B105" s="1521" t="s">
        <v>1930</v>
      </c>
      <c r="C105" s="1519" t="s">
        <v>227</v>
      </c>
      <c r="D105" s="1512" t="s">
        <v>227</v>
      </c>
      <c r="E105" s="1518" t="s">
        <v>581</v>
      </c>
      <c r="F105" s="2084" t="s">
        <v>1931</v>
      </c>
      <c r="G105" s="2062"/>
      <c r="H105" s="1517" t="s">
        <v>1647</v>
      </c>
    </row>
    <row r="106" spans="1:8" ht="24.75" customHeight="1" x14ac:dyDescent="0.2">
      <c r="A106" s="1509"/>
      <c r="B106" s="1521" t="s">
        <v>1932</v>
      </c>
      <c r="C106" s="1519" t="s">
        <v>227</v>
      </c>
      <c r="D106" s="1512" t="s">
        <v>227</v>
      </c>
      <c r="E106" s="1518" t="s">
        <v>581</v>
      </c>
      <c r="F106" s="2084" t="s">
        <v>2115</v>
      </c>
      <c r="G106" s="2062"/>
      <c r="H106" s="1517" t="s">
        <v>1647</v>
      </c>
    </row>
    <row r="107" spans="1:8" ht="33.450000000000003" customHeight="1" x14ac:dyDescent="0.2">
      <c r="A107" s="1509"/>
      <c r="B107" s="1521" t="s">
        <v>1650</v>
      </c>
      <c r="C107" s="1519" t="s">
        <v>227</v>
      </c>
      <c r="D107" s="1512" t="s">
        <v>227</v>
      </c>
      <c r="E107" s="1518"/>
      <c r="F107" s="2033"/>
      <c r="G107" s="2062"/>
      <c r="H107" s="1517" t="s">
        <v>1651</v>
      </c>
    </row>
    <row r="108" spans="1:8" ht="24.75" customHeight="1" x14ac:dyDescent="0.2">
      <c r="A108" s="1509"/>
      <c r="B108" s="1520" t="s">
        <v>1933</v>
      </c>
      <c r="C108" s="1519" t="s">
        <v>227</v>
      </c>
      <c r="D108" s="1512" t="s">
        <v>227</v>
      </c>
      <c r="E108" s="1518" t="s">
        <v>581</v>
      </c>
      <c r="F108" s="2068" t="s">
        <v>1934</v>
      </c>
      <c r="G108" s="2080"/>
      <c r="H108" s="1517"/>
    </row>
    <row r="109" spans="1:8" s="732" customFormat="1" ht="37.5" customHeight="1" x14ac:dyDescent="0.2">
      <c r="A109" s="786"/>
      <c r="B109" s="2081" t="s">
        <v>1724</v>
      </c>
      <c r="C109" s="1504" t="s">
        <v>227</v>
      </c>
      <c r="D109" s="1503" t="s">
        <v>227</v>
      </c>
      <c r="E109" s="1502" t="s">
        <v>581</v>
      </c>
      <c r="F109" s="2074" t="s">
        <v>1725</v>
      </c>
      <c r="G109" s="2075"/>
      <c r="H109" s="812"/>
    </row>
    <row r="110" spans="1:8" s="732" customFormat="1" ht="18.75" customHeight="1" x14ac:dyDescent="0.2">
      <c r="A110" s="786"/>
      <c r="B110" s="2082"/>
      <c r="C110" s="1504" t="s">
        <v>227</v>
      </c>
      <c r="D110" s="1503" t="s">
        <v>227</v>
      </c>
      <c r="E110" s="1502" t="s">
        <v>581</v>
      </c>
      <c r="F110" s="2074" t="s">
        <v>1728</v>
      </c>
      <c r="G110" s="2075"/>
      <c r="H110" s="812" t="s">
        <v>1877</v>
      </c>
    </row>
    <row r="111" spans="1:8" s="732" customFormat="1" ht="18.75" customHeight="1" x14ac:dyDescent="0.2">
      <c r="A111" s="786"/>
      <c r="B111" s="2082"/>
      <c r="C111" s="1504" t="s">
        <v>227</v>
      </c>
      <c r="D111" s="1503" t="s">
        <v>227</v>
      </c>
      <c r="E111" s="1502" t="s">
        <v>581</v>
      </c>
      <c r="F111" s="2074" t="s">
        <v>2609</v>
      </c>
      <c r="G111" s="2075"/>
      <c r="H111" s="812" t="s">
        <v>1842</v>
      </c>
    </row>
    <row r="112" spans="1:8" s="732" customFormat="1" ht="36" customHeight="1" x14ac:dyDescent="0.2">
      <c r="A112" s="786"/>
      <c r="B112" s="2083"/>
      <c r="C112" s="1516"/>
      <c r="D112" s="1515"/>
      <c r="E112" s="1502" t="s">
        <v>714</v>
      </c>
      <c r="F112" s="2074" t="s">
        <v>1735</v>
      </c>
      <c r="G112" s="2075"/>
      <c r="H112" s="812" t="s">
        <v>1736</v>
      </c>
    </row>
    <row r="113" spans="1:8" s="732" customFormat="1" ht="32.25" customHeight="1" x14ac:dyDescent="0.2">
      <c r="A113" s="786"/>
      <c r="B113" s="2081" t="s">
        <v>1670</v>
      </c>
      <c r="C113" s="2089"/>
      <c r="D113" s="1503" t="s">
        <v>227</v>
      </c>
      <c r="E113" s="1502" t="s">
        <v>581</v>
      </c>
      <c r="F113" s="2074" t="s">
        <v>1733</v>
      </c>
      <c r="G113" s="2075"/>
      <c r="H113" s="812"/>
    </row>
    <row r="114" spans="1:8" s="732" customFormat="1" ht="32.25" customHeight="1" x14ac:dyDescent="0.2">
      <c r="A114" s="786"/>
      <c r="B114" s="2082"/>
      <c r="C114" s="2090"/>
      <c r="D114" s="1503" t="s">
        <v>227</v>
      </c>
      <c r="E114" s="1502" t="s">
        <v>581</v>
      </c>
      <c r="F114" s="2059" t="s">
        <v>1714</v>
      </c>
      <c r="G114" s="2060"/>
      <c r="H114" s="1514" t="s">
        <v>1717</v>
      </c>
    </row>
    <row r="115" spans="1:8" s="732" customFormat="1" ht="32.25" customHeight="1" x14ac:dyDescent="0.2">
      <c r="A115" s="786"/>
      <c r="B115" s="2082"/>
      <c r="C115" s="2090"/>
      <c r="D115" s="1503" t="s">
        <v>227</v>
      </c>
      <c r="E115" s="1502" t="s">
        <v>581</v>
      </c>
      <c r="F115" s="2059" t="s">
        <v>1737</v>
      </c>
      <c r="G115" s="2060"/>
      <c r="H115" s="1514" t="s">
        <v>1738</v>
      </c>
    </row>
    <row r="116" spans="1:8" s="732" customFormat="1" ht="43.5" customHeight="1" x14ac:dyDescent="0.2">
      <c r="A116" s="786"/>
      <c r="B116" s="2083"/>
      <c r="C116" s="2091"/>
      <c r="D116" s="1503" t="s">
        <v>227</v>
      </c>
      <c r="E116" s="1502" t="s">
        <v>581</v>
      </c>
      <c r="F116" s="2059" t="s">
        <v>1740</v>
      </c>
      <c r="G116" s="2060"/>
      <c r="H116" s="1514" t="s">
        <v>1739</v>
      </c>
    </row>
    <row r="117" spans="1:8" ht="33.450000000000003" customHeight="1" x14ac:dyDescent="0.2">
      <c r="A117" s="1509"/>
      <c r="B117" s="2040" t="s">
        <v>78</v>
      </c>
      <c r="C117" s="2019"/>
      <c r="D117" s="1512" t="s">
        <v>227</v>
      </c>
      <c r="E117" s="1511" t="s">
        <v>581</v>
      </c>
      <c r="F117" s="2033" t="s">
        <v>2231</v>
      </c>
      <c r="G117" s="2034"/>
      <c r="H117" s="1513"/>
    </row>
    <row r="118" spans="1:8" ht="41.25" customHeight="1" x14ac:dyDescent="0.2">
      <c r="A118" s="1509"/>
      <c r="B118" s="2041"/>
      <c r="C118" s="2020"/>
      <c r="D118" s="1512" t="s">
        <v>227</v>
      </c>
      <c r="E118" s="1511" t="s">
        <v>581</v>
      </c>
      <c r="F118" s="2033" t="s">
        <v>1831</v>
      </c>
      <c r="G118" s="2034"/>
      <c r="H118" s="1510" t="s">
        <v>1843</v>
      </c>
    </row>
    <row r="119" spans="1:8" ht="36" customHeight="1" x14ac:dyDescent="0.2">
      <c r="A119" s="1509"/>
      <c r="B119" s="2041"/>
      <c r="C119" s="2021"/>
      <c r="D119" s="1508" t="s">
        <v>8</v>
      </c>
      <c r="E119" s="1507" t="s">
        <v>581</v>
      </c>
      <c r="F119" s="2052" t="s">
        <v>2223</v>
      </c>
      <c r="G119" s="2053"/>
      <c r="H119" s="1506" t="s">
        <v>2225</v>
      </c>
    </row>
    <row r="120" spans="1:8" s="732" customFormat="1" ht="32.25" customHeight="1" x14ac:dyDescent="0.2">
      <c r="A120" s="1276"/>
      <c r="B120" s="1505" t="s">
        <v>2611</v>
      </c>
      <c r="C120" s="1504" t="s">
        <v>227</v>
      </c>
      <c r="D120" s="1503" t="s">
        <v>227</v>
      </c>
      <c r="E120" s="1502" t="s">
        <v>581</v>
      </c>
      <c r="F120" s="2074" t="s">
        <v>2610</v>
      </c>
      <c r="G120" s="2075"/>
      <c r="H120" s="741"/>
    </row>
  </sheetData>
  <mergeCells count="155">
    <mergeCell ref="F120:G120"/>
    <mergeCell ref="B113:B116"/>
    <mergeCell ref="C113:C116"/>
    <mergeCell ref="F113:G113"/>
    <mergeCell ref="F114:G114"/>
    <mergeCell ref="F115:G115"/>
    <mergeCell ref="F116:G116"/>
    <mergeCell ref="B117:B119"/>
    <mergeCell ref="C117:C119"/>
    <mergeCell ref="F117:G117"/>
    <mergeCell ref="F118:G118"/>
    <mergeCell ref="F119:G119"/>
    <mergeCell ref="B89:B91"/>
    <mergeCell ref="F89:G89"/>
    <mergeCell ref="F90:G90"/>
    <mergeCell ref="F91:G91"/>
    <mergeCell ref="B93:B98"/>
    <mergeCell ref="F93:G93"/>
    <mergeCell ref="F94:G94"/>
    <mergeCell ref="F95:G95"/>
    <mergeCell ref="F96:G96"/>
    <mergeCell ref="F97:G97"/>
    <mergeCell ref="E92:G92"/>
    <mergeCell ref="F112:G112"/>
    <mergeCell ref="F98:G98"/>
    <mergeCell ref="B99:B103"/>
    <mergeCell ref="F99:G99"/>
    <mergeCell ref="F100:G100"/>
    <mergeCell ref="F101:G101"/>
    <mergeCell ref="F102:G102"/>
    <mergeCell ref="F103:G103"/>
    <mergeCell ref="F108:G108"/>
    <mergeCell ref="B109:B112"/>
    <mergeCell ref="F104:G104"/>
    <mergeCell ref="F105:G105"/>
    <mergeCell ref="F106:G106"/>
    <mergeCell ref="F107:G107"/>
    <mergeCell ref="F109:G109"/>
    <mergeCell ref="F110:G110"/>
    <mergeCell ref="F111:G111"/>
    <mergeCell ref="F81:G81"/>
    <mergeCell ref="B82:B83"/>
    <mergeCell ref="F82:G82"/>
    <mergeCell ref="F83:G83"/>
    <mergeCell ref="B84:B88"/>
    <mergeCell ref="F84:G84"/>
    <mergeCell ref="F85:G85"/>
    <mergeCell ref="F86:G86"/>
    <mergeCell ref="F87:G87"/>
    <mergeCell ref="F88:G88"/>
    <mergeCell ref="B74:B77"/>
    <mergeCell ref="F74:G74"/>
    <mergeCell ref="F75:G75"/>
    <mergeCell ref="F76:G76"/>
    <mergeCell ref="F77:G77"/>
    <mergeCell ref="B78:B80"/>
    <mergeCell ref="F78:G78"/>
    <mergeCell ref="F79:G79"/>
    <mergeCell ref="F80:G80"/>
    <mergeCell ref="B68:B70"/>
    <mergeCell ref="F68:G68"/>
    <mergeCell ref="F69:G69"/>
    <mergeCell ref="F70:G70"/>
    <mergeCell ref="B71:B73"/>
    <mergeCell ref="F71:G71"/>
    <mergeCell ref="F72:G72"/>
    <mergeCell ref="F73:G73"/>
    <mergeCell ref="B63:B65"/>
    <mergeCell ref="F63:G63"/>
    <mergeCell ref="F64:G64"/>
    <mergeCell ref="F65:G65"/>
    <mergeCell ref="F66:G66"/>
    <mergeCell ref="F67:G67"/>
    <mergeCell ref="F57:G57"/>
    <mergeCell ref="B58:B59"/>
    <mergeCell ref="F58:G58"/>
    <mergeCell ref="F59:G59"/>
    <mergeCell ref="B60:B62"/>
    <mergeCell ref="F60:G60"/>
    <mergeCell ref="F61:G61"/>
    <mergeCell ref="F62:G62"/>
    <mergeCell ref="B50:B53"/>
    <mergeCell ref="F50:G50"/>
    <mergeCell ref="F51:G51"/>
    <mergeCell ref="F52:G52"/>
    <mergeCell ref="F53:G53"/>
    <mergeCell ref="B54:B57"/>
    <mergeCell ref="C54:C57"/>
    <mergeCell ref="F54:G54"/>
    <mergeCell ref="F55:G55"/>
    <mergeCell ref="F56:G56"/>
    <mergeCell ref="B45:B49"/>
    <mergeCell ref="F45:G45"/>
    <mergeCell ref="F46:G46"/>
    <mergeCell ref="F47:G47"/>
    <mergeCell ref="F48:G48"/>
    <mergeCell ref="H48:H49"/>
    <mergeCell ref="F49:G49"/>
    <mergeCell ref="B41:B44"/>
    <mergeCell ref="C41:C44"/>
    <mergeCell ref="F41:G41"/>
    <mergeCell ref="F42:G42"/>
    <mergeCell ref="F43:G43"/>
    <mergeCell ref="F44:G44"/>
    <mergeCell ref="B35:B37"/>
    <mergeCell ref="F35:G35"/>
    <mergeCell ref="F36:G36"/>
    <mergeCell ref="F37:G37"/>
    <mergeCell ref="B38:B40"/>
    <mergeCell ref="C38:C40"/>
    <mergeCell ref="F38:G38"/>
    <mergeCell ref="F39:G39"/>
    <mergeCell ref="F40:G40"/>
    <mergeCell ref="B30:B31"/>
    <mergeCell ref="C30:C31"/>
    <mergeCell ref="F30:G30"/>
    <mergeCell ref="F31:G31"/>
    <mergeCell ref="B32:B34"/>
    <mergeCell ref="C32:C34"/>
    <mergeCell ref="F32:G32"/>
    <mergeCell ref="F33:G33"/>
    <mergeCell ref="F34:G34"/>
    <mergeCell ref="E24:G24"/>
    <mergeCell ref="B25:B26"/>
    <mergeCell ref="C25:C26"/>
    <mergeCell ref="F25:G25"/>
    <mergeCell ref="F26:G26"/>
    <mergeCell ref="B27:B29"/>
    <mergeCell ref="C27:C29"/>
    <mergeCell ref="F27:G27"/>
    <mergeCell ref="F28:G28"/>
    <mergeCell ref="F29:G29"/>
    <mergeCell ref="B20:B23"/>
    <mergeCell ref="C20:C23"/>
    <mergeCell ref="F20:G20"/>
    <mergeCell ref="F21:G21"/>
    <mergeCell ref="F22:G22"/>
    <mergeCell ref="F23:G23"/>
    <mergeCell ref="F15:G15"/>
    <mergeCell ref="F16:G16"/>
    <mergeCell ref="E17:G17"/>
    <mergeCell ref="B18:B19"/>
    <mergeCell ref="C18:C19"/>
    <mergeCell ref="F18:G18"/>
    <mergeCell ref="F19:G19"/>
    <mergeCell ref="A1:H1"/>
    <mergeCell ref="A7:B7"/>
    <mergeCell ref="E7:G7"/>
    <mergeCell ref="A8:B14"/>
    <mergeCell ref="F8:G8"/>
    <mergeCell ref="F9:G9"/>
    <mergeCell ref="F10:G10"/>
    <mergeCell ref="C11:C14"/>
    <mergeCell ref="D11:D14"/>
    <mergeCell ref="H11:H14"/>
  </mergeCells>
  <phoneticPr fontId="10"/>
  <printOptions horizontalCentered="1"/>
  <pageMargins left="0.59055118110236227" right="0.39370078740157483" top="0.78740157480314965" bottom="0.39370078740157483" header="0.51181102362204722" footer="0.51181102362204722"/>
  <pageSetup paperSize="9" scale="76" fitToHeight="4" orientation="portrait" blackAndWhite="1" r:id="rId1"/>
  <headerFooter alignWithMargins="0">
    <oddHeader>&amp;R&amp;"ＭＳ ゴシック,標準"&amp;10（福岡市様式）&lt;加算様式２&gt;</oddHeader>
  </headerFooter>
  <rowBreaks count="3" manualBreakCount="3">
    <brk id="37" max="7" man="1"/>
    <brk id="62" max="7" man="1"/>
    <brk id="88"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9692-BD22-4AF6-A0C1-C15DEAA577B2}">
  <sheetPr>
    <tabColor rgb="FFFFFF00"/>
    <pageSetUpPr fitToPage="1"/>
  </sheetPr>
  <dimension ref="B1:AQ138"/>
  <sheetViews>
    <sheetView view="pageBreakPreview" topLeftCell="A5" zoomScaleNormal="100" zoomScaleSheetLayoutView="100" workbookViewId="0">
      <selection activeCell="C138" sqref="C138"/>
    </sheetView>
  </sheetViews>
  <sheetFormatPr defaultColWidth="9" defaultRowHeight="13.2" x14ac:dyDescent="0.2"/>
  <cols>
    <col min="1" max="1" width="1.44140625" style="1552" customWidth="1"/>
    <col min="2" max="2" width="4.21875" style="1552" customWidth="1"/>
    <col min="3" max="3" width="3.33203125" style="1552" customWidth="1"/>
    <col min="4" max="4" width="0.44140625" style="1552" customWidth="1"/>
    <col min="5" max="40" width="3.109375" style="1552" customWidth="1"/>
    <col min="41" max="41" width="1.44140625" style="1552" customWidth="1"/>
    <col min="42" max="42" width="9" style="1553"/>
    <col min="43" max="16384" width="9" style="1552"/>
  </cols>
  <sheetData>
    <row r="1" spans="2:42" s="1585" customFormat="1" x14ac:dyDescent="0.2">
      <c r="AP1" s="1586"/>
    </row>
    <row r="2" spans="2:42" s="1585" customFormat="1" x14ac:dyDescent="0.2">
      <c r="B2" s="1586" t="s">
        <v>2690</v>
      </c>
      <c r="C2" s="1586"/>
      <c r="D2" s="1586"/>
      <c r="E2" s="1586"/>
      <c r="F2" s="1586"/>
      <c r="G2" s="1586"/>
      <c r="H2" s="1586"/>
      <c r="I2" s="1586"/>
      <c r="J2" s="1586"/>
      <c r="K2" s="1586"/>
      <c r="L2" s="1586"/>
      <c r="M2" s="1586"/>
      <c r="N2" s="1586"/>
      <c r="O2" s="1586"/>
      <c r="P2" s="1586"/>
      <c r="Q2" s="1586"/>
      <c r="R2" s="1586"/>
      <c r="S2" s="1586"/>
      <c r="T2" s="1586"/>
      <c r="U2" s="1586"/>
      <c r="V2" s="1586"/>
      <c r="W2" s="1586"/>
      <c r="X2" s="1586"/>
      <c r="Y2" s="1586"/>
      <c r="Z2" s="1586"/>
      <c r="AA2" s="1586"/>
      <c r="AB2" s="1586"/>
      <c r="AC2" s="1586"/>
      <c r="AD2" s="1586"/>
      <c r="AE2" s="1586"/>
      <c r="AF2" s="1586"/>
      <c r="AG2" s="1586"/>
      <c r="AH2" s="1586"/>
    </row>
    <row r="3" spans="2:42" s="1585" customFormat="1" ht="14.25" customHeight="1" x14ac:dyDescent="0.2">
      <c r="AB3" s="2092" t="s">
        <v>2689</v>
      </c>
      <c r="AC3" s="2093"/>
      <c r="AD3" s="2093"/>
      <c r="AE3" s="2093"/>
      <c r="AF3" s="2094"/>
      <c r="AG3" s="2213"/>
      <c r="AH3" s="2214"/>
      <c r="AI3" s="2214"/>
      <c r="AJ3" s="2214"/>
      <c r="AK3" s="2214"/>
      <c r="AL3" s="2214"/>
      <c r="AM3" s="2214"/>
      <c r="AN3" s="2215"/>
      <c r="AO3" s="1589"/>
      <c r="AP3" s="1586"/>
    </row>
    <row r="4" spans="2:42" s="1585" customFormat="1" x14ac:dyDescent="0.2">
      <c r="AP4" s="1583"/>
    </row>
    <row r="5" spans="2:42" s="1585" customFormat="1" x14ac:dyDescent="0.2">
      <c r="B5" s="2225" t="s">
        <v>2688</v>
      </c>
      <c r="C5" s="2225"/>
      <c r="D5" s="2225"/>
      <c r="E5" s="2225"/>
      <c r="F5" s="2225"/>
      <c r="G5" s="2225"/>
      <c r="H5" s="2225"/>
      <c r="I5" s="2225"/>
      <c r="J5" s="2225"/>
      <c r="K5" s="2225"/>
      <c r="L5" s="2225"/>
      <c r="M5" s="2225"/>
      <c r="N5" s="2225"/>
      <c r="O5" s="2225"/>
      <c r="P5" s="2225"/>
      <c r="Q5" s="2225"/>
      <c r="R5" s="2225"/>
      <c r="S5" s="2225"/>
      <c r="T5" s="2225"/>
      <c r="U5" s="2225"/>
      <c r="V5" s="2225"/>
      <c r="W5" s="2225"/>
      <c r="X5" s="2225"/>
      <c r="Y5" s="2225"/>
      <c r="Z5" s="2225"/>
      <c r="AA5" s="2225"/>
      <c r="AB5" s="2225"/>
      <c r="AC5" s="2225"/>
      <c r="AD5" s="2225"/>
      <c r="AE5" s="2225"/>
      <c r="AF5" s="2225"/>
      <c r="AG5" s="2225"/>
      <c r="AH5" s="2225"/>
      <c r="AI5" s="2225"/>
      <c r="AJ5" s="2225"/>
      <c r="AK5" s="2225"/>
      <c r="AL5" s="2225"/>
      <c r="AM5" s="2225"/>
      <c r="AN5" s="2225"/>
    </row>
    <row r="6" spans="2:42" s="1585" customFormat="1" x14ac:dyDescent="0.2">
      <c r="B6" s="2225" t="s">
        <v>2687</v>
      </c>
      <c r="C6" s="2225"/>
      <c r="D6" s="2225"/>
      <c r="E6" s="2225"/>
      <c r="F6" s="2225"/>
      <c r="G6" s="2225"/>
      <c r="H6" s="2225"/>
      <c r="I6" s="2225"/>
      <c r="J6" s="2225"/>
      <c r="K6" s="2225"/>
      <c r="L6" s="2225"/>
      <c r="M6" s="2225"/>
      <c r="N6" s="2225"/>
      <c r="O6" s="2225"/>
      <c r="P6" s="2225"/>
      <c r="Q6" s="2225"/>
      <c r="R6" s="2225"/>
      <c r="S6" s="2225"/>
      <c r="T6" s="2225"/>
      <c r="U6" s="2225"/>
      <c r="V6" s="2225"/>
      <c r="W6" s="2225"/>
      <c r="X6" s="2225"/>
      <c r="Y6" s="2225"/>
      <c r="Z6" s="2225"/>
      <c r="AA6" s="2225"/>
      <c r="AB6" s="2225"/>
      <c r="AC6" s="2225"/>
      <c r="AD6" s="2225"/>
      <c r="AE6" s="2225"/>
      <c r="AF6" s="2225"/>
      <c r="AG6" s="2225"/>
      <c r="AH6" s="2225"/>
      <c r="AI6" s="2225"/>
      <c r="AJ6" s="2225"/>
      <c r="AK6" s="2225"/>
      <c r="AL6" s="2225"/>
      <c r="AM6" s="2225"/>
      <c r="AN6" s="2225"/>
    </row>
    <row r="7" spans="2:42" s="1585" customFormat="1" ht="13.5" customHeight="1" x14ac:dyDescent="0.2">
      <c r="AE7" s="1587" t="s">
        <v>427</v>
      </c>
      <c r="AF7" s="2225"/>
      <c r="AG7" s="2225"/>
      <c r="AH7" s="1585" t="s">
        <v>428</v>
      </c>
      <c r="AI7" s="2225"/>
      <c r="AJ7" s="2225"/>
      <c r="AK7" s="1585" t="s">
        <v>429</v>
      </c>
      <c r="AL7" s="2225"/>
      <c r="AM7" s="2225"/>
      <c r="AN7" s="1585" t="s">
        <v>430</v>
      </c>
    </row>
    <row r="8" spans="2:42" s="1585" customFormat="1" x14ac:dyDescent="0.2">
      <c r="B8" s="2225"/>
      <c r="C8" s="2225"/>
      <c r="D8" s="2225"/>
      <c r="E8" s="2225"/>
      <c r="F8" s="2225"/>
      <c r="G8" s="2225"/>
      <c r="H8" s="2225" t="s">
        <v>2686</v>
      </c>
      <c r="I8" s="2225"/>
      <c r="J8" s="2225"/>
      <c r="K8" s="1585" t="s">
        <v>431</v>
      </c>
      <c r="L8" s="1588"/>
      <c r="M8" s="1588"/>
      <c r="N8" s="1588"/>
      <c r="O8" s="1588"/>
      <c r="P8" s="1588"/>
      <c r="Q8" s="1588"/>
      <c r="R8" s="1588"/>
      <c r="S8" s="1588"/>
      <c r="T8" s="1588"/>
    </row>
    <row r="9" spans="2:42" s="1585" customFormat="1" x14ac:dyDescent="0.2">
      <c r="AA9" s="1587" t="s">
        <v>1412</v>
      </c>
      <c r="AB9" s="2224"/>
      <c r="AC9" s="2224"/>
      <c r="AD9" s="2224"/>
      <c r="AE9" s="2224"/>
      <c r="AF9" s="2224"/>
      <c r="AG9" s="2224"/>
      <c r="AH9" s="2224"/>
      <c r="AI9" s="2224"/>
      <c r="AJ9" s="2224"/>
      <c r="AK9" s="2224"/>
      <c r="AL9" s="2224"/>
      <c r="AM9" s="2224"/>
      <c r="AN9" s="2224"/>
    </row>
    <row r="10" spans="2:42" s="1585" customFormat="1" x14ac:dyDescent="0.2">
      <c r="Z10" s="1585" t="s">
        <v>2685</v>
      </c>
      <c r="AA10" s="1587"/>
      <c r="AB10" s="2224"/>
      <c r="AC10" s="2224"/>
      <c r="AD10" s="2224"/>
      <c r="AE10" s="2224"/>
      <c r="AF10" s="2224"/>
      <c r="AG10" s="2224"/>
      <c r="AH10" s="2224"/>
      <c r="AI10" s="2224"/>
      <c r="AJ10" s="2224"/>
      <c r="AK10" s="2224"/>
      <c r="AL10" s="2224"/>
      <c r="AM10" s="2224"/>
      <c r="AN10" s="2224"/>
    </row>
    <row r="11" spans="2:42" s="1585" customFormat="1" x14ac:dyDescent="0.2">
      <c r="AA11" s="1587" t="s">
        <v>2684</v>
      </c>
      <c r="AB11" s="2224"/>
      <c r="AC11" s="2224"/>
      <c r="AD11" s="2224"/>
      <c r="AE11" s="2224"/>
      <c r="AF11" s="2224"/>
      <c r="AG11" s="2224"/>
      <c r="AH11" s="2224"/>
      <c r="AI11" s="2224"/>
      <c r="AJ11" s="2224"/>
      <c r="AK11" s="2224"/>
      <c r="AL11" s="2224"/>
      <c r="AM11" s="2224"/>
      <c r="AN11" s="2224"/>
    </row>
    <row r="12" spans="2:42" s="1585" customFormat="1" x14ac:dyDescent="0.2">
      <c r="B12" s="1586"/>
      <c r="C12" s="2224" t="s">
        <v>2683</v>
      </c>
      <c r="D12" s="2224"/>
      <c r="E12" s="2224"/>
      <c r="F12" s="2224"/>
      <c r="G12" s="2224"/>
      <c r="H12" s="2224"/>
      <c r="I12" s="2224"/>
      <c r="J12" s="2224"/>
      <c r="K12" s="2224"/>
      <c r="L12" s="2224"/>
      <c r="M12" s="2224"/>
      <c r="N12" s="2224"/>
      <c r="O12" s="2224"/>
      <c r="P12" s="2224"/>
      <c r="Q12" s="2224"/>
      <c r="R12" s="2224"/>
      <c r="S12" s="2224"/>
      <c r="T12" s="2224"/>
      <c r="U12" s="2224"/>
      <c r="V12" s="2224"/>
      <c r="W12" s="2224"/>
      <c r="X12" s="1586"/>
      <c r="Y12" s="1586"/>
      <c r="Z12" s="1586"/>
      <c r="AA12" s="1586"/>
      <c r="AB12" s="1586"/>
      <c r="AC12" s="1586"/>
      <c r="AD12" s="1586"/>
      <c r="AE12" s="1586"/>
      <c r="AF12" s="1586"/>
    </row>
    <row r="13" spans="2:42" s="1585" customFormat="1" ht="6.75" customHeight="1" x14ac:dyDescent="0.2">
      <c r="C13" s="1586"/>
      <c r="D13" s="1586"/>
    </row>
    <row r="14" spans="2:42" s="1585" customFormat="1" ht="14.25" customHeight="1" x14ac:dyDescent="0.2">
      <c r="B14" s="2098" t="s">
        <v>2682</v>
      </c>
      <c r="C14" s="2164" t="s">
        <v>2681</v>
      </c>
      <c r="D14" s="2165"/>
      <c r="E14" s="2165"/>
      <c r="F14" s="2165"/>
      <c r="G14" s="2165"/>
      <c r="H14" s="2165"/>
      <c r="I14" s="2165"/>
      <c r="J14" s="2165"/>
      <c r="K14" s="2165"/>
      <c r="L14" s="2220"/>
      <c r="M14" s="2167"/>
      <c r="N14" s="2168"/>
      <c r="O14" s="2168"/>
      <c r="P14" s="2168"/>
      <c r="Q14" s="2168"/>
      <c r="R14" s="2168"/>
      <c r="S14" s="2168"/>
      <c r="T14" s="2168"/>
      <c r="U14" s="2168"/>
      <c r="V14" s="2168"/>
      <c r="W14" s="2168"/>
      <c r="X14" s="2168"/>
      <c r="Y14" s="2168"/>
      <c r="Z14" s="2168"/>
      <c r="AA14" s="2168"/>
      <c r="AB14" s="2168"/>
      <c r="AC14" s="2168"/>
      <c r="AD14" s="2168"/>
      <c r="AE14" s="2168"/>
      <c r="AF14" s="2168"/>
      <c r="AG14" s="2168"/>
      <c r="AH14" s="2168"/>
      <c r="AI14" s="2168"/>
      <c r="AJ14" s="2168"/>
      <c r="AK14" s="2168"/>
      <c r="AL14" s="2168"/>
      <c r="AM14" s="2168"/>
      <c r="AN14" s="2169"/>
    </row>
    <row r="15" spans="2:42" s="1585" customFormat="1" ht="14.25" customHeight="1" x14ac:dyDescent="0.2">
      <c r="B15" s="2099"/>
      <c r="C15" s="2170" t="s">
        <v>2680</v>
      </c>
      <c r="D15" s="2171"/>
      <c r="E15" s="2171"/>
      <c r="F15" s="2171"/>
      <c r="G15" s="2171"/>
      <c r="H15" s="2171"/>
      <c r="I15" s="2171"/>
      <c r="J15" s="2171"/>
      <c r="K15" s="2171"/>
      <c r="L15" s="2172"/>
      <c r="M15" s="2173"/>
      <c r="N15" s="2174"/>
      <c r="O15" s="2174"/>
      <c r="P15" s="2174"/>
      <c r="Q15" s="2174"/>
      <c r="R15" s="2174"/>
      <c r="S15" s="2174"/>
      <c r="T15" s="2174"/>
      <c r="U15" s="2174"/>
      <c r="V15" s="2174"/>
      <c r="W15" s="2174"/>
      <c r="X15" s="2174"/>
      <c r="Y15" s="2174"/>
      <c r="Z15" s="2174"/>
      <c r="AA15" s="2174"/>
      <c r="AB15" s="2174"/>
      <c r="AC15" s="2174"/>
      <c r="AD15" s="2174"/>
      <c r="AE15" s="2174"/>
      <c r="AF15" s="2174"/>
      <c r="AG15" s="2174"/>
      <c r="AH15" s="2174"/>
      <c r="AI15" s="2174"/>
      <c r="AJ15" s="2174"/>
      <c r="AK15" s="2174"/>
      <c r="AL15" s="2174"/>
      <c r="AM15" s="2174"/>
      <c r="AN15" s="2175"/>
    </row>
    <row r="16" spans="2:42" s="1585" customFormat="1" ht="13.5" customHeight="1" x14ac:dyDescent="0.2">
      <c r="B16" s="2099"/>
      <c r="C16" s="2164" t="s">
        <v>2679</v>
      </c>
      <c r="D16" s="2165"/>
      <c r="E16" s="2165"/>
      <c r="F16" s="2165"/>
      <c r="G16" s="2165"/>
      <c r="H16" s="2165"/>
      <c r="I16" s="2165"/>
      <c r="J16" s="2165"/>
      <c r="K16" s="2165"/>
      <c r="L16" s="2166"/>
      <c r="M16" s="2182" t="s">
        <v>2669</v>
      </c>
      <c r="N16" s="2182"/>
      <c r="O16" s="2182"/>
      <c r="P16" s="2182"/>
      <c r="Q16" s="2182"/>
      <c r="R16" s="2182"/>
      <c r="S16" s="2182"/>
      <c r="T16" s="1584" t="s">
        <v>2668</v>
      </c>
      <c r="U16" s="2182"/>
      <c r="V16" s="2182"/>
      <c r="W16" s="2182"/>
      <c r="X16" s="1584" t="s">
        <v>432</v>
      </c>
      <c r="Y16" s="2182"/>
      <c r="Z16" s="2182"/>
      <c r="AA16" s="2182"/>
      <c r="AB16" s="2182"/>
      <c r="AC16" s="2182"/>
      <c r="AD16" s="2182"/>
      <c r="AE16" s="2182"/>
      <c r="AF16" s="2182"/>
      <c r="AG16" s="2182"/>
      <c r="AH16" s="2182"/>
      <c r="AI16" s="2182"/>
      <c r="AJ16" s="2182"/>
      <c r="AK16" s="2182"/>
      <c r="AL16" s="2182"/>
      <c r="AM16" s="2182"/>
      <c r="AN16" s="2183"/>
    </row>
    <row r="17" spans="2:42" s="1585" customFormat="1" ht="13.5" customHeight="1" x14ac:dyDescent="0.2">
      <c r="B17" s="2099"/>
      <c r="C17" s="2179"/>
      <c r="D17" s="2180"/>
      <c r="E17" s="2180"/>
      <c r="F17" s="2180"/>
      <c r="G17" s="2180"/>
      <c r="H17" s="2180"/>
      <c r="I17" s="2180"/>
      <c r="J17" s="2180"/>
      <c r="K17" s="2180"/>
      <c r="L17" s="2181"/>
      <c r="M17" s="2184" t="s">
        <v>2667</v>
      </c>
      <c r="N17" s="2184"/>
      <c r="O17" s="2184"/>
      <c r="P17" s="2184"/>
      <c r="Q17" s="1582" t="s">
        <v>2666</v>
      </c>
      <c r="R17" s="2184"/>
      <c r="S17" s="2184"/>
      <c r="T17" s="2184"/>
      <c r="U17" s="2184"/>
      <c r="V17" s="2184" t="s">
        <v>2665</v>
      </c>
      <c r="W17" s="2184"/>
      <c r="X17" s="2184"/>
      <c r="Y17" s="2184"/>
      <c r="Z17" s="2184"/>
      <c r="AA17" s="2184"/>
      <c r="AB17" s="2184"/>
      <c r="AC17" s="2184"/>
      <c r="AD17" s="2184"/>
      <c r="AE17" s="2184"/>
      <c r="AF17" s="2184"/>
      <c r="AG17" s="2184"/>
      <c r="AH17" s="2184"/>
      <c r="AI17" s="2184"/>
      <c r="AJ17" s="2184"/>
      <c r="AK17" s="2184"/>
      <c r="AL17" s="2184"/>
      <c r="AM17" s="2184"/>
      <c r="AN17" s="2185"/>
    </row>
    <row r="18" spans="2:42" s="1585" customFormat="1" ht="13.5" customHeight="1" x14ac:dyDescent="0.2">
      <c r="B18" s="2099"/>
      <c r="C18" s="2170"/>
      <c r="D18" s="2171"/>
      <c r="E18" s="2171"/>
      <c r="F18" s="2171"/>
      <c r="G18" s="2171"/>
      <c r="H18" s="2171"/>
      <c r="I18" s="2171"/>
      <c r="J18" s="2171"/>
      <c r="K18" s="2171"/>
      <c r="L18" s="2172"/>
      <c r="M18" s="2186" t="s">
        <v>2678</v>
      </c>
      <c r="N18" s="2186"/>
      <c r="O18" s="2186"/>
      <c r="P18" s="2186"/>
      <c r="Q18" s="2186"/>
      <c r="R18" s="2186"/>
      <c r="S18" s="2186"/>
      <c r="T18" s="2186"/>
      <c r="U18" s="2186"/>
      <c r="V18" s="2186"/>
      <c r="W18" s="2186"/>
      <c r="X18" s="2186"/>
      <c r="Y18" s="2186"/>
      <c r="Z18" s="2186"/>
      <c r="AA18" s="2186"/>
      <c r="AB18" s="2186"/>
      <c r="AC18" s="2186"/>
      <c r="AD18" s="2186"/>
      <c r="AE18" s="2186"/>
      <c r="AF18" s="2186"/>
      <c r="AG18" s="2186"/>
      <c r="AH18" s="2186"/>
      <c r="AI18" s="2186"/>
      <c r="AJ18" s="2186"/>
      <c r="AK18" s="2186"/>
      <c r="AL18" s="2186"/>
      <c r="AM18" s="2186"/>
      <c r="AN18" s="2187"/>
    </row>
    <row r="19" spans="2:42" s="1585" customFormat="1" ht="14.25" customHeight="1" x14ac:dyDescent="0.2">
      <c r="B19" s="2099"/>
      <c r="C19" s="2132" t="s">
        <v>2670</v>
      </c>
      <c r="D19" s="2133"/>
      <c r="E19" s="2133"/>
      <c r="F19" s="2133"/>
      <c r="G19" s="2133"/>
      <c r="H19" s="2133"/>
      <c r="I19" s="2133"/>
      <c r="J19" s="2133"/>
      <c r="K19" s="2133"/>
      <c r="L19" s="2134"/>
      <c r="M19" s="2092" t="s">
        <v>433</v>
      </c>
      <c r="N19" s="2093"/>
      <c r="O19" s="2093"/>
      <c r="P19" s="2093"/>
      <c r="Q19" s="2094"/>
      <c r="R19" s="2213"/>
      <c r="S19" s="2214"/>
      <c r="T19" s="2214"/>
      <c r="U19" s="2214"/>
      <c r="V19" s="2214"/>
      <c r="W19" s="2214"/>
      <c r="X19" s="2214"/>
      <c r="Y19" s="2214"/>
      <c r="Z19" s="2214"/>
      <c r="AA19" s="2215"/>
      <c r="AB19" s="2216" t="s">
        <v>434</v>
      </c>
      <c r="AC19" s="2182"/>
      <c r="AD19" s="2182"/>
      <c r="AE19" s="2182"/>
      <c r="AF19" s="2183"/>
      <c r="AG19" s="2213"/>
      <c r="AH19" s="2214"/>
      <c r="AI19" s="2214"/>
      <c r="AJ19" s="2214"/>
      <c r="AK19" s="2214"/>
      <c r="AL19" s="2214"/>
      <c r="AM19" s="2214"/>
      <c r="AN19" s="2215"/>
    </row>
    <row r="20" spans="2:42" ht="14.25" customHeight="1" x14ac:dyDescent="0.2">
      <c r="B20" s="2099"/>
      <c r="C20" s="2221" t="s">
        <v>2677</v>
      </c>
      <c r="D20" s="2222"/>
      <c r="E20" s="2222"/>
      <c r="F20" s="2222"/>
      <c r="G20" s="2222"/>
      <c r="H20" s="2222"/>
      <c r="I20" s="2222"/>
      <c r="J20" s="2222"/>
      <c r="K20" s="2222"/>
      <c r="L20" s="2223"/>
      <c r="M20" s="2101"/>
      <c r="N20" s="2102"/>
      <c r="O20" s="2102"/>
      <c r="P20" s="2102"/>
      <c r="Q20" s="2102"/>
      <c r="R20" s="2102"/>
      <c r="S20" s="2102"/>
      <c r="T20" s="2102"/>
      <c r="U20" s="2103"/>
      <c r="V20" s="2092" t="s">
        <v>2676</v>
      </c>
      <c r="W20" s="2093"/>
      <c r="X20" s="2093"/>
      <c r="Y20" s="2093"/>
      <c r="Z20" s="2093"/>
      <c r="AA20" s="2094"/>
      <c r="AB20" s="2101"/>
      <c r="AC20" s="2102"/>
      <c r="AD20" s="2102"/>
      <c r="AE20" s="2102"/>
      <c r="AF20" s="2102"/>
      <c r="AG20" s="2102"/>
      <c r="AH20" s="2102"/>
      <c r="AI20" s="2102"/>
      <c r="AJ20" s="2102"/>
      <c r="AK20" s="2102"/>
      <c r="AL20" s="2102"/>
      <c r="AM20" s="2102"/>
      <c r="AN20" s="2103"/>
      <c r="AP20" s="1552"/>
    </row>
    <row r="21" spans="2:42" ht="14.25" customHeight="1" x14ac:dyDescent="0.2">
      <c r="B21" s="2099"/>
      <c r="C21" s="2115" t="s">
        <v>444</v>
      </c>
      <c r="D21" s="2116"/>
      <c r="E21" s="2116"/>
      <c r="F21" s="2116"/>
      <c r="G21" s="2116"/>
      <c r="H21" s="2116"/>
      <c r="I21" s="2116"/>
      <c r="J21" s="2116"/>
      <c r="K21" s="2116"/>
      <c r="L21" s="2203"/>
      <c r="M21" s="2092" t="s">
        <v>435</v>
      </c>
      <c r="N21" s="2093"/>
      <c r="O21" s="2093"/>
      <c r="P21" s="2093"/>
      <c r="Q21" s="2094"/>
      <c r="R21" s="2217"/>
      <c r="S21" s="2218"/>
      <c r="T21" s="2218"/>
      <c r="U21" s="2218"/>
      <c r="V21" s="2218"/>
      <c r="W21" s="2218"/>
      <c r="X21" s="2218"/>
      <c r="Y21" s="2218"/>
      <c r="Z21" s="2218"/>
      <c r="AA21" s="2219"/>
      <c r="AB21" s="2102" t="s">
        <v>436</v>
      </c>
      <c r="AC21" s="2102"/>
      <c r="AD21" s="2102"/>
      <c r="AE21" s="2102"/>
      <c r="AF21" s="2103"/>
      <c r="AG21" s="2217"/>
      <c r="AH21" s="2218"/>
      <c r="AI21" s="2218"/>
      <c r="AJ21" s="2218"/>
      <c r="AK21" s="2218"/>
      <c r="AL21" s="2218"/>
      <c r="AM21" s="2218"/>
      <c r="AN21" s="2219"/>
      <c r="AP21" s="1552"/>
    </row>
    <row r="22" spans="2:42" ht="13.5" customHeight="1" x14ac:dyDescent="0.2">
      <c r="B22" s="2099"/>
      <c r="C22" s="2164" t="s">
        <v>437</v>
      </c>
      <c r="D22" s="2165"/>
      <c r="E22" s="2165"/>
      <c r="F22" s="2165"/>
      <c r="G22" s="2165"/>
      <c r="H22" s="2165"/>
      <c r="I22" s="2165"/>
      <c r="J22" s="2165"/>
      <c r="K22" s="2165"/>
      <c r="L22" s="2166"/>
      <c r="M22" s="2182" t="s">
        <v>2669</v>
      </c>
      <c r="N22" s="2182"/>
      <c r="O22" s="2182"/>
      <c r="P22" s="2182"/>
      <c r="Q22" s="2182"/>
      <c r="R22" s="2182"/>
      <c r="S22" s="2182"/>
      <c r="T22" s="1584" t="s">
        <v>2668</v>
      </c>
      <c r="U22" s="2182"/>
      <c r="V22" s="2182"/>
      <c r="W22" s="2182"/>
      <c r="X22" s="1584" t="s">
        <v>432</v>
      </c>
      <c r="Y22" s="2182"/>
      <c r="Z22" s="2182"/>
      <c r="AA22" s="2182"/>
      <c r="AB22" s="2182"/>
      <c r="AC22" s="2182"/>
      <c r="AD22" s="2182"/>
      <c r="AE22" s="2182"/>
      <c r="AF22" s="2182"/>
      <c r="AG22" s="2182"/>
      <c r="AH22" s="2182"/>
      <c r="AI22" s="2182"/>
      <c r="AJ22" s="2182"/>
      <c r="AK22" s="2182"/>
      <c r="AL22" s="2182"/>
      <c r="AM22" s="2182"/>
      <c r="AN22" s="2183"/>
      <c r="AP22" s="1552"/>
    </row>
    <row r="23" spans="2:42" ht="14.25" customHeight="1" x14ac:dyDescent="0.2">
      <c r="B23" s="2099"/>
      <c r="C23" s="2179"/>
      <c r="D23" s="2180"/>
      <c r="E23" s="2180"/>
      <c r="F23" s="2180"/>
      <c r="G23" s="2180"/>
      <c r="H23" s="2180"/>
      <c r="I23" s="2180"/>
      <c r="J23" s="2180"/>
      <c r="K23" s="2180"/>
      <c r="L23" s="2181"/>
      <c r="M23" s="2184" t="s">
        <v>2667</v>
      </c>
      <c r="N23" s="2184"/>
      <c r="O23" s="2184"/>
      <c r="P23" s="2184"/>
      <c r="Q23" s="1582" t="s">
        <v>2666</v>
      </c>
      <c r="R23" s="2184"/>
      <c r="S23" s="2184"/>
      <c r="T23" s="2184"/>
      <c r="U23" s="2184"/>
      <c r="V23" s="2184" t="s">
        <v>2665</v>
      </c>
      <c r="W23" s="2184"/>
      <c r="X23" s="2184"/>
      <c r="Y23" s="2184"/>
      <c r="Z23" s="2184"/>
      <c r="AA23" s="2184"/>
      <c r="AB23" s="2184"/>
      <c r="AC23" s="2184"/>
      <c r="AD23" s="2184"/>
      <c r="AE23" s="2184"/>
      <c r="AF23" s="2184"/>
      <c r="AG23" s="2184"/>
      <c r="AH23" s="2184"/>
      <c r="AI23" s="2184"/>
      <c r="AJ23" s="2184"/>
      <c r="AK23" s="2184"/>
      <c r="AL23" s="2184"/>
      <c r="AM23" s="2184"/>
      <c r="AN23" s="2185"/>
      <c r="AP23" s="1552"/>
    </row>
    <row r="24" spans="2:42" x14ac:dyDescent="0.2">
      <c r="B24" s="2100"/>
      <c r="C24" s="2170"/>
      <c r="D24" s="2171"/>
      <c r="E24" s="2171"/>
      <c r="F24" s="2171"/>
      <c r="G24" s="2171"/>
      <c r="H24" s="2171"/>
      <c r="I24" s="2171"/>
      <c r="J24" s="2171"/>
      <c r="K24" s="2171"/>
      <c r="L24" s="2172"/>
      <c r="M24" s="2186"/>
      <c r="N24" s="2186"/>
      <c r="O24" s="2186"/>
      <c r="P24" s="2186"/>
      <c r="Q24" s="2186"/>
      <c r="R24" s="2186"/>
      <c r="S24" s="2186"/>
      <c r="T24" s="2186"/>
      <c r="U24" s="2186"/>
      <c r="V24" s="2186"/>
      <c r="W24" s="2186"/>
      <c r="X24" s="2186"/>
      <c r="Y24" s="2186"/>
      <c r="Z24" s="2186"/>
      <c r="AA24" s="2186"/>
      <c r="AB24" s="2186"/>
      <c r="AC24" s="2186"/>
      <c r="AD24" s="2186"/>
      <c r="AE24" s="2186"/>
      <c r="AF24" s="2186"/>
      <c r="AG24" s="2186"/>
      <c r="AH24" s="2186"/>
      <c r="AI24" s="2186"/>
      <c r="AJ24" s="2186"/>
      <c r="AK24" s="2186"/>
      <c r="AL24" s="2186"/>
      <c r="AM24" s="2186"/>
      <c r="AN24" s="2187"/>
      <c r="AP24" s="1552"/>
    </row>
    <row r="25" spans="2:42" ht="13.5" customHeight="1" x14ac:dyDescent="0.2">
      <c r="B25" s="2161" t="s">
        <v>2675</v>
      </c>
      <c r="C25" s="2164" t="s">
        <v>2674</v>
      </c>
      <c r="D25" s="2165"/>
      <c r="E25" s="2165"/>
      <c r="F25" s="2165"/>
      <c r="G25" s="2165"/>
      <c r="H25" s="2165"/>
      <c r="I25" s="2165"/>
      <c r="J25" s="2165"/>
      <c r="K25" s="2165"/>
      <c r="L25" s="2166"/>
      <c r="M25" s="2167"/>
      <c r="N25" s="2168"/>
      <c r="O25" s="2168"/>
      <c r="P25" s="2168"/>
      <c r="Q25" s="2168"/>
      <c r="R25" s="2168"/>
      <c r="S25" s="2168"/>
      <c r="T25" s="2168"/>
      <c r="U25" s="2168"/>
      <c r="V25" s="2168"/>
      <c r="W25" s="2168"/>
      <c r="X25" s="2168"/>
      <c r="Y25" s="2168"/>
      <c r="Z25" s="2168"/>
      <c r="AA25" s="2168"/>
      <c r="AB25" s="2168"/>
      <c r="AC25" s="2168"/>
      <c r="AD25" s="2168"/>
      <c r="AE25" s="2168"/>
      <c r="AF25" s="2168"/>
      <c r="AG25" s="2168"/>
      <c r="AH25" s="2168"/>
      <c r="AI25" s="2168"/>
      <c r="AJ25" s="2168"/>
      <c r="AK25" s="2168"/>
      <c r="AL25" s="2168"/>
      <c r="AM25" s="2168"/>
      <c r="AN25" s="2169"/>
      <c r="AP25" s="1552"/>
    </row>
    <row r="26" spans="2:42" ht="13.5" customHeight="1" x14ac:dyDescent="0.2">
      <c r="B26" s="2162"/>
      <c r="C26" s="2170" t="s">
        <v>2673</v>
      </c>
      <c r="D26" s="2171"/>
      <c r="E26" s="2171"/>
      <c r="F26" s="2171"/>
      <c r="G26" s="2171"/>
      <c r="H26" s="2171"/>
      <c r="I26" s="2171"/>
      <c r="J26" s="2171"/>
      <c r="K26" s="2171"/>
      <c r="L26" s="2172"/>
      <c r="M26" s="2173"/>
      <c r="N26" s="2174"/>
      <c r="O26" s="2174"/>
      <c r="P26" s="2174"/>
      <c r="Q26" s="2174"/>
      <c r="R26" s="2174"/>
      <c r="S26" s="2174"/>
      <c r="T26" s="2174"/>
      <c r="U26" s="2174"/>
      <c r="V26" s="2174"/>
      <c r="W26" s="2174"/>
      <c r="X26" s="2174"/>
      <c r="Y26" s="2174"/>
      <c r="Z26" s="2174"/>
      <c r="AA26" s="2174"/>
      <c r="AB26" s="2174"/>
      <c r="AC26" s="2174"/>
      <c r="AD26" s="2174"/>
      <c r="AE26" s="2174"/>
      <c r="AF26" s="2174"/>
      <c r="AG26" s="2174"/>
      <c r="AH26" s="2174"/>
      <c r="AI26" s="2174"/>
      <c r="AJ26" s="2174"/>
      <c r="AK26" s="2174"/>
      <c r="AL26" s="2174"/>
      <c r="AM26" s="2174"/>
      <c r="AN26" s="2175"/>
      <c r="AP26" s="1552"/>
    </row>
    <row r="27" spans="2:42" ht="13.5" customHeight="1" x14ac:dyDescent="0.2">
      <c r="B27" s="2162"/>
      <c r="C27" s="2164" t="s">
        <v>2672</v>
      </c>
      <c r="D27" s="2165"/>
      <c r="E27" s="2165"/>
      <c r="F27" s="2165"/>
      <c r="G27" s="2165"/>
      <c r="H27" s="2165"/>
      <c r="I27" s="2165"/>
      <c r="J27" s="2165"/>
      <c r="K27" s="2165"/>
      <c r="L27" s="2166"/>
      <c r="M27" s="2182" t="s">
        <v>2669</v>
      </c>
      <c r="N27" s="2182"/>
      <c r="O27" s="2182"/>
      <c r="P27" s="2182"/>
      <c r="Q27" s="2182"/>
      <c r="R27" s="2182"/>
      <c r="S27" s="2182"/>
      <c r="T27" s="1584" t="s">
        <v>2668</v>
      </c>
      <c r="U27" s="2182"/>
      <c r="V27" s="2182"/>
      <c r="W27" s="2182"/>
      <c r="X27" s="1584" t="s">
        <v>432</v>
      </c>
      <c r="Y27" s="2182"/>
      <c r="Z27" s="2182"/>
      <c r="AA27" s="2182"/>
      <c r="AB27" s="2182"/>
      <c r="AC27" s="2182"/>
      <c r="AD27" s="2182"/>
      <c r="AE27" s="2182"/>
      <c r="AF27" s="2182"/>
      <c r="AG27" s="2182"/>
      <c r="AH27" s="2182"/>
      <c r="AI27" s="2182"/>
      <c r="AJ27" s="2182"/>
      <c r="AK27" s="2182"/>
      <c r="AL27" s="2182"/>
      <c r="AM27" s="2182"/>
      <c r="AN27" s="2183"/>
      <c r="AP27" s="1552"/>
    </row>
    <row r="28" spans="2:42" ht="14.25" customHeight="1" x14ac:dyDescent="0.2">
      <c r="B28" s="2162"/>
      <c r="C28" s="2179"/>
      <c r="D28" s="2180"/>
      <c r="E28" s="2180"/>
      <c r="F28" s="2180"/>
      <c r="G28" s="2180"/>
      <c r="H28" s="2180"/>
      <c r="I28" s="2180"/>
      <c r="J28" s="2180"/>
      <c r="K28" s="2180"/>
      <c r="L28" s="2181"/>
      <c r="M28" s="2184" t="s">
        <v>2667</v>
      </c>
      <c r="N28" s="2184"/>
      <c r="O28" s="2184"/>
      <c r="P28" s="2184"/>
      <c r="Q28" s="1582" t="s">
        <v>2666</v>
      </c>
      <c r="R28" s="2184"/>
      <c r="S28" s="2184"/>
      <c r="T28" s="2184"/>
      <c r="U28" s="2184"/>
      <c r="V28" s="2184" t="s">
        <v>2665</v>
      </c>
      <c r="W28" s="2184"/>
      <c r="X28" s="2184"/>
      <c r="Y28" s="2184"/>
      <c r="Z28" s="2184"/>
      <c r="AA28" s="2184"/>
      <c r="AB28" s="2184"/>
      <c r="AC28" s="2184"/>
      <c r="AD28" s="2184"/>
      <c r="AE28" s="2184"/>
      <c r="AF28" s="2184"/>
      <c r="AG28" s="2184"/>
      <c r="AH28" s="2184"/>
      <c r="AI28" s="2184"/>
      <c r="AJ28" s="2184"/>
      <c r="AK28" s="2184"/>
      <c r="AL28" s="2184"/>
      <c r="AM28" s="2184"/>
      <c r="AN28" s="2185"/>
      <c r="AP28" s="1552"/>
    </row>
    <row r="29" spans="2:42" x14ac:dyDescent="0.2">
      <c r="B29" s="2162"/>
      <c r="C29" s="2170"/>
      <c r="D29" s="2171"/>
      <c r="E29" s="2171"/>
      <c r="F29" s="2171"/>
      <c r="G29" s="2171"/>
      <c r="H29" s="2171"/>
      <c r="I29" s="2171"/>
      <c r="J29" s="2171"/>
      <c r="K29" s="2171"/>
      <c r="L29" s="2172"/>
      <c r="M29" s="2186"/>
      <c r="N29" s="2186"/>
      <c r="O29" s="2186"/>
      <c r="P29" s="2186"/>
      <c r="Q29" s="2186"/>
      <c r="R29" s="2186"/>
      <c r="S29" s="2186"/>
      <c r="T29" s="2186"/>
      <c r="U29" s="2186"/>
      <c r="V29" s="2186"/>
      <c r="W29" s="2186"/>
      <c r="X29" s="2186"/>
      <c r="Y29" s="2186"/>
      <c r="Z29" s="2186"/>
      <c r="AA29" s="2186"/>
      <c r="AB29" s="2186"/>
      <c r="AC29" s="2186"/>
      <c r="AD29" s="2186"/>
      <c r="AE29" s="2186"/>
      <c r="AF29" s="2186"/>
      <c r="AG29" s="2186"/>
      <c r="AH29" s="2186"/>
      <c r="AI29" s="2186"/>
      <c r="AJ29" s="2186"/>
      <c r="AK29" s="2186"/>
      <c r="AL29" s="2186"/>
      <c r="AM29" s="2186"/>
      <c r="AN29" s="2187"/>
      <c r="AP29" s="1552"/>
    </row>
    <row r="30" spans="2:42" ht="14.25" customHeight="1" x14ac:dyDescent="0.2">
      <c r="B30" s="2162"/>
      <c r="C30" s="2132" t="s">
        <v>2670</v>
      </c>
      <c r="D30" s="2133"/>
      <c r="E30" s="2133"/>
      <c r="F30" s="2133"/>
      <c r="G30" s="2133"/>
      <c r="H30" s="2133"/>
      <c r="I30" s="2133"/>
      <c r="J30" s="2133"/>
      <c r="K30" s="2133"/>
      <c r="L30" s="2134"/>
      <c r="M30" s="2092" t="s">
        <v>433</v>
      </c>
      <c r="N30" s="2093"/>
      <c r="O30" s="2093"/>
      <c r="P30" s="2093"/>
      <c r="Q30" s="2094"/>
      <c r="R30" s="2213"/>
      <c r="S30" s="2214"/>
      <c r="T30" s="2214"/>
      <c r="U30" s="2214"/>
      <c r="V30" s="2214"/>
      <c r="W30" s="2214"/>
      <c r="X30" s="2214"/>
      <c r="Y30" s="2214"/>
      <c r="Z30" s="2214"/>
      <c r="AA30" s="2215"/>
      <c r="AB30" s="2216" t="s">
        <v>434</v>
      </c>
      <c r="AC30" s="2182"/>
      <c r="AD30" s="2182"/>
      <c r="AE30" s="2182"/>
      <c r="AF30" s="2183"/>
      <c r="AG30" s="2213"/>
      <c r="AH30" s="2214"/>
      <c r="AI30" s="2214"/>
      <c r="AJ30" s="2214"/>
      <c r="AK30" s="2214"/>
      <c r="AL30" s="2214"/>
      <c r="AM30" s="2214"/>
      <c r="AN30" s="2215"/>
      <c r="AP30" s="1552"/>
    </row>
    <row r="31" spans="2:42" ht="13.5" customHeight="1" x14ac:dyDescent="0.2">
      <c r="B31" s="2162"/>
      <c r="C31" s="2204" t="s">
        <v>2671</v>
      </c>
      <c r="D31" s="2205"/>
      <c r="E31" s="2205"/>
      <c r="F31" s="2205"/>
      <c r="G31" s="2205"/>
      <c r="H31" s="2205"/>
      <c r="I31" s="2205"/>
      <c r="J31" s="2205"/>
      <c r="K31" s="2205"/>
      <c r="L31" s="2206"/>
      <c r="M31" s="2182" t="s">
        <v>2669</v>
      </c>
      <c r="N31" s="2182"/>
      <c r="O31" s="2182"/>
      <c r="P31" s="2182"/>
      <c r="Q31" s="2182"/>
      <c r="R31" s="2182"/>
      <c r="S31" s="2182"/>
      <c r="T31" s="1584" t="s">
        <v>2668</v>
      </c>
      <c r="U31" s="2182"/>
      <c r="V31" s="2182"/>
      <c r="W31" s="2182"/>
      <c r="X31" s="1584" t="s">
        <v>432</v>
      </c>
      <c r="Y31" s="2182"/>
      <c r="Z31" s="2182"/>
      <c r="AA31" s="2182"/>
      <c r="AB31" s="2182"/>
      <c r="AC31" s="2182"/>
      <c r="AD31" s="2182"/>
      <c r="AE31" s="2182"/>
      <c r="AF31" s="2182"/>
      <c r="AG31" s="2182"/>
      <c r="AH31" s="2182"/>
      <c r="AI31" s="2182"/>
      <c r="AJ31" s="2182"/>
      <c r="AK31" s="2182"/>
      <c r="AL31" s="2182"/>
      <c r="AM31" s="2182"/>
      <c r="AN31" s="2183"/>
      <c r="AP31" s="1552"/>
    </row>
    <row r="32" spans="2:42" ht="14.25" customHeight="1" x14ac:dyDescent="0.2">
      <c r="B32" s="2162"/>
      <c r="C32" s="2207"/>
      <c r="D32" s="2208"/>
      <c r="E32" s="2208"/>
      <c r="F32" s="2208"/>
      <c r="G32" s="2208"/>
      <c r="H32" s="2208"/>
      <c r="I32" s="2208"/>
      <c r="J32" s="2208"/>
      <c r="K32" s="2208"/>
      <c r="L32" s="2209"/>
      <c r="M32" s="2184" t="s">
        <v>2667</v>
      </c>
      <c r="N32" s="2184"/>
      <c r="O32" s="2184"/>
      <c r="P32" s="2184"/>
      <c r="Q32" s="1582" t="s">
        <v>2666</v>
      </c>
      <c r="R32" s="2184"/>
      <c r="S32" s="2184"/>
      <c r="T32" s="2184"/>
      <c r="U32" s="2184"/>
      <c r="V32" s="2184" t="s">
        <v>2665</v>
      </c>
      <c r="W32" s="2184"/>
      <c r="X32" s="2184"/>
      <c r="Y32" s="2184"/>
      <c r="Z32" s="2184"/>
      <c r="AA32" s="2184"/>
      <c r="AB32" s="2184"/>
      <c r="AC32" s="2184"/>
      <c r="AD32" s="2184"/>
      <c r="AE32" s="2184"/>
      <c r="AF32" s="2184"/>
      <c r="AG32" s="2184"/>
      <c r="AH32" s="2184"/>
      <c r="AI32" s="2184"/>
      <c r="AJ32" s="2184"/>
      <c r="AK32" s="2184"/>
      <c r="AL32" s="2184"/>
      <c r="AM32" s="2184"/>
      <c r="AN32" s="2185"/>
      <c r="AP32" s="1552"/>
    </row>
    <row r="33" spans="2:42" x14ac:dyDescent="0.2">
      <c r="B33" s="2162"/>
      <c r="C33" s="2210"/>
      <c r="D33" s="2211"/>
      <c r="E33" s="2211"/>
      <c r="F33" s="2211"/>
      <c r="G33" s="2211"/>
      <c r="H33" s="2211"/>
      <c r="I33" s="2211"/>
      <c r="J33" s="2211"/>
      <c r="K33" s="2211"/>
      <c r="L33" s="2212"/>
      <c r="M33" s="2186"/>
      <c r="N33" s="2186"/>
      <c r="O33" s="2186"/>
      <c r="P33" s="2186"/>
      <c r="Q33" s="2186"/>
      <c r="R33" s="2186"/>
      <c r="S33" s="2186"/>
      <c r="T33" s="2186"/>
      <c r="U33" s="2186"/>
      <c r="V33" s="2186"/>
      <c r="W33" s="2186"/>
      <c r="X33" s="2186"/>
      <c r="Y33" s="2186"/>
      <c r="Z33" s="2186"/>
      <c r="AA33" s="2186"/>
      <c r="AB33" s="2186"/>
      <c r="AC33" s="2186"/>
      <c r="AD33" s="2186"/>
      <c r="AE33" s="2186"/>
      <c r="AF33" s="2186"/>
      <c r="AG33" s="2186"/>
      <c r="AH33" s="2186"/>
      <c r="AI33" s="2186"/>
      <c r="AJ33" s="2186"/>
      <c r="AK33" s="2186"/>
      <c r="AL33" s="2186"/>
      <c r="AM33" s="2186"/>
      <c r="AN33" s="2187"/>
      <c r="AP33" s="1552"/>
    </row>
    <row r="34" spans="2:42" ht="14.25" customHeight="1" x14ac:dyDescent="0.2">
      <c r="B34" s="2162"/>
      <c r="C34" s="2132" t="s">
        <v>2670</v>
      </c>
      <c r="D34" s="2133"/>
      <c r="E34" s="2133"/>
      <c r="F34" s="2133"/>
      <c r="G34" s="2133"/>
      <c r="H34" s="2133"/>
      <c r="I34" s="2133"/>
      <c r="J34" s="2133"/>
      <c r="K34" s="2133"/>
      <c r="L34" s="2134"/>
      <c r="M34" s="2092" t="s">
        <v>433</v>
      </c>
      <c r="N34" s="2093"/>
      <c r="O34" s="2093"/>
      <c r="P34" s="2093"/>
      <c r="Q34" s="2094"/>
      <c r="R34" s="2213"/>
      <c r="S34" s="2214"/>
      <c r="T34" s="2214"/>
      <c r="U34" s="2214"/>
      <c r="V34" s="2214"/>
      <c r="W34" s="2214"/>
      <c r="X34" s="2214"/>
      <c r="Y34" s="2214"/>
      <c r="Z34" s="2214"/>
      <c r="AA34" s="2215"/>
      <c r="AB34" s="2216" t="s">
        <v>434</v>
      </c>
      <c r="AC34" s="2182"/>
      <c r="AD34" s="2182"/>
      <c r="AE34" s="2182"/>
      <c r="AF34" s="2183"/>
      <c r="AG34" s="2213"/>
      <c r="AH34" s="2214"/>
      <c r="AI34" s="2214"/>
      <c r="AJ34" s="2214"/>
      <c r="AK34" s="2214"/>
      <c r="AL34" s="2214"/>
      <c r="AM34" s="2214"/>
      <c r="AN34" s="2215"/>
      <c r="AP34" s="1552"/>
    </row>
    <row r="35" spans="2:42" ht="14.25" customHeight="1" x14ac:dyDescent="0.2">
      <c r="B35" s="2162"/>
      <c r="C35" s="2132" t="s">
        <v>438</v>
      </c>
      <c r="D35" s="2133"/>
      <c r="E35" s="2133"/>
      <c r="F35" s="2133"/>
      <c r="G35" s="2133"/>
      <c r="H35" s="2133"/>
      <c r="I35" s="2133"/>
      <c r="J35" s="2133"/>
      <c r="K35" s="2133"/>
      <c r="L35" s="2134"/>
      <c r="M35" s="2115"/>
      <c r="N35" s="2116"/>
      <c r="O35" s="2116"/>
      <c r="P35" s="2116"/>
      <c r="Q35" s="2116"/>
      <c r="R35" s="2116"/>
      <c r="S35" s="2116"/>
      <c r="T35" s="2116"/>
      <c r="U35" s="2116"/>
      <c r="V35" s="2116"/>
      <c r="W35" s="2116"/>
      <c r="X35" s="2116"/>
      <c r="Y35" s="2116"/>
      <c r="Z35" s="2116"/>
      <c r="AA35" s="2116"/>
      <c r="AB35" s="2116"/>
      <c r="AC35" s="2116"/>
      <c r="AD35" s="2116"/>
      <c r="AE35" s="2116"/>
      <c r="AF35" s="2116"/>
      <c r="AG35" s="2116"/>
      <c r="AH35" s="2116"/>
      <c r="AI35" s="2116"/>
      <c r="AJ35" s="2116"/>
      <c r="AK35" s="2116"/>
      <c r="AL35" s="2116"/>
      <c r="AM35" s="2116"/>
      <c r="AN35" s="2203"/>
      <c r="AP35" s="1552"/>
    </row>
    <row r="36" spans="2:42" ht="13.5" customHeight="1" x14ac:dyDescent="0.2">
      <c r="B36" s="2162"/>
      <c r="C36" s="2164" t="s">
        <v>439</v>
      </c>
      <c r="D36" s="2165"/>
      <c r="E36" s="2165"/>
      <c r="F36" s="2165"/>
      <c r="G36" s="2165"/>
      <c r="H36" s="2165"/>
      <c r="I36" s="2165"/>
      <c r="J36" s="2165"/>
      <c r="K36" s="2165"/>
      <c r="L36" s="2166"/>
      <c r="M36" s="2182" t="s">
        <v>2669</v>
      </c>
      <c r="N36" s="2182"/>
      <c r="O36" s="2182"/>
      <c r="P36" s="2182"/>
      <c r="Q36" s="2182"/>
      <c r="R36" s="2182"/>
      <c r="S36" s="2182"/>
      <c r="T36" s="1584" t="s">
        <v>2668</v>
      </c>
      <c r="U36" s="2182"/>
      <c r="V36" s="2182"/>
      <c r="W36" s="2182"/>
      <c r="X36" s="1584" t="s">
        <v>432</v>
      </c>
      <c r="Y36" s="2182"/>
      <c r="Z36" s="2182"/>
      <c r="AA36" s="2182"/>
      <c r="AB36" s="2182"/>
      <c r="AC36" s="2182"/>
      <c r="AD36" s="2182"/>
      <c r="AE36" s="2182"/>
      <c r="AF36" s="2182"/>
      <c r="AG36" s="2182"/>
      <c r="AH36" s="2182"/>
      <c r="AI36" s="2182"/>
      <c r="AJ36" s="2182"/>
      <c r="AK36" s="2182"/>
      <c r="AL36" s="2182"/>
      <c r="AM36" s="2182"/>
      <c r="AN36" s="2183"/>
      <c r="AP36" s="1552"/>
    </row>
    <row r="37" spans="2:42" ht="14.25" customHeight="1" x14ac:dyDescent="0.2">
      <c r="B37" s="2162"/>
      <c r="C37" s="2179"/>
      <c r="D37" s="2180"/>
      <c r="E37" s="2180"/>
      <c r="F37" s="2180"/>
      <c r="G37" s="2180"/>
      <c r="H37" s="2180"/>
      <c r="I37" s="2180"/>
      <c r="J37" s="2180"/>
      <c r="K37" s="2180"/>
      <c r="L37" s="2181"/>
      <c r="M37" s="2184" t="s">
        <v>2667</v>
      </c>
      <c r="N37" s="2184"/>
      <c r="O37" s="2184"/>
      <c r="P37" s="2184"/>
      <c r="Q37" s="1582" t="s">
        <v>2666</v>
      </c>
      <c r="R37" s="2184"/>
      <c r="S37" s="2184"/>
      <c r="T37" s="2184"/>
      <c r="U37" s="2184"/>
      <c r="V37" s="2184" t="s">
        <v>2665</v>
      </c>
      <c r="W37" s="2184"/>
      <c r="X37" s="2184"/>
      <c r="Y37" s="2184"/>
      <c r="Z37" s="2184"/>
      <c r="AA37" s="2184"/>
      <c r="AB37" s="2184"/>
      <c r="AC37" s="2184"/>
      <c r="AD37" s="2184"/>
      <c r="AE37" s="2184"/>
      <c r="AF37" s="2184"/>
      <c r="AG37" s="2184"/>
      <c r="AH37" s="2184"/>
      <c r="AI37" s="2184"/>
      <c r="AJ37" s="2184"/>
      <c r="AK37" s="2184"/>
      <c r="AL37" s="2184"/>
      <c r="AM37" s="2184"/>
      <c r="AN37" s="2185"/>
      <c r="AP37" s="1552"/>
    </row>
    <row r="38" spans="2:42" x14ac:dyDescent="0.2">
      <c r="B38" s="2163"/>
      <c r="C38" s="2170"/>
      <c r="D38" s="2171"/>
      <c r="E38" s="2171"/>
      <c r="F38" s="2171"/>
      <c r="G38" s="2171"/>
      <c r="H38" s="2171"/>
      <c r="I38" s="2171"/>
      <c r="J38" s="2171"/>
      <c r="K38" s="2171"/>
      <c r="L38" s="2172"/>
      <c r="M38" s="2186"/>
      <c r="N38" s="2186"/>
      <c r="O38" s="2186"/>
      <c r="P38" s="2186"/>
      <c r="Q38" s="2186"/>
      <c r="R38" s="2186"/>
      <c r="S38" s="2186"/>
      <c r="T38" s="2186"/>
      <c r="U38" s="2186"/>
      <c r="V38" s="2186"/>
      <c r="W38" s="2186"/>
      <c r="X38" s="2186"/>
      <c r="Y38" s="2186"/>
      <c r="Z38" s="2186"/>
      <c r="AA38" s="2186"/>
      <c r="AB38" s="2186"/>
      <c r="AC38" s="2186"/>
      <c r="AD38" s="2186"/>
      <c r="AE38" s="2186"/>
      <c r="AF38" s="2186"/>
      <c r="AG38" s="2186"/>
      <c r="AH38" s="2186"/>
      <c r="AI38" s="2186"/>
      <c r="AJ38" s="2186"/>
      <c r="AK38" s="2186"/>
      <c r="AL38" s="2186"/>
      <c r="AM38" s="2186"/>
      <c r="AN38" s="2187"/>
      <c r="AP38" s="1552"/>
    </row>
    <row r="39" spans="2:42" ht="13.5" customHeight="1" x14ac:dyDescent="0.2">
      <c r="B39" s="2161" t="s">
        <v>2664</v>
      </c>
      <c r="C39" s="2106" t="s">
        <v>2663</v>
      </c>
      <c r="D39" s="2107"/>
      <c r="E39" s="2107"/>
      <c r="F39" s="2107"/>
      <c r="G39" s="2107"/>
      <c r="H39" s="2107"/>
      <c r="I39" s="2107"/>
      <c r="J39" s="2107"/>
      <c r="K39" s="2107"/>
      <c r="L39" s="2107"/>
      <c r="M39" s="2188" t="s">
        <v>2662</v>
      </c>
      <c r="N39" s="2189"/>
      <c r="O39" s="1581" t="s">
        <v>2661</v>
      </c>
      <c r="P39" s="1580"/>
      <c r="Q39" s="1579"/>
      <c r="R39" s="2192" t="s">
        <v>2660</v>
      </c>
      <c r="S39" s="2193"/>
      <c r="T39" s="2193"/>
      <c r="U39" s="2193"/>
      <c r="V39" s="2193"/>
      <c r="W39" s="2193"/>
      <c r="X39" s="2193"/>
      <c r="Y39" s="2193"/>
      <c r="Z39" s="2194"/>
      <c r="AA39" s="2198" t="s">
        <v>2659</v>
      </c>
      <c r="AB39" s="2199"/>
      <c r="AC39" s="2199"/>
      <c r="AD39" s="2200"/>
      <c r="AE39" s="2201" t="s">
        <v>2658</v>
      </c>
      <c r="AF39" s="2202"/>
      <c r="AG39" s="2202"/>
      <c r="AH39" s="2202"/>
      <c r="AI39" s="2176" t="s">
        <v>2657</v>
      </c>
      <c r="AJ39" s="2177"/>
      <c r="AK39" s="2177"/>
      <c r="AL39" s="2177"/>
      <c r="AM39" s="2177"/>
      <c r="AN39" s="2178"/>
      <c r="AP39" s="1552"/>
    </row>
    <row r="40" spans="2:42" ht="14.25" customHeight="1" x14ac:dyDescent="0.2">
      <c r="B40" s="2162"/>
      <c r="C40" s="2109"/>
      <c r="D40" s="2110"/>
      <c r="E40" s="2110"/>
      <c r="F40" s="2110"/>
      <c r="G40" s="2110"/>
      <c r="H40" s="2110"/>
      <c r="I40" s="2110"/>
      <c r="J40" s="2110"/>
      <c r="K40" s="2110"/>
      <c r="L40" s="2110"/>
      <c r="M40" s="2190"/>
      <c r="N40" s="2191"/>
      <c r="O40" s="1578" t="s">
        <v>2656</v>
      </c>
      <c r="P40" s="1577"/>
      <c r="Q40" s="1576"/>
      <c r="R40" s="2195"/>
      <c r="S40" s="2196"/>
      <c r="T40" s="2196"/>
      <c r="U40" s="2196"/>
      <c r="V40" s="2196"/>
      <c r="W40" s="2196"/>
      <c r="X40" s="2196"/>
      <c r="Y40" s="2196"/>
      <c r="Z40" s="2197"/>
      <c r="AA40" s="1575" t="s">
        <v>2655</v>
      </c>
      <c r="AB40" s="1553"/>
      <c r="AC40" s="1553"/>
      <c r="AD40" s="1553"/>
      <c r="AE40" s="2157" t="s">
        <v>2654</v>
      </c>
      <c r="AF40" s="2158"/>
      <c r="AG40" s="2158"/>
      <c r="AH40" s="2158"/>
      <c r="AI40" s="2157" t="s">
        <v>2653</v>
      </c>
      <c r="AJ40" s="2158"/>
      <c r="AK40" s="2158"/>
      <c r="AL40" s="2158"/>
      <c r="AM40" s="2158"/>
      <c r="AN40" s="2159"/>
      <c r="AP40" s="1552"/>
    </row>
    <row r="41" spans="2:42" ht="14.25" customHeight="1" x14ac:dyDescent="0.2">
      <c r="B41" s="2162"/>
      <c r="C41" s="2099" t="s">
        <v>2652</v>
      </c>
      <c r="D41" s="1572"/>
      <c r="E41" s="2154" t="s">
        <v>446</v>
      </c>
      <c r="F41" s="2154"/>
      <c r="G41" s="2154"/>
      <c r="H41" s="2154"/>
      <c r="I41" s="2154"/>
      <c r="J41" s="2154"/>
      <c r="K41" s="2154"/>
      <c r="L41" s="2160"/>
      <c r="M41" s="2117"/>
      <c r="N41" s="2118"/>
      <c r="O41" s="2119"/>
      <c r="P41" s="2120"/>
      <c r="Q41" s="2121"/>
      <c r="R41" s="1570" t="s">
        <v>8</v>
      </c>
      <c r="S41" s="2122" t="s">
        <v>2642</v>
      </c>
      <c r="T41" s="2122"/>
      <c r="U41" s="1569" t="s">
        <v>8</v>
      </c>
      <c r="V41" s="2122" t="s">
        <v>2641</v>
      </c>
      <c r="W41" s="2122"/>
      <c r="X41" s="1569" t="s">
        <v>8</v>
      </c>
      <c r="Y41" s="2122" t="s">
        <v>2640</v>
      </c>
      <c r="Z41" s="2123"/>
      <c r="AA41" s="2135"/>
      <c r="AB41" s="2136"/>
      <c r="AC41" s="2136"/>
      <c r="AD41" s="2137"/>
      <c r="AE41" s="2135"/>
      <c r="AF41" s="2136"/>
      <c r="AG41" s="2136"/>
      <c r="AH41" s="2137"/>
      <c r="AI41" s="1570" t="s">
        <v>8</v>
      </c>
      <c r="AJ41" s="2122" t="s">
        <v>2646</v>
      </c>
      <c r="AK41" s="2122"/>
      <c r="AL41" s="1569" t="s">
        <v>8</v>
      </c>
      <c r="AM41" s="2122" t="s">
        <v>2645</v>
      </c>
      <c r="AN41" s="2123"/>
      <c r="AP41" s="1552"/>
    </row>
    <row r="42" spans="2:42" ht="14.25" customHeight="1" x14ac:dyDescent="0.2">
      <c r="B42" s="2162"/>
      <c r="C42" s="2099"/>
      <c r="D42" s="1572"/>
      <c r="E42" s="2154" t="s">
        <v>447</v>
      </c>
      <c r="F42" s="2155"/>
      <c r="G42" s="2155"/>
      <c r="H42" s="2155"/>
      <c r="I42" s="2155"/>
      <c r="J42" s="2155"/>
      <c r="K42" s="2155"/>
      <c r="L42" s="2156"/>
      <c r="M42" s="2117"/>
      <c r="N42" s="2118"/>
      <c r="O42" s="2119"/>
      <c r="P42" s="2120"/>
      <c r="Q42" s="2121"/>
      <c r="R42" s="1570" t="s">
        <v>8</v>
      </c>
      <c r="S42" s="2122" t="s">
        <v>2642</v>
      </c>
      <c r="T42" s="2122"/>
      <c r="U42" s="1569" t="s">
        <v>8</v>
      </c>
      <c r="V42" s="2122" t="s">
        <v>2641</v>
      </c>
      <c r="W42" s="2122"/>
      <c r="X42" s="1569" t="s">
        <v>8</v>
      </c>
      <c r="Y42" s="2122" t="s">
        <v>2640</v>
      </c>
      <c r="Z42" s="2123"/>
      <c r="AA42" s="2135"/>
      <c r="AB42" s="2136"/>
      <c r="AC42" s="2136"/>
      <c r="AD42" s="2137"/>
      <c r="AE42" s="2135"/>
      <c r="AF42" s="2136"/>
      <c r="AG42" s="2136"/>
      <c r="AH42" s="2137"/>
      <c r="AI42" s="1570" t="s">
        <v>8</v>
      </c>
      <c r="AJ42" s="2122" t="s">
        <v>2646</v>
      </c>
      <c r="AK42" s="2122"/>
      <c r="AL42" s="1569" t="s">
        <v>8</v>
      </c>
      <c r="AM42" s="2122" t="s">
        <v>2645</v>
      </c>
      <c r="AN42" s="2123"/>
      <c r="AP42" s="1552"/>
    </row>
    <row r="43" spans="2:42" ht="14.25" customHeight="1" x14ac:dyDescent="0.2">
      <c r="B43" s="2162"/>
      <c r="C43" s="2099"/>
      <c r="D43" s="1572"/>
      <c r="E43" s="2154" t="s">
        <v>2651</v>
      </c>
      <c r="F43" s="2155"/>
      <c r="G43" s="2155"/>
      <c r="H43" s="2155"/>
      <c r="I43" s="2155"/>
      <c r="J43" s="2155"/>
      <c r="K43" s="2155"/>
      <c r="L43" s="2156"/>
      <c r="M43" s="2117"/>
      <c r="N43" s="2118"/>
      <c r="O43" s="2119"/>
      <c r="P43" s="2120"/>
      <c r="Q43" s="2121"/>
      <c r="R43" s="1570" t="s">
        <v>8</v>
      </c>
      <c r="S43" s="2122" t="s">
        <v>2642</v>
      </c>
      <c r="T43" s="2122"/>
      <c r="U43" s="1569" t="s">
        <v>8</v>
      </c>
      <c r="V43" s="2122" t="s">
        <v>2641</v>
      </c>
      <c r="W43" s="2122"/>
      <c r="X43" s="1569" t="s">
        <v>8</v>
      </c>
      <c r="Y43" s="2122" t="s">
        <v>2640</v>
      </c>
      <c r="Z43" s="2123"/>
      <c r="AA43" s="2135"/>
      <c r="AB43" s="2136"/>
      <c r="AC43" s="2136"/>
      <c r="AD43" s="2137"/>
      <c r="AE43" s="2135"/>
      <c r="AF43" s="2136"/>
      <c r="AG43" s="2136"/>
      <c r="AH43" s="2137"/>
      <c r="AI43" s="1570" t="s">
        <v>8</v>
      </c>
      <c r="AJ43" s="2122" t="s">
        <v>2646</v>
      </c>
      <c r="AK43" s="2122"/>
      <c r="AL43" s="1569" t="s">
        <v>8</v>
      </c>
      <c r="AM43" s="2122" t="s">
        <v>2645</v>
      </c>
      <c r="AN43" s="2123"/>
      <c r="AP43" s="1552"/>
    </row>
    <row r="44" spans="2:42" ht="14.25" customHeight="1" x14ac:dyDescent="0.2">
      <c r="B44" s="2162"/>
      <c r="C44" s="2099"/>
      <c r="D44" s="1572"/>
      <c r="E44" s="2154" t="s">
        <v>448</v>
      </c>
      <c r="F44" s="2155"/>
      <c r="G44" s="2155"/>
      <c r="H44" s="2155"/>
      <c r="I44" s="2155"/>
      <c r="J44" s="2155"/>
      <c r="K44" s="2155"/>
      <c r="L44" s="2156"/>
      <c r="M44" s="2117"/>
      <c r="N44" s="2118"/>
      <c r="O44" s="2119"/>
      <c r="P44" s="2120"/>
      <c r="Q44" s="2121"/>
      <c r="R44" s="1570" t="s">
        <v>8</v>
      </c>
      <c r="S44" s="2122" t="s">
        <v>2642</v>
      </c>
      <c r="T44" s="2122"/>
      <c r="U44" s="1569" t="s">
        <v>8</v>
      </c>
      <c r="V44" s="2122" t="s">
        <v>2641</v>
      </c>
      <c r="W44" s="2122"/>
      <c r="X44" s="1569" t="s">
        <v>8</v>
      </c>
      <c r="Y44" s="2122" t="s">
        <v>2640</v>
      </c>
      <c r="Z44" s="2123"/>
      <c r="AA44" s="2135"/>
      <c r="AB44" s="2136"/>
      <c r="AC44" s="2136"/>
      <c r="AD44" s="2137"/>
      <c r="AE44" s="2135"/>
      <c r="AF44" s="2136"/>
      <c r="AG44" s="2136"/>
      <c r="AH44" s="2137"/>
      <c r="AI44" s="1570" t="s">
        <v>8</v>
      </c>
      <c r="AJ44" s="2122" t="s">
        <v>2646</v>
      </c>
      <c r="AK44" s="2122"/>
      <c r="AL44" s="1569" t="s">
        <v>8</v>
      </c>
      <c r="AM44" s="2122" t="s">
        <v>2645</v>
      </c>
      <c r="AN44" s="2123"/>
      <c r="AP44" s="1552"/>
    </row>
    <row r="45" spans="2:42" ht="14.25" customHeight="1" x14ac:dyDescent="0.2">
      <c r="B45" s="2162"/>
      <c r="C45" s="2099"/>
      <c r="D45" s="1572"/>
      <c r="E45" s="2154" t="s">
        <v>345</v>
      </c>
      <c r="F45" s="2155"/>
      <c r="G45" s="2155"/>
      <c r="H45" s="2155"/>
      <c r="I45" s="2155"/>
      <c r="J45" s="2155"/>
      <c r="K45" s="2155"/>
      <c r="L45" s="2156"/>
      <c r="M45" s="2117"/>
      <c r="N45" s="2118"/>
      <c r="O45" s="2119"/>
      <c r="P45" s="2120"/>
      <c r="Q45" s="2121"/>
      <c r="R45" s="1570" t="s">
        <v>8</v>
      </c>
      <c r="S45" s="2122" t="s">
        <v>2642</v>
      </c>
      <c r="T45" s="2122"/>
      <c r="U45" s="1569" t="s">
        <v>8</v>
      </c>
      <c r="V45" s="2122" t="s">
        <v>2641</v>
      </c>
      <c r="W45" s="2122"/>
      <c r="X45" s="1569" t="s">
        <v>8</v>
      </c>
      <c r="Y45" s="2122" t="s">
        <v>2640</v>
      </c>
      <c r="Z45" s="2123"/>
      <c r="AA45" s="2135"/>
      <c r="AB45" s="2136"/>
      <c r="AC45" s="2136"/>
      <c r="AD45" s="2137"/>
      <c r="AE45" s="2135"/>
      <c r="AF45" s="2136"/>
      <c r="AG45" s="2136"/>
      <c r="AH45" s="2137"/>
      <c r="AI45" s="1570" t="s">
        <v>8</v>
      </c>
      <c r="AJ45" s="2122" t="s">
        <v>2646</v>
      </c>
      <c r="AK45" s="2122"/>
      <c r="AL45" s="1569" t="s">
        <v>8</v>
      </c>
      <c r="AM45" s="2122" t="s">
        <v>2645</v>
      </c>
      <c r="AN45" s="2123"/>
      <c r="AP45" s="1552"/>
    </row>
    <row r="46" spans="2:42" ht="14.25" customHeight="1" x14ac:dyDescent="0.2">
      <c r="B46" s="2162"/>
      <c r="C46" s="2099"/>
      <c r="D46" s="1572"/>
      <c r="E46" s="2141" t="s">
        <v>449</v>
      </c>
      <c r="F46" s="2142"/>
      <c r="G46" s="2142"/>
      <c r="H46" s="2142"/>
      <c r="I46" s="2142"/>
      <c r="J46" s="2142"/>
      <c r="K46" s="2142"/>
      <c r="L46" s="2143"/>
      <c r="M46" s="2117"/>
      <c r="N46" s="2118"/>
      <c r="O46" s="2119"/>
      <c r="P46" s="2120"/>
      <c r="Q46" s="2121"/>
      <c r="R46" s="1570" t="s">
        <v>8</v>
      </c>
      <c r="S46" s="2122" t="s">
        <v>2642</v>
      </c>
      <c r="T46" s="2122"/>
      <c r="U46" s="1569" t="s">
        <v>8</v>
      </c>
      <c r="V46" s="2122" t="s">
        <v>2641</v>
      </c>
      <c r="W46" s="2122"/>
      <c r="X46" s="1569" t="s">
        <v>8</v>
      </c>
      <c r="Y46" s="2122" t="s">
        <v>2640</v>
      </c>
      <c r="Z46" s="2123"/>
      <c r="AA46" s="2135"/>
      <c r="AB46" s="2136"/>
      <c r="AC46" s="2136"/>
      <c r="AD46" s="2137"/>
      <c r="AE46" s="2135"/>
      <c r="AF46" s="2136"/>
      <c r="AG46" s="2136"/>
      <c r="AH46" s="2137"/>
      <c r="AI46" s="1570" t="s">
        <v>8</v>
      </c>
      <c r="AJ46" s="2122" t="s">
        <v>2646</v>
      </c>
      <c r="AK46" s="2122"/>
      <c r="AL46" s="1569" t="s">
        <v>8</v>
      </c>
      <c r="AM46" s="2122" t="s">
        <v>2645</v>
      </c>
      <c r="AN46" s="2123"/>
      <c r="AP46" s="1552"/>
    </row>
    <row r="47" spans="2:42" ht="14.25" customHeight="1" x14ac:dyDescent="0.2">
      <c r="B47" s="2162"/>
      <c r="C47" s="2099"/>
      <c r="D47" s="1572"/>
      <c r="E47" s="2141" t="s">
        <v>450</v>
      </c>
      <c r="F47" s="2142"/>
      <c r="G47" s="2142"/>
      <c r="H47" s="2142"/>
      <c r="I47" s="2142"/>
      <c r="J47" s="2142"/>
      <c r="K47" s="2142"/>
      <c r="L47" s="2143"/>
      <c r="M47" s="2117"/>
      <c r="N47" s="2118"/>
      <c r="O47" s="2119"/>
      <c r="P47" s="2120"/>
      <c r="Q47" s="2121"/>
      <c r="R47" s="1570" t="s">
        <v>8</v>
      </c>
      <c r="S47" s="2122" t="s">
        <v>2642</v>
      </c>
      <c r="T47" s="2122"/>
      <c r="U47" s="1569" t="s">
        <v>8</v>
      </c>
      <c r="V47" s="2122" t="s">
        <v>2641</v>
      </c>
      <c r="W47" s="2122"/>
      <c r="X47" s="1569" t="s">
        <v>8</v>
      </c>
      <c r="Y47" s="2122" t="s">
        <v>2640</v>
      </c>
      <c r="Z47" s="2123"/>
      <c r="AA47" s="2135"/>
      <c r="AB47" s="2136"/>
      <c r="AC47" s="2136"/>
      <c r="AD47" s="2137"/>
      <c r="AE47" s="2135"/>
      <c r="AF47" s="2136"/>
      <c r="AG47" s="2136"/>
      <c r="AH47" s="2137"/>
      <c r="AI47" s="1570" t="s">
        <v>8</v>
      </c>
      <c r="AJ47" s="2122" t="s">
        <v>2646</v>
      </c>
      <c r="AK47" s="2122"/>
      <c r="AL47" s="1569" t="s">
        <v>8</v>
      </c>
      <c r="AM47" s="2122" t="s">
        <v>2645</v>
      </c>
      <c r="AN47" s="2123"/>
      <c r="AP47" s="1552"/>
    </row>
    <row r="48" spans="2:42" ht="14.25" customHeight="1" x14ac:dyDescent="0.2">
      <c r="B48" s="2162"/>
      <c r="C48" s="2099"/>
      <c r="D48" s="1574"/>
      <c r="E48" s="2141" t="s">
        <v>2650</v>
      </c>
      <c r="F48" s="2152"/>
      <c r="G48" s="2152"/>
      <c r="H48" s="2152"/>
      <c r="I48" s="2152"/>
      <c r="J48" s="2152"/>
      <c r="K48" s="2152"/>
      <c r="L48" s="2153"/>
      <c r="M48" s="2117"/>
      <c r="N48" s="2118"/>
      <c r="O48" s="2119"/>
      <c r="P48" s="2120"/>
      <c r="Q48" s="2121"/>
      <c r="R48" s="1570" t="s">
        <v>8</v>
      </c>
      <c r="S48" s="2122" t="s">
        <v>2642</v>
      </c>
      <c r="T48" s="2122"/>
      <c r="U48" s="1569" t="s">
        <v>8</v>
      </c>
      <c r="V48" s="2122" t="s">
        <v>2641</v>
      </c>
      <c r="W48" s="2122"/>
      <c r="X48" s="1569" t="s">
        <v>8</v>
      </c>
      <c r="Y48" s="2122" t="s">
        <v>2640</v>
      </c>
      <c r="Z48" s="2123"/>
      <c r="AA48" s="2135"/>
      <c r="AB48" s="2136"/>
      <c r="AC48" s="2136"/>
      <c r="AD48" s="2137"/>
      <c r="AE48" s="2135"/>
      <c r="AF48" s="2136"/>
      <c r="AG48" s="2136"/>
      <c r="AH48" s="2137"/>
      <c r="AI48" s="1570" t="s">
        <v>8</v>
      </c>
      <c r="AJ48" s="2122" t="s">
        <v>2646</v>
      </c>
      <c r="AK48" s="2122"/>
      <c r="AL48" s="1569" t="s">
        <v>8</v>
      </c>
      <c r="AM48" s="2122" t="s">
        <v>2645</v>
      </c>
      <c r="AN48" s="2123"/>
      <c r="AP48" s="1552"/>
    </row>
    <row r="49" spans="2:42" ht="14.25" customHeight="1" x14ac:dyDescent="0.2">
      <c r="B49" s="2162"/>
      <c r="C49" s="2099"/>
      <c r="D49" s="1574"/>
      <c r="E49" s="2149" t="s">
        <v>451</v>
      </c>
      <c r="F49" s="2150"/>
      <c r="G49" s="2150"/>
      <c r="H49" s="2150"/>
      <c r="I49" s="2150"/>
      <c r="J49" s="2150"/>
      <c r="K49" s="2150"/>
      <c r="L49" s="2151"/>
      <c r="M49" s="2117"/>
      <c r="N49" s="2118"/>
      <c r="O49" s="2119"/>
      <c r="P49" s="2120"/>
      <c r="Q49" s="2121"/>
      <c r="R49" s="1570" t="s">
        <v>8</v>
      </c>
      <c r="S49" s="2122" t="s">
        <v>2642</v>
      </c>
      <c r="T49" s="2122"/>
      <c r="U49" s="1569" t="s">
        <v>8</v>
      </c>
      <c r="V49" s="2122" t="s">
        <v>2641</v>
      </c>
      <c r="W49" s="2122"/>
      <c r="X49" s="1569" t="s">
        <v>8</v>
      </c>
      <c r="Y49" s="2122" t="s">
        <v>2640</v>
      </c>
      <c r="Z49" s="2123"/>
      <c r="AA49" s="2135"/>
      <c r="AB49" s="2136"/>
      <c r="AC49" s="2136"/>
      <c r="AD49" s="2137"/>
      <c r="AE49" s="2135"/>
      <c r="AF49" s="2136"/>
      <c r="AG49" s="2136"/>
      <c r="AH49" s="2137"/>
      <c r="AI49" s="1570" t="s">
        <v>8</v>
      </c>
      <c r="AJ49" s="2122" t="s">
        <v>2646</v>
      </c>
      <c r="AK49" s="2122"/>
      <c r="AL49" s="1569" t="s">
        <v>8</v>
      </c>
      <c r="AM49" s="2122" t="s">
        <v>2645</v>
      </c>
      <c r="AN49" s="2123"/>
      <c r="AP49" s="1552"/>
    </row>
    <row r="50" spans="2:42" ht="14.25" customHeight="1" thickBot="1" x14ac:dyDescent="0.25">
      <c r="B50" s="2162"/>
      <c r="C50" s="2099"/>
      <c r="D50" s="1574"/>
      <c r="E50" s="2146" t="s">
        <v>452</v>
      </c>
      <c r="F50" s="2147"/>
      <c r="G50" s="2147"/>
      <c r="H50" s="2147"/>
      <c r="I50" s="2147"/>
      <c r="J50" s="2147"/>
      <c r="K50" s="2147"/>
      <c r="L50" s="2148"/>
      <c r="M50" s="2117"/>
      <c r="N50" s="2118"/>
      <c r="O50" s="2119"/>
      <c r="P50" s="2120"/>
      <c r="Q50" s="2121"/>
      <c r="R50" s="1570" t="s">
        <v>8</v>
      </c>
      <c r="S50" s="2122" t="s">
        <v>2642</v>
      </c>
      <c r="T50" s="2122"/>
      <c r="U50" s="1569" t="s">
        <v>8</v>
      </c>
      <c r="V50" s="2122" t="s">
        <v>2641</v>
      </c>
      <c r="W50" s="2122"/>
      <c r="X50" s="1569" t="s">
        <v>8</v>
      </c>
      <c r="Y50" s="2122" t="s">
        <v>2640</v>
      </c>
      <c r="Z50" s="2123"/>
      <c r="AA50" s="2135"/>
      <c r="AB50" s="2136"/>
      <c r="AC50" s="2136"/>
      <c r="AD50" s="2137"/>
      <c r="AE50" s="2135"/>
      <c r="AF50" s="2136"/>
      <c r="AG50" s="2136"/>
      <c r="AH50" s="2137"/>
      <c r="AI50" s="1570" t="s">
        <v>8</v>
      </c>
      <c r="AJ50" s="2122" t="s">
        <v>2646</v>
      </c>
      <c r="AK50" s="2122"/>
      <c r="AL50" s="1569" t="s">
        <v>8</v>
      </c>
      <c r="AM50" s="2122" t="s">
        <v>2645</v>
      </c>
      <c r="AN50" s="2123"/>
      <c r="AP50" s="1552"/>
    </row>
    <row r="51" spans="2:42" ht="14.25" customHeight="1" thickTop="1" x14ac:dyDescent="0.2">
      <c r="B51" s="2162"/>
      <c r="C51" s="2099"/>
      <c r="D51" s="1573"/>
      <c r="E51" s="2144" t="s">
        <v>2649</v>
      </c>
      <c r="F51" s="2144"/>
      <c r="G51" s="2144"/>
      <c r="H51" s="2144"/>
      <c r="I51" s="2144"/>
      <c r="J51" s="2144"/>
      <c r="K51" s="2144"/>
      <c r="L51" s="2145"/>
      <c r="M51" s="2117"/>
      <c r="N51" s="2118"/>
      <c r="O51" s="2119"/>
      <c r="P51" s="2120"/>
      <c r="Q51" s="2121"/>
      <c r="R51" s="1570" t="s">
        <v>8</v>
      </c>
      <c r="S51" s="2122" t="s">
        <v>2642</v>
      </c>
      <c r="T51" s="2122"/>
      <c r="U51" s="1569" t="s">
        <v>8</v>
      </c>
      <c r="V51" s="2122" t="s">
        <v>2641</v>
      </c>
      <c r="W51" s="2122"/>
      <c r="X51" s="1569" t="s">
        <v>8</v>
      </c>
      <c r="Y51" s="2122" t="s">
        <v>2640</v>
      </c>
      <c r="Z51" s="2123"/>
      <c r="AA51" s="2135"/>
      <c r="AB51" s="2136"/>
      <c r="AC51" s="2136"/>
      <c r="AD51" s="2137"/>
      <c r="AE51" s="2135"/>
      <c r="AF51" s="2136"/>
      <c r="AG51" s="2136"/>
      <c r="AH51" s="2137"/>
      <c r="AI51" s="1570" t="s">
        <v>8</v>
      </c>
      <c r="AJ51" s="2122" t="s">
        <v>2646</v>
      </c>
      <c r="AK51" s="2122"/>
      <c r="AL51" s="1569" t="s">
        <v>8</v>
      </c>
      <c r="AM51" s="2122" t="s">
        <v>2645</v>
      </c>
      <c r="AN51" s="2123"/>
      <c r="AP51" s="1552"/>
    </row>
    <row r="52" spans="2:42" ht="14.25" customHeight="1" x14ac:dyDescent="0.2">
      <c r="B52" s="2162"/>
      <c r="C52" s="2099"/>
      <c r="D52" s="1572"/>
      <c r="E52" s="2141" t="s">
        <v>2648</v>
      </c>
      <c r="F52" s="2142"/>
      <c r="G52" s="2142"/>
      <c r="H52" s="2142"/>
      <c r="I52" s="2142"/>
      <c r="J52" s="2142"/>
      <c r="K52" s="2142"/>
      <c r="L52" s="2143"/>
      <c r="M52" s="2117"/>
      <c r="N52" s="2118"/>
      <c r="O52" s="2119"/>
      <c r="P52" s="2120"/>
      <c r="Q52" s="2121"/>
      <c r="R52" s="1570" t="s">
        <v>8</v>
      </c>
      <c r="S52" s="2122" t="s">
        <v>2642</v>
      </c>
      <c r="T52" s="2122"/>
      <c r="U52" s="1569" t="s">
        <v>8</v>
      </c>
      <c r="V52" s="2122" t="s">
        <v>2641</v>
      </c>
      <c r="W52" s="2122"/>
      <c r="X52" s="1569" t="s">
        <v>8</v>
      </c>
      <c r="Y52" s="2122" t="s">
        <v>2640</v>
      </c>
      <c r="Z52" s="2123"/>
      <c r="AA52" s="2135"/>
      <c r="AB52" s="2136"/>
      <c r="AC52" s="2136"/>
      <c r="AD52" s="2137"/>
      <c r="AE52" s="2135"/>
      <c r="AF52" s="2136"/>
      <c r="AG52" s="2136"/>
      <c r="AH52" s="2137"/>
      <c r="AI52" s="1570" t="s">
        <v>8</v>
      </c>
      <c r="AJ52" s="2122" t="s">
        <v>2646</v>
      </c>
      <c r="AK52" s="2122"/>
      <c r="AL52" s="1569" t="s">
        <v>8</v>
      </c>
      <c r="AM52" s="2122" t="s">
        <v>2645</v>
      </c>
      <c r="AN52" s="2123"/>
      <c r="AP52" s="1552"/>
    </row>
    <row r="53" spans="2:42" ht="14.25" customHeight="1" x14ac:dyDescent="0.2">
      <c r="B53" s="2162"/>
      <c r="C53" s="2100"/>
      <c r="D53" s="1572"/>
      <c r="E53" s="2141" t="s">
        <v>2647</v>
      </c>
      <c r="F53" s="2142"/>
      <c r="G53" s="2142"/>
      <c r="H53" s="2142"/>
      <c r="I53" s="2142"/>
      <c r="J53" s="2142"/>
      <c r="K53" s="2142"/>
      <c r="L53" s="2143"/>
      <c r="M53" s="2117"/>
      <c r="N53" s="2118"/>
      <c r="O53" s="2119"/>
      <c r="P53" s="2120"/>
      <c r="Q53" s="2121"/>
      <c r="R53" s="1570" t="s">
        <v>8</v>
      </c>
      <c r="S53" s="2122" t="s">
        <v>2642</v>
      </c>
      <c r="T53" s="2122"/>
      <c r="U53" s="1569" t="s">
        <v>8</v>
      </c>
      <c r="V53" s="2122" t="s">
        <v>2641</v>
      </c>
      <c r="W53" s="2122"/>
      <c r="X53" s="1569" t="s">
        <v>8</v>
      </c>
      <c r="Y53" s="2122" t="s">
        <v>2640</v>
      </c>
      <c r="Z53" s="2123"/>
      <c r="AA53" s="2135"/>
      <c r="AB53" s="2136"/>
      <c r="AC53" s="2136"/>
      <c r="AD53" s="2137"/>
      <c r="AE53" s="2135"/>
      <c r="AF53" s="2136"/>
      <c r="AG53" s="2136"/>
      <c r="AH53" s="2137"/>
      <c r="AI53" s="1570" t="s">
        <v>8</v>
      </c>
      <c r="AJ53" s="2122" t="s">
        <v>2646</v>
      </c>
      <c r="AK53" s="2122"/>
      <c r="AL53" s="1569" t="s">
        <v>8</v>
      </c>
      <c r="AM53" s="2122" t="s">
        <v>2645</v>
      </c>
      <c r="AN53" s="2123"/>
      <c r="AP53" s="1552"/>
    </row>
    <row r="54" spans="2:42" ht="14.25" customHeight="1" x14ac:dyDescent="0.2">
      <c r="B54" s="1571"/>
      <c r="C54" s="2115" t="s">
        <v>2644</v>
      </c>
      <c r="D54" s="2116"/>
      <c r="E54" s="2116"/>
      <c r="F54" s="2116"/>
      <c r="G54" s="2116"/>
      <c r="H54" s="2116"/>
      <c r="I54" s="2116"/>
      <c r="J54" s="2116"/>
      <c r="K54" s="2116"/>
      <c r="L54" s="2116"/>
      <c r="M54" s="2117"/>
      <c r="N54" s="2118"/>
      <c r="O54" s="2119"/>
      <c r="P54" s="2120"/>
      <c r="Q54" s="2121"/>
      <c r="R54" s="1570" t="s">
        <v>8</v>
      </c>
      <c r="S54" s="2122" t="s">
        <v>2642</v>
      </c>
      <c r="T54" s="2122"/>
      <c r="U54" s="1569" t="s">
        <v>8</v>
      </c>
      <c r="V54" s="2122" t="s">
        <v>2641</v>
      </c>
      <c r="W54" s="2122"/>
      <c r="X54" s="1569" t="s">
        <v>8</v>
      </c>
      <c r="Y54" s="2122" t="s">
        <v>2640</v>
      </c>
      <c r="Z54" s="2123"/>
      <c r="AA54" s="2135"/>
      <c r="AB54" s="2136"/>
      <c r="AC54" s="2136"/>
      <c r="AD54" s="2137"/>
      <c r="AE54" s="2135"/>
      <c r="AF54" s="2136"/>
      <c r="AG54" s="2136"/>
      <c r="AH54" s="2137"/>
      <c r="AI54" s="2138"/>
      <c r="AJ54" s="2139"/>
      <c r="AK54" s="2139"/>
      <c r="AL54" s="2139"/>
      <c r="AM54" s="2139"/>
      <c r="AN54" s="2140"/>
      <c r="AP54" s="1552"/>
    </row>
    <row r="55" spans="2:42" ht="14.25" customHeight="1" x14ac:dyDescent="0.2">
      <c r="B55" s="1571"/>
      <c r="C55" s="2115" t="s">
        <v>2643</v>
      </c>
      <c r="D55" s="2116"/>
      <c r="E55" s="2116"/>
      <c r="F55" s="2116"/>
      <c r="G55" s="2116"/>
      <c r="H55" s="2116"/>
      <c r="I55" s="2116"/>
      <c r="J55" s="2116"/>
      <c r="K55" s="2116"/>
      <c r="L55" s="2116"/>
      <c r="M55" s="2117"/>
      <c r="N55" s="2118"/>
      <c r="O55" s="2119"/>
      <c r="P55" s="2120"/>
      <c r="Q55" s="2121"/>
      <c r="R55" s="1570" t="s">
        <v>8</v>
      </c>
      <c r="S55" s="2122" t="s">
        <v>2642</v>
      </c>
      <c r="T55" s="2122"/>
      <c r="U55" s="1569" t="s">
        <v>8</v>
      </c>
      <c r="V55" s="2122" t="s">
        <v>2641</v>
      </c>
      <c r="W55" s="2122"/>
      <c r="X55" s="1569" t="s">
        <v>8</v>
      </c>
      <c r="Y55" s="2122" t="s">
        <v>2640</v>
      </c>
      <c r="Z55" s="2123"/>
      <c r="AA55" s="2135"/>
      <c r="AB55" s="2136"/>
      <c r="AC55" s="2136"/>
      <c r="AD55" s="2137"/>
      <c r="AE55" s="2135"/>
      <c r="AF55" s="2136"/>
      <c r="AG55" s="2136"/>
      <c r="AH55" s="2137"/>
      <c r="AI55" s="2138"/>
      <c r="AJ55" s="2139"/>
      <c r="AK55" s="2139"/>
      <c r="AL55" s="2139"/>
      <c r="AM55" s="2139"/>
      <c r="AN55" s="2140"/>
      <c r="AP55" s="1552"/>
    </row>
    <row r="56" spans="2:42" ht="14.25" customHeight="1" x14ac:dyDescent="0.2">
      <c r="B56" s="2124" t="s">
        <v>2639</v>
      </c>
      <c r="C56" s="2125"/>
      <c r="D56" s="2125"/>
      <c r="E56" s="2125"/>
      <c r="F56" s="2125"/>
      <c r="G56" s="2125"/>
      <c r="H56" s="2125"/>
      <c r="I56" s="2125"/>
      <c r="J56" s="2125"/>
      <c r="K56" s="2126"/>
      <c r="L56" s="1568"/>
      <c r="M56" s="1567"/>
      <c r="N56" s="1567"/>
      <c r="O56" s="1567"/>
      <c r="P56" s="1567"/>
      <c r="Q56" s="1567"/>
      <c r="R56" s="1566"/>
      <c r="S56" s="1566"/>
      <c r="T56" s="1566"/>
      <c r="U56" s="1565"/>
      <c r="V56" s="1560"/>
      <c r="W56" s="1559"/>
      <c r="X56" s="1559"/>
      <c r="Y56" s="1559"/>
      <c r="Z56" s="1559"/>
      <c r="AA56" s="1559"/>
      <c r="AB56" s="1558"/>
      <c r="AC56" s="1558"/>
      <c r="AD56" s="1558"/>
      <c r="AE56" s="1556"/>
      <c r="AF56" s="1556"/>
      <c r="AG56" s="1556"/>
      <c r="AH56" s="1556"/>
      <c r="AI56" s="1556"/>
      <c r="AJ56" s="1557"/>
      <c r="AK56" s="1556"/>
      <c r="AL56" s="1556"/>
      <c r="AM56" s="1556"/>
      <c r="AN56" s="1555"/>
      <c r="AP56" s="1552"/>
    </row>
    <row r="57" spans="2:42" ht="14.25" customHeight="1" x14ac:dyDescent="0.2">
      <c r="B57" s="2127" t="s">
        <v>2638</v>
      </c>
      <c r="C57" s="2127"/>
      <c r="D57" s="2127"/>
      <c r="E57" s="2127"/>
      <c r="F57" s="2127"/>
      <c r="G57" s="2127"/>
      <c r="H57" s="2127"/>
      <c r="I57" s="2127"/>
      <c r="J57" s="2127"/>
      <c r="K57" s="2128"/>
      <c r="L57" s="2129"/>
      <c r="M57" s="2130"/>
      <c r="N57" s="2130"/>
      <c r="O57" s="2130"/>
      <c r="P57" s="2130"/>
      <c r="Q57" s="2130"/>
      <c r="R57" s="2130"/>
      <c r="S57" s="2130"/>
      <c r="T57" s="2130"/>
      <c r="U57" s="2130"/>
      <c r="V57" s="2130"/>
      <c r="W57" s="2130"/>
      <c r="X57" s="2130"/>
      <c r="Y57" s="2130"/>
      <c r="Z57" s="2130"/>
      <c r="AA57" s="2130"/>
      <c r="AB57" s="2130"/>
      <c r="AC57" s="2130"/>
      <c r="AD57" s="2130"/>
      <c r="AE57" s="2130"/>
      <c r="AF57" s="2130"/>
      <c r="AG57" s="2130"/>
      <c r="AH57" s="2130"/>
      <c r="AI57" s="2130"/>
      <c r="AJ57" s="2130"/>
      <c r="AK57" s="2130"/>
      <c r="AL57" s="2130"/>
      <c r="AM57" s="2130"/>
      <c r="AN57" s="2131"/>
      <c r="AP57" s="1552"/>
    </row>
    <row r="58" spans="2:42" ht="14.25" customHeight="1" x14ac:dyDescent="0.2">
      <c r="B58" s="2095" t="s">
        <v>442</v>
      </c>
      <c r="C58" s="2095"/>
      <c r="D58" s="2095"/>
      <c r="E58" s="2095"/>
      <c r="F58" s="2095"/>
      <c r="G58" s="2095"/>
      <c r="H58" s="2095"/>
      <c r="I58" s="2095"/>
      <c r="J58" s="2095"/>
      <c r="K58" s="2095"/>
      <c r="L58" s="1568"/>
      <c r="M58" s="1567"/>
      <c r="N58" s="1567"/>
      <c r="O58" s="1567"/>
      <c r="P58" s="1567"/>
      <c r="Q58" s="1567"/>
      <c r="R58" s="1566"/>
      <c r="S58" s="1566"/>
      <c r="T58" s="1566"/>
      <c r="U58" s="1565"/>
      <c r="V58" s="1560" t="s">
        <v>2637</v>
      </c>
      <c r="W58" s="1559"/>
      <c r="X58" s="1559"/>
      <c r="Y58" s="1559"/>
      <c r="Z58" s="1559"/>
      <c r="AA58" s="1559"/>
      <c r="AB58" s="1558"/>
      <c r="AC58" s="1558"/>
      <c r="AD58" s="1558"/>
      <c r="AE58" s="1556"/>
      <c r="AF58" s="1556"/>
      <c r="AG58" s="1556"/>
      <c r="AH58" s="1556"/>
      <c r="AI58" s="1556"/>
      <c r="AJ58" s="1557"/>
      <c r="AK58" s="1556"/>
      <c r="AL58" s="1556"/>
      <c r="AM58" s="1556"/>
      <c r="AN58" s="1555"/>
      <c r="AP58" s="1552"/>
    </row>
    <row r="59" spans="2:42" ht="14.25" customHeight="1" x14ac:dyDescent="0.2">
      <c r="B59" s="2124" t="s">
        <v>2636</v>
      </c>
      <c r="C59" s="2125"/>
      <c r="D59" s="2125"/>
      <c r="E59" s="2125"/>
      <c r="F59" s="2125"/>
      <c r="G59" s="2125"/>
      <c r="H59" s="2125"/>
      <c r="I59" s="2125"/>
      <c r="J59" s="2125"/>
      <c r="K59" s="2126"/>
      <c r="L59" s="2132"/>
      <c r="M59" s="2133"/>
      <c r="N59" s="2133"/>
      <c r="O59" s="2133"/>
      <c r="P59" s="2133"/>
      <c r="Q59" s="2133"/>
      <c r="R59" s="2133"/>
      <c r="S59" s="2133"/>
      <c r="T59" s="2133"/>
      <c r="U59" s="2133"/>
      <c r="V59" s="2133"/>
      <c r="W59" s="2133"/>
      <c r="X59" s="2133"/>
      <c r="Y59" s="2133"/>
      <c r="Z59" s="2133"/>
      <c r="AA59" s="2133"/>
      <c r="AB59" s="2133"/>
      <c r="AC59" s="2133"/>
      <c r="AD59" s="2133"/>
      <c r="AE59" s="2133"/>
      <c r="AF59" s="2133"/>
      <c r="AG59" s="2133"/>
      <c r="AH59" s="2133"/>
      <c r="AI59" s="2133"/>
      <c r="AJ59" s="2133"/>
      <c r="AK59" s="2133"/>
      <c r="AL59" s="2133"/>
      <c r="AM59" s="2133"/>
      <c r="AN59" s="2134"/>
      <c r="AP59" s="1552"/>
    </row>
    <row r="60" spans="2:42" ht="14.25" customHeight="1" x14ac:dyDescent="0.2">
      <c r="B60" s="2096" t="s">
        <v>2635</v>
      </c>
      <c r="C60" s="2097"/>
      <c r="D60" s="2097"/>
      <c r="E60" s="2097"/>
      <c r="F60" s="2097"/>
      <c r="G60" s="2097"/>
      <c r="H60" s="2097"/>
      <c r="I60" s="2097"/>
      <c r="J60" s="2097"/>
      <c r="K60" s="2097"/>
      <c r="L60" s="2097"/>
      <c r="M60" s="2097"/>
      <c r="N60" s="2097"/>
      <c r="O60" s="1564"/>
      <c r="P60" s="1563"/>
      <c r="Q60" s="1562"/>
      <c r="R60" s="1562"/>
      <c r="S60" s="1562"/>
      <c r="T60" s="1562"/>
      <c r="U60" s="1561"/>
      <c r="V60" s="1560"/>
      <c r="W60" s="1559"/>
      <c r="X60" s="1559"/>
      <c r="Y60" s="1559"/>
      <c r="Z60" s="1559"/>
      <c r="AA60" s="1559"/>
      <c r="AB60" s="1558"/>
      <c r="AC60" s="1558"/>
      <c r="AD60" s="1558"/>
      <c r="AE60" s="1556"/>
      <c r="AF60" s="1556"/>
      <c r="AG60" s="1556"/>
      <c r="AH60" s="1556"/>
      <c r="AI60" s="1556"/>
      <c r="AJ60" s="1557"/>
      <c r="AK60" s="1556"/>
      <c r="AL60" s="1556"/>
      <c r="AM60" s="1556"/>
      <c r="AN60" s="1555"/>
      <c r="AP60" s="1552"/>
    </row>
    <row r="61" spans="2:42" ht="14.25" customHeight="1" x14ac:dyDescent="0.2">
      <c r="B61" s="2098" t="s">
        <v>2634</v>
      </c>
      <c r="C61" s="2101" t="s">
        <v>2633</v>
      </c>
      <c r="D61" s="2102"/>
      <c r="E61" s="2102"/>
      <c r="F61" s="2102"/>
      <c r="G61" s="2102"/>
      <c r="H61" s="2102"/>
      <c r="I61" s="2102"/>
      <c r="J61" s="2102"/>
      <c r="K61" s="2102"/>
      <c r="L61" s="2102"/>
      <c r="M61" s="2102"/>
      <c r="N61" s="2102"/>
      <c r="O61" s="2102"/>
      <c r="P61" s="2102"/>
      <c r="Q61" s="2102"/>
      <c r="R61" s="2102"/>
      <c r="S61" s="2102"/>
      <c r="T61" s="2103"/>
      <c r="U61" s="2101" t="s">
        <v>2632</v>
      </c>
      <c r="V61" s="2104"/>
      <c r="W61" s="2104"/>
      <c r="X61" s="2104"/>
      <c r="Y61" s="2104"/>
      <c r="Z61" s="2104"/>
      <c r="AA61" s="2104"/>
      <c r="AB61" s="2104"/>
      <c r="AC61" s="2104"/>
      <c r="AD61" s="2104"/>
      <c r="AE61" s="2104"/>
      <c r="AF61" s="2104"/>
      <c r="AG61" s="2104"/>
      <c r="AH61" s="2104"/>
      <c r="AI61" s="2104"/>
      <c r="AJ61" s="2104"/>
      <c r="AK61" s="2104"/>
      <c r="AL61" s="2104"/>
      <c r="AM61" s="2104"/>
      <c r="AN61" s="2105"/>
      <c r="AP61" s="1552"/>
    </row>
    <row r="62" spans="2:42" x14ac:dyDescent="0.2">
      <c r="B62" s="2099"/>
      <c r="C62" s="2106"/>
      <c r="D62" s="2107"/>
      <c r="E62" s="2107"/>
      <c r="F62" s="2107"/>
      <c r="G62" s="2107"/>
      <c r="H62" s="2107"/>
      <c r="I62" s="2107"/>
      <c r="J62" s="2107"/>
      <c r="K62" s="2107"/>
      <c r="L62" s="2107"/>
      <c r="M62" s="2107"/>
      <c r="N62" s="2107"/>
      <c r="O62" s="2107"/>
      <c r="P62" s="2107"/>
      <c r="Q62" s="2107"/>
      <c r="R62" s="2107"/>
      <c r="S62" s="2107"/>
      <c r="T62" s="2108"/>
      <c r="U62" s="2106"/>
      <c r="V62" s="2107"/>
      <c r="W62" s="2107"/>
      <c r="X62" s="2107"/>
      <c r="Y62" s="2107"/>
      <c r="Z62" s="2107"/>
      <c r="AA62" s="2107"/>
      <c r="AB62" s="2107"/>
      <c r="AC62" s="2107"/>
      <c r="AD62" s="2107"/>
      <c r="AE62" s="2107"/>
      <c r="AF62" s="2107"/>
      <c r="AG62" s="2107"/>
      <c r="AH62" s="2107"/>
      <c r="AI62" s="2107"/>
      <c r="AJ62" s="2107"/>
      <c r="AK62" s="2107"/>
      <c r="AL62" s="2107"/>
      <c r="AM62" s="2107"/>
      <c r="AN62" s="2108"/>
      <c r="AP62" s="1552"/>
    </row>
    <row r="63" spans="2:42" x14ac:dyDescent="0.2">
      <c r="B63" s="2099"/>
      <c r="C63" s="2109"/>
      <c r="D63" s="2110"/>
      <c r="E63" s="2110"/>
      <c r="F63" s="2110"/>
      <c r="G63" s="2110"/>
      <c r="H63" s="2110"/>
      <c r="I63" s="2110"/>
      <c r="J63" s="2110"/>
      <c r="K63" s="2110"/>
      <c r="L63" s="2110"/>
      <c r="M63" s="2110"/>
      <c r="N63" s="2110"/>
      <c r="O63" s="2110"/>
      <c r="P63" s="2110"/>
      <c r="Q63" s="2110"/>
      <c r="R63" s="2110"/>
      <c r="S63" s="2110"/>
      <c r="T63" s="2111"/>
      <c r="U63" s="2109"/>
      <c r="V63" s="2110"/>
      <c r="W63" s="2110"/>
      <c r="X63" s="2110"/>
      <c r="Y63" s="2110"/>
      <c r="Z63" s="2110"/>
      <c r="AA63" s="2110"/>
      <c r="AB63" s="2110"/>
      <c r="AC63" s="2110"/>
      <c r="AD63" s="2110"/>
      <c r="AE63" s="2110"/>
      <c r="AF63" s="2110"/>
      <c r="AG63" s="2110"/>
      <c r="AH63" s="2110"/>
      <c r="AI63" s="2110"/>
      <c r="AJ63" s="2110"/>
      <c r="AK63" s="2110"/>
      <c r="AL63" s="2110"/>
      <c r="AM63" s="2110"/>
      <c r="AN63" s="2111"/>
      <c r="AP63" s="1552"/>
    </row>
    <row r="64" spans="2:42" x14ac:dyDescent="0.2">
      <c r="B64" s="2099"/>
      <c r="C64" s="2109"/>
      <c r="D64" s="2110"/>
      <c r="E64" s="2110"/>
      <c r="F64" s="2110"/>
      <c r="G64" s="2110"/>
      <c r="H64" s="2110"/>
      <c r="I64" s="2110"/>
      <c r="J64" s="2110"/>
      <c r="K64" s="2110"/>
      <c r="L64" s="2110"/>
      <c r="M64" s="2110"/>
      <c r="N64" s="2110"/>
      <c r="O64" s="2110"/>
      <c r="P64" s="2110"/>
      <c r="Q64" s="2110"/>
      <c r="R64" s="2110"/>
      <c r="S64" s="2110"/>
      <c r="T64" s="2111"/>
      <c r="U64" s="2109"/>
      <c r="V64" s="2110"/>
      <c r="W64" s="2110"/>
      <c r="X64" s="2110"/>
      <c r="Y64" s="2110"/>
      <c r="Z64" s="2110"/>
      <c r="AA64" s="2110"/>
      <c r="AB64" s="2110"/>
      <c r="AC64" s="2110"/>
      <c r="AD64" s="2110"/>
      <c r="AE64" s="2110"/>
      <c r="AF64" s="2110"/>
      <c r="AG64" s="2110"/>
      <c r="AH64" s="2110"/>
      <c r="AI64" s="2110"/>
      <c r="AJ64" s="2110"/>
      <c r="AK64" s="2110"/>
      <c r="AL64" s="2110"/>
      <c r="AM64" s="2110"/>
      <c r="AN64" s="2111"/>
      <c r="AP64" s="1552"/>
    </row>
    <row r="65" spans="2:43" x14ac:dyDescent="0.2">
      <c r="B65" s="2100"/>
      <c r="C65" s="2112"/>
      <c r="D65" s="2113"/>
      <c r="E65" s="2113"/>
      <c r="F65" s="2113"/>
      <c r="G65" s="2113"/>
      <c r="H65" s="2113"/>
      <c r="I65" s="2113"/>
      <c r="J65" s="2113"/>
      <c r="K65" s="2113"/>
      <c r="L65" s="2113"/>
      <c r="M65" s="2113"/>
      <c r="N65" s="2113"/>
      <c r="O65" s="2113"/>
      <c r="P65" s="2113"/>
      <c r="Q65" s="2113"/>
      <c r="R65" s="2113"/>
      <c r="S65" s="2113"/>
      <c r="T65" s="2114"/>
      <c r="U65" s="2112"/>
      <c r="V65" s="2113"/>
      <c r="W65" s="2113"/>
      <c r="X65" s="2113"/>
      <c r="Y65" s="2113"/>
      <c r="Z65" s="2113"/>
      <c r="AA65" s="2113"/>
      <c r="AB65" s="2113"/>
      <c r="AC65" s="2113"/>
      <c r="AD65" s="2113"/>
      <c r="AE65" s="2113"/>
      <c r="AF65" s="2113"/>
      <c r="AG65" s="2113"/>
      <c r="AH65" s="2113"/>
      <c r="AI65" s="2113"/>
      <c r="AJ65" s="2113"/>
      <c r="AK65" s="2113"/>
      <c r="AL65" s="2113"/>
      <c r="AM65" s="2113"/>
      <c r="AN65" s="2114"/>
      <c r="AP65" s="1552"/>
    </row>
    <row r="66" spans="2:43" ht="14.25" customHeight="1" x14ac:dyDescent="0.2">
      <c r="B66" s="2092" t="s">
        <v>2631</v>
      </c>
      <c r="C66" s="2093"/>
      <c r="D66" s="2093"/>
      <c r="E66" s="2093"/>
      <c r="F66" s="2094"/>
      <c r="G66" s="2095" t="s">
        <v>443</v>
      </c>
      <c r="H66" s="2095"/>
      <c r="I66" s="2095"/>
      <c r="J66" s="2095"/>
      <c r="K66" s="2095"/>
      <c r="L66" s="2095"/>
      <c r="M66" s="2095"/>
      <c r="N66" s="2095"/>
      <c r="O66" s="2095"/>
      <c r="P66" s="2095"/>
      <c r="Q66" s="2095"/>
      <c r="R66" s="2095"/>
      <c r="S66" s="2095"/>
      <c r="T66" s="2095"/>
      <c r="U66" s="2095"/>
      <c r="V66" s="2095"/>
      <c r="W66" s="2095"/>
      <c r="X66" s="2095"/>
      <c r="Y66" s="2095"/>
      <c r="Z66" s="2095"/>
      <c r="AA66" s="2095"/>
      <c r="AB66" s="2095"/>
      <c r="AC66" s="2095"/>
      <c r="AD66" s="2095"/>
      <c r="AE66" s="2095"/>
      <c r="AF66" s="2095"/>
      <c r="AG66" s="2095"/>
      <c r="AH66" s="2095"/>
      <c r="AI66" s="2095"/>
      <c r="AJ66" s="2095"/>
      <c r="AK66" s="2095"/>
      <c r="AL66" s="2095"/>
      <c r="AM66" s="2095"/>
      <c r="AN66" s="2095"/>
      <c r="AP66" s="1552"/>
    </row>
    <row r="68" spans="2:43" x14ac:dyDescent="0.2">
      <c r="B68" s="1553" t="s">
        <v>2630</v>
      </c>
    </row>
    <row r="69" spans="2:43" x14ac:dyDescent="0.2">
      <c r="B69" s="1553" t="s">
        <v>2629</v>
      </c>
    </row>
    <row r="70" spans="2:43" x14ac:dyDescent="0.2">
      <c r="B70" s="1553" t="s">
        <v>2628</v>
      </c>
    </row>
    <row r="71" spans="2:43" x14ac:dyDescent="0.2">
      <c r="B71" s="1553" t="s">
        <v>2627</v>
      </c>
    </row>
    <row r="72" spans="2:43" x14ac:dyDescent="0.2">
      <c r="B72" s="1553" t="s">
        <v>2626</v>
      </c>
    </row>
    <row r="73" spans="2:43" x14ac:dyDescent="0.2">
      <c r="B73" s="1553" t="s">
        <v>2625</v>
      </c>
    </row>
    <row r="74" spans="2:43" x14ac:dyDescent="0.2">
      <c r="B74" s="1553" t="s">
        <v>2624</v>
      </c>
      <c r="AP74" s="1552"/>
      <c r="AQ74" s="1553"/>
    </row>
    <row r="75" spans="2:43" x14ac:dyDescent="0.2">
      <c r="B75" s="1553"/>
      <c r="E75" s="1552" t="s">
        <v>2623</v>
      </c>
      <c r="AP75" s="1552"/>
      <c r="AQ75" s="1553"/>
    </row>
    <row r="76" spans="2:43" x14ac:dyDescent="0.2">
      <c r="B76" s="1553" t="s">
        <v>2622</v>
      </c>
    </row>
    <row r="77" spans="2:43" x14ac:dyDescent="0.2">
      <c r="B77" s="1553" t="s">
        <v>2621</v>
      </c>
    </row>
    <row r="78" spans="2:43" x14ac:dyDescent="0.2">
      <c r="B78" s="1553" t="s">
        <v>2620</v>
      </c>
    </row>
    <row r="92" spans="2:2" ht="12.75" customHeight="1" x14ac:dyDescent="0.2">
      <c r="B92" s="1554"/>
    </row>
    <row r="93" spans="2:2" ht="12.75" customHeight="1" x14ac:dyDescent="0.2">
      <c r="B93" s="1554" t="s">
        <v>2619</v>
      </c>
    </row>
    <row r="94" spans="2:2" ht="12.75" customHeight="1" x14ac:dyDescent="0.2">
      <c r="B94" s="1554" t="s">
        <v>2618</v>
      </c>
    </row>
    <row r="95" spans="2:2" ht="12.75" customHeight="1" x14ac:dyDescent="0.2">
      <c r="B95" s="1554" t="s">
        <v>2617</v>
      </c>
    </row>
    <row r="96" spans="2:2" ht="12.75" customHeight="1" x14ac:dyDescent="0.2">
      <c r="B96" s="1554" t="s">
        <v>2616</v>
      </c>
    </row>
    <row r="97" spans="2:2" ht="12.75" customHeight="1" x14ac:dyDescent="0.2">
      <c r="B97" s="1554" t="s">
        <v>2615</v>
      </c>
    </row>
    <row r="98" spans="2:2" ht="12.75" customHeight="1" x14ac:dyDescent="0.2">
      <c r="B98" s="1554" t="s">
        <v>2614</v>
      </c>
    </row>
    <row r="99" spans="2:2" ht="12.75" customHeight="1" x14ac:dyDescent="0.2">
      <c r="B99" s="1554" t="s">
        <v>2613</v>
      </c>
    </row>
    <row r="100" spans="2:2" ht="12.75" customHeight="1" x14ac:dyDescent="0.2">
      <c r="B100" s="1554" t="s">
        <v>2612</v>
      </c>
    </row>
    <row r="101" spans="2:2" ht="12.75" customHeight="1" x14ac:dyDescent="0.2"/>
    <row r="102" spans="2:2" ht="12.75" customHeight="1" x14ac:dyDescent="0.2"/>
    <row r="103" spans="2:2" ht="12.75" customHeight="1" x14ac:dyDescent="0.2"/>
    <row r="104" spans="2:2" ht="12.75" customHeight="1" x14ac:dyDescent="0.2"/>
    <row r="105" spans="2:2" ht="12.75" customHeight="1" x14ac:dyDescent="0.2"/>
    <row r="106" spans="2:2" ht="12.75" customHeight="1" x14ac:dyDescent="0.2"/>
    <row r="107" spans="2:2" ht="12.75" customHeight="1" x14ac:dyDescent="0.2"/>
    <row r="108" spans="2:2" ht="12.75" customHeight="1" x14ac:dyDescent="0.2"/>
    <row r="109" spans="2:2" ht="12.75" customHeight="1" x14ac:dyDescent="0.2"/>
    <row r="110" spans="2:2" ht="12.75" customHeight="1" x14ac:dyDescent="0.2"/>
    <row r="111" spans="2:2" ht="12.75" customHeight="1" x14ac:dyDescent="0.2"/>
    <row r="112" spans="2: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sheetData>
  <mergeCells count="271">
    <mergeCell ref="AB9:AN9"/>
    <mergeCell ref="AB10:AN10"/>
    <mergeCell ref="AB11:AN11"/>
    <mergeCell ref="C12:W12"/>
    <mergeCell ref="AB3:AF3"/>
    <mergeCell ref="AG3:AN3"/>
    <mergeCell ref="B5:AN5"/>
    <mergeCell ref="B6:AN6"/>
    <mergeCell ref="AF7:AG7"/>
    <mergeCell ref="AI7:AJ7"/>
    <mergeCell ref="AL7:AM7"/>
    <mergeCell ref="B8:G8"/>
    <mergeCell ref="H8:J8"/>
    <mergeCell ref="B14:B24"/>
    <mergeCell ref="C14:L14"/>
    <mergeCell ref="M14:AN14"/>
    <mergeCell ref="C15:L15"/>
    <mergeCell ref="M15:AN15"/>
    <mergeCell ref="C16:L18"/>
    <mergeCell ref="M16:P16"/>
    <mergeCell ref="Q16:S16"/>
    <mergeCell ref="U16:W16"/>
    <mergeCell ref="Y16:AN16"/>
    <mergeCell ref="M17:P17"/>
    <mergeCell ref="R17:U17"/>
    <mergeCell ref="V17:W17"/>
    <mergeCell ref="X17:AN17"/>
    <mergeCell ref="M18:AN18"/>
    <mergeCell ref="C19:L19"/>
    <mergeCell ref="M19:Q19"/>
    <mergeCell ref="R19:AA19"/>
    <mergeCell ref="AB19:AF19"/>
    <mergeCell ref="AG19:AN19"/>
    <mergeCell ref="C20:L20"/>
    <mergeCell ref="M20:U20"/>
    <mergeCell ref="V20:AA20"/>
    <mergeCell ref="AB20:AN20"/>
    <mergeCell ref="C21:L21"/>
    <mergeCell ref="M21:Q21"/>
    <mergeCell ref="R21:AA21"/>
    <mergeCell ref="AB21:AF21"/>
    <mergeCell ref="AG21:AN21"/>
    <mergeCell ref="C22:L24"/>
    <mergeCell ref="M22:P22"/>
    <mergeCell ref="Q22:S22"/>
    <mergeCell ref="U22:W22"/>
    <mergeCell ref="Y22:AN22"/>
    <mergeCell ref="M23:P23"/>
    <mergeCell ref="R23:U23"/>
    <mergeCell ref="V23:W23"/>
    <mergeCell ref="X23:AN23"/>
    <mergeCell ref="M24:AN24"/>
    <mergeCell ref="C27:L29"/>
    <mergeCell ref="M27:P27"/>
    <mergeCell ref="Q27:S27"/>
    <mergeCell ref="U27:W27"/>
    <mergeCell ref="Y27:AN27"/>
    <mergeCell ref="C34:L34"/>
    <mergeCell ref="M34:Q34"/>
    <mergeCell ref="R34:AA34"/>
    <mergeCell ref="AB34:AF34"/>
    <mergeCell ref="AG34:AN34"/>
    <mergeCell ref="M28:P28"/>
    <mergeCell ref="R28:U28"/>
    <mergeCell ref="V28:W28"/>
    <mergeCell ref="X28:AN28"/>
    <mergeCell ref="M29:AN29"/>
    <mergeCell ref="C30:L30"/>
    <mergeCell ref="M30:Q30"/>
    <mergeCell ref="R30:AA30"/>
    <mergeCell ref="AB30:AF30"/>
    <mergeCell ref="AG30:AN30"/>
    <mergeCell ref="AE39:AH39"/>
    <mergeCell ref="C35:L35"/>
    <mergeCell ref="M35:AN35"/>
    <mergeCell ref="C31:L33"/>
    <mergeCell ref="M31:P31"/>
    <mergeCell ref="Q31:S31"/>
    <mergeCell ref="U31:W31"/>
    <mergeCell ref="Y31:AN31"/>
    <mergeCell ref="M32:P32"/>
    <mergeCell ref="R32:U32"/>
    <mergeCell ref="V32:W32"/>
    <mergeCell ref="E43:L43"/>
    <mergeCell ref="B25:B38"/>
    <mergeCell ref="C25:L25"/>
    <mergeCell ref="M25:AN25"/>
    <mergeCell ref="C26:L26"/>
    <mergeCell ref="M26:AN26"/>
    <mergeCell ref="AI39:AN39"/>
    <mergeCell ref="C36:L38"/>
    <mergeCell ref="M36:P36"/>
    <mergeCell ref="Q36:S36"/>
    <mergeCell ref="U36:W36"/>
    <mergeCell ref="Y36:AN36"/>
    <mergeCell ref="M37:P37"/>
    <mergeCell ref="R37:U37"/>
    <mergeCell ref="V37:W37"/>
    <mergeCell ref="X37:AN37"/>
    <mergeCell ref="M38:AN38"/>
    <mergeCell ref="X32:AN32"/>
    <mergeCell ref="M33:AN33"/>
    <mergeCell ref="B39:B53"/>
    <mergeCell ref="C39:L40"/>
    <mergeCell ref="M39:N40"/>
    <mergeCell ref="R39:Z40"/>
    <mergeCell ref="AA39:AD39"/>
    <mergeCell ref="AM43:AN43"/>
    <mergeCell ref="AE40:AH40"/>
    <mergeCell ref="AI40:AN40"/>
    <mergeCell ref="C41:C53"/>
    <mergeCell ref="E41:L41"/>
    <mergeCell ref="M41:N41"/>
    <mergeCell ref="O41:Q41"/>
    <mergeCell ref="S41:T41"/>
    <mergeCell ref="V41:W41"/>
    <mergeCell ref="Y41:Z41"/>
    <mergeCell ref="AJ41:AK41"/>
    <mergeCell ref="AA41:AD41"/>
    <mergeCell ref="AE41:AH41"/>
    <mergeCell ref="AM41:AN41"/>
    <mergeCell ref="E42:L42"/>
    <mergeCell ref="M42:N42"/>
    <mergeCell ref="O42:Q42"/>
    <mergeCell ref="S42:T42"/>
    <mergeCell ref="V42:W42"/>
    <mergeCell ref="Y42:Z42"/>
    <mergeCell ref="AA42:AD42"/>
    <mergeCell ref="AE42:AH42"/>
    <mergeCell ref="AJ42:AK42"/>
    <mergeCell ref="AM42:AN42"/>
    <mergeCell ref="S44:T44"/>
    <mergeCell ref="V44:W44"/>
    <mergeCell ref="Y44:Z44"/>
    <mergeCell ref="AA44:AD44"/>
    <mergeCell ref="AE44:AH44"/>
    <mergeCell ref="AJ44:AK44"/>
    <mergeCell ref="M43:N43"/>
    <mergeCell ref="O43:Q43"/>
    <mergeCell ref="S43:T43"/>
    <mergeCell ref="V43:W43"/>
    <mergeCell ref="Y43:Z43"/>
    <mergeCell ref="AA43:AD43"/>
    <mergeCell ref="AE43:AH43"/>
    <mergeCell ref="AJ43:AK43"/>
    <mergeCell ref="AM44:AN44"/>
    <mergeCell ref="AM45:AN45"/>
    <mergeCell ref="E46:L46"/>
    <mergeCell ref="M46:N46"/>
    <mergeCell ref="O46:Q46"/>
    <mergeCell ref="S46:T46"/>
    <mergeCell ref="V46:W46"/>
    <mergeCell ref="Y46:Z46"/>
    <mergeCell ref="AA46:AD46"/>
    <mergeCell ref="AE46:AH46"/>
    <mergeCell ref="AJ45:AK45"/>
    <mergeCell ref="AJ46:AK46"/>
    <mergeCell ref="AM46:AN46"/>
    <mergeCell ref="E45:L45"/>
    <mergeCell ref="M45:N45"/>
    <mergeCell ref="O45:Q45"/>
    <mergeCell ref="S45:T45"/>
    <mergeCell ref="V45:W45"/>
    <mergeCell ref="Y45:Z45"/>
    <mergeCell ref="AA45:AD45"/>
    <mergeCell ref="AE45:AH45"/>
    <mergeCell ref="E44:L44"/>
    <mergeCell ref="M44:N44"/>
    <mergeCell ref="O44:Q44"/>
    <mergeCell ref="AM47:AN47"/>
    <mergeCell ref="E48:L48"/>
    <mergeCell ref="M48:N48"/>
    <mergeCell ref="O48:Q48"/>
    <mergeCell ref="S48:T48"/>
    <mergeCell ref="V48:W48"/>
    <mergeCell ref="Y48:Z48"/>
    <mergeCell ref="AA48:AD48"/>
    <mergeCell ref="AE48:AH48"/>
    <mergeCell ref="AJ47:AK47"/>
    <mergeCell ref="AJ48:AK48"/>
    <mergeCell ref="AM48:AN48"/>
    <mergeCell ref="E47:L47"/>
    <mergeCell ref="M47:N47"/>
    <mergeCell ref="O47:Q47"/>
    <mergeCell ref="S47:T47"/>
    <mergeCell ref="V47:W47"/>
    <mergeCell ref="Y47:Z47"/>
    <mergeCell ref="AA47:AD47"/>
    <mergeCell ref="AE47:AH47"/>
    <mergeCell ref="AM49:AN49"/>
    <mergeCell ref="E50:L50"/>
    <mergeCell ref="M50:N50"/>
    <mergeCell ref="O50:Q50"/>
    <mergeCell ref="S50:T50"/>
    <mergeCell ref="V50:W50"/>
    <mergeCell ref="Y50:Z50"/>
    <mergeCell ref="AA50:AD50"/>
    <mergeCell ref="AE50:AH50"/>
    <mergeCell ref="AJ49:AK49"/>
    <mergeCell ref="AJ50:AK50"/>
    <mergeCell ref="AM50:AN50"/>
    <mergeCell ref="E49:L49"/>
    <mergeCell ref="M49:N49"/>
    <mergeCell ref="O49:Q49"/>
    <mergeCell ref="S49:T49"/>
    <mergeCell ref="V49:W49"/>
    <mergeCell ref="Y49:Z49"/>
    <mergeCell ref="AA49:AD49"/>
    <mergeCell ref="AE49:AH49"/>
    <mergeCell ref="AM51:AN51"/>
    <mergeCell ref="E52:L52"/>
    <mergeCell ref="M52:N52"/>
    <mergeCell ref="O52:Q52"/>
    <mergeCell ref="S52:T52"/>
    <mergeCell ref="V52:W52"/>
    <mergeCell ref="Y52:Z52"/>
    <mergeCell ref="AA52:AD52"/>
    <mergeCell ref="AE52:AH52"/>
    <mergeCell ref="AJ51:AK51"/>
    <mergeCell ref="AJ52:AK52"/>
    <mergeCell ref="AM52:AN52"/>
    <mergeCell ref="E51:L51"/>
    <mergeCell ref="M51:N51"/>
    <mergeCell ref="O51:Q51"/>
    <mergeCell ref="S51:T51"/>
    <mergeCell ref="V51:W51"/>
    <mergeCell ref="Y51:Z51"/>
    <mergeCell ref="AA51:AD51"/>
    <mergeCell ref="AE51:AH51"/>
    <mergeCell ref="AM53:AN53"/>
    <mergeCell ref="C54:L54"/>
    <mergeCell ref="M54:N54"/>
    <mergeCell ref="O54:Q54"/>
    <mergeCell ref="S54:T54"/>
    <mergeCell ref="V54:W54"/>
    <mergeCell ref="Y54:Z54"/>
    <mergeCell ref="AA54:AD54"/>
    <mergeCell ref="AE54:AH54"/>
    <mergeCell ref="AI54:AN54"/>
    <mergeCell ref="E53:L53"/>
    <mergeCell ref="M53:N53"/>
    <mergeCell ref="O53:Q53"/>
    <mergeCell ref="S53:T53"/>
    <mergeCell ref="V53:W53"/>
    <mergeCell ref="Y53:Z53"/>
    <mergeCell ref="AA53:AD53"/>
    <mergeCell ref="AE53:AH53"/>
    <mergeCell ref="AJ53:AK53"/>
    <mergeCell ref="B66:F66"/>
    <mergeCell ref="G66:AN66"/>
    <mergeCell ref="B60:N60"/>
    <mergeCell ref="B61:B65"/>
    <mergeCell ref="C61:T61"/>
    <mergeCell ref="U61:AN61"/>
    <mergeCell ref="C62:T65"/>
    <mergeCell ref="C55:L55"/>
    <mergeCell ref="M55:N55"/>
    <mergeCell ref="O55:Q55"/>
    <mergeCell ref="S55:T55"/>
    <mergeCell ref="V55:W55"/>
    <mergeCell ref="Y55:Z55"/>
    <mergeCell ref="U62:AN65"/>
    <mergeCell ref="B56:K56"/>
    <mergeCell ref="B57:K57"/>
    <mergeCell ref="L57:AN57"/>
    <mergeCell ref="B58:K58"/>
    <mergeCell ref="B59:K59"/>
    <mergeCell ref="L59:AN59"/>
    <mergeCell ref="AA55:AD55"/>
    <mergeCell ref="AE55:AH55"/>
    <mergeCell ref="AI55:AN55"/>
  </mergeCells>
  <phoneticPr fontId="10"/>
  <dataValidations count="2">
    <dataValidation type="list" allowBlank="1" showInputMessage="1" showErrorMessage="1" sqref="M41:N55" xr:uid="{DB0E9D51-CEE5-4F86-87E6-3589D614464A}">
      <formula1>"○"</formula1>
    </dataValidation>
    <dataValidation type="list" allowBlank="1" showInputMessage="1" showErrorMessage="1" sqref="R41:R55 U41:U55 X41:X55 AI41:AI53 AL41:AL53" xr:uid="{8CA303DC-56F0-41F0-A1A9-10D35BA3CCD2}">
      <formula1>"□,■"</formula1>
    </dataValidation>
  </dataValidations>
  <printOptions horizontalCentered="1"/>
  <pageMargins left="0.23622047244094491" right="0.23622047244094491" top="0.74803149606299213" bottom="0.74803149606299213" header="0.31496062992125984" footer="0.31496062992125984"/>
  <pageSetup paperSize="9" scale="70" orientation="portrait" cellComments="asDisplayed" r:id="rId1"/>
  <headerFooter alignWithMargins="0"/>
  <rowBreaks count="1" manualBreakCount="1">
    <brk id="40" max="40" man="1"/>
  </rowBreaks>
  <colBreaks count="1" manualBreakCount="1">
    <brk id="26" max="8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E5294-73CC-4254-8ED1-876141E54597}">
  <sheetPr>
    <tabColor rgb="FFFFFF00"/>
    <pageSetUpPr fitToPage="1"/>
  </sheetPr>
  <dimension ref="A1:AG54"/>
  <sheetViews>
    <sheetView tabSelected="1" view="pageBreakPreview" topLeftCell="F1" zoomScaleNormal="100" zoomScaleSheetLayoutView="100" workbookViewId="0">
      <selection activeCell="P53" sqref="P53"/>
    </sheetView>
  </sheetViews>
  <sheetFormatPr defaultRowHeight="13.2" x14ac:dyDescent="0.2"/>
  <cols>
    <col min="1" max="2" width="4.21875" style="1590" customWidth="1"/>
    <col min="3" max="3" width="25" style="1590" customWidth="1"/>
    <col min="4" max="4" width="4.88671875" style="1590" customWidth="1"/>
    <col min="5" max="5" width="43.6640625" style="1590" customWidth="1"/>
    <col min="6" max="6" width="4.88671875" style="1590" customWidth="1"/>
    <col min="7" max="7" width="21.44140625" style="1590" customWidth="1"/>
    <col min="8" max="8" width="33.88671875" style="1590" customWidth="1"/>
    <col min="9" max="10" width="4.88671875" style="1590" customWidth="1"/>
    <col min="11" max="11" width="7.109375" style="1590" customWidth="1"/>
    <col min="12" max="13" width="4.88671875" style="1590" customWidth="1"/>
    <col min="14" max="14" width="6" style="1590" customWidth="1"/>
    <col min="15" max="32" width="4.88671875" style="1590" customWidth="1"/>
    <col min="33" max="33" width="12" style="1590" bestFit="1" customWidth="1"/>
    <col min="34" max="267" width="8.88671875" style="1590"/>
    <col min="268" max="268" width="4.21875" style="1590" customWidth="1"/>
    <col min="269" max="269" width="25" style="1590" customWidth="1"/>
    <col min="270" max="270" width="41.6640625" style="1590" customWidth="1"/>
    <col min="271" max="271" width="19.6640625" style="1590" customWidth="1"/>
    <col min="272" max="272" width="33.88671875" style="1590" customWidth="1"/>
    <col min="273" max="273" width="25" style="1590" customWidth="1"/>
    <col min="274" max="274" width="13.6640625" style="1590" customWidth="1"/>
    <col min="275" max="288" width="4.88671875" style="1590" customWidth="1"/>
    <col min="289" max="289" width="12" style="1590" bestFit="1" customWidth="1"/>
    <col min="290" max="523" width="8.88671875" style="1590"/>
    <col min="524" max="524" width="4.21875" style="1590" customWidth="1"/>
    <col min="525" max="525" width="25" style="1590" customWidth="1"/>
    <col min="526" max="526" width="41.6640625" style="1590" customWidth="1"/>
    <col min="527" max="527" width="19.6640625" style="1590" customWidth="1"/>
    <col min="528" max="528" width="33.88671875" style="1590" customWidth="1"/>
    <col min="529" max="529" width="25" style="1590" customWidth="1"/>
    <col min="530" max="530" width="13.6640625" style="1590" customWidth="1"/>
    <col min="531" max="544" width="4.88671875" style="1590" customWidth="1"/>
    <col min="545" max="545" width="12" style="1590" bestFit="1" customWidth="1"/>
    <col min="546" max="779" width="8.88671875" style="1590"/>
    <col min="780" max="780" width="4.21875" style="1590" customWidth="1"/>
    <col min="781" max="781" width="25" style="1590" customWidth="1"/>
    <col min="782" max="782" width="41.6640625" style="1590" customWidth="1"/>
    <col min="783" max="783" width="19.6640625" style="1590" customWidth="1"/>
    <col min="784" max="784" width="33.88671875" style="1590" customWidth="1"/>
    <col min="785" max="785" width="25" style="1590" customWidth="1"/>
    <col min="786" max="786" width="13.6640625" style="1590" customWidth="1"/>
    <col min="787" max="800" width="4.88671875" style="1590" customWidth="1"/>
    <col min="801" max="801" width="12" style="1590" bestFit="1" customWidth="1"/>
    <col min="802" max="1035" width="8.88671875" style="1590"/>
    <col min="1036" max="1036" width="4.21875" style="1590" customWidth="1"/>
    <col min="1037" max="1037" width="25" style="1590" customWidth="1"/>
    <col min="1038" max="1038" width="41.6640625" style="1590" customWidth="1"/>
    <col min="1039" max="1039" width="19.6640625" style="1590" customWidth="1"/>
    <col min="1040" max="1040" width="33.88671875" style="1590" customWidth="1"/>
    <col min="1041" max="1041" width="25" style="1590" customWidth="1"/>
    <col min="1042" max="1042" width="13.6640625" style="1590" customWidth="1"/>
    <col min="1043" max="1056" width="4.88671875" style="1590" customWidth="1"/>
    <col min="1057" max="1057" width="12" style="1590" bestFit="1" customWidth="1"/>
    <col min="1058" max="1291" width="8.88671875" style="1590"/>
    <col min="1292" max="1292" width="4.21875" style="1590" customWidth="1"/>
    <col min="1293" max="1293" width="25" style="1590" customWidth="1"/>
    <col min="1294" max="1294" width="41.6640625" style="1590" customWidth="1"/>
    <col min="1295" max="1295" width="19.6640625" style="1590" customWidth="1"/>
    <col min="1296" max="1296" width="33.88671875" style="1590" customWidth="1"/>
    <col min="1297" max="1297" width="25" style="1590" customWidth="1"/>
    <col min="1298" max="1298" width="13.6640625" style="1590" customWidth="1"/>
    <col min="1299" max="1312" width="4.88671875" style="1590" customWidth="1"/>
    <col min="1313" max="1313" width="12" style="1590" bestFit="1" customWidth="1"/>
    <col min="1314" max="1547" width="8.88671875" style="1590"/>
    <col min="1548" max="1548" width="4.21875" style="1590" customWidth="1"/>
    <col min="1549" max="1549" width="25" style="1590" customWidth="1"/>
    <col min="1550" max="1550" width="41.6640625" style="1590" customWidth="1"/>
    <col min="1551" max="1551" width="19.6640625" style="1590" customWidth="1"/>
    <col min="1552" max="1552" width="33.88671875" style="1590" customWidth="1"/>
    <col min="1553" max="1553" width="25" style="1590" customWidth="1"/>
    <col min="1554" max="1554" width="13.6640625" style="1590" customWidth="1"/>
    <col min="1555" max="1568" width="4.88671875" style="1590" customWidth="1"/>
    <col min="1569" max="1569" width="12" style="1590" bestFit="1" customWidth="1"/>
    <col min="1570" max="1803" width="8.88671875" style="1590"/>
    <col min="1804" max="1804" width="4.21875" style="1590" customWidth="1"/>
    <col min="1805" max="1805" width="25" style="1590" customWidth="1"/>
    <col min="1806" max="1806" width="41.6640625" style="1590" customWidth="1"/>
    <col min="1807" max="1807" width="19.6640625" style="1590" customWidth="1"/>
    <col min="1808" max="1808" width="33.88671875" style="1590" customWidth="1"/>
    <col min="1809" max="1809" width="25" style="1590" customWidth="1"/>
    <col min="1810" max="1810" width="13.6640625" style="1590" customWidth="1"/>
    <col min="1811" max="1824" width="4.88671875" style="1590" customWidth="1"/>
    <col min="1825" max="1825" width="12" style="1590" bestFit="1" customWidth="1"/>
    <col min="1826" max="2059" width="8.88671875" style="1590"/>
    <col min="2060" max="2060" width="4.21875" style="1590" customWidth="1"/>
    <col min="2061" max="2061" width="25" style="1590" customWidth="1"/>
    <col min="2062" max="2062" width="41.6640625" style="1590" customWidth="1"/>
    <col min="2063" max="2063" width="19.6640625" style="1590" customWidth="1"/>
    <col min="2064" max="2064" width="33.88671875" style="1590" customWidth="1"/>
    <col min="2065" max="2065" width="25" style="1590" customWidth="1"/>
    <col min="2066" max="2066" width="13.6640625" style="1590" customWidth="1"/>
    <col min="2067" max="2080" width="4.88671875" style="1590" customWidth="1"/>
    <col min="2081" max="2081" width="12" style="1590" bestFit="1" customWidth="1"/>
    <col min="2082" max="2315" width="8.88671875" style="1590"/>
    <col min="2316" max="2316" width="4.21875" style="1590" customWidth="1"/>
    <col min="2317" max="2317" width="25" style="1590" customWidth="1"/>
    <col min="2318" max="2318" width="41.6640625" style="1590" customWidth="1"/>
    <col min="2319" max="2319" width="19.6640625" style="1590" customWidth="1"/>
    <col min="2320" max="2320" width="33.88671875" style="1590" customWidth="1"/>
    <col min="2321" max="2321" width="25" style="1590" customWidth="1"/>
    <col min="2322" max="2322" width="13.6640625" style="1590" customWidth="1"/>
    <col min="2323" max="2336" width="4.88671875" style="1590" customWidth="1"/>
    <col min="2337" max="2337" width="12" style="1590" bestFit="1" customWidth="1"/>
    <col min="2338" max="2571" width="8.88671875" style="1590"/>
    <col min="2572" max="2572" width="4.21875" style="1590" customWidth="1"/>
    <col min="2573" max="2573" width="25" style="1590" customWidth="1"/>
    <col min="2574" max="2574" width="41.6640625" style="1590" customWidth="1"/>
    <col min="2575" max="2575" width="19.6640625" style="1590" customWidth="1"/>
    <col min="2576" max="2576" width="33.88671875" style="1590" customWidth="1"/>
    <col min="2577" max="2577" width="25" style="1590" customWidth="1"/>
    <col min="2578" max="2578" width="13.6640625" style="1590" customWidth="1"/>
    <col min="2579" max="2592" width="4.88671875" style="1590" customWidth="1"/>
    <col min="2593" max="2593" width="12" style="1590" bestFit="1" customWidth="1"/>
    <col min="2594" max="2827" width="8.88671875" style="1590"/>
    <col min="2828" max="2828" width="4.21875" style="1590" customWidth="1"/>
    <col min="2829" max="2829" width="25" style="1590" customWidth="1"/>
    <col min="2830" max="2830" width="41.6640625" style="1590" customWidth="1"/>
    <col min="2831" max="2831" width="19.6640625" style="1590" customWidth="1"/>
    <col min="2832" max="2832" width="33.88671875" style="1590" customWidth="1"/>
    <col min="2833" max="2833" width="25" style="1590" customWidth="1"/>
    <col min="2834" max="2834" width="13.6640625" style="1590" customWidth="1"/>
    <col min="2835" max="2848" width="4.88671875" style="1590" customWidth="1"/>
    <col min="2849" max="2849" width="12" style="1590" bestFit="1" customWidth="1"/>
    <col min="2850" max="3083" width="8.88671875" style="1590"/>
    <col min="3084" max="3084" width="4.21875" style="1590" customWidth="1"/>
    <col min="3085" max="3085" width="25" style="1590" customWidth="1"/>
    <col min="3086" max="3086" width="41.6640625" style="1590" customWidth="1"/>
    <col min="3087" max="3087" width="19.6640625" style="1590" customWidth="1"/>
    <col min="3088" max="3088" width="33.88671875" style="1590" customWidth="1"/>
    <col min="3089" max="3089" width="25" style="1590" customWidth="1"/>
    <col min="3090" max="3090" width="13.6640625" style="1590" customWidth="1"/>
    <col min="3091" max="3104" width="4.88671875" style="1590" customWidth="1"/>
    <col min="3105" max="3105" width="12" style="1590" bestFit="1" customWidth="1"/>
    <col min="3106" max="3339" width="8.88671875" style="1590"/>
    <col min="3340" max="3340" width="4.21875" style="1590" customWidth="1"/>
    <col min="3341" max="3341" width="25" style="1590" customWidth="1"/>
    <col min="3342" max="3342" width="41.6640625" style="1590" customWidth="1"/>
    <col min="3343" max="3343" width="19.6640625" style="1590" customWidth="1"/>
    <col min="3344" max="3344" width="33.88671875" style="1590" customWidth="1"/>
    <col min="3345" max="3345" width="25" style="1590" customWidth="1"/>
    <col min="3346" max="3346" width="13.6640625" style="1590" customWidth="1"/>
    <col min="3347" max="3360" width="4.88671875" style="1590" customWidth="1"/>
    <col min="3361" max="3361" width="12" style="1590" bestFit="1" customWidth="1"/>
    <col min="3362" max="3595" width="8.88671875" style="1590"/>
    <col min="3596" max="3596" width="4.21875" style="1590" customWidth="1"/>
    <col min="3597" max="3597" width="25" style="1590" customWidth="1"/>
    <col min="3598" max="3598" width="41.6640625" style="1590" customWidth="1"/>
    <col min="3599" max="3599" width="19.6640625" style="1590" customWidth="1"/>
    <col min="3600" max="3600" width="33.88671875" style="1590" customWidth="1"/>
    <col min="3601" max="3601" width="25" style="1590" customWidth="1"/>
    <col min="3602" max="3602" width="13.6640625" style="1590" customWidth="1"/>
    <col min="3603" max="3616" width="4.88671875" style="1590" customWidth="1"/>
    <col min="3617" max="3617" width="12" style="1590" bestFit="1" customWidth="1"/>
    <col min="3618" max="3851" width="8.88671875" style="1590"/>
    <col min="3852" max="3852" width="4.21875" style="1590" customWidth="1"/>
    <col min="3853" max="3853" width="25" style="1590" customWidth="1"/>
    <col min="3854" max="3854" width="41.6640625" style="1590" customWidth="1"/>
    <col min="3855" max="3855" width="19.6640625" style="1590" customWidth="1"/>
    <col min="3856" max="3856" width="33.88671875" style="1590" customWidth="1"/>
    <col min="3857" max="3857" width="25" style="1590" customWidth="1"/>
    <col min="3858" max="3858" width="13.6640625" style="1590" customWidth="1"/>
    <col min="3859" max="3872" width="4.88671875" style="1590" customWidth="1"/>
    <col min="3873" max="3873" width="12" style="1590" bestFit="1" customWidth="1"/>
    <col min="3874" max="4107" width="8.88671875" style="1590"/>
    <col min="4108" max="4108" width="4.21875" style="1590" customWidth="1"/>
    <col min="4109" max="4109" width="25" style="1590" customWidth="1"/>
    <col min="4110" max="4110" width="41.6640625" style="1590" customWidth="1"/>
    <col min="4111" max="4111" width="19.6640625" style="1590" customWidth="1"/>
    <col min="4112" max="4112" width="33.88671875" style="1590" customWidth="1"/>
    <col min="4113" max="4113" width="25" style="1590" customWidth="1"/>
    <col min="4114" max="4114" width="13.6640625" style="1590" customWidth="1"/>
    <col min="4115" max="4128" width="4.88671875" style="1590" customWidth="1"/>
    <col min="4129" max="4129" width="12" style="1590" bestFit="1" customWidth="1"/>
    <col min="4130" max="4363" width="8.88671875" style="1590"/>
    <col min="4364" max="4364" width="4.21875" style="1590" customWidth="1"/>
    <col min="4365" max="4365" width="25" style="1590" customWidth="1"/>
    <col min="4366" max="4366" width="41.6640625" style="1590" customWidth="1"/>
    <col min="4367" max="4367" width="19.6640625" style="1590" customWidth="1"/>
    <col min="4368" max="4368" width="33.88671875" style="1590" customWidth="1"/>
    <col min="4369" max="4369" width="25" style="1590" customWidth="1"/>
    <col min="4370" max="4370" width="13.6640625" style="1590" customWidth="1"/>
    <col min="4371" max="4384" width="4.88671875" style="1590" customWidth="1"/>
    <col min="4385" max="4385" width="12" style="1590" bestFit="1" customWidth="1"/>
    <col min="4386" max="4619" width="8.88671875" style="1590"/>
    <col min="4620" max="4620" width="4.21875" style="1590" customWidth="1"/>
    <col min="4621" max="4621" width="25" style="1590" customWidth="1"/>
    <col min="4622" max="4622" width="41.6640625" style="1590" customWidth="1"/>
    <col min="4623" max="4623" width="19.6640625" style="1590" customWidth="1"/>
    <col min="4624" max="4624" width="33.88671875" style="1590" customWidth="1"/>
    <col min="4625" max="4625" width="25" style="1590" customWidth="1"/>
    <col min="4626" max="4626" width="13.6640625" style="1590" customWidth="1"/>
    <col min="4627" max="4640" width="4.88671875" style="1590" customWidth="1"/>
    <col min="4641" max="4641" width="12" style="1590" bestFit="1" customWidth="1"/>
    <col min="4642" max="4875" width="8.88671875" style="1590"/>
    <col min="4876" max="4876" width="4.21875" style="1590" customWidth="1"/>
    <col min="4877" max="4877" width="25" style="1590" customWidth="1"/>
    <col min="4878" max="4878" width="41.6640625" style="1590" customWidth="1"/>
    <col min="4879" max="4879" width="19.6640625" style="1590" customWidth="1"/>
    <col min="4880" max="4880" width="33.88671875" style="1590" customWidth="1"/>
    <col min="4881" max="4881" width="25" style="1590" customWidth="1"/>
    <col min="4882" max="4882" width="13.6640625" style="1590" customWidth="1"/>
    <col min="4883" max="4896" width="4.88671875" style="1590" customWidth="1"/>
    <col min="4897" max="4897" width="12" style="1590" bestFit="1" customWidth="1"/>
    <col min="4898" max="5131" width="8.88671875" style="1590"/>
    <col min="5132" max="5132" width="4.21875" style="1590" customWidth="1"/>
    <col min="5133" max="5133" width="25" style="1590" customWidth="1"/>
    <col min="5134" max="5134" width="41.6640625" style="1590" customWidth="1"/>
    <col min="5135" max="5135" width="19.6640625" style="1590" customWidth="1"/>
    <col min="5136" max="5136" width="33.88671875" style="1590" customWidth="1"/>
    <col min="5137" max="5137" width="25" style="1590" customWidth="1"/>
    <col min="5138" max="5138" width="13.6640625" style="1590" customWidth="1"/>
    <col min="5139" max="5152" width="4.88671875" style="1590" customWidth="1"/>
    <col min="5153" max="5153" width="12" style="1590" bestFit="1" customWidth="1"/>
    <col min="5154" max="5387" width="8.88671875" style="1590"/>
    <col min="5388" max="5388" width="4.21875" style="1590" customWidth="1"/>
    <col min="5389" max="5389" width="25" style="1590" customWidth="1"/>
    <col min="5390" max="5390" width="41.6640625" style="1590" customWidth="1"/>
    <col min="5391" max="5391" width="19.6640625" style="1590" customWidth="1"/>
    <col min="5392" max="5392" width="33.88671875" style="1590" customWidth="1"/>
    <col min="5393" max="5393" width="25" style="1590" customWidth="1"/>
    <col min="5394" max="5394" width="13.6640625" style="1590" customWidth="1"/>
    <col min="5395" max="5408" width="4.88671875" style="1590" customWidth="1"/>
    <col min="5409" max="5409" width="12" style="1590" bestFit="1" customWidth="1"/>
    <col min="5410" max="5643" width="8.88671875" style="1590"/>
    <col min="5644" max="5644" width="4.21875" style="1590" customWidth="1"/>
    <col min="5645" max="5645" width="25" style="1590" customWidth="1"/>
    <col min="5646" max="5646" width="41.6640625" style="1590" customWidth="1"/>
    <col min="5647" max="5647" width="19.6640625" style="1590" customWidth="1"/>
    <col min="5648" max="5648" width="33.88671875" style="1590" customWidth="1"/>
    <col min="5649" max="5649" width="25" style="1590" customWidth="1"/>
    <col min="5650" max="5650" width="13.6640625" style="1590" customWidth="1"/>
    <col min="5651" max="5664" width="4.88671875" style="1590" customWidth="1"/>
    <col min="5665" max="5665" width="12" style="1590" bestFit="1" customWidth="1"/>
    <col min="5666" max="5899" width="8.88671875" style="1590"/>
    <col min="5900" max="5900" width="4.21875" style="1590" customWidth="1"/>
    <col min="5901" max="5901" width="25" style="1590" customWidth="1"/>
    <col min="5902" max="5902" width="41.6640625" style="1590" customWidth="1"/>
    <col min="5903" max="5903" width="19.6640625" style="1590" customWidth="1"/>
    <col min="5904" max="5904" width="33.88671875" style="1590" customWidth="1"/>
    <col min="5905" max="5905" width="25" style="1590" customWidth="1"/>
    <col min="5906" max="5906" width="13.6640625" style="1590" customWidth="1"/>
    <col min="5907" max="5920" width="4.88671875" style="1590" customWidth="1"/>
    <col min="5921" max="5921" width="12" style="1590" bestFit="1" customWidth="1"/>
    <col min="5922" max="6155" width="8.88671875" style="1590"/>
    <col min="6156" max="6156" width="4.21875" style="1590" customWidth="1"/>
    <col min="6157" max="6157" width="25" style="1590" customWidth="1"/>
    <col min="6158" max="6158" width="41.6640625" style="1590" customWidth="1"/>
    <col min="6159" max="6159" width="19.6640625" style="1590" customWidth="1"/>
    <col min="6160" max="6160" width="33.88671875" style="1590" customWidth="1"/>
    <col min="6161" max="6161" width="25" style="1590" customWidth="1"/>
    <col min="6162" max="6162" width="13.6640625" style="1590" customWidth="1"/>
    <col min="6163" max="6176" width="4.88671875" style="1590" customWidth="1"/>
    <col min="6177" max="6177" width="12" style="1590" bestFit="1" customWidth="1"/>
    <col min="6178" max="6411" width="8.88671875" style="1590"/>
    <col min="6412" max="6412" width="4.21875" style="1590" customWidth="1"/>
    <col min="6413" max="6413" width="25" style="1590" customWidth="1"/>
    <col min="6414" max="6414" width="41.6640625" style="1590" customWidth="1"/>
    <col min="6415" max="6415" width="19.6640625" style="1590" customWidth="1"/>
    <col min="6416" max="6416" width="33.88671875" style="1590" customWidth="1"/>
    <col min="6417" max="6417" width="25" style="1590" customWidth="1"/>
    <col min="6418" max="6418" width="13.6640625" style="1590" customWidth="1"/>
    <col min="6419" max="6432" width="4.88671875" style="1590" customWidth="1"/>
    <col min="6433" max="6433" width="12" style="1590" bestFit="1" customWidth="1"/>
    <col min="6434" max="6667" width="8.88671875" style="1590"/>
    <col min="6668" max="6668" width="4.21875" style="1590" customWidth="1"/>
    <col min="6669" max="6669" width="25" style="1590" customWidth="1"/>
    <col min="6670" max="6670" width="41.6640625" style="1590" customWidth="1"/>
    <col min="6671" max="6671" width="19.6640625" style="1590" customWidth="1"/>
    <col min="6672" max="6672" width="33.88671875" style="1590" customWidth="1"/>
    <col min="6673" max="6673" width="25" style="1590" customWidth="1"/>
    <col min="6674" max="6674" width="13.6640625" style="1590" customWidth="1"/>
    <col min="6675" max="6688" width="4.88671875" style="1590" customWidth="1"/>
    <col min="6689" max="6689" width="12" style="1590" bestFit="1" customWidth="1"/>
    <col min="6690" max="6923" width="8.88671875" style="1590"/>
    <col min="6924" max="6924" width="4.21875" style="1590" customWidth="1"/>
    <col min="6925" max="6925" width="25" style="1590" customWidth="1"/>
    <col min="6926" max="6926" width="41.6640625" style="1590" customWidth="1"/>
    <col min="6927" max="6927" width="19.6640625" style="1590" customWidth="1"/>
    <col min="6928" max="6928" width="33.88671875" style="1590" customWidth="1"/>
    <col min="6929" max="6929" width="25" style="1590" customWidth="1"/>
    <col min="6930" max="6930" width="13.6640625" style="1590" customWidth="1"/>
    <col min="6931" max="6944" width="4.88671875" style="1590" customWidth="1"/>
    <col min="6945" max="6945" width="12" style="1590" bestFit="1" customWidth="1"/>
    <col min="6946" max="7179" width="8.88671875" style="1590"/>
    <col min="7180" max="7180" width="4.21875" style="1590" customWidth="1"/>
    <col min="7181" max="7181" width="25" style="1590" customWidth="1"/>
    <col min="7182" max="7182" width="41.6640625" style="1590" customWidth="1"/>
    <col min="7183" max="7183" width="19.6640625" style="1590" customWidth="1"/>
    <col min="7184" max="7184" width="33.88671875" style="1590" customWidth="1"/>
    <col min="7185" max="7185" width="25" style="1590" customWidth="1"/>
    <col min="7186" max="7186" width="13.6640625" style="1590" customWidth="1"/>
    <col min="7187" max="7200" width="4.88671875" style="1590" customWidth="1"/>
    <col min="7201" max="7201" width="12" style="1590" bestFit="1" customWidth="1"/>
    <col min="7202" max="7435" width="8.88671875" style="1590"/>
    <col min="7436" max="7436" width="4.21875" style="1590" customWidth="1"/>
    <col min="7437" max="7437" width="25" style="1590" customWidth="1"/>
    <col min="7438" max="7438" width="41.6640625" style="1590" customWidth="1"/>
    <col min="7439" max="7439" width="19.6640625" style="1590" customWidth="1"/>
    <col min="7440" max="7440" width="33.88671875" style="1590" customWidth="1"/>
    <col min="7441" max="7441" width="25" style="1590" customWidth="1"/>
    <col min="7442" max="7442" width="13.6640625" style="1590" customWidth="1"/>
    <col min="7443" max="7456" width="4.88671875" style="1590" customWidth="1"/>
    <col min="7457" max="7457" width="12" style="1590" bestFit="1" customWidth="1"/>
    <col min="7458" max="7691" width="8.88671875" style="1590"/>
    <col min="7692" max="7692" width="4.21875" style="1590" customWidth="1"/>
    <col min="7693" max="7693" width="25" style="1590" customWidth="1"/>
    <col min="7694" max="7694" width="41.6640625" style="1590" customWidth="1"/>
    <col min="7695" max="7695" width="19.6640625" style="1590" customWidth="1"/>
    <col min="7696" max="7696" width="33.88671875" style="1590" customWidth="1"/>
    <col min="7697" max="7697" width="25" style="1590" customWidth="1"/>
    <col min="7698" max="7698" width="13.6640625" style="1590" customWidth="1"/>
    <col min="7699" max="7712" width="4.88671875" style="1590" customWidth="1"/>
    <col min="7713" max="7713" width="12" style="1590" bestFit="1" customWidth="1"/>
    <col min="7714" max="7947" width="8.88671875" style="1590"/>
    <col min="7948" max="7948" width="4.21875" style="1590" customWidth="1"/>
    <col min="7949" max="7949" width="25" style="1590" customWidth="1"/>
    <col min="7950" max="7950" width="41.6640625" style="1590" customWidth="1"/>
    <col min="7951" max="7951" width="19.6640625" style="1590" customWidth="1"/>
    <col min="7952" max="7952" width="33.88671875" style="1590" customWidth="1"/>
    <col min="7953" max="7953" width="25" style="1590" customWidth="1"/>
    <col min="7954" max="7954" width="13.6640625" style="1590" customWidth="1"/>
    <col min="7955" max="7968" width="4.88671875" style="1590" customWidth="1"/>
    <col min="7969" max="7969" width="12" style="1590" bestFit="1" customWidth="1"/>
    <col min="7970" max="8203" width="8.88671875" style="1590"/>
    <col min="8204" max="8204" width="4.21875" style="1590" customWidth="1"/>
    <col min="8205" max="8205" width="25" style="1590" customWidth="1"/>
    <col min="8206" max="8206" width="41.6640625" style="1590" customWidth="1"/>
    <col min="8207" max="8207" width="19.6640625" style="1590" customWidth="1"/>
    <col min="8208" max="8208" width="33.88671875" style="1590" customWidth="1"/>
    <col min="8209" max="8209" width="25" style="1590" customWidth="1"/>
    <col min="8210" max="8210" width="13.6640625" style="1590" customWidth="1"/>
    <col min="8211" max="8224" width="4.88671875" style="1590" customWidth="1"/>
    <col min="8225" max="8225" width="12" style="1590" bestFit="1" customWidth="1"/>
    <col min="8226" max="8459" width="8.88671875" style="1590"/>
    <col min="8460" max="8460" width="4.21875" style="1590" customWidth="1"/>
    <col min="8461" max="8461" width="25" style="1590" customWidth="1"/>
    <col min="8462" max="8462" width="41.6640625" style="1590" customWidth="1"/>
    <col min="8463" max="8463" width="19.6640625" style="1590" customWidth="1"/>
    <col min="8464" max="8464" width="33.88671875" style="1590" customWidth="1"/>
    <col min="8465" max="8465" width="25" style="1590" customWidth="1"/>
    <col min="8466" max="8466" width="13.6640625" style="1590" customWidth="1"/>
    <col min="8467" max="8480" width="4.88671875" style="1590" customWidth="1"/>
    <col min="8481" max="8481" width="12" style="1590" bestFit="1" customWidth="1"/>
    <col min="8482" max="8715" width="8.88671875" style="1590"/>
    <col min="8716" max="8716" width="4.21875" style="1590" customWidth="1"/>
    <col min="8717" max="8717" width="25" style="1590" customWidth="1"/>
    <col min="8718" max="8718" width="41.6640625" style="1590" customWidth="1"/>
    <col min="8719" max="8719" width="19.6640625" style="1590" customWidth="1"/>
    <col min="8720" max="8720" width="33.88671875" style="1590" customWidth="1"/>
    <col min="8721" max="8721" width="25" style="1590" customWidth="1"/>
    <col min="8722" max="8722" width="13.6640625" style="1590" customWidth="1"/>
    <col min="8723" max="8736" width="4.88671875" style="1590" customWidth="1"/>
    <col min="8737" max="8737" width="12" style="1590" bestFit="1" customWidth="1"/>
    <col min="8738" max="8971" width="8.88671875" style="1590"/>
    <col min="8972" max="8972" width="4.21875" style="1590" customWidth="1"/>
    <col min="8973" max="8973" width="25" style="1590" customWidth="1"/>
    <col min="8974" max="8974" width="41.6640625" style="1590" customWidth="1"/>
    <col min="8975" max="8975" width="19.6640625" style="1590" customWidth="1"/>
    <col min="8976" max="8976" width="33.88671875" style="1590" customWidth="1"/>
    <col min="8977" max="8977" width="25" style="1590" customWidth="1"/>
    <col min="8978" max="8978" width="13.6640625" style="1590" customWidth="1"/>
    <col min="8979" max="8992" width="4.88671875" style="1590" customWidth="1"/>
    <col min="8993" max="8993" width="12" style="1590" bestFit="1" customWidth="1"/>
    <col min="8994" max="9227" width="8.88671875" style="1590"/>
    <col min="9228" max="9228" width="4.21875" style="1590" customWidth="1"/>
    <col min="9229" max="9229" width="25" style="1590" customWidth="1"/>
    <col min="9230" max="9230" width="41.6640625" style="1590" customWidth="1"/>
    <col min="9231" max="9231" width="19.6640625" style="1590" customWidth="1"/>
    <col min="9232" max="9232" width="33.88671875" style="1590" customWidth="1"/>
    <col min="9233" max="9233" width="25" style="1590" customWidth="1"/>
    <col min="9234" max="9234" width="13.6640625" style="1590" customWidth="1"/>
    <col min="9235" max="9248" width="4.88671875" style="1590" customWidth="1"/>
    <col min="9249" max="9249" width="12" style="1590" bestFit="1" customWidth="1"/>
    <col min="9250" max="9483" width="8.88671875" style="1590"/>
    <col min="9484" max="9484" width="4.21875" style="1590" customWidth="1"/>
    <col min="9485" max="9485" width="25" style="1590" customWidth="1"/>
    <col min="9486" max="9486" width="41.6640625" style="1590" customWidth="1"/>
    <col min="9487" max="9487" width="19.6640625" style="1590" customWidth="1"/>
    <col min="9488" max="9488" width="33.88671875" style="1590" customWidth="1"/>
    <col min="9489" max="9489" width="25" style="1590" customWidth="1"/>
    <col min="9490" max="9490" width="13.6640625" style="1590" customWidth="1"/>
    <col min="9491" max="9504" width="4.88671875" style="1590" customWidth="1"/>
    <col min="9505" max="9505" width="12" style="1590" bestFit="1" customWidth="1"/>
    <col min="9506" max="9739" width="8.88671875" style="1590"/>
    <col min="9740" max="9740" width="4.21875" style="1590" customWidth="1"/>
    <col min="9741" max="9741" width="25" style="1590" customWidth="1"/>
    <col min="9742" max="9742" width="41.6640625" style="1590" customWidth="1"/>
    <col min="9743" max="9743" width="19.6640625" style="1590" customWidth="1"/>
    <col min="9744" max="9744" width="33.88671875" style="1590" customWidth="1"/>
    <col min="9745" max="9745" width="25" style="1590" customWidth="1"/>
    <col min="9746" max="9746" width="13.6640625" style="1590" customWidth="1"/>
    <col min="9747" max="9760" width="4.88671875" style="1590" customWidth="1"/>
    <col min="9761" max="9761" width="12" style="1590" bestFit="1" customWidth="1"/>
    <col min="9762" max="9995" width="8.88671875" style="1590"/>
    <col min="9996" max="9996" width="4.21875" style="1590" customWidth="1"/>
    <col min="9997" max="9997" width="25" style="1590" customWidth="1"/>
    <col min="9998" max="9998" width="41.6640625" style="1590" customWidth="1"/>
    <col min="9999" max="9999" width="19.6640625" style="1590" customWidth="1"/>
    <col min="10000" max="10000" width="33.88671875" style="1590" customWidth="1"/>
    <col min="10001" max="10001" width="25" style="1590" customWidth="1"/>
    <col min="10002" max="10002" width="13.6640625" style="1590" customWidth="1"/>
    <col min="10003" max="10016" width="4.88671875" style="1590" customWidth="1"/>
    <col min="10017" max="10017" width="12" style="1590" bestFit="1" customWidth="1"/>
    <col min="10018" max="10251" width="8.88671875" style="1590"/>
    <col min="10252" max="10252" width="4.21875" style="1590" customWidth="1"/>
    <col min="10253" max="10253" width="25" style="1590" customWidth="1"/>
    <col min="10254" max="10254" width="41.6640625" style="1590" customWidth="1"/>
    <col min="10255" max="10255" width="19.6640625" style="1590" customWidth="1"/>
    <col min="10256" max="10256" width="33.88671875" style="1590" customWidth="1"/>
    <col min="10257" max="10257" width="25" style="1590" customWidth="1"/>
    <col min="10258" max="10258" width="13.6640625" style="1590" customWidth="1"/>
    <col min="10259" max="10272" width="4.88671875" style="1590" customWidth="1"/>
    <col min="10273" max="10273" width="12" style="1590" bestFit="1" customWidth="1"/>
    <col min="10274" max="10507" width="8.88671875" style="1590"/>
    <col min="10508" max="10508" width="4.21875" style="1590" customWidth="1"/>
    <col min="10509" max="10509" width="25" style="1590" customWidth="1"/>
    <col min="10510" max="10510" width="41.6640625" style="1590" customWidth="1"/>
    <col min="10511" max="10511" width="19.6640625" style="1590" customWidth="1"/>
    <col min="10512" max="10512" width="33.88671875" style="1590" customWidth="1"/>
    <col min="10513" max="10513" width="25" style="1590" customWidth="1"/>
    <col min="10514" max="10514" width="13.6640625" style="1590" customWidth="1"/>
    <col min="10515" max="10528" width="4.88671875" style="1590" customWidth="1"/>
    <col min="10529" max="10529" width="12" style="1590" bestFit="1" customWidth="1"/>
    <col min="10530" max="10763" width="8.88671875" style="1590"/>
    <col min="10764" max="10764" width="4.21875" style="1590" customWidth="1"/>
    <col min="10765" max="10765" width="25" style="1590" customWidth="1"/>
    <col min="10766" max="10766" width="41.6640625" style="1590" customWidth="1"/>
    <col min="10767" max="10767" width="19.6640625" style="1590" customWidth="1"/>
    <col min="10768" max="10768" width="33.88671875" style="1590" customWidth="1"/>
    <col min="10769" max="10769" width="25" style="1590" customWidth="1"/>
    <col min="10770" max="10770" width="13.6640625" style="1590" customWidth="1"/>
    <col min="10771" max="10784" width="4.88671875" style="1590" customWidth="1"/>
    <col min="10785" max="10785" width="12" style="1590" bestFit="1" customWidth="1"/>
    <col min="10786" max="11019" width="8.88671875" style="1590"/>
    <col min="11020" max="11020" width="4.21875" style="1590" customWidth="1"/>
    <col min="11021" max="11021" width="25" style="1590" customWidth="1"/>
    <col min="11022" max="11022" width="41.6640625" style="1590" customWidth="1"/>
    <col min="11023" max="11023" width="19.6640625" style="1590" customWidth="1"/>
    <col min="11024" max="11024" width="33.88671875" style="1590" customWidth="1"/>
    <col min="11025" max="11025" width="25" style="1590" customWidth="1"/>
    <col min="11026" max="11026" width="13.6640625" style="1590" customWidth="1"/>
    <col min="11027" max="11040" width="4.88671875" style="1590" customWidth="1"/>
    <col min="11041" max="11041" width="12" style="1590" bestFit="1" customWidth="1"/>
    <col min="11042" max="11275" width="8.88671875" style="1590"/>
    <col min="11276" max="11276" width="4.21875" style="1590" customWidth="1"/>
    <col min="11277" max="11277" width="25" style="1590" customWidth="1"/>
    <col min="11278" max="11278" width="41.6640625" style="1590" customWidth="1"/>
    <col min="11279" max="11279" width="19.6640625" style="1590" customWidth="1"/>
    <col min="11280" max="11280" width="33.88671875" style="1590" customWidth="1"/>
    <col min="11281" max="11281" width="25" style="1590" customWidth="1"/>
    <col min="11282" max="11282" width="13.6640625" style="1590" customWidth="1"/>
    <col min="11283" max="11296" width="4.88671875" style="1590" customWidth="1"/>
    <col min="11297" max="11297" width="12" style="1590" bestFit="1" customWidth="1"/>
    <col min="11298" max="11531" width="8.88671875" style="1590"/>
    <col min="11532" max="11532" width="4.21875" style="1590" customWidth="1"/>
    <col min="11533" max="11533" width="25" style="1590" customWidth="1"/>
    <col min="11534" max="11534" width="41.6640625" style="1590" customWidth="1"/>
    <col min="11535" max="11535" width="19.6640625" style="1590" customWidth="1"/>
    <col min="11536" max="11536" width="33.88671875" style="1590" customWidth="1"/>
    <col min="11537" max="11537" width="25" style="1590" customWidth="1"/>
    <col min="11538" max="11538" width="13.6640625" style="1590" customWidth="1"/>
    <col min="11539" max="11552" width="4.88671875" style="1590" customWidth="1"/>
    <col min="11553" max="11553" width="12" style="1590" bestFit="1" customWidth="1"/>
    <col min="11554" max="11787" width="8.88671875" style="1590"/>
    <col min="11788" max="11788" width="4.21875" style="1590" customWidth="1"/>
    <col min="11789" max="11789" width="25" style="1590" customWidth="1"/>
    <col min="11790" max="11790" width="41.6640625" style="1590" customWidth="1"/>
    <col min="11791" max="11791" width="19.6640625" style="1590" customWidth="1"/>
    <col min="11792" max="11792" width="33.88671875" style="1590" customWidth="1"/>
    <col min="11793" max="11793" width="25" style="1590" customWidth="1"/>
    <col min="11794" max="11794" width="13.6640625" style="1590" customWidth="1"/>
    <col min="11795" max="11808" width="4.88671875" style="1590" customWidth="1"/>
    <col min="11809" max="11809" width="12" style="1590" bestFit="1" customWidth="1"/>
    <col min="11810" max="12043" width="8.88671875" style="1590"/>
    <col min="12044" max="12044" width="4.21875" style="1590" customWidth="1"/>
    <col min="12045" max="12045" width="25" style="1590" customWidth="1"/>
    <col min="12046" max="12046" width="41.6640625" style="1590" customWidth="1"/>
    <col min="12047" max="12047" width="19.6640625" style="1590" customWidth="1"/>
    <col min="12048" max="12048" width="33.88671875" style="1590" customWidth="1"/>
    <col min="12049" max="12049" width="25" style="1590" customWidth="1"/>
    <col min="12050" max="12050" width="13.6640625" style="1590" customWidth="1"/>
    <col min="12051" max="12064" width="4.88671875" style="1590" customWidth="1"/>
    <col min="12065" max="12065" width="12" style="1590" bestFit="1" customWidth="1"/>
    <col min="12066" max="12299" width="8.88671875" style="1590"/>
    <col min="12300" max="12300" width="4.21875" style="1590" customWidth="1"/>
    <col min="12301" max="12301" width="25" style="1590" customWidth="1"/>
    <col min="12302" max="12302" width="41.6640625" style="1590" customWidth="1"/>
    <col min="12303" max="12303" width="19.6640625" style="1590" customWidth="1"/>
    <col min="12304" max="12304" width="33.88671875" style="1590" customWidth="1"/>
    <col min="12305" max="12305" width="25" style="1590" customWidth="1"/>
    <col min="12306" max="12306" width="13.6640625" style="1590" customWidth="1"/>
    <col min="12307" max="12320" width="4.88671875" style="1590" customWidth="1"/>
    <col min="12321" max="12321" width="12" style="1590" bestFit="1" customWidth="1"/>
    <col min="12322" max="12555" width="8.88671875" style="1590"/>
    <col min="12556" max="12556" width="4.21875" style="1590" customWidth="1"/>
    <col min="12557" max="12557" width="25" style="1590" customWidth="1"/>
    <col min="12558" max="12558" width="41.6640625" style="1590" customWidth="1"/>
    <col min="12559" max="12559" width="19.6640625" style="1590" customWidth="1"/>
    <col min="12560" max="12560" width="33.88671875" style="1590" customWidth="1"/>
    <col min="12561" max="12561" width="25" style="1590" customWidth="1"/>
    <col min="12562" max="12562" width="13.6640625" style="1590" customWidth="1"/>
    <col min="12563" max="12576" width="4.88671875" style="1590" customWidth="1"/>
    <col min="12577" max="12577" width="12" style="1590" bestFit="1" customWidth="1"/>
    <col min="12578" max="12811" width="8.88671875" style="1590"/>
    <col min="12812" max="12812" width="4.21875" style="1590" customWidth="1"/>
    <col min="12813" max="12813" width="25" style="1590" customWidth="1"/>
    <col min="12814" max="12814" width="41.6640625" style="1590" customWidth="1"/>
    <col min="12815" max="12815" width="19.6640625" style="1590" customWidth="1"/>
    <col min="12816" max="12816" width="33.88671875" style="1590" customWidth="1"/>
    <col min="12817" max="12817" width="25" style="1590" customWidth="1"/>
    <col min="12818" max="12818" width="13.6640625" style="1590" customWidth="1"/>
    <col min="12819" max="12832" width="4.88671875" style="1590" customWidth="1"/>
    <col min="12833" max="12833" width="12" style="1590" bestFit="1" customWidth="1"/>
    <col min="12834" max="13067" width="8.88671875" style="1590"/>
    <col min="13068" max="13068" width="4.21875" style="1590" customWidth="1"/>
    <col min="13069" max="13069" width="25" style="1590" customWidth="1"/>
    <col min="13070" max="13070" width="41.6640625" style="1590" customWidth="1"/>
    <col min="13071" max="13071" width="19.6640625" style="1590" customWidth="1"/>
    <col min="13072" max="13072" width="33.88671875" style="1590" customWidth="1"/>
    <col min="13073" max="13073" width="25" style="1590" customWidth="1"/>
    <col min="13074" max="13074" width="13.6640625" style="1590" customWidth="1"/>
    <col min="13075" max="13088" width="4.88671875" style="1590" customWidth="1"/>
    <col min="13089" max="13089" width="12" style="1590" bestFit="1" customWidth="1"/>
    <col min="13090" max="13323" width="8.88671875" style="1590"/>
    <col min="13324" max="13324" width="4.21875" style="1590" customWidth="1"/>
    <col min="13325" max="13325" width="25" style="1590" customWidth="1"/>
    <col min="13326" max="13326" width="41.6640625" style="1590" customWidth="1"/>
    <col min="13327" max="13327" width="19.6640625" style="1590" customWidth="1"/>
    <col min="13328" max="13328" width="33.88671875" style="1590" customWidth="1"/>
    <col min="13329" max="13329" width="25" style="1590" customWidth="1"/>
    <col min="13330" max="13330" width="13.6640625" style="1590" customWidth="1"/>
    <col min="13331" max="13344" width="4.88671875" style="1590" customWidth="1"/>
    <col min="13345" max="13345" width="12" style="1590" bestFit="1" customWidth="1"/>
    <col min="13346" max="13579" width="8.88671875" style="1590"/>
    <col min="13580" max="13580" width="4.21875" style="1590" customWidth="1"/>
    <col min="13581" max="13581" width="25" style="1590" customWidth="1"/>
    <col min="13582" max="13582" width="41.6640625" style="1590" customWidth="1"/>
    <col min="13583" max="13583" width="19.6640625" style="1590" customWidth="1"/>
    <col min="13584" max="13584" width="33.88671875" style="1590" customWidth="1"/>
    <col min="13585" max="13585" width="25" style="1590" customWidth="1"/>
    <col min="13586" max="13586" width="13.6640625" style="1590" customWidth="1"/>
    <col min="13587" max="13600" width="4.88671875" style="1590" customWidth="1"/>
    <col min="13601" max="13601" width="12" style="1590" bestFit="1" customWidth="1"/>
    <col min="13602" max="13835" width="8.88671875" style="1590"/>
    <col min="13836" max="13836" width="4.21875" style="1590" customWidth="1"/>
    <col min="13837" max="13837" width="25" style="1590" customWidth="1"/>
    <col min="13838" max="13838" width="41.6640625" style="1590" customWidth="1"/>
    <col min="13839" max="13839" width="19.6640625" style="1590" customWidth="1"/>
    <col min="13840" max="13840" width="33.88671875" style="1590" customWidth="1"/>
    <col min="13841" max="13841" width="25" style="1590" customWidth="1"/>
    <col min="13842" max="13842" width="13.6640625" style="1590" customWidth="1"/>
    <col min="13843" max="13856" width="4.88671875" style="1590" customWidth="1"/>
    <col min="13857" max="13857" width="12" style="1590" bestFit="1" customWidth="1"/>
    <col min="13858" max="14091" width="8.88671875" style="1590"/>
    <col min="14092" max="14092" width="4.21875" style="1590" customWidth="1"/>
    <col min="14093" max="14093" width="25" style="1590" customWidth="1"/>
    <col min="14094" max="14094" width="41.6640625" style="1590" customWidth="1"/>
    <col min="14095" max="14095" width="19.6640625" style="1590" customWidth="1"/>
    <col min="14096" max="14096" width="33.88671875" style="1590" customWidth="1"/>
    <col min="14097" max="14097" width="25" style="1590" customWidth="1"/>
    <col min="14098" max="14098" width="13.6640625" style="1590" customWidth="1"/>
    <col min="14099" max="14112" width="4.88671875" style="1590" customWidth="1"/>
    <col min="14113" max="14113" width="12" style="1590" bestFit="1" customWidth="1"/>
    <col min="14114" max="14347" width="8.88671875" style="1590"/>
    <col min="14348" max="14348" width="4.21875" style="1590" customWidth="1"/>
    <col min="14349" max="14349" width="25" style="1590" customWidth="1"/>
    <col min="14350" max="14350" width="41.6640625" style="1590" customWidth="1"/>
    <col min="14351" max="14351" width="19.6640625" style="1590" customWidth="1"/>
    <col min="14352" max="14352" width="33.88671875" style="1590" customWidth="1"/>
    <col min="14353" max="14353" width="25" style="1590" customWidth="1"/>
    <col min="14354" max="14354" width="13.6640625" style="1590" customWidth="1"/>
    <col min="14355" max="14368" width="4.88671875" style="1590" customWidth="1"/>
    <col min="14369" max="14369" width="12" style="1590" bestFit="1" customWidth="1"/>
    <col min="14370" max="14603" width="8.88671875" style="1590"/>
    <col min="14604" max="14604" width="4.21875" style="1590" customWidth="1"/>
    <col min="14605" max="14605" width="25" style="1590" customWidth="1"/>
    <col min="14606" max="14606" width="41.6640625" style="1590" customWidth="1"/>
    <col min="14607" max="14607" width="19.6640625" style="1590" customWidth="1"/>
    <col min="14608" max="14608" width="33.88671875" style="1590" customWidth="1"/>
    <col min="14609" max="14609" width="25" style="1590" customWidth="1"/>
    <col min="14610" max="14610" width="13.6640625" style="1590" customWidth="1"/>
    <col min="14611" max="14624" width="4.88671875" style="1590" customWidth="1"/>
    <col min="14625" max="14625" width="12" style="1590" bestFit="1" customWidth="1"/>
    <col min="14626" max="14859" width="8.88671875" style="1590"/>
    <col min="14860" max="14860" width="4.21875" style="1590" customWidth="1"/>
    <col min="14861" max="14861" width="25" style="1590" customWidth="1"/>
    <col min="14862" max="14862" width="41.6640625" style="1590" customWidth="1"/>
    <col min="14863" max="14863" width="19.6640625" style="1590" customWidth="1"/>
    <col min="14864" max="14864" width="33.88671875" style="1590" customWidth="1"/>
    <col min="14865" max="14865" width="25" style="1590" customWidth="1"/>
    <col min="14866" max="14866" width="13.6640625" style="1590" customWidth="1"/>
    <col min="14867" max="14880" width="4.88671875" style="1590" customWidth="1"/>
    <col min="14881" max="14881" width="12" style="1590" bestFit="1" customWidth="1"/>
    <col min="14882" max="15115" width="8.88671875" style="1590"/>
    <col min="15116" max="15116" width="4.21875" style="1590" customWidth="1"/>
    <col min="15117" max="15117" width="25" style="1590" customWidth="1"/>
    <col min="15118" max="15118" width="41.6640625" style="1590" customWidth="1"/>
    <col min="15119" max="15119" width="19.6640625" style="1590" customWidth="1"/>
    <col min="15120" max="15120" width="33.88671875" style="1590" customWidth="1"/>
    <col min="15121" max="15121" width="25" style="1590" customWidth="1"/>
    <col min="15122" max="15122" width="13.6640625" style="1590" customWidth="1"/>
    <col min="15123" max="15136" width="4.88671875" style="1590" customWidth="1"/>
    <col min="15137" max="15137" width="12" style="1590" bestFit="1" customWidth="1"/>
    <col min="15138" max="15371" width="8.88671875" style="1590"/>
    <col min="15372" max="15372" width="4.21875" style="1590" customWidth="1"/>
    <col min="15373" max="15373" width="25" style="1590" customWidth="1"/>
    <col min="15374" max="15374" width="41.6640625" style="1590" customWidth="1"/>
    <col min="15375" max="15375" width="19.6640625" style="1590" customWidth="1"/>
    <col min="15376" max="15376" width="33.88671875" style="1590" customWidth="1"/>
    <col min="15377" max="15377" width="25" style="1590" customWidth="1"/>
    <col min="15378" max="15378" width="13.6640625" style="1590" customWidth="1"/>
    <col min="15379" max="15392" width="4.88671875" style="1590" customWidth="1"/>
    <col min="15393" max="15393" width="12" style="1590" bestFit="1" customWidth="1"/>
    <col min="15394" max="15627" width="8.88671875" style="1590"/>
    <col min="15628" max="15628" width="4.21875" style="1590" customWidth="1"/>
    <col min="15629" max="15629" width="25" style="1590" customWidth="1"/>
    <col min="15630" max="15630" width="41.6640625" style="1590" customWidth="1"/>
    <col min="15631" max="15631" width="19.6640625" style="1590" customWidth="1"/>
    <col min="15632" max="15632" width="33.88671875" style="1590" customWidth="1"/>
    <col min="15633" max="15633" width="25" style="1590" customWidth="1"/>
    <col min="15634" max="15634" width="13.6640625" style="1590" customWidth="1"/>
    <col min="15635" max="15648" width="4.88671875" style="1590" customWidth="1"/>
    <col min="15649" max="15649" width="12" style="1590" bestFit="1" customWidth="1"/>
    <col min="15650" max="15883" width="8.88671875" style="1590"/>
    <col min="15884" max="15884" width="4.21875" style="1590" customWidth="1"/>
    <col min="15885" max="15885" width="25" style="1590" customWidth="1"/>
    <col min="15886" max="15886" width="41.6640625" style="1590" customWidth="1"/>
    <col min="15887" max="15887" width="19.6640625" style="1590" customWidth="1"/>
    <col min="15888" max="15888" width="33.88671875" style="1590" customWidth="1"/>
    <col min="15889" max="15889" width="25" style="1590" customWidth="1"/>
    <col min="15890" max="15890" width="13.6640625" style="1590" customWidth="1"/>
    <col min="15891" max="15904" width="4.88671875" style="1590" customWidth="1"/>
    <col min="15905" max="15905" width="12" style="1590" bestFit="1" customWidth="1"/>
    <col min="15906" max="16139" width="8.88671875" style="1590"/>
    <col min="16140" max="16140" width="4.21875" style="1590" customWidth="1"/>
    <col min="16141" max="16141" width="25" style="1590" customWidth="1"/>
    <col min="16142" max="16142" width="41.6640625" style="1590" customWidth="1"/>
    <col min="16143" max="16143" width="19.6640625" style="1590" customWidth="1"/>
    <col min="16144" max="16144" width="33.88671875" style="1590" customWidth="1"/>
    <col min="16145" max="16145" width="25" style="1590" customWidth="1"/>
    <col min="16146" max="16146" width="13.6640625" style="1590" customWidth="1"/>
    <col min="16147" max="16160" width="4.88671875" style="1590" customWidth="1"/>
    <col min="16161" max="16161" width="12" style="1590" bestFit="1" customWidth="1"/>
    <col min="16162" max="16384" width="8.88671875" style="1590"/>
  </cols>
  <sheetData>
    <row r="1" spans="1:33" s="1591" customFormat="1" ht="20.25" customHeight="1" x14ac:dyDescent="0.2">
      <c r="A1" s="1628"/>
      <c r="B1" s="1628"/>
      <c r="G1" s="1627"/>
    </row>
    <row r="2" spans="1:33" s="1591" customFormat="1" ht="20.25" customHeight="1" x14ac:dyDescent="0.2">
      <c r="A2" s="1631" t="s">
        <v>309</v>
      </c>
      <c r="B2" s="1631"/>
      <c r="G2" s="1627"/>
    </row>
    <row r="3" spans="1:33" s="1591" customFormat="1" ht="20.25" customHeight="1" x14ac:dyDescent="0.2">
      <c r="A3" s="2226" t="s">
        <v>310</v>
      </c>
      <c r="B3" s="2226"/>
      <c r="C3" s="2226"/>
      <c r="D3" s="2226"/>
      <c r="E3" s="2226"/>
      <c r="F3" s="2226"/>
      <c r="G3" s="2226"/>
      <c r="H3" s="2226"/>
      <c r="I3" s="2226"/>
      <c r="J3" s="2226"/>
      <c r="K3" s="2226"/>
      <c r="L3" s="2226"/>
      <c r="M3" s="2226"/>
      <c r="N3" s="2226"/>
      <c r="O3" s="2226"/>
      <c r="P3" s="2226"/>
      <c r="Q3" s="2226"/>
      <c r="R3" s="2226"/>
      <c r="S3" s="2226"/>
      <c r="T3" s="2226"/>
      <c r="U3" s="2226"/>
      <c r="V3" s="2226"/>
      <c r="W3" s="2226"/>
      <c r="X3" s="2226"/>
      <c r="Y3" s="2226"/>
      <c r="Z3" s="2226"/>
      <c r="AA3" s="2226"/>
      <c r="AB3" s="2226"/>
      <c r="AC3" s="2226"/>
      <c r="AD3" s="2226"/>
      <c r="AE3" s="2226"/>
      <c r="AF3" s="2226"/>
    </row>
    <row r="4" spans="1:33" s="1591" customFormat="1" ht="20.25" customHeight="1" x14ac:dyDescent="0.2">
      <c r="A4" s="1628"/>
      <c r="B4" s="1628"/>
      <c r="G4" s="1627"/>
    </row>
    <row r="5" spans="1:33" s="1591" customFormat="1" ht="30" customHeight="1" x14ac:dyDescent="0.2">
      <c r="A5" s="1628"/>
      <c r="B5" s="1628"/>
      <c r="G5" s="1627"/>
      <c r="J5" s="1628"/>
      <c r="K5" s="1628"/>
      <c r="L5" s="1628"/>
      <c r="M5" s="1628"/>
      <c r="N5" s="1628"/>
      <c r="O5" s="1628"/>
      <c r="P5" s="1628"/>
      <c r="Q5" s="1628"/>
      <c r="R5" s="1628"/>
      <c r="S5" s="2227" t="s">
        <v>311</v>
      </c>
      <c r="T5" s="2228"/>
      <c r="U5" s="2228"/>
      <c r="V5" s="2229"/>
      <c r="W5" s="1630"/>
      <c r="X5" s="1629"/>
      <c r="Y5" s="1629"/>
      <c r="Z5" s="1629"/>
      <c r="AA5" s="1629"/>
      <c r="AB5" s="1629"/>
      <c r="AC5" s="1629"/>
      <c r="AD5" s="1629"/>
      <c r="AE5" s="1629"/>
      <c r="AF5" s="1626"/>
    </row>
    <row r="6" spans="1:33" s="1591" customFormat="1" ht="20.25" customHeight="1" x14ac:dyDescent="0.2">
      <c r="A6" s="1628"/>
      <c r="B6" s="1628"/>
      <c r="G6" s="1627"/>
    </row>
    <row r="7" spans="1:33" s="1591" customFormat="1" ht="18" customHeight="1" x14ac:dyDescent="0.2">
      <c r="A7" s="2227" t="s">
        <v>230</v>
      </c>
      <c r="B7" s="2228"/>
      <c r="C7" s="2229"/>
      <c r="D7" s="2227" t="s">
        <v>1</v>
      </c>
      <c r="E7" s="2229"/>
      <c r="F7" s="2230" t="s">
        <v>2</v>
      </c>
      <c r="G7" s="2231"/>
      <c r="H7" s="2227" t="s">
        <v>249</v>
      </c>
      <c r="I7" s="2228"/>
      <c r="J7" s="2228"/>
      <c r="K7" s="2228"/>
      <c r="L7" s="2228"/>
      <c r="M7" s="2228"/>
      <c r="N7" s="2228"/>
      <c r="O7" s="2228"/>
      <c r="P7" s="2228"/>
      <c r="Q7" s="2228"/>
      <c r="R7" s="2228"/>
      <c r="S7" s="2228"/>
      <c r="T7" s="2228"/>
      <c r="U7" s="2228"/>
      <c r="V7" s="2228"/>
      <c r="W7" s="2228"/>
      <c r="X7" s="2229"/>
      <c r="Y7" s="2227" t="s">
        <v>4</v>
      </c>
      <c r="Z7" s="2228"/>
      <c r="AA7" s="2228"/>
      <c r="AB7" s="2229"/>
      <c r="AC7" s="2227" t="s">
        <v>5</v>
      </c>
      <c r="AD7" s="2228"/>
      <c r="AE7" s="2228"/>
      <c r="AF7" s="2229"/>
    </row>
    <row r="8" spans="1:33" s="1591" customFormat="1" ht="18.75" customHeight="1" x14ac:dyDescent="0.2">
      <c r="A8" s="2238" t="s">
        <v>6</v>
      </c>
      <c r="B8" s="2239"/>
      <c r="C8" s="2240"/>
      <c r="D8" s="1625"/>
      <c r="E8" s="1624"/>
      <c r="F8" s="1623"/>
      <c r="G8" s="1622"/>
      <c r="H8" s="2244" t="s">
        <v>7</v>
      </c>
      <c r="I8" s="1596" t="s">
        <v>8</v>
      </c>
      <c r="J8" s="1606" t="s">
        <v>9</v>
      </c>
      <c r="K8" s="1621"/>
      <c r="L8" s="1621"/>
      <c r="M8" s="1596" t="s">
        <v>8</v>
      </c>
      <c r="N8" s="1606" t="s">
        <v>10</v>
      </c>
      <c r="O8" s="1621"/>
      <c r="P8" s="1621"/>
      <c r="Q8" s="1596" t="s">
        <v>8</v>
      </c>
      <c r="R8" s="1606" t="s">
        <v>11</v>
      </c>
      <c r="S8" s="1621"/>
      <c r="T8" s="1621"/>
      <c r="U8" s="1596" t="s">
        <v>8</v>
      </c>
      <c r="V8" s="1606" t="s">
        <v>12</v>
      </c>
      <c r="W8" s="1621"/>
      <c r="X8" s="1608"/>
      <c r="Y8" s="2246"/>
      <c r="Z8" s="2247"/>
      <c r="AA8" s="2247"/>
      <c r="AB8" s="2248"/>
      <c r="AC8" s="2246"/>
      <c r="AD8" s="2247"/>
      <c r="AE8" s="2247"/>
      <c r="AF8" s="2248"/>
    </row>
    <row r="9" spans="1:33" s="1591" customFormat="1" ht="18.75" customHeight="1" x14ac:dyDescent="0.2">
      <c r="A9" s="2241"/>
      <c r="B9" s="2242"/>
      <c r="C9" s="2243"/>
      <c r="D9" s="1620"/>
      <c r="E9" s="1619"/>
      <c r="F9" s="1618"/>
      <c r="G9" s="1617"/>
      <c r="H9" s="2245"/>
      <c r="I9" s="1616" t="s">
        <v>8</v>
      </c>
      <c r="J9" s="1614" t="s">
        <v>13</v>
      </c>
      <c r="K9" s="1613"/>
      <c r="L9" s="1613"/>
      <c r="M9" s="1615" t="s">
        <v>8</v>
      </c>
      <c r="N9" s="1614" t="s">
        <v>14</v>
      </c>
      <c r="O9" s="1613"/>
      <c r="P9" s="1613"/>
      <c r="Q9" s="1615" t="s">
        <v>8</v>
      </c>
      <c r="R9" s="1614" t="s">
        <v>15</v>
      </c>
      <c r="S9" s="1613"/>
      <c r="T9" s="1613"/>
      <c r="U9" s="1615" t="s">
        <v>8</v>
      </c>
      <c r="V9" s="1614" t="s">
        <v>16</v>
      </c>
      <c r="W9" s="1613"/>
      <c r="X9" s="1592"/>
      <c r="Y9" s="2249"/>
      <c r="Z9" s="2250"/>
      <c r="AA9" s="2250"/>
      <c r="AB9" s="2251"/>
      <c r="AC9" s="2249"/>
      <c r="AD9" s="2250"/>
      <c r="AE9" s="2250"/>
      <c r="AF9" s="2251"/>
    </row>
    <row r="10" spans="1:33" s="1591" customFormat="1" ht="18.75" customHeight="1" x14ac:dyDescent="0.2">
      <c r="A10" s="1612"/>
      <c r="B10" s="1611"/>
      <c r="C10" s="1610"/>
      <c r="D10" s="1609"/>
      <c r="E10" s="1608"/>
      <c r="F10" s="1609"/>
      <c r="G10" s="1608"/>
      <c r="H10" s="544" t="s">
        <v>114</v>
      </c>
      <c r="I10" s="545" t="s">
        <v>8</v>
      </c>
      <c r="J10" s="546" t="s">
        <v>91</v>
      </c>
      <c r="K10" s="1633"/>
      <c r="L10" s="535"/>
      <c r="M10" s="547" t="s">
        <v>8</v>
      </c>
      <c r="N10" s="546" t="s">
        <v>92</v>
      </c>
      <c r="O10" s="1634"/>
      <c r="P10" s="1634"/>
      <c r="Q10" s="1634"/>
      <c r="R10" s="1634"/>
      <c r="S10" s="1634"/>
      <c r="T10" s="1634"/>
      <c r="U10" s="1634"/>
      <c r="V10" s="1634"/>
      <c r="W10" s="1634"/>
      <c r="X10" s="1635"/>
      <c r="Y10" s="1607" t="s">
        <v>8</v>
      </c>
      <c r="Z10" s="1606" t="s">
        <v>17</v>
      </c>
      <c r="AA10" s="1606"/>
      <c r="AB10" s="1605"/>
      <c r="AC10" s="1607" t="s">
        <v>8</v>
      </c>
      <c r="AD10" s="1606" t="s">
        <v>17</v>
      </c>
      <c r="AE10" s="1606"/>
      <c r="AF10" s="1605"/>
      <c r="AG10" s="1604"/>
    </row>
    <row r="11" spans="1:33" s="1591" customFormat="1" ht="18.75" customHeight="1" x14ac:dyDescent="0.2">
      <c r="A11" s="1602"/>
      <c r="B11" s="1601"/>
      <c r="C11" s="1600"/>
      <c r="D11" s="1599"/>
      <c r="E11" s="1598"/>
      <c r="F11" s="1599"/>
      <c r="G11" s="1598"/>
      <c r="H11" s="2252" t="s">
        <v>57</v>
      </c>
      <c r="I11" s="564" t="s">
        <v>8</v>
      </c>
      <c r="J11" s="565" t="s">
        <v>22</v>
      </c>
      <c r="K11" s="565"/>
      <c r="L11" s="1636"/>
      <c r="M11" s="566" t="s">
        <v>8</v>
      </c>
      <c r="N11" s="565" t="s">
        <v>58</v>
      </c>
      <c r="O11" s="565"/>
      <c r="P11" s="1636"/>
      <c r="Q11" s="566" t="s">
        <v>8</v>
      </c>
      <c r="R11" s="1632" t="s">
        <v>59</v>
      </c>
      <c r="S11" s="1632"/>
      <c r="T11" s="1632"/>
      <c r="U11" s="1632"/>
      <c r="V11" s="1632"/>
      <c r="W11" s="1632"/>
      <c r="X11" s="1637"/>
      <c r="Y11" s="1597" t="s">
        <v>8</v>
      </c>
      <c r="Z11" s="1603" t="s">
        <v>18</v>
      </c>
      <c r="AA11" s="1594"/>
      <c r="AB11" s="1593"/>
      <c r="AC11" s="1597" t="s">
        <v>8</v>
      </c>
      <c r="AD11" s="1603" t="s">
        <v>18</v>
      </c>
      <c r="AE11" s="1594"/>
      <c r="AF11" s="1593"/>
    </row>
    <row r="12" spans="1:33" s="1591" customFormat="1" ht="18.75" customHeight="1" x14ac:dyDescent="0.2">
      <c r="A12" s="1602"/>
      <c r="B12" s="1601"/>
      <c r="C12" s="1600"/>
      <c r="D12" s="1599"/>
      <c r="E12" s="1598"/>
      <c r="F12" s="1599"/>
      <c r="G12" s="1598"/>
      <c r="H12" s="2253"/>
      <c r="I12" s="243" t="s">
        <v>8</v>
      </c>
      <c r="J12" s="247" t="s">
        <v>371</v>
      </c>
      <c r="K12" s="247"/>
      <c r="L12" s="248"/>
      <c r="M12" s="248"/>
      <c r="N12" s="248"/>
      <c r="O12" s="248"/>
      <c r="P12" s="248"/>
      <c r="Q12" s="248"/>
      <c r="R12" s="248"/>
      <c r="S12" s="248"/>
      <c r="T12" s="248"/>
      <c r="U12" s="248"/>
      <c r="V12" s="248"/>
      <c r="W12" s="248"/>
      <c r="X12" s="1638"/>
      <c r="Y12" s="1595"/>
      <c r="Z12" s="1594"/>
      <c r="AA12" s="1594"/>
      <c r="AB12" s="1593"/>
      <c r="AC12" s="1595"/>
      <c r="AD12" s="1594"/>
      <c r="AE12" s="1594"/>
      <c r="AF12" s="1593"/>
    </row>
    <row r="13" spans="1:33" s="1591" customFormat="1" ht="18.75" customHeight="1" x14ac:dyDescent="0.2">
      <c r="A13" s="1602"/>
      <c r="B13" s="1601"/>
      <c r="C13" s="1600"/>
      <c r="D13" s="1599"/>
      <c r="E13" s="1598"/>
      <c r="F13" s="1599"/>
      <c r="G13" s="1598"/>
      <c r="H13" s="550" t="s">
        <v>93</v>
      </c>
      <c r="I13" s="551" t="s">
        <v>8</v>
      </c>
      <c r="J13" s="552" t="s">
        <v>47</v>
      </c>
      <c r="K13" s="553"/>
      <c r="L13" s="557"/>
      <c r="M13" s="554" t="s">
        <v>8</v>
      </c>
      <c r="N13" s="552" t="s">
        <v>48</v>
      </c>
      <c r="O13" s="558"/>
      <c r="P13" s="558"/>
      <c r="Q13" s="558"/>
      <c r="R13" s="558"/>
      <c r="S13" s="558"/>
      <c r="T13" s="558"/>
      <c r="U13" s="558"/>
      <c r="V13" s="558"/>
      <c r="W13" s="558"/>
      <c r="X13" s="559"/>
      <c r="Y13" s="1595"/>
      <c r="Z13" s="1594"/>
      <c r="AA13" s="1594"/>
      <c r="AB13" s="1593"/>
      <c r="AC13" s="1595"/>
      <c r="AD13" s="1594"/>
      <c r="AE13" s="1594"/>
      <c r="AF13" s="1593"/>
    </row>
    <row r="14" spans="1:33" s="1591" customFormat="1" ht="18.75" customHeight="1" x14ac:dyDescent="0.2">
      <c r="A14" s="1602"/>
      <c r="B14" s="1601"/>
      <c r="C14" s="1600"/>
      <c r="D14" s="1599"/>
      <c r="E14" s="1598"/>
      <c r="F14" s="1599"/>
      <c r="G14" s="1598"/>
      <c r="H14" s="1639" t="s">
        <v>191</v>
      </c>
      <c r="I14" s="551" t="s">
        <v>8</v>
      </c>
      <c r="J14" s="552" t="s">
        <v>20</v>
      </c>
      <c r="K14" s="553"/>
      <c r="L14" s="557"/>
      <c r="M14" s="554" t="s">
        <v>8</v>
      </c>
      <c r="N14" s="552" t="s">
        <v>192</v>
      </c>
      <c r="O14" s="558"/>
      <c r="P14" s="558"/>
      <c r="Q14" s="553"/>
      <c r="R14" s="553"/>
      <c r="S14" s="553"/>
      <c r="T14" s="553"/>
      <c r="U14" s="553"/>
      <c r="V14" s="553"/>
      <c r="W14" s="553"/>
      <c r="X14" s="1640"/>
      <c r="Y14" s="1595"/>
      <c r="Z14" s="1594"/>
      <c r="AA14" s="1594"/>
      <c r="AB14" s="1593"/>
      <c r="AC14" s="1595"/>
      <c r="AD14" s="1594"/>
      <c r="AE14" s="1594"/>
      <c r="AF14" s="1593"/>
    </row>
    <row r="15" spans="1:33" s="1591" customFormat="1" ht="18.75" customHeight="1" x14ac:dyDescent="0.2">
      <c r="A15" s="1602"/>
      <c r="B15" s="1601"/>
      <c r="C15" s="1600"/>
      <c r="D15" s="1599"/>
      <c r="E15" s="1598"/>
      <c r="F15" s="1599"/>
      <c r="G15" s="1598"/>
      <c r="H15" s="1641" t="s">
        <v>203</v>
      </c>
      <c r="I15" s="551" t="s">
        <v>8</v>
      </c>
      <c r="J15" s="552" t="s">
        <v>20</v>
      </c>
      <c r="K15" s="553"/>
      <c r="L15" s="557"/>
      <c r="M15" s="554" t="s">
        <v>8</v>
      </c>
      <c r="N15" s="552" t="s">
        <v>192</v>
      </c>
      <c r="O15" s="558"/>
      <c r="P15" s="558"/>
      <c r="Q15" s="553"/>
      <c r="R15" s="553"/>
      <c r="S15" s="553"/>
      <c r="T15" s="553"/>
      <c r="U15" s="553"/>
      <c r="V15" s="553"/>
      <c r="W15" s="553"/>
      <c r="X15" s="1640"/>
      <c r="Y15" s="1595"/>
      <c r="Z15" s="1594"/>
      <c r="AA15" s="1594"/>
      <c r="AB15" s="1593"/>
      <c r="AC15" s="1595"/>
      <c r="AD15" s="1594"/>
      <c r="AE15" s="1594"/>
      <c r="AF15" s="1593"/>
    </row>
    <row r="16" spans="1:33" s="1591" customFormat="1" ht="18.75" customHeight="1" x14ac:dyDescent="0.2">
      <c r="A16" s="1602"/>
      <c r="B16" s="1601"/>
      <c r="C16" s="1600"/>
      <c r="D16" s="1599"/>
      <c r="E16" s="1598"/>
      <c r="F16" s="1599"/>
      <c r="G16" s="1598"/>
      <c r="H16" s="1642" t="s">
        <v>19</v>
      </c>
      <c r="I16" s="551" t="s">
        <v>8</v>
      </c>
      <c r="J16" s="552" t="s">
        <v>20</v>
      </c>
      <c r="K16" s="553"/>
      <c r="L16" s="557"/>
      <c r="M16" s="554" t="s">
        <v>8</v>
      </c>
      <c r="N16" s="552" t="s">
        <v>21</v>
      </c>
      <c r="O16" s="554"/>
      <c r="P16" s="552"/>
      <c r="Q16" s="558"/>
      <c r="R16" s="558"/>
      <c r="S16" s="558"/>
      <c r="T16" s="558"/>
      <c r="U16" s="558"/>
      <c r="V16" s="558"/>
      <c r="W16" s="558"/>
      <c r="X16" s="559"/>
      <c r="Y16" s="1595"/>
      <c r="Z16" s="1594"/>
      <c r="AA16" s="1594"/>
      <c r="AB16" s="1593"/>
      <c r="AC16" s="1595"/>
      <c r="AD16" s="1594"/>
      <c r="AE16" s="1594"/>
      <c r="AF16" s="1593"/>
    </row>
    <row r="17" spans="1:32" s="1591" customFormat="1" ht="18.75" customHeight="1" x14ac:dyDescent="0.2">
      <c r="A17" s="1602"/>
      <c r="B17" s="1601"/>
      <c r="C17" s="1600"/>
      <c r="D17" s="1599"/>
      <c r="E17" s="1598"/>
      <c r="F17" s="1599"/>
      <c r="G17" s="1598"/>
      <c r="H17" s="1642" t="s">
        <v>60</v>
      </c>
      <c r="I17" s="551" t="s">
        <v>8</v>
      </c>
      <c r="J17" s="552" t="s">
        <v>20</v>
      </c>
      <c r="K17" s="553"/>
      <c r="L17" s="557"/>
      <c r="M17" s="554" t="s">
        <v>8</v>
      </c>
      <c r="N17" s="552" t="s">
        <v>21</v>
      </c>
      <c r="O17" s="554"/>
      <c r="P17" s="552"/>
      <c r="Q17" s="558"/>
      <c r="R17" s="558"/>
      <c r="S17" s="558"/>
      <c r="T17" s="558"/>
      <c r="U17" s="558"/>
      <c r="V17" s="558"/>
      <c r="W17" s="558"/>
      <c r="X17" s="559"/>
      <c r="Y17" s="1595"/>
      <c r="Z17" s="1594"/>
      <c r="AA17" s="1594"/>
      <c r="AB17" s="1593"/>
      <c r="AC17" s="1595"/>
      <c r="AD17" s="1594"/>
      <c r="AE17" s="1594"/>
      <c r="AF17" s="1593"/>
    </row>
    <row r="18" spans="1:32" s="1591" customFormat="1" ht="18.75" customHeight="1" x14ac:dyDescent="0.2">
      <c r="A18" s="1602"/>
      <c r="B18" s="1601"/>
      <c r="C18" s="1600"/>
      <c r="D18" s="1599"/>
      <c r="E18" s="1598"/>
      <c r="F18" s="1599"/>
      <c r="G18" s="1598"/>
      <c r="H18" s="2232" t="s">
        <v>204</v>
      </c>
      <c r="I18" s="2234" t="s">
        <v>8</v>
      </c>
      <c r="J18" s="2236" t="s">
        <v>22</v>
      </c>
      <c r="K18" s="2236"/>
      <c r="L18" s="2234" t="s">
        <v>8</v>
      </c>
      <c r="M18" s="2236" t="s">
        <v>26</v>
      </c>
      <c r="N18" s="2236"/>
      <c r="O18" s="565"/>
      <c r="P18" s="565"/>
      <c r="Q18" s="565"/>
      <c r="R18" s="565"/>
      <c r="S18" s="565"/>
      <c r="T18" s="565"/>
      <c r="U18" s="565"/>
      <c r="V18" s="565"/>
      <c r="W18" s="565"/>
      <c r="X18" s="1643"/>
      <c r="Y18" s="1595"/>
      <c r="Z18" s="1594"/>
      <c r="AA18" s="1594"/>
      <c r="AB18" s="1593"/>
      <c r="AC18" s="1595"/>
      <c r="AD18" s="1594"/>
      <c r="AE18" s="1594"/>
      <c r="AF18" s="1593"/>
    </row>
    <row r="19" spans="1:32" s="1591" customFormat="1" ht="18.75" customHeight="1" x14ac:dyDescent="0.2">
      <c r="A19" s="1602"/>
      <c r="B19" s="1601"/>
      <c r="C19" s="1600"/>
      <c r="D19" s="1599"/>
      <c r="E19" s="1598"/>
      <c r="F19" s="1599"/>
      <c r="G19" s="1598"/>
      <c r="H19" s="2233"/>
      <c r="I19" s="2235"/>
      <c r="J19" s="2237"/>
      <c r="K19" s="2237"/>
      <c r="L19" s="2235"/>
      <c r="M19" s="2237"/>
      <c r="N19" s="2237"/>
      <c r="O19" s="247"/>
      <c r="P19" s="247"/>
      <c r="Q19" s="247"/>
      <c r="R19" s="247"/>
      <c r="S19" s="247"/>
      <c r="T19" s="247"/>
      <c r="U19" s="247"/>
      <c r="V19" s="247"/>
      <c r="W19" s="247"/>
      <c r="X19" s="1644"/>
      <c r="Y19" s="1595"/>
      <c r="Z19" s="1594"/>
      <c r="AA19" s="1594"/>
      <c r="AB19" s="1593"/>
      <c r="AC19" s="1595"/>
      <c r="AD19" s="1594"/>
      <c r="AE19" s="1594"/>
      <c r="AF19" s="1593"/>
    </row>
    <row r="20" spans="1:32" s="1591" customFormat="1" ht="18.75" customHeight="1" x14ac:dyDescent="0.2">
      <c r="A20" s="1602"/>
      <c r="B20" s="1601"/>
      <c r="C20" s="1600"/>
      <c r="D20" s="1599"/>
      <c r="E20" s="1598"/>
      <c r="F20" s="1599"/>
      <c r="G20" s="1598"/>
      <c r="H20" s="550" t="s">
        <v>205</v>
      </c>
      <c r="I20" s="551" t="s">
        <v>8</v>
      </c>
      <c r="J20" s="552" t="s">
        <v>22</v>
      </c>
      <c r="K20" s="553"/>
      <c r="L20" s="554" t="s">
        <v>8</v>
      </c>
      <c r="M20" s="552" t="s">
        <v>26</v>
      </c>
      <c r="N20" s="555"/>
      <c r="O20" s="555"/>
      <c r="P20" s="555"/>
      <c r="Q20" s="555"/>
      <c r="R20" s="555"/>
      <c r="S20" s="555"/>
      <c r="T20" s="555"/>
      <c r="U20" s="555"/>
      <c r="V20" s="555"/>
      <c r="W20" s="555"/>
      <c r="X20" s="556"/>
      <c r="Y20" s="1595"/>
      <c r="Z20" s="1594"/>
      <c r="AA20" s="1594"/>
      <c r="AB20" s="1593"/>
      <c r="AC20" s="1595"/>
      <c r="AD20" s="1594"/>
      <c r="AE20" s="1594"/>
      <c r="AF20" s="1593"/>
    </row>
    <row r="21" spans="1:32" s="1591" customFormat="1" ht="18.75" customHeight="1" x14ac:dyDescent="0.2">
      <c r="A21" s="1602"/>
      <c r="B21" s="1601"/>
      <c r="C21" s="1600"/>
      <c r="D21" s="1599"/>
      <c r="E21" s="1598"/>
      <c r="F21" s="1599"/>
      <c r="G21" s="1598"/>
      <c r="H21" s="2232" t="s">
        <v>206</v>
      </c>
      <c r="I21" s="2234" t="s">
        <v>8</v>
      </c>
      <c r="J21" s="2236" t="s">
        <v>22</v>
      </c>
      <c r="K21" s="2236"/>
      <c r="L21" s="2234" t="s">
        <v>8</v>
      </c>
      <c r="M21" s="2236" t="s">
        <v>26</v>
      </c>
      <c r="N21" s="2236"/>
      <c r="O21" s="565"/>
      <c r="P21" s="565"/>
      <c r="Q21" s="565"/>
      <c r="R21" s="565"/>
      <c r="S21" s="565"/>
      <c r="T21" s="565"/>
      <c r="U21" s="565"/>
      <c r="V21" s="565"/>
      <c r="W21" s="565"/>
      <c r="X21" s="1643"/>
      <c r="Y21" s="1595"/>
      <c r="Z21" s="1594"/>
      <c r="AA21" s="1594"/>
      <c r="AB21" s="1593"/>
      <c r="AC21" s="1595"/>
      <c r="AD21" s="1594"/>
      <c r="AE21" s="1594"/>
      <c r="AF21" s="1593"/>
    </row>
    <row r="22" spans="1:32" s="1591" customFormat="1" ht="18.75" customHeight="1" x14ac:dyDescent="0.2">
      <c r="A22" s="1602"/>
      <c r="B22" s="1601"/>
      <c r="C22" s="1600"/>
      <c r="D22" s="1599"/>
      <c r="E22" s="1598"/>
      <c r="F22" s="1599"/>
      <c r="G22" s="1598"/>
      <c r="H22" s="2233"/>
      <c r="I22" s="2235"/>
      <c r="J22" s="2237"/>
      <c r="K22" s="2237"/>
      <c r="L22" s="2235"/>
      <c r="M22" s="2237"/>
      <c r="N22" s="2237"/>
      <c r="O22" s="247"/>
      <c r="P22" s="247"/>
      <c r="Q22" s="247"/>
      <c r="R22" s="247"/>
      <c r="S22" s="247"/>
      <c r="T22" s="247"/>
      <c r="U22" s="247"/>
      <c r="V22" s="247"/>
      <c r="W22" s="247"/>
      <c r="X22" s="1644"/>
      <c r="Y22" s="1595"/>
      <c r="Z22" s="1594"/>
      <c r="AA22" s="1594"/>
      <c r="AB22" s="1593"/>
      <c r="AC22" s="1595"/>
      <c r="AD22" s="1594"/>
      <c r="AE22" s="1594"/>
      <c r="AF22" s="1593"/>
    </row>
    <row r="23" spans="1:32" s="1591" customFormat="1" ht="18.75" customHeight="1" x14ac:dyDescent="0.2">
      <c r="A23" s="1602"/>
      <c r="B23" s="1601"/>
      <c r="C23" s="1600"/>
      <c r="D23" s="1599"/>
      <c r="E23" s="1598"/>
      <c r="F23" s="1599"/>
      <c r="G23" s="1598"/>
      <c r="H23" s="550" t="s">
        <v>207</v>
      </c>
      <c r="I23" s="551" t="s">
        <v>8</v>
      </c>
      <c r="J23" s="552" t="s">
        <v>22</v>
      </c>
      <c r="K23" s="553"/>
      <c r="L23" s="554" t="s">
        <v>8</v>
      </c>
      <c r="M23" s="552" t="s">
        <v>26</v>
      </c>
      <c r="N23" s="555"/>
      <c r="O23" s="555"/>
      <c r="P23" s="555"/>
      <c r="Q23" s="555"/>
      <c r="R23" s="555"/>
      <c r="S23" s="555"/>
      <c r="T23" s="555"/>
      <c r="U23" s="555"/>
      <c r="V23" s="555"/>
      <c r="W23" s="555"/>
      <c r="X23" s="556"/>
      <c r="Y23" s="1595"/>
      <c r="Z23" s="1594"/>
      <c r="AA23" s="1594"/>
      <c r="AB23" s="1593"/>
      <c r="AC23" s="1595"/>
      <c r="AD23" s="1594"/>
      <c r="AE23" s="1594"/>
      <c r="AF23" s="1593"/>
    </row>
    <row r="24" spans="1:32" s="1591" customFormat="1" ht="18.75" customHeight="1" x14ac:dyDescent="0.2">
      <c r="A24" s="1602"/>
      <c r="B24" s="1601"/>
      <c r="C24" s="1600"/>
      <c r="D24" s="1599"/>
      <c r="E24" s="1598"/>
      <c r="F24" s="1599"/>
      <c r="G24" s="1598"/>
      <c r="H24" s="550" t="s">
        <v>208</v>
      </c>
      <c r="I24" s="551" t="s">
        <v>8</v>
      </c>
      <c r="J24" s="552" t="s">
        <v>22</v>
      </c>
      <c r="K24" s="553"/>
      <c r="L24" s="554" t="s">
        <v>8</v>
      </c>
      <c r="M24" s="552" t="s">
        <v>26</v>
      </c>
      <c r="N24" s="555"/>
      <c r="O24" s="555"/>
      <c r="P24" s="555"/>
      <c r="Q24" s="555"/>
      <c r="R24" s="555"/>
      <c r="S24" s="555"/>
      <c r="T24" s="555"/>
      <c r="U24" s="555"/>
      <c r="V24" s="555"/>
      <c r="W24" s="555"/>
      <c r="X24" s="556"/>
      <c r="Y24" s="1595"/>
      <c r="Z24" s="1594"/>
      <c r="AA24" s="1594"/>
      <c r="AB24" s="1593"/>
      <c r="AC24" s="1595"/>
      <c r="AD24" s="1594"/>
      <c r="AE24" s="1594"/>
      <c r="AF24" s="1593"/>
    </row>
    <row r="25" spans="1:32" s="1591" customFormat="1" ht="18.75" customHeight="1" x14ac:dyDescent="0.2">
      <c r="A25" s="1602"/>
      <c r="B25" s="1601"/>
      <c r="C25" s="1600"/>
      <c r="D25" s="1599"/>
      <c r="E25" s="1598"/>
      <c r="F25" s="1599"/>
      <c r="G25" s="1598"/>
      <c r="H25" s="550" t="s">
        <v>100</v>
      </c>
      <c r="I25" s="564" t="s">
        <v>8</v>
      </c>
      <c r="J25" s="552" t="s">
        <v>22</v>
      </c>
      <c r="K25" s="552"/>
      <c r="L25" s="554" t="s">
        <v>8</v>
      </c>
      <c r="M25" s="552" t="s">
        <v>101</v>
      </c>
      <c r="N25" s="552"/>
      <c r="O25" s="553"/>
      <c r="P25" s="553"/>
      <c r="Q25" s="554" t="s">
        <v>8</v>
      </c>
      <c r="R25" s="552" t="s">
        <v>209</v>
      </c>
      <c r="S25" s="552"/>
      <c r="T25" s="553"/>
      <c r="U25" s="553"/>
      <c r="V25" s="553"/>
      <c r="W25" s="553"/>
      <c r="X25" s="1640"/>
      <c r="Y25" s="1595"/>
      <c r="Z25" s="1594"/>
      <c r="AA25" s="1594"/>
      <c r="AB25" s="1593"/>
      <c r="AC25" s="1595"/>
      <c r="AD25" s="1594"/>
      <c r="AE25" s="1594"/>
      <c r="AF25" s="1593"/>
    </row>
    <row r="26" spans="1:32" s="1591" customFormat="1" ht="18.75" customHeight="1" x14ac:dyDescent="0.2">
      <c r="A26" s="1602"/>
      <c r="B26" s="1601"/>
      <c r="C26" s="1600"/>
      <c r="D26" s="1599"/>
      <c r="E26" s="1598"/>
      <c r="F26" s="1599"/>
      <c r="G26" s="1598"/>
      <c r="H26" s="2232" t="s">
        <v>103</v>
      </c>
      <c r="I26" s="2234" t="s">
        <v>8</v>
      </c>
      <c r="J26" s="2236" t="s">
        <v>22</v>
      </c>
      <c r="K26" s="2236"/>
      <c r="L26" s="2234" t="s">
        <v>8</v>
      </c>
      <c r="M26" s="2236" t="s">
        <v>26</v>
      </c>
      <c r="N26" s="2236"/>
      <c r="O26" s="565"/>
      <c r="P26" s="565"/>
      <c r="Q26" s="565"/>
      <c r="R26" s="565"/>
      <c r="S26" s="565"/>
      <c r="T26" s="565"/>
      <c r="U26" s="565"/>
      <c r="V26" s="565"/>
      <c r="W26" s="565"/>
      <c r="X26" s="1643"/>
      <c r="Y26" s="1595"/>
      <c r="Z26" s="1594"/>
      <c r="AA26" s="1594"/>
      <c r="AB26" s="1593"/>
      <c r="AC26" s="1595"/>
      <c r="AD26" s="1594"/>
      <c r="AE26" s="1594"/>
      <c r="AF26" s="1593"/>
    </row>
    <row r="27" spans="1:32" s="1591" customFormat="1" ht="18.75" customHeight="1" x14ac:dyDescent="0.2">
      <c r="A27" s="1602"/>
      <c r="B27" s="1601"/>
      <c r="C27" s="1600"/>
      <c r="D27" s="1599"/>
      <c r="E27" s="1598"/>
      <c r="F27" s="1599"/>
      <c r="G27" s="1598"/>
      <c r="H27" s="2233"/>
      <c r="I27" s="2235"/>
      <c r="J27" s="2237"/>
      <c r="K27" s="2237"/>
      <c r="L27" s="2235"/>
      <c r="M27" s="2237"/>
      <c r="N27" s="2237"/>
      <c r="O27" s="247"/>
      <c r="P27" s="247"/>
      <c r="Q27" s="247"/>
      <c r="R27" s="247"/>
      <c r="S27" s="247"/>
      <c r="T27" s="247"/>
      <c r="U27" s="247"/>
      <c r="V27" s="247"/>
      <c r="W27" s="247"/>
      <c r="X27" s="1644"/>
      <c r="Y27" s="1595"/>
      <c r="Z27" s="1594"/>
      <c r="AA27" s="1594"/>
      <c r="AB27" s="1593"/>
      <c r="AC27" s="1595"/>
      <c r="AD27" s="1594"/>
      <c r="AE27" s="1594"/>
      <c r="AF27" s="1593"/>
    </row>
    <row r="28" spans="1:32" s="1591" customFormat="1" ht="18.75" customHeight="1" x14ac:dyDescent="0.2">
      <c r="A28" s="1602"/>
      <c r="B28" s="1601"/>
      <c r="C28" s="1600"/>
      <c r="F28" s="1599"/>
      <c r="G28" s="1598"/>
      <c r="H28" s="550" t="s">
        <v>210</v>
      </c>
      <c r="I28" s="551" t="s">
        <v>8</v>
      </c>
      <c r="J28" s="552" t="s">
        <v>47</v>
      </c>
      <c r="K28" s="553"/>
      <c r="L28" s="557"/>
      <c r="M28" s="554" t="s">
        <v>8</v>
      </c>
      <c r="N28" s="552" t="s">
        <v>48</v>
      </c>
      <c r="O28" s="558"/>
      <c r="P28" s="558"/>
      <c r="Q28" s="558"/>
      <c r="R28" s="558"/>
      <c r="S28" s="558"/>
      <c r="T28" s="558"/>
      <c r="U28" s="558"/>
      <c r="V28" s="558"/>
      <c r="W28" s="558"/>
      <c r="X28" s="559"/>
      <c r="Y28" s="1595"/>
      <c r="Z28" s="1594"/>
      <c r="AA28" s="1594"/>
      <c r="AB28" s="1593"/>
      <c r="AC28" s="1595"/>
      <c r="AD28" s="1594"/>
      <c r="AE28" s="1594"/>
      <c r="AF28" s="1593"/>
    </row>
    <row r="29" spans="1:32" s="1591" customFormat="1" ht="18.75" customHeight="1" x14ac:dyDescent="0.2">
      <c r="A29" s="1602"/>
      <c r="B29" s="1601"/>
      <c r="C29" s="1600"/>
      <c r="D29" s="1597" t="s">
        <v>8</v>
      </c>
      <c r="E29" s="1598" t="s">
        <v>2694</v>
      </c>
      <c r="F29" s="1599"/>
      <c r="G29" s="1598"/>
      <c r="H29" s="560" t="s">
        <v>96</v>
      </c>
      <c r="I29" s="551" t="s">
        <v>8</v>
      </c>
      <c r="J29" s="552" t="s">
        <v>22</v>
      </c>
      <c r="K29" s="552"/>
      <c r="L29" s="554" t="s">
        <v>8</v>
      </c>
      <c r="M29" s="552" t="s">
        <v>49</v>
      </c>
      <c r="N29" s="552"/>
      <c r="O29" s="554" t="s">
        <v>8</v>
      </c>
      <c r="P29" s="552" t="s">
        <v>50</v>
      </c>
      <c r="Q29" s="555"/>
      <c r="R29" s="555"/>
      <c r="S29" s="555"/>
      <c r="T29" s="555"/>
      <c r="U29" s="555"/>
      <c r="V29" s="555"/>
      <c r="W29" s="555"/>
      <c r="X29" s="556"/>
      <c r="Y29" s="1595"/>
      <c r="Z29" s="1594"/>
      <c r="AA29" s="1594"/>
      <c r="AB29" s="1593"/>
      <c r="AC29" s="1595"/>
      <c r="AD29" s="1594"/>
      <c r="AE29" s="1594"/>
      <c r="AF29" s="1593"/>
    </row>
    <row r="30" spans="1:32" s="1591" customFormat="1" ht="18.75" customHeight="1" x14ac:dyDescent="0.2">
      <c r="A30" s="1602"/>
      <c r="B30" s="1601"/>
      <c r="C30" s="1600" t="s">
        <v>2693</v>
      </c>
      <c r="D30" s="1597" t="s">
        <v>8</v>
      </c>
      <c r="E30" s="1598" t="s">
        <v>374</v>
      </c>
      <c r="F30" s="1597" t="s">
        <v>8</v>
      </c>
      <c r="G30" s="1598" t="s">
        <v>375</v>
      </c>
      <c r="H30" s="560" t="s">
        <v>193</v>
      </c>
      <c r="I30" s="551" t="s">
        <v>8</v>
      </c>
      <c r="J30" s="552" t="s">
        <v>22</v>
      </c>
      <c r="K30" s="553"/>
      <c r="L30" s="554" t="s">
        <v>8</v>
      </c>
      <c r="M30" s="552" t="s">
        <v>49</v>
      </c>
      <c r="N30" s="555"/>
      <c r="O30" s="554" t="s">
        <v>8</v>
      </c>
      <c r="P30" s="552" t="s">
        <v>56</v>
      </c>
      <c r="Q30" s="555"/>
      <c r="R30" s="554" t="s">
        <v>8</v>
      </c>
      <c r="S30" s="552" t="s">
        <v>211</v>
      </c>
      <c r="T30" s="555"/>
      <c r="U30" s="554"/>
      <c r="V30" s="552"/>
      <c r="W30" s="555"/>
      <c r="X30" s="554"/>
      <c r="Y30" s="1595"/>
      <c r="Z30" s="1594"/>
      <c r="AA30" s="1594"/>
      <c r="AB30" s="1593"/>
      <c r="AC30" s="1595"/>
      <c r="AD30" s="1594"/>
      <c r="AE30" s="1594"/>
      <c r="AF30" s="1593"/>
    </row>
    <row r="31" spans="1:32" s="1591" customFormat="1" ht="18.75" customHeight="1" x14ac:dyDescent="0.2">
      <c r="A31" s="1597" t="s">
        <v>8</v>
      </c>
      <c r="B31" s="1601">
        <v>54</v>
      </c>
      <c r="C31" s="1600" t="s">
        <v>2692</v>
      </c>
      <c r="D31" s="1599"/>
      <c r="E31" s="1598" t="s">
        <v>377</v>
      </c>
      <c r="F31" s="1597" t="s">
        <v>8</v>
      </c>
      <c r="G31" s="1598" t="s">
        <v>378</v>
      </c>
      <c r="H31" s="1641" t="s">
        <v>341</v>
      </c>
      <c r="I31" s="551" t="s">
        <v>8</v>
      </c>
      <c r="J31" s="552" t="s">
        <v>22</v>
      </c>
      <c r="K31" s="553"/>
      <c r="L31" s="554" t="s">
        <v>8</v>
      </c>
      <c r="M31" s="552" t="s">
        <v>26</v>
      </c>
      <c r="N31" s="555"/>
      <c r="O31" s="555"/>
      <c r="P31" s="555"/>
      <c r="Q31" s="555"/>
      <c r="R31" s="555"/>
      <c r="S31" s="555"/>
      <c r="T31" s="555"/>
      <c r="U31" s="555"/>
      <c r="V31" s="555"/>
      <c r="W31" s="555"/>
      <c r="X31" s="556"/>
      <c r="Y31" s="1595"/>
      <c r="Z31" s="1594"/>
      <c r="AA31" s="1594"/>
      <c r="AB31" s="1593"/>
      <c r="AC31" s="1595"/>
      <c r="AD31" s="1594"/>
      <c r="AE31" s="1594"/>
      <c r="AF31" s="1593"/>
    </row>
    <row r="32" spans="1:32" s="1591" customFormat="1" ht="18.75" customHeight="1" x14ac:dyDescent="0.2">
      <c r="A32" s="1602"/>
      <c r="B32" s="1601"/>
      <c r="C32" s="1600" t="s">
        <v>2691</v>
      </c>
      <c r="D32" s="1597" t="s">
        <v>8</v>
      </c>
      <c r="E32" s="1598" t="s">
        <v>380</v>
      </c>
      <c r="F32" s="1599"/>
      <c r="G32" s="1598"/>
      <c r="H32" s="550" t="s">
        <v>228</v>
      </c>
      <c r="I32" s="551" t="s">
        <v>8</v>
      </c>
      <c r="J32" s="552" t="s">
        <v>22</v>
      </c>
      <c r="K32" s="553"/>
      <c r="L32" s="554" t="s">
        <v>8</v>
      </c>
      <c r="M32" s="552" t="s">
        <v>26</v>
      </c>
      <c r="N32" s="555"/>
      <c r="O32" s="555"/>
      <c r="P32" s="555"/>
      <c r="Q32" s="555"/>
      <c r="R32" s="555"/>
      <c r="S32" s="555"/>
      <c r="T32" s="555"/>
      <c r="U32" s="555"/>
      <c r="V32" s="555"/>
      <c r="W32" s="555"/>
      <c r="X32" s="556"/>
      <c r="Y32" s="1595"/>
      <c r="Z32" s="1594"/>
      <c r="AA32" s="1594"/>
      <c r="AB32" s="1593"/>
      <c r="AC32" s="1595"/>
      <c r="AD32" s="1594"/>
      <c r="AE32" s="1594"/>
      <c r="AF32" s="1593"/>
    </row>
    <row r="33" spans="1:32" s="1591" customFormat="1" ht="18.75" customHeight="1" x14ac:dyDescent="0.2">
      <c r="A33" s="1602"/>
      <c r="B33" s="1601"/>
      <c r="C33" s="1600"/>
      <c r="D33" s="1597" t="s">
        <v>8</v>
      </c>
      <c r="E33" s="1598" t="s">
        <v>381</v>
      </c>
      <c r="F33" s="1599"/>
      <c r="G33" s="1598"/>
      <c r="H33" s="550" t="s">
        <v>212</v>
      </c>
      <c r="I33" s="551" t="s">
        <v>8</v>
      </c>
      <c r="J33" s="552" t="s">
        <v>22</v>
      </c>
      <c r="K33" s="553"/>
      <c r="L33" s="554" t="s">
        <v>8</v>
      </c>
      <c r="M33" s="552" t="s">
        <v>26</v>
      </c>
      <c r="N33" s="555"/>
      <c r="O33" s="555"/>
      <c r="P33" s="555"/>
      <c r="Q33" s="555"/>
      <c r="R33" s="555"/>
      <c r="S33" s="555"/>
      <c r="T33" s="555"/>
      <c r="U33" s="555"/>
      <c r="V33" s="555"/>
      <c r="W33" s="555"/>
      <c r="X33" s="556"/>
      <c r="Y33" s="1595"/>
      <c r="Z33" s="1594"/>
      <c r="AA33" s="1594"/>
      <c r="AB33" s="1593"/>
      <c r="AC33" s="1595"/>
      <c r="AD33" s="1594"/>
      <c r="AE33" s="1594"/>
      <c r="AF33" s="1593"/>
    </row>
    <row r="34" spans="1:32" s="1591" customFormat="1" ht="18.75" customHeight="1" x14ac:dyDescent="0.2">
      <c r="A34" s="1602"/>
      <c r="B34" s="1601"/>
      <c r="C34" s="1600"/>
      <c r="D34" s="1599"/>
      <c r="E34" s="1598" t="s">
        <v>382</v>
      </c>
      <c r="F34" s="1599"/>
      <c r="G34" s="1598"/>
      <c r="H34" s="550" t="s">
        <v>213</v>
      </c>
      <c r="I34" s="551" t="s">
        <v>8</v>
      </c>
      <c r="J34" s="552" t="s">
        <v>22</v>
      </c>
      <c r="K34" s="553"/>
      <c r="L34" s="554" t="s">
        <v>8</v>
      </c>
      <c r="M34" s="552" t="s">
        <v>26</v>
      </c>
      <c r="N34" s="555"/>
      <c r="O34" s="555"/>
      <c r="P34" s="555"/>
      <c r="Q34" s="555"/>
      <c r="R34" s="555"/>
      <c r="S34" s="555"/>
      <c r="T34" s="555"/>
      <c r="U34" s="555"/>
      <c r="V34" s="555"/>
      <c r="W34" s="555"/>
      <c r="X34" s="556"/>
      <c r="Y34" s="1595"/>
      <c r="Z34" s="1594"/>
      <c r="AA34" s="1594"/>
      <c r="AB34" s="1593"/>
      <c r="AC34" s="1595"/>
      <c r="AD34" s="1594"/>
      <c r="AE34" s="1594"/>
      <c r="AF34" s="1593"/>
    </row>
    <row r="35" spans="1:32" s="1591" customFormat="1" ht="18.75" customHeight="1" x14ac:dyDescent="0.2">
      <c r="A35" s="1602"/>
      <c r="B35" s="1601"/>
      <c r="C35" s="1600"/>
      <c r="D35" s="1599"/>
      <c r="E35" s="1598"/>
      <c r="F35" s="1599"/>
      <c r="G35" s="1598"/>
      <c r="H35" s="550" t="s">
        <v>383</v>
      </c>
      <c r="I35" s="564" t="s">
        <v>8</v>
      </c>
      <c r="J35" s="552" t="s">
        <v>22</v>
      </c>
      <c r="K35" s="552"/>
      <c r="L35" s="554" t="s">
        <v>8</v>
      </c>
      <c r="M35" s="552" t="s">
        <v>23</v>
      </c>
      <c r="N35" s="552"/>
      <c r="O35" s="566" t="s">
        <v>8</v>
      </c>
      <c r="P35" s="552" t="s">
        <v>24</v>
      </c>
      <c r="Q35" s="555"/>
      <c r="R35" s="555"/>
      <c r="S35" s="555"/>
      <c r="T35" s="555"/>
      <c r="U35" s="555"/>
      <c r="V35" s="555"/>
      <c r="W35" s="555"/>
      <c r="X35" s="556"/>
      <c r="Y35" s="1595"/>
      <c r="Z35" s="1594"/>
      <c r="AA35" s="1594"/>
      <c r="AB35" s="1593"/>
      <c r="AC35" s="1595"/>
      <c r="AD35" s="1594"/>
      <c r="AE35" s="1594"/>
      <c r="AF35" s="1593"/>
    </row>
    <row r="36" spans="1:32" s="1591" customFormat="1" ht="18.75" customHeight="1" x14ac:dyDescent="0.2">
      <c r="A36" s="1602"/>
      <c r="B36" s="1601"/>
      <c r="C36" s="1600"/>
      <c r="D36" s="1599"/>
      <c r="E36" s="1598"/>
      <c r="F36" s="1599"/>
      <c r="G36" s="1598"/>
      <c r="H36" s="1641" t="s">
        <v>214</v>
      </c>
      <c r="I36" s="551" t="s">
        <v>8</v>
      </c>
      <c r="J36" s="552" t="s">
        <v>22</v>
      </c>
      <c r="K36" s="553"/>
      <c r="L36" s="554" t="s">
        <v>8</v>
      </c>
      <c r="M36" s="552" t="s">
        <v>26</v>
      </c>
      <c r="N36" s="555"/>
      <c r="O36" s="555"/>
      <c r="P36" s="555"/>
      <c r="Q36" s="555"/>
      <c r="R36" s="555"/>
      <c r="S36" s="555"/>
      <c r="T36" s="555"/>
      <c r="U36" s="555"/>
      <c r="V36" s="555"/>
      <c r="W36" s="555"/>
      <c r="X36" s="556"/>
      <c r="Y36" s="1595"/>
      <c r="Z36" s="1594"/>
      <c r="AA36" s="1594"/>
      <c r="AB36" s="1593"/>
      <c r="AC36" s="1595"/>
      <c r="AD36" s="1594"/>
      <c r="AE36" s="1594"/>
      <c r="AF36" s="1593"/>
    </row>
    <row r="37" spans="1:32" s="1591" customFormat="1" ht="18.75" customHeight="1" x14ac:dyDescent="0.2">
      <c r="A37" s="1602"/>
      <c r="B37" s="1601"/>
      <c r="C37" s="1600"/>
      <c r="D37" s="1599"/>
      <c r="E37" s="1598"/>
      <c r="F37" s="1599"/>
      <c r="G37" s="1598"/>
      <c r="H37" s="550" t="s">
        <v>107</v>
      </c>
      <c r="I37" s="551" t="s">
        <v>8</v>
      </c>
      <c r="J37" s="552" t="s">
        <v>22</v>
      </c>
      <c r="K37" s="553"/>
      <c r="L37" s="554" t="s">
        <v>8</v>
      </c>
      <c r="M37" s="552" t="s">
        <v>26</v>
      </c>
      <c r="N37" s="555"/>
      <c r="O37" s="555"/>
      <c r="P37" s="555"/>
      <c r="Q37" s="555"/>
      <c r="R37" s="555"/>
      <c r="S37" s="555"/>
      <c r="T37" s="555"/>
      <c r="U37" s="555"/>
      <c r="V37" s="555"/>
      <c r="W37" s="555"/>
      <c r="X37" s="556"/>
      <c r="Y37" s="1595"/>
      <c r="Z37" s="1594"/>
      <c r="AA37" s="1594"/>
      <c r="AB37" s="1593"/>
      <c r="AC37" s="1595"/>
      <c r="AD37" s="1594"/>
      <c r="AE37" s="1594"/>
      <c r="AF37" s="1593"/>
    </row>
    <row r="38" spans="1:32" s="1591" customFormat="1" ht="18.75" customHeight="1" x14ac:dyDescent="0.2">
      <c r="A38" s="1602"/>
      <c r="B38" s="1601"/>
      <c r="C38" s="1600"/>
      <c r="D38" s="1599"/>
      <c r="E38" s="1598"/>
      <c r="F38" s="1599"/>
      <c r="G38" s="1598"/>
      <c r="H38" s="550" t="s">
        <v>215</v>
      </c>
      <c r="I38" s="551" t="s">
        <v>8</v>
      </c>
      <c r="J38" s="552" t="s">
        <v>22</v>
      </c>
      <c r="K38" s="553"/>
      <c r="L38" s="554" t="s">
        <v>8</v>
      </c>
      <c r="M38" s="552" t="s">
        <v>26</v>
      </c>
      <c r="N38" s="555"/>
      <c r="O38" s="555"/>
      <c r="P38" s="555"/>
      <c r="Q38" s="555"/>
      <c r="R38" s="555"/>
      <c r="S38" s="555"/>
      <c r="T38" s="555"/>
      <c r="U38" s="555"/>
      <c r="V38" s="555"/>
      <c r="W38" s="555"/>
      <c r="X38" s="556"/>
      <c r="Y38" s="1595"/>
      <c r="Z38" s="1594"/>
      <c r="AA38" s="1594"/>
      <c r="AB38" s="1593"/>
      <c r="AC38" s="1595"/>
      <c r="AD38" s="1594"/>
      <c r="AE38" s="1594"/>
      <c r="AF38" s="1593"/>
    </row>
    <row r="39" spans="1:32" s="1591" customFormat="1" ht="18.75" customHeight="1" x14ac:dyDescent="0.2">
      <c r="A39" s="1602"/>
      <c r="B39" s="1601"/>
      <c r="C39" s="1600"/>
      <c r="D39" s="1599"/>
      <c r="E39" s="1598"/>
      <c r="F39" s="1599"/>
      <c r="G39" s="1598"/>
      <c r="H39" s="550" t="s">
        <v>216</v>
      </c>
      <c r="I39" s="564" t="s">
        <v>8</v>
      </c>
      <c r="J39" s="552" t="s">
        <v>22</v>
      </c>
      <c r="K39" s="552"/>
      <c r="L39" s="554" t="s">
        <v>8</v>
      </c>
      <c r="M39" s="552" t="s">
        <v>23</v>
      </c>
      <c r="N39" s="552"/>
      <c r="O39" s="566" t="s">
        <v>8</v>
      </c>
      <c r="P39" s="552" t="s">
        <v>24</v>
      </c>
      <c r="Q39" s="555"/>
      <c r="R39" s="555"/>
      <c r="S39" s="555"/>
      <c r="T39" s="555"/>
      <c r="U39" s="555"/>
      <c r="V39" s="555"/>
      <c r="W39" s="555"/>
      <c r="X39" s="556"/>
      <c r="Y39" s="1595"/>
      <c r="Z39" s="1594"/>
      <c r="AA39" s="1594"/>
      <c r="AB39" s="1593"/>
      <c r="AC39" s="1595"/>
      <c r="AD39" s="1594"/>
      <c r="AE39" s="1594"/>
      <c r="AF39" s="1593"/>
    </row>
    <row r="40" spans="1:32" s="1591" customFormat="1" ht="18.75" customHeight="1" x14ac:dyDescent="0.2">
      <c r="A40" s="1602"/>
      <c r="B40" s="1601"/>
      <c r="C40" s="1600"/>
      <c r="D40" s="1599"/>
      <c r="E40" s="1598"/>
      <c r="F40" s="1599"/>
      <c r="G40" s="1598"/>
      <c r="H40" s="550" t="s">
        <v>217</v>
      </c>
      <c r="I40" s="551" t="s">
        <v>8</v>
      </c>
      <c r="J40" s="552" t="s">
        <v>47</v>
      </c>
      <c r="K40" s="553"/>
      <c r="L40" s="557"/>
      <c r="M40" s="554" t="s">
        <v>8</v>
      </c>
      <c r="N40" s="552" t="s">
        <v>48</v>
      </c>
      <c r="O40" s="558"/>
      <c r="P40" s="558"/>
      <c r="Q40" s="558"/>
      <c r="R40" s="558"/>
      <c r="S40" s="558"/>
      <c r="T40" s="558"/>
      <c r="U40" s="558"/>
      <c r="V40" s="558"/>
      <c r="W40" s="558"/>
      <c r="X40" s="559"/>
      <c r="Y40" s="1595"/>
      <c r="Z40" s="1594"/>
      <c r="AA40" s="1594"/>
      <c r="AB40" s="1593"/>
      <c r="AC40" s="1595"/>
      <c r="AD40" s="1594"/>
      <c r="AE40" s="1594"/>
      <c r="AF40" s="1593"/>
    </row>
    <row r="41" spans="1:32" s="1591" customFormat="1" ht="18.75" customHeight="1" x14ac:dyDescent="0.2">
      <c r="A41" s="1602"/>
      <c r="B41" s="1601"/>
      <c r="C41" s="1600"/>
      <c r="D41" s="1599"/>
      <c r="E41" s="1598"/>
      <c r="F41" s="1599"/>
      <c r="G41" s="1598"/>
      <c r="H41" s="550" t="s">
        <v>384</v>
      </c>
      <c r="I41" s="551" t="s">
        <v>8</v>
      </c>
      <c r="J41" s="552" t="s">
        <v>22</v>
      </c>
      <c r="K41" s="553"/>
      <c r="L41" s="554" t="s">
        <v>8</v>
      </c>
      <c r="M41" s="552" t="s">
        <v>26</v>
      </c>
      <c r="N41" s="555"/>
      <c r="O41" s="555"/>
      <c r="P41" s="555"/>
      <c r="Q41" s="555"/>
      <c r="R41" s="555"/>
      <c r="S41" s="555"/>
      <c r="T41" s="555"/>
      <c r="U41" s="555"/>
      <c r="V41" s="555"/>
      <c r="W41" s="555"/>
      <c r="X41" s="556"/>
      <c r="Y41" s="1595"/>
      <c r="Z41" s="1594"/>
      <c r="AA41" s="1594"/>
      <c r="AB41" s="1593"/>
      <c r="AC41" s="1595"/>
      <c r="AD41" s="1594"/>
      <c r="AE41" s="1594"/>
      <c r="AF41" s="1593"/>
    </row>
    <row r="42" spans="1:32" s="1591" customFormat="1" ht="18.75" customHeight="1" x14ac:dyDescent="0.2">
      <c r="A42" s="1602"/>
      <c r="B42" s="1601"/>
      <c r="C42" s="1600"/>
      <c r="D42" s="1599"/>
      <c r="E42" s="1598"/>
      <c r="F42" s="1599"/>
      <c r="G42" s="1598"/>
      <c r="H42" s="550" t="s">
        <v>33</v>
      </c>
      <c r="I42" s="564" t="s">
        <v>8</v>
      </c>
      <c r="J42" s="552" t="s">
        <v>22</v>
      </c>
      <c r="K42" s="552"/>
      <c r="L42" s="554" t="s">
        <v>8</v>
      </c>
      <c r="M42" s="552" t="s">
        <v>23</v>
      </c>
      <c r="N42" s="552"/>
      <c r="O42" s="566" t="s">
        <v>8</v>
      </c>
      <c r="P42" s="552" t="s">
        <v>24</v>
      </c>
      <c r="Q42" s="555"/>
      <c r="R42" s="555"/>
      <c r="S42" s="555"/>
      <c r="T42" s="555"/>
      <c r="U42" s="555"/>
      <c r="V42" s="555"/>
      <c r="W42" s="555"/>
      <c r="X42" s="556"/>
      <c r="Y42" s="1595"/>
      <c r="Z42" s="1594"/>
      <c r="AA42" s="1594"/>
      <c r="AB42" s="1593"/>
      <c r="AC42" s="1595"/>
      <c r="AD42" s="1594"/>
      <c r="AE42" s="1594"/>
      <c r="AF42" s="1593"/>
    </row>
    <row r="43" spans="1:32" s="1591" customFormat="1" ht="18.75" customHeight="1" x14ac:dyDescent="0.2">
      <c r="A43" s="1602"/>
      <c r="B43" s="1601"/>
      <c r="C43" s="1600"/>
      <c r="D43" s="1599"/>
      <c r="E43" s="1598"/>
      <c r="F43" s="1599"/>
      <c r="G43" s="1598"/>
      <c r="H43" s="1641" t="s">
        <v>218</v>
      </c>
      <c r="I43" s="551" t="s">
        <v>8</v>
      </c>
      <c r="J43" s="552" t="s">
        <v>22</v>
      </c>
      <c r="K43" s="552"/>
      <c r="L43" s="554" t="s">
        <v>8</v>
      </c>
      <c r="M43" s="552" t="s">
        <v>23</v>
      </c>
      <c r="N43" s="552"/>
      <c r="O43" s="554" t="s">
        <v>8</v>
      </c>
      <c r="P43" s="552" t="s">
        <v>24</v>
      </c>
      <c r="Q43" s="553"/>
      <c r="R43" s="553"/>
      <c r="S43" s="553"/>
      <c r="T43" s="553"/>
      <c r="U43" s="553"/>
      <c r="V43" s="553"/>
      <c r="W43" s="553"/>
      <c r="X43" s="1640"/>
      <c r="Y43" s="1595"/>
      <c r="Z43" s="1594"/>
      <c r="AA43" s="1594"/>
      <c r="AB43" s="1593"/>
      <c r="AC43" s="1595"/>
      <c r="AD43" s="1594"/>
      <c r="AE43" s="1594"/>
      <c r="AF43" s="1593"/>
    </row>
    <row r="44" spans="1:32" s="1591" customFormat="1" ht="18.75" customHeight="1" x14ac:dyDescent="0.2">
      <c r="A44" s="1602"/>
      <c r="B44" s="1601"/>
      <c r="C44" s="1600"/>
      <c r="D44" s="1599"/>
      <c r="E44" s="1598"/>
      <c r="F44" s="1599"/>
      <c r="G44" s="1598"/>
      <c r="H44" s="1641" t="s">
        <v>219</v>
      </c>
      <c r="I44" s="551" t="s">
        <v>8</v>
      </c>
      <c r="J44" s="552" t="s">
        <v>22</v>
      </c>
      <c r="K44" s="553"/>
      <c r="L44" s="554" t="s">
        <v>8</v>
      </c>
      <c r="M44" s="552" t="s">
        <v>26</v>
      </c>
      <c r="N44" s="555"/>
      <c r="O44" s="555"/>
      <c r="P44" s="555"/>
      <c r="Q44" s="555"/>
      <c r="R44" s="555"/>
      <c r="S44" s="555"/>
      <c r="T44" s="555"/>
      <c r="U44" s="555"/>
      <c r="V44" s="555"/>
      <c r="W44" s="555"/>
      <c r="X44" s="556"/>
      <c r="Y44" s="1595"/>
      <c r="Z44" s="1594"/>
      <c r="AA44" s="1594"/>
      <c r="AB44" s="1593"/>
      <c r="AC44" s="1595"/>
      <c r="AD44" s="1594"/>
      <c r="AE44" s="1594"/>
      <c r="AF44" s="1593"/>
    </row>
    <row r="45" spans="1:32" s="1591" customFormat="1" ht="18.75" customHeight="1" x14ac:dyDescent="0.2">
      <c r="A45" s="1602"/>
      <c r="B45" s="1601"/>
      <c r="C45" s="1600"/>
      <c r="D45" s="1599"/>
      <c r="E45" s="1598"/>
      <c r="F45" s="1599"/>
      <c r="G45" s="1598"/>
      <c r="H45" s="1645" t="s">
        <v>220</v>
      </c>
      <c r="I45" s="551" t="s">
        <v>8</v>
      </c>
      <c r="J45" s="552" t="s">
        <v>22</v>
      </c>
      <c r="K45" s="553"/>
      <c r="L45" s="554" t="s">
        <v>8</v>
      </c>
      <c r="M45" s="552" t="s">
        <v>26</v>
      </c>
      <c r="N45" s="555"/>
      <c r="O45" s="555"/>
      <c r="P45" s="555"/>
      <c r="Q45" s="555"/>
      <c r="R45" s="555"/>
      <c r="S45" s="555"/>
      <c r="T45" s="555"/>
      <c r="U45" s="555"/>
      <c r="V45" s="555"/>
      <c r="W45" s="555"/>
      <c r="X45" s="556"/>
      <c r="Y45" s="1595"/>
      <c r="Z45" s="1594"/>
      <c r="AA45" s="1594"/>
      <c r="AB45" s="1593"/>
      <c r="AC45" s="1595"/>
      <c r="AD45" s="1594"/>
      <c r="AE45" s="1594"/>
      <c r="AF45" s="1593"/>
    </row>
    <row r="46" spans="1:32" s="1591" customFormat="1" ht="18.75" customHeight="1" x14ac:dyDescent="0.2">
      <c r="A46" s="1602"/>
      <c r="B46" s="1601"/>
      <c r="C46" s="1600"/>
      <c r="D46" s="1599"/>
      <c r="E46" s="1598"/>
      <c r="F46" s="1599"/>
      <c r="G46" s="1598"/>
      <c r="H46" s="1641" t="s">
        <v>221</v>
      </c>
      <c r="I46" s="551" t="s">
        <v>8</v>
      </c>
      <c r="J46" s="552" t="s">
        <v>22</v>
      </c>
      <c r="K46" s="553"/>
      <c r="L46" s="554" t="s">
        <v>8</v>
      </c>
      <c r="M46" s="552" t="s">
        <v>26</v>
      </c>
      <c r="N46" s="555"/>
      <c r="O46" s="555"/>
      <c r="P46" s="555"/>
      <c r="Q46" s="555"/>
      <c r="R46" s="555"/>
      <c r="S46" s="555"/>
      <c r="T46" s="555"/>
      <c r="U46" s="555"/>
      <c r="V46" s="555"/>
      <c r="W46" s="555"/>
      <c r="X46" s="556"/>
      <c r="Y46" s="1595"/>
      <c r="Z46" s="1594"/>
      <c r="AA46" s="1594"/>
      <c r="AB46" s="1593"/>
      <c r="AC46" s="1595"/>
      <c r="AD46" s="1594"/>
      <c r="AE46" s="1594"/>
      <c r="AF46" s="1593"/>
    </row>
    <row r="47" spans="1:32" s="1591" customFormat="1" ht="18.75" customHeight="1" x14ac:dyDescent="0.2">
      <c r="A47" s="1602"/>
      <c r="B47" s="1601"/>
      <c r="C47" s="1600"/>
      <c r="D47" s="1599"/>
      <c r="E47" s="1598"/>
      <c r="F47" s="1599"/>
      <c r="G47" s="1598"/>
      <c r="H47" s="1641" t="s">
        <v>77</v>
      </c>
      <c r="I47" s="551" t="s">
        <v>8</v>
      </c>
      <c r="J47" s="552" t="s">
        <v>22</v>
      </c>
      <c r="K47" s="553"/>
      <c r="L47" s="554" t="s">
        <v>8</v>
      </c>
      <c r="M47" s="552" t="s">
        <v>26</v>
      </c>
      <c r="N47" s="555"/>
      <c r="O47" s="555"/>
      <c r="P47" s="555"/>
      <c r="Q47" s="555"/>
      <c r="R47" s="555"/>
      <c r="S47" s="555"/>
      <c r="T47" s="555"/>
      <c r="U47" s="555"/>
      <c r="V47" s="555"/>
      <c r="W47" s="555"/>
      <c r="X47" s="556"/>
      <c r="Y47" s="1595"/>
      <c r="Z47" s="1594"/>
      <c r="AA47" s="1594"/>
      <c r="AB47" s="1593"/>
      <c r="AC47" s="1595"/>
      <c r="AD47" s="1594"/>
      <c r="AE47" s="1594"/>
      <c r="AF47" s="1593"/>
    </row>
    <row r="48" spans="1:32" s="1591" customFormat="1" ht="18.75" customHeight="1" x14ac:dyDescent="0.2">
      <c r="A48" s="1602"/>
      <c r="B48" s="1601"/>
      <c r="C48" s="1600"/>
      <c r="D48" s="1599"/>
      <c r="E48" s="1598"/>
      <c r="F48" s="1599"/>
      <c r="G48" s="1598"/>
      <c r="H48" s="1641" t="s">
        <v>222</v>
      </c>
      <c r="I48" s="551" t="s">
        <v>8</v>
      </c>
      <c r="J48" s="552" t="s">
        <v>22</v>
      </c>
      <c r="K48" s="553"/>
      <c r="L48" s="554" t="s">
        <v>8</v>
      </c>
      <c r="M48" s="552" t="s">
        <v>26</v>
      </c>
      <c r="N48" s="555"/>
      <c r="O48" s="555"/>
      <c r="P48" s="555"/>
      <c r="Q48" s="555"/>
      <c r="R48" s="555"/>
      <c r="S48" s="555"/>
      <c r="T48" s="555"/>
      <c r="U48" s="555"/>
      <c r="V48" s="555"/>
      <c r="W48" s="555"/>
      <c r="X48" s="556"/>
      <c r="Y48" s="1595"/>
      <c r="Z48" s="1594"/>
      <c r="AA48" s="1594"/>
      <c r="AB48" s="1593"/>
      <c r="AC48" s="1595"/>
      <c r="AD48" s="1594"/>
      <c r="AE48" s="1594"/>
      <c r="AF48" s="1593"/>
    </row>
    <row r="49" spans="1:32" s="1591" customFormat="1" ht="18.75" customHeight="1" x14ac:dyDescent="0.2">
      <c r="A49" s="1602"/>
      <c r="B49" s="1601"/>
      <c r="C49" s="1600"/>
      <c r="D49" s="1599"/>
      <c r="E49" s="1598"/>
      <c r="F49" s="1599"/>
      <c r="G49" s="1598"/>
      <c r="H49" s="1641" t="s">
        <v>1448</v>
      </c>
      <c r="I49" s="551" t="s">
        <v>8</v>
      </c>
      <c r="J49" s="552" t="s">
        <v>22</v>
      </c>
      <c r="K49" s="552"/>
      <c r="L49" s="554" t="s">
        <v>8</v>
      </c>
      <c r="M49" s="247" t="s">
        <v>26</v>
      </c>
      <c r="N49" s="552"/>
      <c r="O49" s="552"/>
      <c r="P49" s="552"/>
      <c r="Q49" s="553"/>
      <c r="R49" s="553"/>
      <c r="S49" s="553"/>
      <c r="T49" s="553"/>
      <c r="U49" s="553"/>
      <c r="V49" s="553"/>
      <c r="W49" s="553"/>
      <c r="X49" s="1640"/>
      <c r="Y49" s="1595"/>
      <c r="Z49" s="1594"/>
      <c r="AA49" s="1594"/>
      <c r="AB49" s="1593"/>
      <c r="AC49" s="1595"/>
      <c r="AD49" s="1594"/>
      <c r="AE49" s="1594"/>
      <c r="AF49" s="1593"/>
    </row>
    <row r="50" spans="1:32" s="1591" customFormat="1" ht="18.75" customHeight="1" x14ac:dyDescent="0.2">
      <c r="A50" s="1602"/>
      <c r="B50" s="1601"/>
      <c r="C50" s="1600"/>
      <c r="D50" s="1599"/>
      <c r="E50" s="1598"/>
      <c r="F50" s="1599"/>
      <c r="G50" s="1598"/>
      <c r="H50" s="1641" t="s">
        <v>1449</v>
      </c>
      <c r="I50" s="551" t="s">
        <v>8</v>
      </c>
      <c r="J50" s="552" t="s">
        <v>22</v>
      </c>
      <c r="K50" s="552"/>
      <c r="L50" s="554" t="s">
        <v>8</v>
      </c>
      <c r="M50" s="247" t="s">
        <v>26</v>
      </c>
      <c r="N50" s="552"/>
      <c r="O50" s="552"/>
      <c r="P50" s="552"/>
      <c r="Q50" s="553"/>
      <c r="R50" s="553"/>
      <c r="S50" s="553"/>
      <c r="T50" s="553"/>
      <c r="U50" s="553"/>
      <c r="V50" s="553"/>
      <c r="W50" s="553"/>
      <c r="X50" s="1640"/>
      <c r="Y50" s="1595"/>
      <c r="Z50" s="1594"/>
      <c r="AA50" s="1594"/>
      <c r="AB50" s="1593"/>
      <c r="AC50" s="1595"/>
      <c r="AD50" s="1594"/>
      <c r="AE50" s="1594"/>
      <c r="AF50" s="1593"/>
    </row>
    <row r="51" spans="1:32" s="1591" customFormat="1" ht="18.75" customHeight="1" x14ac:dyDescent="0.2">
      <c r="A51" s="1602"/>
      <c r="B51" s="1601"/>
      <c r="C51" s="1600"/>
      <c r="D51" s="1599"/>
      <c r="E51" s="1598"/>
      <c r="F51" s="1599"/>
      <c r="G51" s="1598"/>
      <c r="H51" s="1646" t="s">
        <v>108</v>
      </c>
      <c r="I51" s="551" t="s">
        <v>8</v>
      </c>
      <c r="J51" s="552" t="s">
        <v>22</v>
      </c>
      <c r="K51" s="552"/>
      <c r="L51" s="554" t="s">
        <v>8</v>
      </c>
      <c r="M51" s="552" t="s">
        <v>23</v>
      </c>
      <c r="N51" s="552"/>
      <c r="O51" s="554" t="s">
        <v>8</v>
      </c>
      <c r="P51" s="552" t="s">
        <v>24</v>
      </c>
      <c r="Q51" s="558"/>
      <c r="R51" s="558"/>
      <c r="S51" s="558"/>
      <c r="T51" s="558"/>
      <c r="U51" s="257"/>
      <c r="V51" s="257"/>
      <c r="W51" s="257"/>
      <c r="X51" s="258"/>
      <c r="Y51" s="1595"/>
      <c r="Z51" s="1594"/>
      <c r="AA51" s="1594"/>
      <c r="AB51" s="1593"/>
      <c r="AC51" s="1595"/>
      <c r="AD51" s="1594"/>
      <c r="AE51" s="1594"/>
      <c r="AF51" s="1593"/>
    </row>
    <row r="52" spans="1:32" s="1591" customFormat="1" ht="18.75" customHeight="1" x14ac:dyDescent="0.2">
      <c r="A52" s="1602"/>
      <c r="B52" s="1601"/>
      <c r="C52" s="1600"/>
      <c r="D52" s="1599"/>
      <c r="E52" s="1598"/>
      <c r="F52" s="1599"/>
      <c r="G52" s="1598"/>
      <c r="H52" s="550" t="s">
        <v>78</v>
      </c>
      <c r="I52" s="551" t="s">
        <v>8</v>
      </c>
      <c r="J52" s="552" t="s">
        <v>22</v>
      </c>
      <c r="K52" s="552"/>
      <c r="L52" s="554" t="s">
        <v>8</v>
      </c>
      <c r="M52" s="552" t="s">
        <v>35</v>
      </c>
      <c r="N52" s="552"/>
      <c r="O52" s="554" t="s">
        <v>8</v>
      </c>
      <c r="P52" s="552" t="s">
        <v>36</v>
      </c>
      <c r="Q52" s="555"/>
      <c r="R52" s="554" t="s">
        <v>8</v>
      </c>
      <c r="S52" s="552" t="s">
        <v>79</v>
      </c>
      <c r="T52" s="555"/>
      <c r="U52" s="555"/>
      <c r="V52" s="555"/>
      <c r="W52" s="555"/>
      <c r="X52" s="556"/>
      <c r="Y52" s="1595"/>
      <c r="Z52" s="1594"/>
      <c r="AA52" s="1594"/>
      <c r="AB52" s="1593"/>
      <c r="AC52" s="1595"/>
      <c r="AD52" s="1594"/>
      <c r="AE52" s="1594"/>
      <c r="AF52" s="1593"/>
    </row>
    <row r="53" spans="1:32" s="1591" customFormat="1" ht="18.75" customHeight="1" x14ac:dyDescent="0.2">
      <c r="A53" s="1602"/>
      <c r="B53" s="1601"/>
      <c r="C53" s="1600"/>
      <c r="D53" s="1599"/>
      <c r="E53" s="1598"/>
      <c r="F53" s="1599"/>
      <c r="G53" s="1598"/>
      <c r="H53" s="2278" t="s">
        <v>2698</v>
      </c>
      <c r="I53" s="417" t="s">
        <v>8</v>
      </c>
      <c r="J53" s="343" t="s">
        <v>22</v>
      </c>
      <c r="K53" s="343"/>
      <c r="L53" s="418" t="s">
        <v>8</v>
      </c>
      <c r="M53" s="3281" t="s">
        <v>2716</v>
      </c>
      <c r="N53" s="3270"/>
      <c r="O53" s="3269" t="s">
        <v>8</v>
      </c>
      <c r="P53" s="3281" t="s">
        <v>2713</v>
      </c>
      <c r="Q53" s="343"/>
      <c r="R53" s="418"/>
      <c r="S53" s="415"/>
      <c r="T53" s="415"/>
      <c r="U53" s="418"/>
      <c r="V53" s="343"/>
      <c r="W53" s="434"/>
      <c r="X53" s="435"/>
      <c r="Y53" s="1595"/>
      <c r="Z53" s="1594"/>
      <c r="AA53" s="1594"/>
      <c r="AB53" s="1593"/>
      <c r="AC53" s="1595"/>
      <c r="AD53" s="1594"/>
      <c r="AE53" s="1594"/>
      <c r="AF53" s="1593"/>
    </row>
    <row r="54" spans="1:32" ht="18" x14ac:dyDescent="0.2">
      <c r="A54" s="1648"/>
      <c r="B54" s="1649"/>
      <c r="C54" s="1650"/>
      <c r="D54" s="1651"/>
      <c r="E54" s="1649"/>
      <c r="F54" s="1651"/>
      <c r="G54" s="1651"/>
      <c r="H54" s="2300"/>
      <c r="I54" s="3280" t="s">
        <v>8</v>
      </c>
      <c r="J54" s="3277" t="s">
        <v>2715</v>
      </c>
      <c r="K54" s="3279"/>
      <c r="L54" s="3278" t="s">
        <v>8</v>
      </c>
      <c r="M54" s="3277" t="s">
        <v>2714</v>
      </c>
      <c r="N54" s="3271"/>
      <c r="O54" s="429" t="s">
        <v>8</v>
      </c>
      <c r="P54" s="451" t="s">
        <v>2699</v>
      </c>
      <c r="Q54" s="3272"/>
      <c r="R54" s="429" t="s">
        <v>8</v>
      </c>
      <c r="S54" s="451" t="s">
        <v>2700</v>
      </c>
      <c r="T54" s="430"/>
      <c r="U54" s="3273"/>
      <c r="V54" s="3274"/>
      <c r="W54" s="3275"/>
      <c r="X54" s="3276"/>
      <c r="Y54" s="1651"/>
      <c r="Z54" s="1651"/>
      <c r="AA54" s="1651"/>
      <c r="AB54" s="1651"/>
      <c r="AC54" s="1648"/>
      <c r="AD54" s="1651"/>
      <c r="AE54" s="1651"/>
      <c r="AF54" s="1649"/>
    </row>
  </sheetData>
  <mergeCells count="29">
    <mergeCell ref="M26:N27"/>
    <mergeCell ref="H53:H54"/>
    <mergeCell ref="H21:H22"/>
    <mergeCell ref="I21:I22"/>
    <mergeCell ref="J21:K22"/>
    <mergeCell ref="L21:L22"/>
    <mergeCell ref="H26:H27"/>
    <mergeCell ref="I26:I27"/>
    <mergeCell ref="J26:K27"/>
    <mergeCell ref="L26:L27"/>
    <mergeCell ref="M21:N22"/>
    <mergeCell ref="H18:H19"/>
    <mergeCell ref="I18:I19"/>
    <mergeCell ref="J18:K19"/>
    <mergeCell ref="L18:L19"/>
    <mergeCell ref="M18:N19"/>
    <mergeCell ref="A8:C9"/>
    <mergeCell ref="H8:H9"/>
    <mergeCell ref="Y8:AB9"/>
    <mergeCell ref="AC8:AF9"/>
    <mergeCell ref="H11:H12"/>
    <mergeCell ref="A3:AF3"/>
    <mergeCell ref="S5:V5"/>
    <mergeCell ref="A7:C7"/>
    <mergeCell ref="D7:E7"/>
    <mergeCell ref="F7:G7"/>
    <mergeCell ref="H7:X7"/>
    <mergeCell ref="Y7:AB7"/>
    <mergeCell ref="AC7:AF7"/>
  </mergeCells>
  <phoneticPr fontId="10"/>
  <dataValidations count="1">
    <dataValidation type="list" allowBlank="1" showInputMessage="1" showErrorMessage="1" sqref="F30:F31 Q8:Q9 U8:U9 A31 I8:I52 Y10:Y11 AC10:AC11 D29:D30 D32:D33 M8:M11 Q11 M13:M17 O16:O17 L18:L27 Q25 M28 L29:L39 O29:O30 R30 U30 X30 O35 O39 M40 L41:L54 O42:O43 O51:O54 R52:R54 U53:U54" xr:uid="{27D6B2A8-CB85-4C39-950F-B3BDA9B950DE}">
      <formula1>"□,■"</formula1>
    </dataValidation>
  </dataValidations>
  <printOptions horizontalCentered="1" verticalCentered="1"/>
  <pageMargins left="0.70866141732283472" right="0.70866141732283472" top="0.74803149606299213" bottom="0.55118110236220474" header="0.31496062992125984" footer="0.31496062992125984"/>
  <pageSetup paperSize="9" scale="5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653DF-1AC6-47E7-B7AC-AF0DFEE6A7A9}">
  <sheetPr>
    <pageSetUpPr fitToPage="1"/>
  </sheetPr>
  <dimension ref="A1:S43"/>
  <sheetViews>
    <sheetView view="pageBreakPreview" topLeftCell="C10" zoomScaleNormal="100" zoomScaleSheetLayoutView="100" workbookViewId="0">
      <selection activeCell="C14" sqref="C14"/>
    </sheetView>
  </sheetViews>
  <sheetFormatPr defaultColWidth="9" defaultRowHeight="20.25" customHeight="1" x14ac:dyDescent="0.2"/>
  <cols>
    <col min="1" max="1" width="2.33203125" style="7" customWidth="1"/>
    <col min="2" max="2" width="25" style="1" bestFit="1" customWidth="1"/>
    <col min="3" max="3" width="41.77734375" style="1" customWidth="1"/>
    <col min="4" max="4" width="15.21875" style="1" customWidth="1"/>
    <col min="5" max="5" width="44.21875" style="1" customWidth="1"/>
    <col min="6" max="6" width="42" style="1" customWidth="1"/>
    <col min="7" max="7" width="22.5546875" style="1" customWidth="1"/>
    <col min="8" max="8" width="5.33203125" style="1" customWidth="1"/>
    <col min="9" max="9" width="15.33203125" style="1" customWidth="1"/>
    <col min="10" max="12" width="5.33203125" style="1" customWidth="1"/>
    <col min="13" max="13" width="6.5546875" style="1" customWidth="1"/>
    <col min="14" max="17" width="5.33203125" style="1" customWidth="1"/>
    <col min="18" max="256" width="9" style="1"/>
    <col min="257" max="257" width="2.33203125" style="1" customWidth="1"/>
    <col min="258" max="258" width="25" style="1" bestFit="1" customWidth="1"/>
    <col min="259" max="259" width="41.77734375" style="1" customWidth="1"/>
    <col min="260" max="260" width="15.21875" style="1" customWidth="1"/>
    <col min="261" max="261" width="44.21875" style="1" customWidth="1"/>
    <col min="262" max="262" width="42" style="1" customWidth="1"/>
    <col min="263" max="263" width="22.5546875" style="1" customWidth="1"/>
    <col min="264" max="264" width="5.33203125" style="1" customWidth="1"/>
    <col min="265" max="265" width="15.33203125" style="1" customWidth="1"/>
    <col min="266" max="268" width="5.33203125" style="1" customWidth="1"/>
    <col min="269" max="269" width="6.5546875" style="1" customWidth="1"/>
    <col min="270" max="273" width="5.33203125" style="1" customWidth="1"/>
    <col min="274" max="512" width="9" style="1"/>
    <col min="513" max="513" width="2.33203125" style="1" customWidth="1"/>
    <col min="514" max="514" width="25" style="1" bestFit="1" customWidth="1"/>
    <col min="515" max="515" width="41.77734375" style="1" customWidth="1"/>
    <col min="516" max="516" width="15.21875" style="1" customWidth="1"/>
    <col min="517" max="517" width="44.21875" style="1" customWidth="1"/>
    <col min="518" max="518" width="42" style="1" customWidth="1"/>
    <col min="519" max="519" width="22.5546875" style="1" customWidth="1"/>
    <col min="520" max="520" width="5.33203125" style="1" customWidth="1"/>
    <col min="521" max="521" width="15.33203125" style="1" customWidth="1"/>
    <col min="522" max="524" width="5.33203125" style="1" customWidth="1"/>
    <col min="525" max="525" width="6.5546875" style="1" customWidth="1"/>
    <col min="526" max="529" width="5.33203125" style="1" customWidth="1"/>
    <col min="530" max="768" width="9" style="1"/>
    <col min="769" max="769" width="2.33203125" style="1" customWidth="1"/>
    <col min="770" max="770" width="25" style="1" bestFit="1" customWidth="1"/>
    <col min="771" max="771" width="41.77734375" style="1" customWidth="1"/>
    <col min="772" max="772" width="15.21875" style="1" customWidth="1"/>
    <col min="773" max="773" width="44.21875" style="1" customWidth="1"/>
    <col min="774" max="774" width="42" style="1" customWidth="1"/>
    <col min="775" max="775" width="22.5546875" style="1" customWidth="1"/>
    <col min="776" max="776" width="5.33203125" style="1" customWidth="1"/>
    <col min="777" max="777" width="15.33203125" style="1" customWidth="1"/>
    <col min="778" max="780" width="5.33203125" style="1" customWidth="1"/>
    <col min="781" max="781" width="6.5546875" style="1" customWidth="1"/>
    <col min="782" max="785" width="5.33203125" style="1" customWidth="1"/>
    <col min="786" max="1024" width="9" style="1"/>
    <col min="1025" max="1025" width="2.33203125" style="1" customWidth="1"/>
    <col min="1026" max="1026" width="25" style="1" bestFit="1" customWidth="1"/>
    <col min="1027" max="1027" width="41.77734375" style="1" customWidth="1"/>
    <col min="1028" max="1028" width="15.21875" style="1" customWidth="1"/>
    <col min="1029" max="1029" width="44.21875" style="1" customWidth="1"/>
    <col min="1030" max="1030" width="42" style="1" customWidth="1"/>
    <col min="1031" max="1031" width="22.5546875" style="1" customWidth="1"/>
    <col min="1032" max="1032" width="5.33203125" style="1" customWidth="1"/>
    <col min="1033" max="1033" width="15.33203125" style="1" customWidth="1"/>
    <col min="1034" max="1036" width="5.33203125" style="1" customWidth="1"/>
    <col min="1037" max="1037" width="6.5546875" style="1" customWidth="1"/>
    <col min="1038" max="1041" width="5.33203125" style="1" customWidth="1"/>
    <col min="1042" max="1280" width="9" style="1"/>
    <col min="1281" max="1281" width="2.33203125" style="1" customWidth="1"/>
    <col min="1282" max="1282" width="25" style="1" bestFit="1" customWidth="1"/>
    <col min="1283" max="1283" width="41.77734375" style="1" customWidth="1"/>
    <col min="1284" max="1284" width="15.21875" style="1" customWidth="1"/>
    <col min="1285" max="1285" width="44.21875" style="1" customWidth="1"/>
    <col min="1286" max="1286" width="42" style="1" customWidth="1"/>
    <col min="1287" max="1287" width="22.5546875" style="1" customWidth="1"/>
    <col min="1288" max="1288" width="5.33203125" style="1" customWidth="1"/>
    <col min="1289" max="1289" width="15.33203125" style="1" customWidth="1"/>
    <col min="1290" max="1292" width="5.33203125" style="1" customWidth="1"/>
    <col min="1293" max="1293" width="6.5546875" style="1" customWidth="1"/>
    <col min="1294" max="1297" width="5.33203125" style="1" customWidth="1"/>
    <col min="1298" max="1536" width="9" style="1"/>
    <col min="1537" max="1537" width="2.33203125" style="1" customWidth="1"/>
    <col min="1538" max="1538" width="25" style="1" bestFit="1" customWidth="1"/>
    <col min="1539" max="1539" width="41.77734375" style="1" customWidth="1"/>
    <col min="1540" max="1540" width="15.21875" style="1" customWidth="1"/>
    <col min="1541" max="1541" width="44.21875" style="1" customWidth="1"/>
    <col min="1542" max="1542" width="42" style="1" customWidth="1"/>
    <col min="1543" max="1543" width="22.5546875" style="1" customWidth="1"/>
    <col min="1544" max="1544" width="5.33203125" style="1" customWidth="1"/>
    <col min="1545" max="1545" width="15.33203125" style="1" customWidth="1"/>
    <col min="1546" max="1548" width="5.33203125" style="1" customWidth="1"/>
    <col min="1549" max="1549" width="6.5546875" style="1" customWidth="1"/>
    <col min="1550" max="1553" width="5.33203125" style="1" customWidth="1"/>
    <col min="1554" max="1792" width="9" style="1"/>
    <col min="1793" max="1793" width="2.33203125" style="1" customWidth="1"/>
    <col min="1794" max="1794" width="25" style="1" bestFit="1" customWidth="1"/>
    <col min="1795" max="1795" width="41.77734375" style="1" customWidth="1"/>
    <col min="1796" max="1796" width="15.21875" style="1" customWidth="1"/>
    <col min="1797" max="1797" width="44.21875" style="1" customWidth="1"/>
    <col min="1798" max="1798" width="42" style="1" customWidth="1"/>
    <col min="1799" max="1799" width="22.5546875" style="1" customWidth="1"/>
    <col min="1800" max="1800" width="5.33203125" style="1" customWidth="1"/>
    <col min="1801" max="1801" width="15.33203125" style="1" customWidth="1"/>
    <col min="1802" max="1804" width="5.33203125" style="1" customWidth="1"/>
    <col min="1805" max="1805" width="6.5546875" style="1" customWidth="1"/>
    <col min="1806" max="1809" width="5.33203125" style="1" customWidth="1"/>
    <col min="1810" max="2048" width="9" style="1"/>
    <col min="2049" max="2049" width="2.33203125" style="1" customWidth="1"/>
    <col min="2050" max="2050" width="25" style="1" bestFit="1" customWidth="1"/>
    <col min="2051" max="2051" width="41.77734375" style="1" customWidth="1"/>
    <col min="2052" max="2052" width="15.21875" style="1" customWidth="1"/>
    <col min="2053" max="2053" width="44.21875" style="1" customWidth="1"/>
    <col min="2054" max="2054" width="42" style="1" customWidth="1"/>
    <col min="2055" max="2055" width="22.5546875" style="1" customWidth="1"/>
    <col min="2056" max="2056" width="5.33203125" style="1" customWidth="1"/>
    <col min="2057" max="2057" width="15.33203125" style="1" customWidth="1"/>
    <col min="2058" max="2060" width="5.33203125" style="1" customWidth="1"/>
    <col min="2061" max="2061" width="6.5546875" style="1" customWidth="1"/>
    <col min="2062" max="2065" width="5.33203125" style="1" customWidth="1"/>
    <col min="2066" max="2304" width="9" style="1"/>
    <col min="2305" max="2305" width="2.33203125" style="1" customWidth="1"/>
    <col min="2306" max="2306" width="25" style="1" bestFit="1" customWidth="1"/>
    <col min="2307" max="2307" width="41.77734375" style="1" customWidth="1"/>
    <col min="2308" max="2308" width="15.21875" style="1" customWidth="1"/>
    <col min="2309" max="2309" width="44.21875" style="1" customWidth="1"/>
    <col min="2310" max="2310" width="42" style="1" customWidth="1"/>
    <col min="2311" max="2311" width="22.5546875" style="1" customWidth="1"/>
    <col min="2312" max="2312" width="5.33203125" style="1" customWidth="1"/>
    <col min="2313" max="2313" width="15.33203125" style="1" customWidth="1"/>
    <col min="2314" max="2316" width="5.33203125" style="1" customWidth="1"/>
    <col min="2317" max="2317" width="6.5546875" style="1" customWidth="1"/>
    <col min="2318" max="2321" width="5.33203125" style="1" customWidth="1"/>
    <col min="2322" max="2560" width="9" style="1"/>
    <col min="2561" max="2561" width="2.33203125" style="1" customWidth="1"/>
    <col min="2562" max="2562" width="25" style="1" bestFit="1" customWidth="1"/>
    <col min="2563" max="2563" width="41.77734375" style="1" customWidth="1"/>
    <col min="2564" max="2564" width="15.21875" style="1" customWidth="1"/>
    <col min="2565" max="2565" width="44.21875" style="1" customWidth="1"/>
    <col min="2566" max="2566" width="42" style="1" customWidth="1"/>
    <col min="2567" max="2567" width="22.5546875" style="1" customWidth="1"/>
    <col min="2568" max="2568" width="5.33203125" style="1" customWidth="1"/>
    <col min="2569" max="2569" width="15.33203125" style="1" customWidth="1"/>
    <col min="2570" max="2572" width="5.33203125" style="1" customWidth="1"/>
    <col min="2573" max="2573" width="6.5546875" style="1" customWidth="1"/>
    <col min="2574" max="2577" width="5.33203125" style="1" customWidth="1"/>
    <col min="2578" max="2816" width="9" style="1"/>
    <col min="2817" max="2817" width="2.33203125" style="1" customWidth="1"/>
    <col min="2818" max="2818" width="25" style="1" bestFit="1" customWidth="1"/>
    <col min="2819" max="2819" width="41.77734375" style="1" customWidth="1"/>
    <col min="2820" max="2820" width="15.21875" style="1" customWidth="1"/>
    <col min="2821" max="2821" width="44.21875" style="1" customWidth="1"/>
    <col min="2822" max="2822" width="42" style="1" customWidth="1"/>
    <col min="2823" max="2823" width="22.5546875" style="1" customWidth="1"/>
    <col min="2824" max="2824" width="5.33203125" style="1" customWidth="1"/>
    <col min="2825" max="2825" width="15.33203125" style="1" customWidth="1"/>
    <col min="2826" max="2828" width="5.33203125" style="1" customWidth="1"/>
    <col min="2829" max="2829" width="6.5546875" style="1" customWidth="1"/>
    <col min="2830" max="2833" width="5.33203125" style="1" customWidth="1"/>
    <col min="2834" max="3072" width="9" style="1"/>
    <col min="3073" max="3073" width="2.33203125" style="1" customWidth="1"/>
    <col min="3074" max="3074" width="25" style="1" bestFit="1" customWidth="1"/>
    <col min="3075" max="3075" width="41.77734375" style="1" customWidth="1"/>
    <col min="3076" max="3076" width="15.21875" style="1" customWidth="1"/>
    <col min="3077" max="3077" width="44.21875" style="1" customWidth="1"/>
    <col min="3078" max="3078" width="42" style="1" customWidth="1"/>
    <col min="3079" max="3079" width="22.5546875" style="1" customWidth="1"/>
    <col min="3080" max="3080" width="5.33203125" style="1" customWidth="1"/>
    <col min="3081" max="3081" width="15.33203125" style="1" customWidth="1"/>
    <col min="3082" max="3084" width="5.33203125" style="1" customWidth="1"/>
    <col min="3085" max="3085" width="6.5546875" style="1" customWidth="1"/>
    <col min="3086" max="3089" width="5.33203125" style="1" customWidth="1"/>
    <col min="3090" max="3328" width="9" style="1"/>
    <col min="3329" max="3329" width="2.33203125" style="1" customWidth="1"/>
    <col min="3330" max="3330" width="25" style="1" bestFit="1" customWidth="1"/>
    <col min="3331" max="3331" width="41.77734375" style="1" customWidth="1"/>
    <col min="3332" max="3332" width="15.21875" style="1" customWidth="1"/>
    <col min="3333" max="3333" width="44.21875" style="1" customWidth="1"/>
    <col min="3334" max="3334" width="42" style="1" customWidth="1"/>
    <col min="3335" max="3335" width="22.5546875" style="1" customWidth="1"/>
    <col min="3336" max="3336" width="5.33203125" style="1" customWidth="1"/>
    <col min="3337" max="3337" width="15.33203125" style="1" customWidth="1"/>
    <col min="3338" max="3340" width="5.33203125" style="1" customWidth="1"/>
    <col min="3341" max="3341" width="6.5546875" style="1" customWidth="1"/>
    <col min="3342" max="3345" width="5.33203125" style="1" customWidth="1"/>
    <col min="3346" max="3584" width="9" style="1"/>
    <col min="3585" max="3585" width="2.33203125" style="1" customWidth="1"/>
    <col min="3586" max="3586" width="25" style="1" bestFit="1" customWidth="1"/>
    <col min="3587" max="3587" width="41.77734375" style="1" customWidth="1"/>
    <col min="3588" max="3588" width="15.21875" style="1" customWidth="1"/>
    <col min="3589" max="3589" width="44.21875" style="1" customWidth="1"/>
    <col min="3590" max="3590" width="42" style="1" customWidth="1"/>
    <col min="3591" max="3591" width="22.5546875" style="1" customWidth="1"/>
    <col min="3592" max="3592" width="5.33203125" style="1" customWidth="1"/>
    <col min="3593" max="3593" width="15.33203125" style="1" customWidth="1"/>
    <col min="3594" max="3596" width="5.33203125" style="1" customWidth="1"/>
    <col min="3597" max="3597" width="6.5546875" style="1" customWidth="1"/>
    <col min="3598" max="3601" width="5.33203125" style="1" customWidth="1"/>
    <col min="3602" max="3840" width="9" style="1"/>
    <col min="3841" max="3841" width="2.33203125" style="1" customWidth="1"/>
    <col min="3842" max="3842" width="25" style="1" bestFit="1" customWidth="1"/>
    <col min="3843" max="3843" width="41.77734375" style="1" customWidth="1"/>
    <col min="3844" max="3844" width="15.21875" style="1" customWidth="1"/>
    <col min="3845" max="3845" width="44.21875" style="1" customWidth="1"/>
    <col min="3846" max="3846" width="42" style="1" customWidth="1"/>
    <col min="3847" max="3847" width="22.5546875" style="1" customWidth="1"/>
    <col min="3848" max="3848" width="5.33203125" style="1" customWidth="1"/>
    <col min="3849" max="3849" width="15.33203125" style="1" customWidth="1"/>
    <col min="3850" max="3852" width="5.33203125" style="1" customWidth="1"/>
    <col min="3853" max="3853" width="6.5546875" style="1" customWidth="1"/>
    <col min="3854" max="3857" width="5.33203125" style="1" customWidth="1"/>
    <col min="3858" max="4096" width="9" style="1"/>
    <col min="4097" max="4097" width="2.33203125" style="1" customWidth="1"/>
    <col min="4098" max="4098" width="25" style="1" bestFit="1" customWidth="1"/>
    <col min="4099" max="4099" width="41.77734375" style="1" customWidth="1"/>
    <col min="4100" max="4100" width="15.21875" style="1" customWidth="1"/>
    <col min="4101" max="4101" width="44.21875" style="1" customWidth="1"/>
    <col min="4102" max="4102" width="42" style="1" customWidth="1"/>
    <col min="4103" max="4103" width="22.5546875" style="1" customWidth="1"/>
    <col min="4104" max="4104" width="5.33203125" style="1" customWidth="1"/>
    <col min="4105" max="4105" width="15.33203125" style="1" customWidth="1"/>
    <col min="4106" max="4108" width="5.33203125" style="1" customWidth="1"/>
    <col min="4109" max="4109" width="6.5546875" style="1" customWidth="1"/>
    <col min="4110" max="4113" width="5.33203125" style="1" customWidth="1"/>
    <col min="4114" max="4352" width="9" style="1"/>
    <col min="4353" max="4353" width="2.33203125" style="1" customWidth="1"/>
    <col min="4354" max="4354" width="25" style="1" bestFit="1" customWidth="1"/>
    <col min="4355" max="4355" width="41.77734375" style="1" customWidth="1"/>
    <col min="4356" max="4356" width="15.21875" style="1" customWidth="1"/>
    <col min="4357" max="4357" width="44.21875" style="1" customWidth="1"/>
    <col min="4358" max="4358" width="42" style="1" customWidth="1"/>
    <col min="4359" max="4359" width="22.5546875" style="1" customWidth="1"/>
    <col min="4360" max="4360" width="5.33203125" style="1" customWidth="1"/>
    <col min="4361" max="4361" width="15.33203125" style="1" customWidth="1"/>
    <col min="4362" max="4364" width="5.33203125" style="1" customWidth="1"/>
    <col min="4365" max="4365" width="6.5546875" style="1" customWidth="1"/>
    <col min="4366" max="4369" width="5.33203125" style="1" customWidth="1"/>
    <col min="4370" max="4608" width="9" style="1"/>
    <col min="4609" max="4609" width="2.33203125" style="1" customWidth="1"/>
    <col min="4610" max="4610" width="25" style="1" bestFit="1" customWidth="1"/>
    <col min="4611" max="4611" width="41.77734375" style="1" customWidth="1"/>
    <col min="4612" max="4612" width="15.21875" style="1" customWidth="1"/>
    <col min="4613" max="4613" width="44.21875" style="1" customWidth="1"/>
    <col min="4614" max="4614" width="42" style="1" customWidth="1"/>
    <col min="4615" max="4615" width="22.5546875" style="1" customWidth="1"/>
    <col min="4616" max="4616" width="5.33203125" style="1" customWidth="1"/>
    <col min="4617" max="4617" width="15.33203125" style="1" customWidth="1"/>
    <col min="4618" max="4620" width="5.33203125" style="1" customWidth="1"/>
    <col min="4621" max="4621" width="6.5546875" style="1" customWidth="1"/>
    <col min="4622" max="4625" width="5.33203125" style="1" customWidth="1"/>
    <col min="4626" max="4864" width="9" style="1"/>
    <col min="4865" max="4865" width="2.33203125" style="1" customWidth="1"/>
    <col min="4866" max="4866" width="25" style="1" bestFit="1" customWidth="1"/>
    <col min="4867" max="4867" width="41.77734375" style="1" customWidth="1"/>
    <col min="4868" max="4868" width="15.21875" style="1" customWidth="1"/>
    <col min="4869" max="4869" width="44.21875" style="1" customWidth="1"/>
    <col min="4870" max="4870" width="42" style="1" customWidth="1"/>
    <col min="4871" max="4871" width="22.5546875" style="1" customWidth="1"/>
    <col min="4872" max="4872" width="5.33203125" style="1" customWidth="1"/>
    <col min="4873" max="4873" width="15.33203125" style="1" customWidth="1"/>
    <col min="4874" max="4876" width="5.33203125" style="1" customWidth="1"/>
    <col min="4877" max="4877" width="6.5546875" style="1" customWidth="1"/>
    <col min="4878" max="4881" width="5.33203125" style="1" customWidth="1"/>
    <col min="4882" max="5120" width="9" style="1"/>
    <col min="5121" max="5121" width="2.33203125" style="1" customWidth="1"/>
    <col min="5122" max="5122" width="25" style="1" bestFit="1" customWidth="1"/>
    <col min="5123" max="5123" width="41.77734375" style="1" customWidth="1"/>
    <col min="5124" max="5124" width="15.21875" style="1" customWidth="1"/>
    <col min="5125" max="5125" width="44.21875" style="1" customWidth="1"/>
    <col min="5126" max="5126" width="42" style="1" customWidth="1"/>
    <col min="5127" max="5127" width="22.5546875" style="1" customWidth="1"/>
    <col min="5128" max="5128" width="5.33203125" style="1" customWidth="1"/>
    <col min="5129" max="5129" width="15.33203125" style="1" customWidth="1"/>
    <col min="5130" max="5132" width="5.33203125" style="1" customWidth="1"/>
    <col min="5133" max="5133" width="6.5546875" style="1" customWidth="1"/>
    <col min="5134" max="5137" width="5.33203125" style="1" customWidth="1"/>
    <col min="5138" max="5376" width="9" style="1"/>
    <col min="5377" max="5377" width="2.33203125" style="1" customWidth="1"/>
    <col min="5378" max="5378" width="25" style="1" bestFit="1" customWidth="1"/>
    <col min="5379" max="5379" width="41.77734375" style="1" customWidth="1"/>
    <col min="5380" max="5380" width="15.21875" style="1" customWidth="1"/>
    <col min="5381" max="5381" width="44.21875" style="1" customWidth="1"/>
    <col min="5382" max="5382" width="42" style="1" customWidth="1"/>
    <col min="5383" max="5383" width="22.5546875" style="1" customWidth="1"/>
    <col min="5384" max="5384" width="5.33203125" style="1" customWidth="1"/>
    <col min="5385" max="5385" width="15.33203125" style="1" customWidth="1"/>
    <col min="5386" max="5388" width="5.33203125" style="1" customWidth="1"/>
    <col min="5389" max="5389" width="6.5546875" style="1" customWidth="1"/>
    <col min="5390" max="5393" width="5.33203125" style="1" customWidth="1"/>
    <col min="5394" max="5632" width="9" style="1"/>
    <col min="5633" max="5633" width="2.33203125" style="1" customWidth="1"/>
    <col min="5634" max="5634" width="25" style="1" bestFit="1" customWidth="1"/>
    <col min="5635" max="5635" width="41.77734375" style="1" customWidth="1"/>
    <col min="5636" max="5636" width="15.21875" style="1" customWidth="1"/>
    <col min="5637" max="5637" width="44.21875" style="1" customWidth="1"/>
    <col min="5638" max="5638" width="42" style="1" customWidth="1"/>
    <col min="5639" max="5639" width="22.5546875" style="1" customWidth="1"/>
    <col min="5640" max="5640" width="5.33203125" style="1" customWidth="1"/>
    <col min="5641" max="5641" width="15.33203125" style="1" customWidth="1"/>
    <col min="5642" max="5644" width="5.33203125" style="1" customWidth="1"/>
    <col min="5645" max="5645" width="6.5546875" style="1" customWidth="1"/>
    <col min="5646" max="5649" width="5.33203125" style="1" customWidth="1"/>
    <col min="5650" max="5888" width="9" style="1"/>
    <col min="5889" max="5889" width="2.33203125" style="1" customWidth="1"/>
    <col min="5890" max="5890" width="25" style="1" bestFit="1" customWidth="1"/>
    <col min="5891" max="5891" width="41.77734375" style="1" customWidth="1"/>
    <col min="5892" max="5892" width="15.21875" style="1" customWidth="1"/>
    <col min="5893" max="5893" width="44.21875" style="1" customWidth="1"/>
    <col min="5894" max="5894" width="42" style="1" customWidth="1"/>
    <col min="5895" max="5895" width="22.5546875" style="1" customWidth="1"/>
    <col min="5896" max="5896" width="5.33203125" style="1" customWidth="1"/>
    <col min="5897" max="5897" width="15.33203125" style="1" customWidth="1"/>
    <col min="5898" max="5900" width="5.33203125" style="1" customWidth="1"/>
    <col min="5901" max="5901" width="6.5546875" style="1" customWidth="1"/>
    <col min="5902" max="5905" width="5.33203125" style="1" customWidth="1"/>
    <col min="5906" max="6144" width="9" style="1"/>
    <col min="6145" max="6145" width="2.33203125" style="1" customWidth="1"/>
    <col min="6146" max="6146" width="25" style="1" bestFit="1" customWidth="1"/>
    <col min="6147" max="6147" width="41.77734375" style="1" customWidth="1"/>
    <col min="6148" max="6148" width="15.21875" style="1" customWidth="1"/>
    <col min="6149" max="6149" width="44.21875" style="1" customWidth="1"/>
    <col min="6150" max="6150" width="42" style="1" customWidth="1"/>
    <col min="6151" max="6151" width="22.5546875" style="1" customWidth="1"/>
    <col min="6152" max="6152" width="5.33203125" style="1" customWidth="1"/>
    <col min="6153" max="6153" width="15.33203125" style="1" customWidth="1"/>
    <col min="6154" max="6156" width="5.33203125" style="1" customWidth="1"/>
    <col min="6157" max="6157" width="6.5546875" style="1" customWidth="1"/>
    <col min="6158" max="6161" width="5.33203125" style="1" customWidth="1"/>
    <col min="6162" max="6400" width="9" style="1"/>
    <col min="6401" max="6401" width="2.33203125" style="1" customWidth="1"/>
    <col min="6402" max="6402" width="25" style="1" bestFit="1" customWidth="1"/>
    <col min="6403" max="6403" width="41.77734375" style="1" customWidth="1"/>
    <col min="6404" max="6404" width="15.21875" style="1" customWidth="1"/>
    <col min="6405" max="6405" width="44.21875" style="1" customWidth="1"/>
    <col min="6406" max="6406" width="42" style="1" customWidth="1"/>
    <col min="6407" max="6407" width="22.5546875" style="1" customWidth="1"/>
    <col min="6408" max="6408" width="5.33203125" style="1" customWidth="1"/>
    <col min="6409" max="6409" width="15.33203125" style="1" customWidth="1"/>
    <col min="6410" max="6412" width="5.33203125" style="1" customWidth="1"/>
    <col min="6413" max="6413" width="6.5546875" style="1" customWidth="1"/>
    <col min="6414" max="6417" width="5.33203125" style="1" customWidth="1"/>
    <col min="6418" max="6656" width="9" style="1"/>
    <col min="6657" max="6657" width="2.33203125" style="1" customWidth="1"/>
    <col min="6658" max="6658" width="25" style="1" bestFit="1" customWidth="1"/>
    <col min="6659" max="6659" width="41.77734375" style="1" customWidth="1"/>
    <col min="6660" max="6660" width="15.21875" style="1" customWidth="1"/>
    <col min="6661" max="6661" width="44.21875" style="1" customWidth="1"/>
    <col min="6662" max="6662" width="42" style="1" customWidth="1"/>
    <col min="6663" max="6663" width="22.5546875" style="1" customWidth="1"/>
    <col min="6664" max="6664" width="5.33203125" style="1" customWidth="1"/>
    <col min="6665" max="6665" width="15.33203125" style="1" customWidth="1"/>
    <col min="6666" max="6668" width="5.33203125" style="1" customWidth="1"/>
    <col min="6669" max="6669" width="6.5546875" style="1" customWidth="1"/>
    <col min="6670" max="6673" width="5.33203125" style="1" customWidth="1"/>
    <col min="6674" max="6912" width="9" style="1"/>
    <col min="6913" max="6913" width="2.33203125" style="1" customWidth="1"/>
    <col min="6914" max="6914" width="25" style="1" bestFit="1" customWidth="1"/>
    <col min="6915" max="6915" width="41.77734375" style="1" customWidth="1"/>
    <col min="6916" max="6916" width="15.21875" style="1" customWidth="1"/>
    <col min="6917" max="6917" width="44.21875" style="1" customWidth="1"/>
    <col min="6918" max="6918" width="42" style="1" customWidth="1"/>
    <col min="6919" max="6919" width="22.5546875" style="1" customWidth="1"/>
    <col min="6920" max="6920" width="5.33203125" style="1" customWidth="1"/>
    <col min="6921" max="6921" width="15.33203125" style="1" customWidth="1"/>
    <col min="6922" max="6924" width="5.33203125" style="1" customWidth="1"/>
    <col min="6925" max="6925" width="6.5546875" style="1" customWidth="1"/>
    <col min="6926" max="6929" width="5.33203125" style="1" customWidth="1"/>
    <col min="6930" max="7168" width="9" style="1"/>
    <col min="7169" max="7169" width="2.33203125" style="1" customWidth="1"/>
    <col min="7170" max="7170" width="25" style="1" bestFit="1" customWidth="1"/>
    <col min="7171" max="7171" width="41.77734375" style="1" customWidth="1"/>
    <col min="7172" max="7172" width="15.21875" style="1" customWidth="1"/>
    <col min="7173" max="7173" width="44.21875" style="1" customWidth="1"/>
    <col min="7174" max="7174" width="42" style="1" customWidth="1"/>
    <col min="7175" max="7175" width="22.5546875" style="1" customWidth="1"/>
    <col min="7176" max="7176" width="5.33203125" style="1" customWidth="1"/>
    <col min="7177" max="7177" width="15.33203125" style="1" customWidth="1"/>
    <col min="7178" max="7180" width="5.33203125" style="1" customWidth="1"/>
    <col min="7181" max="7181" width="6.5546875" style="1" customWidth="1"/>
    <col min="7182" max="7185" width="5.33203125" style="1" customWidth="1"/>
    <col min="7186" max="7424" width="9" style="1"/>
    <col min="7425" max="7425" width="2.33203125" style="1" customWidth="1"/>
    <col min="7426" max="7426" width="25" style="1" bestFit="1" customWidth="1"/>
    <col min="7427" max="7427" width="41.77734375" style="1" customWidth="1"/>
    <col min="7428" max="7428" width="15.21875" style="1" customWidth="1"/>
    <col min="7429" max="7429" width="44.21875" style="1" customWidth="1"/>
    <col min="7430" max="7430" width="42" style="1" customWidth="1"/>
    <col min="7431" max="7431" width="22.5546875" style="1" customWidth="1"/>
    <col min="7432" max="7432" width="5.33203125" style="1" customWidth="1"/>
    <col min="7433" max="7433" width="15.33203125" style="1" customWidth="1"/>
    <col min="7434" max="7436" width="5.33203125" style="1" customWidth="1"/>
    <col min="7437" max="7437" width="6.5546875" style="1" customWidth="1"/>
    <col min="7438" max="7441" width="5.33203125" style="1" customWidth="1"/>
    <col min="7442" max="7680" width="9" style="1"/>
    <col min="7681" max="7681" width="2.33203125" style="1" customWidth="1"/>
    <col min="7682" max="7682" width="25" style="1" bestFit="1" customWidth="1"/>
    <col min="7683" max="7683" width="41.77734375" style="1" customWidth="1"/>
    <col min="7684" max="7684" width="15.21875" style="1" customWidth="1"/>
    <col min="7685" max="7685" width="44.21875" style="1" customWidth="1"/>
    <col min="7686" max="7686" width="42" style="1" customWidth="1"/>
    <col min="7687" max="7687" width="22.5546875" style="1" customWidth="1"/>
    <col min="7688" max="7688" width="5.33203125" style="1" customWidth="1"/>
    <col min="7689" max="7689" width="15.33203125" style="1" customWidth="1"/>
    <col min="7690" max="7692" width="5.33203125" style="1" customWidth="1"/>
    <col min="7693" max="7693" width="6.5546875" style="1" customWidth="1"/>
    <col min="7694" max="7697" width="5.33203125" style="1" customWidth="1"/>
    <col min="7698" max="7936" width="9" style="1"/>
    <col min="7937" max="7937" width="2.33203125" style="1" customWidth="1"/>
    <col min="7938" max="7938" width="25" style="1" bestFit="1" customWidth="1"/>
    <col min="7939" max="7939" width="41.77734375" style="1" customWidth="1"/>
    <col min="7940" max="7940" width="15.21875" style="1" customWidth="1"/>
    <col min="7941" max="7941" width="44.21875" style="1" customWidth="1"/>
    <col min="7942" max="7942" width="42" style="1" customWidth="1"/>
    <col min="7943" max="7943" width="22.5546875" style="1" customWidth="1"/>
    <col min="7944" max="7944" width="5.33203125" style="1" customWidth="1"/>
    <col min="7945" max="7945" width="15.33203125" style="1" customWidth="1"/>
    <col min="7946" max="7948" width="5.33203125" style="1" customWidth="1"/>
    <col min="7949" max="7949" width="6.5546875" style="1" customWidth="1"/>
    <col min="7950" max="7953" width="5.33203125" style="1" customWidth="1"/>
    <col min="7954" max="8192" width="9" style="1"/>
    <col min="8193" max="8193" width="2.33203125" style="1" customWidth="1"/>
    <col min="8194" max="8194" width="25" style="1" bestFit="1" customWidth="1"/>
    <col min="8195" max="8195" width="41.77734375" style="1" customWidth="1"/>
    <col min="8196" max="8196" width="15.21875" style="1" customWidth="1"/>
    <col min="8197" max="8197" width="44.21875" style="1" customWidth="1"/>
    <col min="8198" max="8198" width="42" style="1" customWidth="1"/>
    <col min="8199" max="8199" width="22.5546875" style="1" customWidth="1"/>
    <col min="8200" max="8200" width="5.33203125" style="1" customWidth="1"/>
    <col min="8201" max="8201" width="15.33203125" style="1" customWidth="1"/>
    <col min="8202" max="8204" width="5.33203125" style="1" customWidth="1"/>
    <col min="8205" max="8205" width="6.5546875" style="1" customWidth="1"/>
    <col min="8206" max="8209" width="5.33203125" style="1" customWidth="1"/>
    <col min="8210" max="8448" width="9" style="1"/>
    <col min="8449" max="8449" width="2.33203125" style="1" customWidth="1"/>
    <col min="8450" max="8450" width="25" style="1" bestFit="1" customWidth="1"/>
    <col min="8451" max="8451" width="41.77734375" style="1" customWidth="1"/>
    <col min="8452" max="8452" width="15.21875" style="1" customWidth="1"/>
    <col min="8453" max="8453" width="44.21875" style="1" customWidth="1"/>
    <col min="8454" max="8454" width="42" style="1" customWidth="1"/>
    <col min="8455" max="8455" width="22.5546875" style="1" customWidth="1"/>
    <col min="8456" max="8456" width="5.33203125" style="1" customWidth="1"/>
    <col min="8457" max="8457" width="15.33203125" style="1" customWidth="1"/>
    <col min="8458" max="8460" width="5.33203125" style="1" customWidth="1"/>
    <col min="8461" max="8461" width="6.5546875" style="1" customWidth="1"/>
    <col min="8462" max="8465" width="5.33203125" style="1" customWidth="1"/>
    <col min="8466" max="8704" width="9" style="1"/>
    <col min="8705" max="8705" width="2.33203125" style="1" customWidth="1"/>
    <col min="8706" max="8706" width="25" style="1" bestFit="1" customWidth="1"/>
    <col min="8707" max="8707" width="41.77734375" style="1" customWidth="1"/>
    <col min="8708" max="8708" width="15.21875" style="1" customWidth="1"/>
    <col min="8709" max="8709" width="44.21875" style="1" customWidth="1"/>
    <col min="8710" max="8710" width="42" style="1" customWidth="1"/>
    <col min="8711" max="8711" width="22.5546875" style="1" customWidth="1"/>
    <col min="8712" max="8712" width="5.33203125" style="1" customWidth="1"/>
    <col min="8713" max="8713" width="15.33203125" style="1" customWidth="1"/>
    <col min="8714" max="8716" width="5.33203125" style="1" customWidth="1"/>
    <col min="8717" max="8717" width="6.5546875" style="1" customWidth="1"/>
    <col min="8718" max="8721" width="5.33203125" style="1" customWidth="1"/>
    <col min="8722" max="8960" width="9" style="1"/>
    <col min="8961" max="8961" width="2.33203125" style="1" customWidth="1"/>
    <col min="8962" max="8962" width="25" style="1" bestFit="1" customWidth="1"/>
    <col min="8963" max="8963" width="41.77734375" style="1" customWidth="1"/>
    <col min="8964" max="8964" width="15.21875" style="1" customWidth="1"/>
    <col min="8965" max="8965" width="44.21875" style="1" customWidth="1"/>
    <col min="8966" max="8966" width="42" style="1" customWidth="1"/>
    <col min="8967" max="8967" width="22.5546875" style="1" customWidth="1"/>
    <col min="8968" max="8968" width="5.33203125" style="1" customWidth="1"/>
    <col min="8969" max="8969" width="15.33203125" style="1" customWidth="1"/>
    <col min="8970" max="8972" width="5.33203125" style="1" customWidth="1"/>
    <col min="8973" max="8973" width="6.5546875" style="1" customWidth="1"/>
    <col min="8974" max="8977" width="5.33203125" style="1" customWidth="1"/>
    <col min="8978" max="9216" width="9" style="1"/>
    <col min="9217" max="9217" width="2.33203125" style="1" customWidth="1"/>
    <col min="9218" max="9218" width="25" style="1" bestFit="1" customWidth="1"/>
    <col min="9219" max="9219" width="41.77734375" style="1" customWidth="1"/>
    <col min="9220" max="9220" width="15.21875" style="1" customWidth="1"/>
    <col min="9221" max="9221" width="44.21875" style="1" customWidth="1"/>
    <col min="9222" max="9222" width="42" style="1" customWidth="1"/>
    <col min="9223" max="9223" width="22.5546875" style="1" customWidth="1"/>
    <col min="9224" max="9224" width="5.33203125" style="1" customWidth="1"/>
    <col min="9225" max="9225" width="15.33203125" style="1" customWidth="1"/>
    <col min="9226" max="9228" width="5.33203125" style="1" customWidth="1"/>
    <col min="9229" max="9229" width="6.5546875" style="1" customWidth="1"/>
    <col min="9230" max="9233" width="5.33203125" style="1" customWidth="1"/>
    <col min="9234" max="9472" width="9" style="1"/>
    <col min="9473" max="9473" width="2.33203125" style="1" customWidth="1"/>
    <col min="9474" max="9474" width="25" style="1" bestFit="1" customWidth="1"/>
    <col min="9475" max="9475" width="41.77734375" style="1" customWidth="1"/>
    <col min="9476" max="9476" width="15.21875" style="1" customWidth="1"/>
    <col min="9477" max="9477" width="44.21875" style="1" customWidth="1"/>
    <col min="9478" max="9478" width="42" style="1" customWidth="1"/>
    <col min="9479" max="9479" width="22.5546875" style="1" customWidth="1"/>
    <col min="9480" max="9480" width="5.33203125" style="1" customWidth="1"/>
    <col min="9481" max="9481" width="15.33203125" style="1" customWidth="1"/>
    <col min="9482" max="9484" width="5.33203125" style="1" customWidth="1"/>
    <col min="9485" max="9485" width="6.5546875" style="1" customWidth="1"/>
    <col min="9486" max="9489" width="5.33203125" style="1" customWidth="1"/>
    <col min="9490" max="9728" width="9" style="1"/>
    <col min="9729" max="9729" width="2.33203125" style="1" customWidth="1"/>
    <col min="9730" max="9730" width="25" style="1" bestFit="1" customWidth="1"/>
    <col min="9731" max="9731" width="41.77734375" style="1" customWidth="1"/>
    <col min="9732" max="9732" width="15.21875" style="1" customWidth="1"/>
    <col min="9733" max="9733" width="44.21875" style="1" customWidth="1"/>
    <col min="9734" max="9734" width="42" style="1" customWidth="1"/>
    <col min="9735" max="9735" width="22.5546875" style="1" customWidth="1"/>
    <col min="9736" max="9736" width="5.33203125" style="1" customWidth="1"/>
    <col min="9737" max="9737" width="15.33203125" style="1" customWidth="1"/>
    <col min="9738" max="9740" width="5.33203125" style="1" customWidth="1"/>
    <col min="9741" max="9741" width="6.5546875" style="1" customWidth="1"/>
    <col min="9742" max="9745" width="5.33203125" style="1" customWidth="1"/>
    <col min="9746" max="9984" width="9" style="1"/>
    <col min="9985" max="9985" width="2.33203125" style="1" customWidth="1"/>
    <col min="9986" max="9986" width="25" style="1" bestFit="1" customWidth="1"/>
    <col min="9987" max="9987" width="41.77734375" style="1" customWidth="1"/>
    <col min="9988" max="9988" width="15.21875" style="1" customWidth="1"/>
    <col min="9989" max="9989" width="44.21875" style="1" customWidth="1"/>
    <col min="9990" max="9990" width="42" style="1" customWidth="1"/>
    <col min="9991" max="9991" width="22.5546875" style="1" customWidth="1"/>
    <col min="9992" max="9992" width="5.33203125" style="1" customWidth="1"/>
    <col min="9993" max="9993" width="15.33203125" style="1" customWidth="1"/>
    <col min="9994" max="9996" width="5.33203125" style="1" customWidth="1"/>
    <col min="9997" max="9997" width="6.5546875" style="1" customWidth="1"/>
    <col min="9998" max="10001" width="5.33203125" style="1" customWidth="1"/>
    <col min="10002" max="10240" width="9" style="1"/>
    <col min="10241" max="10241" width="2.33203125" style="1" customWidth="1"/>
    <col min="10242" max="10242" width="25" style="1" bestFit="1" customWidth="1"/>
    <col min="10243" max="10243" width="41.77734375" style="1" customWidth="1"/>
    <col min="10244" max="10244" width="15.21875" style="1" customWidth="1"/>
    <col min="10245" max="10245" width="44.21875" style="1" customWidth="1"/>
    <col min="10246" max="10246" width="42" style="1" customWidth="1"/>
    <col min="10247" max="10247" width="22.5546875" style="1" customWidth="1"/>
    <col min="10248" max="10248" width="5.33203125" style="1" customWidth="1"/>
    <col min="10249" max="10249" width="15.33203125" style="1" customWidth="1"/>
    <col min="10250" max="10252" width="5.33203125" style="1" customWidth="1"/>
    <col min="10253" max="10253" width="6.5546875" style="1" customWidth="1"/>
    <col min="10254" max="10257" width="5.33203125" style="1" customWidth="1"/>
    <col min="10258" max="10496" width="9" style="1"/>
    <col min="10497" max="10497" width="2.33203125" style="1" customWidth="1"/>
    <col min="10498" max="10498" width="25" style="1" bestFit="1" customWidth="1"/>
    <col min="10499" max="10499" width="41.77734375" style="1" customWidth="1"/>
    <col min="10500" max="10500" width="15.21875" style="1" customWidth="1"/>
    <col min="10501" max="10501" width="44.21875" style="1" customWidth="1"/>
    <col min="10502" max="10502" width="42" style="1" customWidth="1"/>
    <col min="10503" max="10503" width="22.5546875" style="1" customWidth="1"/>
    <col min="10504" max="10504" width="5.33203125" style="1" customWidth="1"/>
    <col min="10505" max="10505" width="15.33203125" style="1" customWidth="1"/>
    <col min="10506" max="10508" width="5.33203125" style="1" customWidth="1"/>
    <col min="10509" max="10509" width="6.5546875" style="1" customWidth="1"/>
    <col min="10510" max="10513" width="5.33203125" style="1" customWidth="1"/>
    <col min="10514" max="10752" width="9" style="1"/>
    <col min="10753" max="10753" width="2.33203125" style="1" customWidth="1"/>
    <col min="10754" max="10754" width="25" style="1" bestFit="1" customWidth="1"/>
    <col min="10755" max="10755" width="41.77734375" style="1" customWidth="1"/>
    <col min="10756" max="10756" width="15.21875" style="1" customWidth="1"/>
    <col min="10757" max="10757" width="44.21875" style="1" customWidth="1"/>
    <col min="10758" max="10758" width="42" style="1" customWidth="1"/>
    <col min="10759" max="10759" width="22.5546875" style="1" customWidth="1"/>
    <col min="10760" max="10760" width="5.33203125" style="1" customWidth="1"/>
    <col min="10761" max="10761" width="15.33203125" style="1" customWidth="1"/>
    <col min="10762" max="10764" width="5.33203125" style="1" customWidth="1"/>
    <col min="10765" max="10765" width="6.5546875" style="1" customWidth="1"/>
    <col min="10766" max="10769" width="5.33203125" style="1" customWidth="1"/>
    <col min="10770" max="11008" width="9" style="1"/>
    <col min="11009" max="11009" width="2.33203125" style="1" customWidth="1"/>
    <col min="11010" max="11010" width="25" style="1" bestFit="1" customWidth="1"/>
    <col min="11011" max="11011" width="41.77734375" style="1" customWidth="1"/>
    <col min="11012" max="11012" width="15.21875" style="1" customWidth="1"/>
    <col min="11013" max="11013" width="44.21875" style="1" customWidth="1"/>
    <col min="11014" max="11014" width="42" style="1" customWidth="1"/>
    <col min="11015" max="11015" width="22.5546875" style="1" customWidth="1"/>
    <col min="11016" max="11016" width="5.33203125" style="1" customWidth="1"/>
    <col min="11017" max="11017" width="15.33203125" style="1" customWidth="1"/>
    <col min="11018" max="11020" width="5.33203125" style="1" customWidth="1"/>
    <col min="11021" max="11021" width="6.5546875" style="1" customWidth="1"/>
    <col min="11022" max="11025" width="5.33203125" style="1" customWidth="1"/>
    <col min="11026" max="11264" width="9" style="1"/>
    <col min="11265" max="11265" width="2.33203125" style="1" customWidth="1"/>
    <col min="11266" max="11266" width="25" style="1" bestFit="1" customWidth="1"/>
    <col min="11267" max="11267" width="41.77734375" style="1" customWidth="1"/>
    <col min="11268" max="11268" width="15.21875" style="1" customWidth="1"/>
    <col min="11269" max="11269" width="44.21875" style="1" customWidth="1"/>
    <col min="11270" max="11270" width="42" style="1" customWidth="1"/>
    <col min="11271" max="11271" width="22.5546875" style="1" customWidth="1"/>
    <col min="11272" max="11272" width="5.33203125" style="1" customWidth="1"/>
    <col min="11273" max="11273" width="15.33203125" style="1" customWidth="1"/>
    <col min="11274" max="11276" width="5.33203125" style="1" customWidth="1"/>
    <col min="11277" max="11277" width="6.5546875" style="1" customWidth="1"/>
    <col min="11278" max="11281" width="5.33203125" style="1" customWidth="1"/>
    <col min="11282" max="11520" width="9" style="1"/>
    <col min="11521" max="11521" width="2.33203125" style="1" customWidth="1"/>
    <col min="11522" max="11522" width="25" style="1" bestFit="1" customWidth="1"/>
    <col min="11523" max="11523" width="41.77734375" style="1" customWidth="1"/>
    <col min="11524" max="11524" width="15.21875" style="1" customWidth="1"/>
    <col min="11525" max="11525" width="44.21875" style="1" customWidth="1"/>
    <col min="11526" max="11526" width="42" style="1" customWidth="1"/>
    <col min="11527" max="11527" width="22.5546875" style="1" customWidth="1"/>
    <col min="11528" max="11528" width="5.33203125" style="1" customWidth="1"/>
    <col min="11529" max="11529" width="15.33203125" style="1" customWidth="1"/>
    <col min="11530" max="11532" width="5.33203125" style="1" customWidth="1"/>
    <col min="11533" max="11533" width="6.5546875" style="1" customWidth="1"/>
    <col min="11534" max="11537" width="5.33203125" style="1" customWidth="1"/>
    <col min="11538" max="11776" width="9" style="1"/>
    <col min="11777" max="11777" width="2.33203125" style="1" customWidth="1"/>
    <col min="11778" max="11778" width="25" style="1" bestFit="1" customWidth="1"/>
    <col min="11779" max="11779" width="41.77734375" style="1" customWidth="1"/>
    <col min="11780" max="11780" width="15.21875" style="1" customWidth="1"/>
    <col min="11781" max="11781" width="44.21875" style="1" customWidth="1"/>
    <col min="11782" max="11782" width="42" style="1" customWidth="1"/>
    <col min="11783" max="11783" width="22.5546875" style="1" customWidth="1"/>
    <col min="11784" max="11784" width="5.33203125" style="1" customWidth="1"/>
    <col min="11785" max="11785" width="15.33203125" style="1" customWidth="1"/>
    <col min="11786" max="11788" width="5.33203125" style="1" customWidth="1"/>
    <col min="11789" max="11789" width="6.5546875" style="1" customWidth="1"/>
    <col min="11790" max="11793" width="5.33203125" style="1" customWidth="1"/>
    <col min="11794" max="12032" width="9" style="1"/>
    <col min="12033" max="12033" width="2.33203125" style="1" customWidth="1"/>
    <col min="12034" max="12034" width="25" style="1" bestFit="1" customWidth="1"/>
    <col min="12035" max="12035" width="41.77734375" style="1" customWidth="1"/>
    <col min="12036" max="12036" width="15.21875" style="1" customWidth="1"/>
    <col min="12037" max="12037" width="44.21875" style="1" customWidth="1"/>
    <col min="12038" max="12038" width="42" style="1" customWidth="1"/>
    <col min="12039" max="12039" width="22.5546875" style="1" customWidth="1"/>
    <col min="12040" max="12040" width="5.33203125" style="1" customWidth="1"/>
    <col min="12041" max="12041" width="15.33203125" style="1" customWidth="1"/>
    <col min="12042" max="12044" width="5.33203125" style="1" customWidth="1"/>
    <col min="12045" max="12045" width="6.5546875" style="1" customWidth="1"/>
    <col min="12046" max="12049" width="5.33203125" style="1" customWidth="1"/>
    <col min="12050" max="12288" width="9" style="1"/>
    <col min="12289" max="12289" width="2.33203125" style="1" customWidth="1"/>
    <col min="12290" max="12290" width="25" style="1" bestFit="1" customWidth="1"/>
    <col min="12291" max="12291" width="41.77734375" style="1" customWidth="1"/>
    <col min="12292" max="12292" width="15.21875" style="1" customWidth="1"/>
    <col min="12293" max="12293" width="44.21875" style="1" customWidth="1"/>
    <col min="12294" max="12294" width="42" style="1" customWidth="1"/>
    <col min="12295" max="12295" width="22.5546875" style="1" customWidth="1"/>
    <col min="12296" max="12296" width="5.33203125" style="1" customWidth="1"/>
    <col min="12297" max="12297" width="15.33203125" style="1" customWidth="1"/>
    <col min="12298" max="12300" width="5.33203125" style="1" customWidth="1"/>
    <col min="12301" max="12301" width="6.5546875" style="1" customWidth="1"/>
    <col min="12302" max="12305" width="5.33203125" style="1" customWidth="1"/>
    <col min="12306" max="12544" width="9" style="1"/>
    <col min="12545" max="12545" width="2.33203125" style="1" customWidth="1"/>
    <col min="12546" max="12546" width="25" style="1" bestFit="1" customWidth="1"/>
    <col min="12547" max="12547" width="41.77734375" style="1" customWidth="1"/>
    <col min="12548" max="12548" width="15.21875" style="1" customWidth="1"/>
    <col min="12549" max="12549" width="44.21875" style="1" customWidth="1"/>
    <col min="12550" max="12550" width="42" style="1" customWidth="1"/>
    <col min="12551" max="12551" width="22.5546875" style="1" customWidth="1"/>
    <col min="12552" max="12552" width="5.33203125" style="1" customWidth="1"/>
    <col min="12553" max="12553" width="15.33203125" style="1" customWidth="1"/>
    <col min="12554" max="12556" width="5.33203125" style="1" customWidth="1"/>
    <col min="12557" max="12557" width="6.5546875" style="1" customWidth="1"/>
    <col min="12558" max="12561" width="5.33203125" style="1" customWidth="1"/>
    <col min="12562" max="12800" width="9" style="1"/>
    <col min="12801" max="12801" width="2.33203125" style="1" customWidth="1"/>
    <col min="12802" max="12802" width="25" style="1" bestFit="1" customWidth="1"/>
    <col min="12803" max="12803" width="41.77734375" style="1" customWidth="1"/>
    <col min="12804" max="12804" width="15.21875" style="1" customWidth="1"/>
    <col min="12805" max="12805" width="44.21875" style="1" customWidth="1"/>
    <col min="12806" max="12806" width="42" style="1" customWidth="1"/>
    <col min="12807" max="12807" width="22.5546875" style="1" customWidth="1"/>
    <col min="12808" max="12808" width="5.33203125" style="1" customWidth="1"/>
    <col min="12809" max="12809" width="15.33203125" style="1" customWidth="1"/>
    <col min="12810" max="12812" width="5.33203125" style="1" customWidth="1"/>
    <col min="12813" max="12813" width="6.5546875" style="1" customWidth="1"/>
    <col min="12814" max="12817" width="5.33203125" style="1" customWidth="1"/>
    <col min="12818" max="13056" width="9" style="1"/>
    <col min="13057" max="13057" width="2.33203125" style="1" customWidth="1"/>
    <col min="13058" max="13058" width="25" style="1" bestFit="1" customWidth="1"/>
    <col min="13059" max="13059" width="41.77734375" style="1" customWidth="1"/>
    <col min="13060" max="13060" width="15.21875" style="1" customWidth="1"/>
    <col min="13061" max="13061" width="44.21875" style="1" customWidth="1"/>
    <col min="13062" max="13062" width="42" style="1" customWidth="1"/>
    <col min="13063" max="13063" width="22.5546875" style="1" customWidth="1"/>
    <col min="13064" max="13064" width="5.33203125" style="1" customWidth="1"/>
    <col min="13065" max="13065" width="15.33203125" style="1" customWidth="1"/>
    <col min="13066" max="13068" width="5.33203125" style="1" customWidth="1"/>
    <col min="13069" max="13069" width="6.5546875" style="1" customWidth="1"/>
    <col min="13070" max="13073" width="5.33203125" style="1" customWidth="1"/>
    <col min="13074" max="13312" width="9" style="1"/>
    <col min="13313" max="13313" width="2.33203125" style="1" customWidth="1"/>
    <col min="13314" max="13314" width="25" style="1" bestFit="1" customWidth="1"/>
    <col min="13315" max="13315" width="41.77734375" style="1" customWidth="1"/>
    <col min="13316" max="13316" width="15.21875" style="1" customWidth="1"/>
    <col min="13317" max="13317" width="44.21875" style="1" customWidth="1"/>
    <col min="13318" max="13318" width="42" style="1" customWidth="1"/>
    <col min="13319" max="13319" width="22.5546875" style="1" customWidth="1"/>
    <col min="13320" max="13320" width="5.33203125" style="1" customWidth="1"/>
    <col min="13321" max="13321" width="15.33203125" style="1" customWidth="1"/>
    <col min="13322" max="13324" width="5.33203125" style="1" customWidth="1"/>
    <col min="13325" max="13325" width="6.5546875" style="1" customWidth="1"/>
    <col min="13326" max="13329" width="5.33203125" style="1" customWidth="1"/>
    <col min="13330" max="13568" width="9" style="1"/>
    <col min="13569" max="13569" width="2.33203125" style="1" customWidth="1"/>
    <col min="13570" max="13570" width="25" style="1" bestFit="1" customWidth="1"/>
    <col min="13571" max="13571" width="41.77734375" style="1" customWidth="1"/>
    <col min="13572" max="13572" width="15.21875" style="1" customWidth="1"/>
    <col min="13573" max="13573" width="44.21875" style="1" customWidth="1"/>
    <col min="13574" max="13574" width="42" style="1" customWidth="1"/>
    <col min="13575" max="13575" width="22.5546875" style="1" customWidth="1"/>
    <col min="13576" max="13576" width="5.33203125" style="1" customWidth="1"/>
    <col min="13577" max="13577" width="15.33203125" style="1" customWidth="1"/>
    <col min="13578" max="13580" width="5.33203125" style="1" customWidth="1"/>
    <col min="13581" max="13581" width="6.5546875" style="1" customWidth="1"/>
    <col min="13582" max="13585" width="5.33203125" style="1" customWidth="1"/>
    <col min="13586" max="13824" width="9" style="1"/>
    <col min="13825" max="13825" width="2.33203125" style="1" customWidth="1"/>
    <col min="13826" max="13826" width="25" style="1" bestFit="1" customWidth="1"/>
    <col min="13827" max="13827" width="41.77734375" style="1" customWidth="1"/>
    <col min="13828" max="13828" width="15.21875" style="1" customWidth="1"/>
    <col min="13829" max="13829" width="44.21875" style="1" customWidth="1"/>
    <col min="13830" max="13830" width="42" style="1" customWidth="1"/>
    <col min="13831" max="13831" width="22.5546875" style="1" customWidth="1"/>
    <col min="13832" max="13832" width="5.33203125" style="1" customWidth="1"/>
    <col min="13833" max="13833" width="15.33203125" style="1" customWidth="1"/>
    <col min="13834" max="13836" width="5.33203125" style="1" customWidth="1"/>
    <col min="13837" max="13837" width="6.5546875" style="1" customWidth="1"/>
    <col min="13838" max="13841" width="5.33203125" style="1" customWidth="1"/>
    <col min="13842" max="14080" width="9" style="1"/>
    <col min="14081" max="14081" width="2.33203125" style="1" customWidth="1"/>
    <col min="14082" max="14082" width="25" style="1" bestFit="1" customWidth="1"/>
    <col min="14083" max="14083" width="41.77734375" style="1" customWidth="1"/>
    <col min="14084" max="14084" width="15.21875" style="1" customWidth="1"/>
    <col min="14085" max="14085" width="44.21875" style="1" customWidth="1"/>
    <col min="14086" max="14086" width="42" style="1" customWidth="1"/>
    <col min="14087" max="14087" width="22.5546875" style="1" customWidth="1"/>
    <col min="14088" max="14088" width="5.33203125" style="1" customWidth="1"/>
    <col min="14089" max="14089" width="15.33203125" style="1" customWidth="1"/>
    <col min="14090" max="14092" width="5.33203125" style="1" customWidth="1"/>
    <col min="14093" max="14093" width="6.5546875" style="1" customWidth="1"/>
    <col min="14094" max="14097" width="5.33203125" style="1" customWidth="1"/>
    <col min="14098" max="14336" width="9" style="1"/>
    <col min="14337" max="14337" width="2.33203125" style="1" customWidth="1"/>
    <col min="14338" max="14338" width="25" style="1" bestFit="1" customWidth="1"/>
    <col min="14339" max="14339" width="41.77734375" style="1" customWidth="1"/>
    <col min="14340" max="14340" width="15.21875" style="1" customWidth="1"/>
    <col min="14341" max="14341" width="44.21875" style="1" customWidth="1"/>
    <col min="14342" max="14342" width="42" style="1" customWidth="1"/>
    <col min="14343" max="14343" width="22.5546875" style="1" customWidth="1"/>
    <col min="14344" max="14344" width="5.33203125" style="1" customWidth="1"/>
    <col min="14345" max="14345" width="15.33203125" style="1" customWidth="1"/>
    <col min="14346" max="14348" width="5.33203125" style="1" customWidth="1"/>
    <col min="14349" max="14349" width="6.5546875" style="1" customWidth="1"/>
    <col min="14350" max="14353" width="5.33203125" style="1" customWidth="1"/>
    <col min="14354" max="14592" width="9" style="1"/>
    <col min="14593" max="14593" width="2.33203125" style="1" customWidth="1"/>
    <col min="14594" max="14594" width="25" style="1" bestFit="1" customWidth="1"/>
    <col min="14595" max="14595" width="41.77734375" style="1" customWidth="1"/>
    <col min="14596" max="14596" width="15.21875" style="1" customWidth="1"/>
    <col min="14597" max="14597" width="44.21875" style="1" customWidth="1"/>
    <col min="14598" max="14598" width="42" style="1" customWidth="1"/>
    <col min="14599" max="14599" width="22.5546875" style="1" customWidth="1"/>
    <col min="14600" max="14600" width="5.33203125" style="1" customWidth="1"/>
    <col min="14601" max="14601" width="15.33203125" style="1" customWidth="1"/>
    <col min="14602" max="14604" width="5.33203125" style="1" customWidth="1"/>
    <col min="14605" max="14605" width="6.5546875" style="1" customWidth="1"/>
    <col min="14606" max="14609" width="5.33203125" style="1" customWidth="1"/>
    <col min="14610" max="14848" width="9" style="1"/>
    <col min="14849" max="14849" width="2.33203125" style="1" customWidth="1"/>
    <col min="14850" max="14850" width="25" style="1" bestFit="1" customWidth="1"/>
    <col min="14851" max="14851" width="41.77734375" style="1" customWidth="1"/>
    <col min="14852" max="14852" width="15.21875" style="1" customWidth="1"/>
    <col min="14853" max="14853" width="44.21875" style="1" customWidth="1"/>
    <col min="14854" max="14854" width="42" style="1" customWidth="1"/>
    <col min="14855" max="14855" width="22.5546875" style="1" customWidth="1"/>
    <col min="14856" max="14856" width="5.33203125" style="1" customWidth="1"/>
    <col min="14857" max="14857" width="15.33203125" style="1" customWidth="1"/>
    <col min="14858" max="14860" width="5.33203125" style="1" customWidth="1"/>
    <col min="14861" max="14861" width="6.5546875" style="1" customWidth="1"/>
    <col min="14862" max="14865" width="5.33203125" style="1" customWidth="1"/>
    <col min="14866" max="15104" width="9" style="1"/>
    <col min="15105" max="15105" width="2.33203125" style="1" customWidth="1"/>
    <col min="15106" max="15106" width="25" style="1" bestFit="1" customWidth="1"/>
    <col min="15107" max="15107" width="41.77734375" style="1" customWidth="1"/>
    <col min="15108" max="15108" width="15.21875" style="1" customWidth="1"/>
    <col min="15109" max="15109" width="44.21875" style="1" customWidth="1"/>
    <col min="15110" max="15110" width="42" style="1" customWidth="1"/>
    <col min="15111" max="15111" width="22.5546875" style="1" customWidth="1"/>
    <col min="15112" max="15112" width="5.33203125" style="1" customWidth="1"/>
    <col min="15113" max="15113" width="15.33203125" style="1" customWidth="1"/>
    <col min="15114" max="15116" width="5.33203125" style="1" customWidth="1"/>
    <col min="15117" max="15117" width="6.5546875" style="1" customWidth="1"/>
    <col min="15118" max="15121" width="5.33203125" style="1" customWidth="1"/>
    <col min="15122" max="15360" width="9" style="1"/>
    <col min="15361" max="15361" width="2.33203125" style="1" customWidth="1"/>
    <col min="15362" max="15362" width="25" style="1" bestFit="1" customWidth="1"/>
    <col min="15363" max="15363" width="41.77734375" style="1" customWidth="1"/>
    <col min="15364" max="15364" width="15.21875" style="1" customWidth="1"/>
    <col min="15365" max="15365" width="44.21875" style="1" customWidth="1"/>
    <col min="15366" max="15366" width="42" style="1" customWidth="1"/>
    <col min="15367" max="15367" width="22.5546875" style="1" customWidth="1"/>
    <col min="15368" max="15368" width="5.33203125" style="1" customWidth="1"/>
    <col min="15369" max="15369" width="15.33203125" style="1" customWidth="1"/>
    <col min="15370" max="15372" width="5.33203125" style="1" customWidth="1"/>
    <col min="15373" max="15373" width="6.5546875" style="1" customWidth="1"/>
    <col min="15374" max="15377" width="5.33203125" style="1" customWidth="1"/>
    <col min="15378" max="15616" width="9" style="1"/>
    <col min="15617" max="15617" width="2.33203125" style="1" customWidth="1"/>
    <col min="15618" max="15618" width="25" style="1" bestFit="1" customWidth="1"/>
    <col min="15619" max="15619" width="41.77734375" style="1" customWidth="1"/>
    <col min="15620" max="15620" width="15.21875" style="1" customWidth="1"/>
    <col min="15621" max="15621" width="44.21875" style="1" customWidth="1"/>
    <col min="15622" max="15622" width="42" style="1" customWidth="1"/>
    <col min="15623" max="15623" width="22.5546875" style="1" customWidth="1"/>
    <col min="15624" max="15624" width="5.33203125" style="1" customWidth="1"/>
    <col min="15625" max="15625" width="15.33203125" style="1" customWidth="1"/>
    <col min="15626" max="15628" width="5.33203125" style="1" customWidth="1"/>
    <col min="15629" max="15629" width="6.5546875" style="1" customWidth="1"/>
    <col min="15630" max="15633" width="5.33203125" style="1" customWidth="1"/>
    <col min="15634" max="15872" width="9" style="1"/>
    <col min="15873" max="15873" width="2.33203125" style="1" customWidth="1"/>
    <col min="15874" max="15874" width="25" style="1" bestFit="1" customWidth="1"/>
    <col min="15875" max="15875" width="41.77734375" style="1" customWidth="1"/>
    <col min="15876" max="15876" width="15.21875" style="1" customWidth="1"/>
    <col min="15877" max="15877" width="44.21875" style="1" customWidth="1"/>
    <col min="15878" max="15878" width="42" style="1" customWidth="1"/>
    <col min="15879" max="15879" width="22.5546875" style="1" customWidth="1"/>
    <col min="15880" max="15880" width="5.33203125" style="1" customWidth="1"/>
    <col min="15881" max="15881" width="15.33203125" style="1" customWidth="1"/>
    <col min="15882" max="15884" width="5.33203125" style="1" customWidth="1"/>
    <col min="15885" max="15885" width="6.5546875" style="1" customWidth="1"/>
    <col min="15886" max="15889" width="5.33203125" style="1" customWidth="1"/>
    <col min="15890" max="16128" width="9" style="1"/>
    <col min="16129" max="16129" width="2.33203125" style="1" customWidth="1"/>
    <col min="16130" max="16130" width="25" style="1" bestFit="1" customWidth="1"/>
    <col min="16131" max="16131" width="41.77734375" style="1" customWidth="1"/>
    <col min="16132" max="16132" width="15.21875" style="1" customWidth="1"/>
    <col min="16133" max="16133" width="44.21875" style="1" customWidth="1"/>
    <col min="16134" max="16134" width="42" style="1" customWidth="1"/>
    <col min="16135" max="16135" width="22.5546875" style="1" customWidth="1"/>
    <col min="16136" max="16136" width="5.33203125" style="1" customWidth="1"/>
    <col min="16137" max="16137" width="15.33203125" style="1" customWidth="1"/>
    <col min="16138" max="16140" width="5.33203125" style="1" customWidth="1"/>
    <col min="16141" max="16141" width="6.5546875" style="1" customWidth="1"/>
    <col min="16142" max="16145" width="5.33203125" style="1" customWidth="1"/>
    <col min="16146" max="16384" width="9" style="1"/>
  </cols>
  <sheetData>
    <row r="1" spans="1:17" s="27" customFormat="1" ht="20.25" customHeight="1" x14ac:dyDescent="0.2">
      <c r="A1" s="26"/>
      <c r="B1" s="29" t="s">
        <v>416</v>
      </c>
    </row>
    <row r="2" spans="1:17" ht="18.75" customHeight="1" x14ac:dyDescent="0.2">
      <c r="B2" s="12"/>
      <c r="C2" s="12"/>
      <c r="G2" s="21"/>
      <c r="H2" s="21"/>
      <c r="I2" s="21"/>
      <c r="J2" s="21"/>
      <c r="K2" s="21"/>
      <c r="L2" s="21"/>
      <c r="M2" s="21"/>
    </row>
    <row r="3" spans="1:17" ht="31.5" customHeight="1" x14ac:dyDescent="0.2">
      <c r="A3" s="57"/>
      <c r="B3" s="2255" t="s">
        <v>417</v>
      </c>
      <c r="C3" s="2255"/>
      <c r="D3" s="2255"/>
      <c r="E3" s="2255"/>
      <c r="F3" s="2255"/>
      <c r="G3" s="2255"/>
      <c r="H3" s="3"/>
      <c r="I3" s="3"/>
      <c r="J3" s="3"/>
      <c r="L3"/>
      <c r="M3"/>
      <c r="N3"/>
      <c r="O3"/>
      <c r="P3"/>
      <c r="Q3"/>
    </row>
    <row r="4" spans="1:17" ht="20.25" customHeight="1" x14ac:dyDescent="0.2">
      <c r="A4" s="57"/>
      <c r="B4" s="2" t="s">
        <v>235</v>
      </c>
      <c r="C4" s="3"/>
      <c r="D4" s="3"/>
      <c r="E4" s="3"/>
      <c r="F4" s="3"/>
      <c r="G4" s="3"/>
      <c r="H4" s="3"/>
      <c r="I4" s="3"/>
      <c r="J4" s="3"/>
      <c r="K4" s="3"/>
      <c r="L4"/>
      <c r="M4"/>
      <c r="N4"/>
      <c r="O4"/>
      <c r="P4"/>
      <c r="Q4"/>
    </row>
    <row r="5" spans="1:17" ht="20.25" customHeight="1" x14ac:dyDescent="0.2">
      <c r="A5" s="57"/>
      <c r="B5" s="2" t="s">
        <v>418</v>
      </c>
      <c r="C5" s="3"/>
      <c r="D5" s="3"/>
      <c r="E5" s="3"/>
      <c r="F5" s="3"/>
      <c r="G5" s="3"/>
      <c r="H5" s="3"/>
      <c r="I5" s="3"/>
      <c r="J5" s="3"/>
      <c r="K5" s="3"/>
      <c r="L5"/>
      <c r="M5"/>
      <c r="N5"/>
      <c r="O5"/>
      <c r="P5"/>
      <c r="Q5"/>
    </row>
    <row r="6" spans="1:17" ht="20.25" customHeight="1" x14ac:dyDescent="0.2">
      <c r="A6"/>
      <c r="B6" s="2" t="s">
        <v>419</v>
      </c>
      <c r="C6"/>
      <c r="D6"/>
      <c r="E6"/>
      <c r="F6"/>
      <c r="G6"/>
      <c r="H6"/>
      <c r="I6"/>
      <c r="J6"/>
      <c r="K6"/>
      <c r="L6"/>
      <c r="M6"/>
      <c r="N6"/>
      <c r="O6"/>
      <c r="P6"/>
      <c r="Q6"/>
    </row>
    <row r="7" spans="1:17" ht="20.25" customHeight="1" x14ac:dyDescent="0.2">
      <c r="A7"/>
      <c r="B7" s="2" t="s">
        <v>1519</v>
      </c>
      <c r="C7"/>
      <c r="D7"/>
      <c r="E7"/>
      <c r="F7"/>
      <c r="G7"/>
      <c r="H7"/>
      <c r="I7"/>
      <c r="J7"/>
      <c r="K7"/>
      <c r="L7"/>
      <c r="M7"/>
      <c r="N7"/>
      <c r="O7"/>
      <c r="P7"/>
      <c r="Q7"/>
    </row>
    <row r="8" spans="1:17" ht="20.25" customHeight="1" x14ac:dyDescent="0.2">
      <c r="A8"/>
      <c r="B8" s="2" t="s">
        <v>1520</v>
      </c>
      <c r="C8"/>
      <c r="D8"/>
      <c r="E8"/>
      <c r="F8"/>
      <c r="G8"/>
      <c r="H8"/>
      <c r="I8"/>
      <c r="J8"/>
      <c r="K8"/>
      <c r="L8"/>
      <c r="M8"/>
      <c r="N8"/>
      <c r="O8"/>
      <c r="P8"/>
      <c r="Q8"/>
    </row>
    <row r="9" spans="1:17" ht="20.25" customHeight="1" x14ac:dyDescent="0.2">
      <c r="A9"/>
      <c r="B9" s="2" t="s">
        <v>1521</v>
      </c>
      <c r="C9"/>
      <c r="D9"/>
      <c r="E9"/>
      <c r="F9"/>
      <c r="G9"/>
      <c r="H9"/>
      <c r="I9"/>
      <c r="J9"/>
      <c r="K9"/>
      <c r="L9"/>
      <c r="M9"/>
      <c r="N9"/>
      <c r="O9"/>
      <c r="P9"/>
      <c r="Q9"/>
    </row>
    <row r="10" spans="1:17" ht="50.25" customHeight="1" x14ac:dyDescent="0.2">
      <c r="A10"/>
      <c r="B10" s="2254" t="s">
        <v>2701</v>
      </c>
      <c r="C10" s="2254"/>
      <c r="D10" s="2254"/>
      <c r="E10" s="2254"/>
      <c r="F10" s="2254"/>
      <c r="G10" s="2254"/>
      <c r="H10" s="2254"/>
      <c r="I10" s="2254"/>
      <c r="J10"/>
      <c r="K10"/>
      <c r="L10"/>
      <c r="M10"/>
      <c r="N10"/>
      <c r="O10"/>
      <c r="P10"/>
      <c r="Q10"/>
    </row>
    <row r="11" spans="1:17" ht="21" customHeight="1" x14ac:dyDescent="0.2">
      <c r="A11"/>
      <c r="B11" s="2254" t="s">
        <v>1522</v>
      </c>
      <c r="C11" s="2254"/>
      <c r="D11" s="2254"/>
      <c r="E11" s="2254"/>
      <c r="F11" s="2254"/>
      <c r="G11" s="2254"/>
    </row>
    <row r="12" spans="1:17" ht="20.25" customHeight="1" x14ac:dyDescent="0.2">
      <c r="A12"/>
      <c r="B12" s="2" t="s">
        <v>1523</v>
      </c>
      <c r="C12"/>
      <c r="D12"/>
      <c r="E12"/>
      <c r="F12"/>
      <c r="G12"/>
      <c r="H12"/>
      <c r="I12"/>
      <c r="J12"/>
      <c r="K12"/>
      <c r="L12"/>
      <c r="M12"/>
      <c r="N12"/>
      <c r="O12"/>
      <c r="P12"/>
      <c r="Q12"/>
    </row>
    <row r="13" spans="1:17" ht="20.25" customHeight="1" x14ac:dyDescent="0.2">
      <c r="A13"/>
      <c r="B13" s="2" t="s">
        <v>420</v>
      </c>
      <c r="C13"/>
      <c r="D13"/>
      <c r="E13"/>
      <c r="F13"/>
      <c r="G13"/>
      <c r="H13"/>
      <c r="I13"/>
      <c r="J13"/>
      <c r="K13"/>
      <c r="L13"/>
      <c r="M13"/>
      <c r="N13"/>
      <c r="O13"/>
      <c r="P13"/>
      <c r="Q13"/>
    </row>
    <row r="14" spans="1:17" ht="20.25" customHeight="1" x14ac:dyDescent="0.2">
      <c r="A14"/>
      <c r="B14" s="2" t="s">
        <v>421</v>
      </c>
      <c r="C14"/>
      <c r="D14"/>
      <c r="E14"/>
      <c r="F14"/>
      <c r="G14"/>
      <c r="H14"/>
      <c r="I14"/>
      <c r="J14"/>
      <c r="K14"/>
      <c r="L14"/>
      <c r="M14"/>
      <c r="N14"/>
      <c r="O14"/>
      <c r="P14"/>
      <c r="Q14"/>
    </row>
    <row r="15" spans="1:17" ht="20.25" customHeight="1" x14ac:dyDescent="0.2">
      <c r="A15"/>
      <c r="B15" s="2" t="s">
        <v>422</v>
      </c>
      <c r="C15"/>
      <c r="D15"/>
      <c r="E15"/>
      <c r="F15"/>
      <c r="G15"/>
      <c r="H15"/>
      <c r="I15"/>
      <c r="J15"/>
      <c r="K15"/>
      <c r="L15"/>
      <c r="M15"/>
      <c r="N15"/>
      <c r="O15"/>
      <c r="P15"/>
      <c r="Q15"/>
    </row>
    <row r="16" spans="1:17" ht="20.25" customHeight="1" x14ac:dyDescent="0.2">
      <c r="A16"/>
      <c r="B16" s="2" t="s">
        <v>1524</v>
      </c>
      <c r="C16"/>
      <c r="D16"/>
      <c r="E16"/>
      <c r="F16"/>
      <c r="G16"/>
      <c r="H16"/>
      <c r="I16"/>
      <c r="J16"/>
      <c r="K16"/>
      <c r="L16"/>
      <c r="M16"/>
      <c r="N16"/>
      <c r="O16"/>
      <c r="P16"/>
      <c r="Q16"/>
    </row>
    <row r="17" spans="1:17" ht="20.25" customHeight="1" x14ac:dyDescent="0.2">
      <c r="A17"/>
      <c r="B17" s="2" t="s">
        <v>2702</v>
      </c>
      <c r="C17"/>
      <c r="D17"/>
      <c r="E17"/>
      <c r="F17"/>
      <c r="G17"/>
      <c r="H17"/>
      <c r="I17"/>
      <c r="J17"/>
      <c r="K17"/>
      <c r="L17"/>
      <c r="M17"/>
      <c r="N17"/>
      <c r="O17"/>
      <c r="P17"/>
      <c r="Q17"/>
    </row>
    <row r="18" spans="1:17" ht="20.25" customHeight="1" x14ac:dyDescent="0.2">
      <c r="A18"/>
      <c r="B18" s="2" t="s">
        <v>2703</v>
      </c>
      <c r="C18"/>
      <c r="D18"/>
      <c r="E18"/>
      <c r="F18"/>
      <c r="G18"/>
      <c r="H18"/>
      <c r="I18"/>
      <c r="J18"/>
      <c r="K18"/>
      <c r="L18"/>
      <c r="M18"/>
      <c r="N18"/>
      <c r="O18"/>
      <c r="P18"/>
      <c r="Q18"/>
    </row>
    <row r="19" spans="1:17" ht="45" customHeight="1" x14ac:dyDescent="0.2">
      <c r="A19"/>
      <c r="B19" s="2254" t="s">
        <v>2704</v>
      </c>
      <c r="C19" s="2256"/>
      <c r="D19" s="2256"/>
      <c r="E19" s="2256"/>
      <c r="F19" s="2256"/>
      <c r="G19" s="2256"/>
      <c r="H19"/>
      <c r="I19"/>
      <c r="J19"/>
      <c r="K19"/>
      <c r="L19"/>
      <c r="M19"/>
      <c r="N19"/>
      <c r="O19"/>
      <c r="P19"/>
      <c r="Q19"/>
    </row>
    <row r="20" spans="1:17" ht="20.25" customHeight="1" x14ac:dyDescent="0.2">
      <c r="A20"/>
      <c r="B20" s="2" t="s">
        <v>1527</v>
      </c>
      <c r="C20"/>
      <c r="D20"/>
      <c r="E20"/>
      <c r="F20" s="2"/>
      <c r="G20" s="2"/>
      <c r="H20"/>
      <c r="I20"/>
      <c r="J20"/>
      <c r="K20"/>
      <c r="L20"/>
      <c r="M20"/>
      <c r="N20"/>
      <c r="O20"/>
      <c r="P20"/>
      <c r="Q20"/>
    </row>
    <row r="21" spans="1:17" s="22" customFormat="1" ht="19.5" customHeight="1" x14ac:dyDescent="0.2">
      <c r="A21" s="1647"/>
      <c r="B21" s="2" t="s">
        <v>1528</v>
      </c>
    </row>
    <row r="22" spans="1:17" s="22" customFormat="1" ht="19.5" customHeight="1" x14ac:dyDescent="0.2">
      <c r="A22" s="1647"/>
      <c r="B22" s="2" t="s">
        <v>2705</v>
      </c>
    </row>
    <row r="23" spans="1:17" s="22" customFormat="1" ht="19.5" customHeight="1" x14ac:dyDescent="0.2">
      <c r="A23" s="1647"/>
      <c r="B23" s="2" t="s">
        <v>2706</v>
      </c>
      <c r="K23" s="27"/>
      <c r="L23" s="27"/>
      <c r="M23" s="27"/>
      <c r="N23" s="27"/>
    </row>
    <row r="24" spans="1:17" s="22" customFormat="1" ht="19.5" customHeight="1" x14ac:dyDescent="0.2">
      <c r="A24" s="1647"/>
      <c r="B24" s="2" t="s">
        <v>2707</v>
      </c>
      <c r="K24" s="27"/>
    </row>
    <row r="25" spans="1:17" s="22" customFormat="1" ht="19.5" customHeight="1" x14ac:dyDescent="0.2">
      <c r="A25" s="1647"/>
      <c r="B25" s="2" t="s">
        <v>1532</v>
      </c>
      <c r="K25" s="27"/>
    </row>
    <row r="26" spans="1:17" s="22" customFormat="1" ht="19.5" customHeight="1" x14ac:dyDescent="0.2">
      <c r="A26" s="1647"/>
      <c r="B26" s="2" t="s">
        <v>2708</v>
      </c>
    </row>
    <row r="27" spans="1:17" s="22" customFormat="1" ht="19.5" customHeight="1" x14ac:dyDescent="0.2">
      <c r="A27" s="1647"/>
      <c r="B27" s="2" t="s">
        <v>1534</v>
      </c>
    </row>
    <row r="28" spans="1:17" s="22" customFormat="1" ht="20.25" customHeight="1" x14ac:dyDescent="0.2">
      <c r="A28" s="1647"/>
      <c r="B28" s="2" t="s">
        <v>2709</v>
      </c>
    </row>
    <row r="29" spans="1:17" ht="20.25" customHeight="1" x14ac:dyDescent="0.2">
      <c r="A29" s="1"/>
      <c r="B29" s="2" t="s">
        <v>423</v>
      </c>
      <c r="C29"/>
      <c r="D29"/>
      <c r="E29"/>
      <c r="F29"/>
      <c r="G29"/>
      <c r="H29"/>
      <c r="I29"/>
      <c r="J29"/>
      <c r="K29"/>
    </row>
    <row r="30" spans="1:17" ht="19.5" customHeight="1" x14ac:dyDescent="0.2">
      <c r="A30" s="1"/>
      <c r="B30" s="2" t="s">
        <v>424</v>
      </c>
      <c r="C30"/>
      <c r="D30"/>
      <c r="E30"/>
      <c r="F30"/>
      <c r="G30"/>
      <c r="H30"/>
      <c r="I30"/>
      <c r="J30"/>
      <c r="K30"/>
    </row>
    <row r="31" spans="1:17" s="25" customFormat="1" ht="20.25" customHeight="1" x14ac:dyDescent="0.2">
      <c r="B31" s="2254" t="s">
        <v>1536</v>
      </c>
      <c r="C31" s="2254"/>
      <c r="D31" s="2254"/>
      <c r="E31" s="2254"/>
      <c r="F31" s="2254"/>
      <c r="G31" s="2254"/>
    </row>
    <row r="32" spans="1:17" s="25" customFormat="1" ht="20.25" customHeight="1" x14ac:dyDescent="0.2">
      <c r="B32" s="2" t="s">
        <v>1537</v>
      </c>
      <c r="C32" s="22"/>
      <c r="D32" s="22"/>
      <c r="E32" s="22"/>
    </row>
    <row r="33" spans="1:19" s="25" customFormat="1" ht="20.25" customHeight="1" x14ac:dyDescent="0.2">
      <c r="B33" s="2" t="s">
        <v>1538</v>
      </c>
      <c r="C33" s="22"/>
      <c r="D33" s="22"/>
      <c r="E33" s="22"/>
    </row>
    <row r="34" spans="1:19" s="25" customFormat="1" ht="35.25" customHeight="1" x14ac:dyDescent="0.2">
      <c r="B34" s="2255" t="s">
        <v>2710</v>
      </c>
      <c r="C34" s="2255"/>
      <c r="D34" s="2255"/>
      <c r="E34" s="2255"/>
      <c r="F34" s="2255"/>
      <c r="G34" s="2255"/>
      <c r="H34" s="2255"/>
      <c r="I34" s="2255"/>
      <c r="J34" s="2255"/>
      <c r="K34" s="2255"/>
      <c r="L34" s="2255"/>
      <c r="M34" s="2255"/>
      <c r="N34" s="2255"/>
      <c r="O34" s="2255"/>
      <c r="P34" s="2255"/>
      <c r="Q34" s="2255"/>
      <c r="S34" s="630"/>
    </row>
    <row r="35" spans="1:19" s="25" customFormat="1" ht="20.25" customHeight="1" x14ac:dyDescent="0.2">
      <c r="B35" s="2254" t="s">
        <v>2711</v>
      </c>
      <c r="C35" s="2254"/>
      <c r="D35" s="2254"/>
      <c r="E35" s="2254"/>
      <c r="F35" s="2254"/>
      <c r="G35" s="2254"/>
    </row>
    <row r="36" spans="1:19" ht="20.25" customHeight="1" x14ac:dyDescent="0.2">
      <c r="B36" s="2254" t="s">
        <v>1541</v>
      </c>
      <c r="C36" s="2254"/>
      <c r="D36" s="2254"/>
      <c r="E36" s="2254"/>
      <c r="F36" s="2254"/>
      <c r="G36" s="2254"/>
    </row>
    <row r="37" spans="1:19" ht="20.25" customHeight="1" x14ac:dyDescent="0.2">
      <c r="B37" s="2254" t="s">
        <v>1542</v>
      </c>
      <c r="C37" s="2254"/>
      <c r="D37" s="2254"/>
      <c r="E37" s="2254"/>
      <c r="F37" s="2254"/>
      <c r="G37" s="2254"/>
    </row>
    <row r="38" spans="1:19" s="25" customFormat="1" ht="20.25" customHeight="1" x14ac:dyDescent="0.2">
      <c r="B38" s="2254" t="s">
        <v>2712</v>
      </c>
      <c r="C38" s="2254"/>
      <c r="D38" s="2254"/>
      <c r="E38" s="2254"/>
      <c r="F38" s="2254"/>
      <c r="G38" s="2254"/>
      <c r="H38" s="2254"/>
      <c r="I38" s="2254"/>
      <c r="J38" s="2254"/>
      <c r="K38" s="2254"/>
      <c r="L38" s="2254"/>
      <c r="M38" s="2254"/>
      <c r="N38" s="2254"/>
      <c r="O38" s="2254"/>
      <c r="P38" s="2254"/>
      <c r="Q38" s="2254"/>
      <c r="S38" s="630"/>
    </row>
    <row r="39" spans="1:19" s="27" customFormat="1" ht="20.25" customHeight="1" x14ac:dyDescent="0.2">
      <c r="A39" s="26"/>
      <c r="B39" s="2" t="s">
        <v>425</v>
      </c>
      <c r="C39"/>
      <c r="D39"/>
      <c r="E39"/>
    </row>
    <row r="40" spans="1:19" ht="20.25" customHeight="1" x14ac:dyDescent="0.2">
      <c r="A40" s="57"/>
      <c r="F40" s="3"/>
      <c r="G40" s="3"/>
      <c r="H40" s="3"/>
      <c r="I40" s="3"/>
      <c r="J40" s="3"/>
      <c r="K40" s="3"/>
    </row>
    <row r="41" spans="1:19" ht="20.25" customHeight="1" x14ac:dyDescent="0.2">
      <c r="B41" s="29" t="s">
        <v>426</v>
      </c>
      <c r="C41" s="27"/>
      <c r="D41" s="27"/>
      <c r="E41" s="27"/>
    </row>
    <row r="43" spans="1:19" ht="20.25" customHeight="1" x14ac:dyDescent="0.2">
      <c r="B43" s="2" t="s">
        <v>246</v>
      </c>
      <c r="C43" s="3"/>
      <c r="D43" s="3"/>
      <c r="E43" s="3"/>
    </row>
  </sheetData>
  <mergeCells count="10">
    <mergeCell ref="B35:G35"/>
    <mergeCell ref="B36:G36"/>
    <mergeCell ref="B37:G37"/>
    <mergeCell ref="B38:Q38"/>
    <mergeCell ref="B3:G3"/>
    <mergeCell ref="B10:I10"/>
    <mergeCell ref="B11:G11"/>
    <mergeCell ref="B19:G19"/>
    <mergeCell ref="B31:G31"/>
    <mergeCell ref="B34:Q34"/>
  </mergeCells>
  <phoneticPr fontId="10"/>
  <printOptions horizontalCentered="1"/>
  <pageMargins left="0.23622047244094491" right="0.23622047244094491" top="0.74803149606299213" bottom="0.74803149606299213" header="0.31496062992125984" footer="0.31496062992125984"/>
  <pageSetup paperSize="9" scale="54" orientation="landscape" cellComments="asDisplayed" r:id="rId1"/>
  <headerFooter alignWithMargins="0"/>
  <rowBreaks count="1" manualBreakCount="1">
    <brk id="161" max="16383" man="1"/>
  </rowBreaks>
  <colBreaks count="1" manualBreakCount="1">
    <brk id="1"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tabColor theme="0" tint="-0.249977111117893"/>
    <pageSetUpPr fitToPage="1"/>
  </sheetPr>
  <dimension ref="A2:AG528"/>
  <sheetViews>
    <sheetView workbookViewId="0"/>
  </sheetViews>
  <sheetFormatPr defaultColWidth="9" defaultRowHeight="13.2" x14ac:dyDescent="0.2"/>
  <cols>
    <col min="1" max="2" width="4.21875" style="7" customWidth="1"/>
    <col min="3" max="3" width="25" style="1" customWidth="1"/>
    <col min="4" max="4" width="4.88671875" style="1" customWidth="1"/>
    <col min="5" max="5" width="41.6640625" style="1" customWidth="1"/>
    <col min="6" max="6" width="4.88671875" style="1" customWidth="1"/>
    <col min="7" max="7" width="19.6640625" style="1" customWidth="1"/>
    <col min="8" max="8" width="33.88671875" style="1" customWidth="1"/>
    <col min="9" max="32" width="4.88671875" style="1" customWidth="1"/>
    <col min="33" max="33" width="13.33203125" style="1" bestFit="1" customWidth="1"/>
    <col min="34" max="16384" width="9" style="1"/>
  </cols>
  <sheetData>
    <row r="2" spans="1:33" ht="20.25" customHeight="1" x14ac:dyDescent="0.2">
      <c r="A2" s="260" t="s">
        <v>247</v>
      </c>
      <c r="B2" s="260"/>
    </row>
    <row r="3" spans="1:33" ht="20.25" customHeight="1" x14ac:dyDescent="0.2">
      <c r="A3" s="2257" t="s">
        <v>248</v>
      </c>
      <c r="B3" s="2257"/>
      <c r="C3" s="2257"/>
      <c r="D3" s="2257"/>
      <c r="E3" s="2257"/>
      <c r="F3" s="2257"/>
      <c r="G3" s="2257"/>
      <c r="H3" s="2257"/>
      <c r="I3" s="2257"/>
      <c r="J3" s="2257"/>
      <c r="K3" s="2257"/>
      <c r="L3" s="2257"/>
      <c r="M3" s="2257"/>
      <c r="N3" s="2257"/>
      <c r="O3" s="2257"/>
      <c r="P3" s="2257"/>
      <c r="Q3" s="2257"/>
      <c r="R3" s="2257"/>
      <c r="S3" s="2257"/>
      <c r="T3" s="2257"/>
      <c r="U3" s="2257"/>
      <c r="V3" s="2257"/>
      <c r="W3" s="2257"/>
      <c r="X3" s="2257"/>
      <c r="Y3" s="2257"/>
      <c r="Z3" s="2257"/>
      <c r="AA3" s="2257"/>
      <c r="AB3" s="2257"/>
      <c r="AC3" s="2257"/>
      <c r="AD3" s="2257"/>
      <c r="AE3" s="2257"/>
      <c r="AF3" s="2257"/>
    </row>
    <row r="4" spans="1:33" ht="20.25" customHeight="1" x14ac:dyDescent="0.2"/>
    <row r="5" spans="1:33" ht="30" customHeight="1" x14ac:dyDescent="0.2">
      <c r="S5" s="2258" t="s">
        <v>0</v>
      </c>
      <c r="T5" s="2259"/>
      <c r="U5" s="2259"/>
      <c r="V5" s="2260"/>
      <c r="W5" s="68"/>
      <c r="X5" s="67"/>
      <c r="Y5" s="67"/>
      <c r="Z5" s="67"/>
      <c r="AA5" s="67"/>
      <c r="AB5" s="67"/>
      <c r="AC5" s="67"/>
      <c r="AD5" s="67"/>
      <c r="AE5" s="67"/>
      <c r="AF5" s="106"/>
    </row>
    <row r="6" spans="1:33" ht="20.25" customHeight="1" x14ac:dyDescent="0.2"/>
    <row r="7" spans="1:33" ht="17.25" customHeight="1" x14ac:dyDescent="0.2">
      <c r="A7" s="2261" t="s">
        <v>230</v>
      </c>
      <c r="B7" s="2262"/>
      <c r="C7" s="2263"/>
      <c r="D7" s="2261" t="s">
        <v>1</v>
      </c>
      <c r="E7" s="2263"/>
      <c r="F7" s="2261" t="s">
        <v>2</v>
      </c>
      <c r="G7" s="2263"/>
      <c r="H7" s="2261" t="s">
        <v>249</v>
      </c>
      <c r="I7" s="2262"/>
      <c r="J7" s="2262"/>
      <c r="K7" s="2262"/>
      <c r="L7" s="2262"/>
      <c r="M7" s="2262"/>
      <c r="N7" s="2262"/>
      <c r="O7" s="2262"/>
      <c r="P7" s="2262"/>
      <c r="Q7" s="2262"/>
      <c r="R7" s="2262"/>
      <c r="S7" s="2262"/>
      <c r="T7" s="2262"/>
      <c r="U7" s="2262"/>
      <c r="V7" s="2262"/>
      <c r="W7" s="2262"/>
      <c r="X7" s="2263"/>
      <c r="Y7" s="2261" t="s">
        <v>4</v>
      </c>
      <c r="Z7" s="2262"/>
      <c r="AA7" s="2262"/>
      <c r="AB7" s="2263"/>
      <c r="AC7" s="2261" t="s">
        <v>5</v>
      </c>
      <c r="AD7" s="2262"/>
      <c r="AE7" s="2262"/>
      <c r="AF7" s="2263"/>
    </row>
    <row r="8" spans="1:33" ht="18.75" customHeight="1" x14ac:dyDescent="0.2">
      <c r="A8" s="2264" t="s">
        <v>6</v>
      </c>
      <c r="B8" s="2265"/>
      <c r="C8" s="2266"/>
      <c r="D8" s="449"/>
      <c r="E8" s="375"/>
      <c r="F8" s="326"/>
      <c r="G8" s="375"/>
      <c r="H8" s="2270" t="s">
        <v>7</v>
      </c>
      <c r="I8" s="399" t="s">
        <v>8</v>
      </c>
      <c r="J8" s="317" t="s">
        <v>9</v>
      </c>
      <c r="K8" s="318"/>
      <c r="L8" s="318"/>
      <c r="M8" s="399" t="s">
        <v>8</v>
      </c>
      <c r="N8" s="317" t="s">
        <v>10</v>
      </c>
      <c r="O8" s="318"/>
      <c r="P8" s="318"/>
      <c r="Q8" s="399" t="s">
        <v>8</v>
      </c>
      <c r="R8" s="317" t="s">
        <v>11</v>
      </c>
      <c r="S8" s="318"/>
      <c r="T8" s="318"/>
      <c r="U8" s="399" t="s">
        <v>8</v>
      </c>
      <c r="V8" s="317" t="s">
        <v>12</v>
      </c>
      <c r="W8" s="318"/>
      <c r="X8" s="319"/>
      <c r="Y8" s="2272"/>
      <c r="Z8" s="2273"/>
      <c r="AA8" s="2273"/>
      <c r="AB8" s="2274"/>
      <c r="AC8" s="2272"/>
      <c r="AD8" s="2273"/>
      <c r="AE8" s="2273"/>
      <c r="AF8" s="2274"/>
    </row>
    <row r="9" spans="1:33" ht="18.75" customHeight="1" x14ac:dyDescent="0.2">
      <c r="A9" s="2267"/>
      <c r="B9" s="2268"/>
      <c r="C9" s="2269"/>
      <c r="D9" s="450"/>
      <c r="E9" s="377"/>
      <c r="F9" s="353"/>
      <c r="G9" s="377"/>
      <c r="H9" s="2271"/>
      <c r="I9" s="458" t="s">
        <v>8</v>
      </c>
      <c r="J9" s="451" t="s">
        <v>13</v>
      </c>
      <c r="K9" s="452"/>
      <c r="L9" s="452"/>
      <c r="M9" s="429" t="s">
        <v>8</v>
      </c>
      <c r="N9" s="451" t="s">
        <v>14</v>
      </c>
      <c r="O9" s="452"/>
      <c r="P9" s="452"/>
      <c r="Q9" s="429" t="s">
        <v>8</v>
      </c>
      <c r="R9" s="451" t="s">
        <v>15</v>
      </c>
      <c r="S9" s="452"/>
      <c r="T9" s="452"/>
      <c r="U9" s="429" t="s">
        <v>8</v>
      </c>
      <c r="V9" s="451" t="s">
        <v>16</v>
      </c>
      <c r="W9" s="452"/>
      <c r="X9" s="354"/>
      <c r="Y9" s="2275"/>
      <c r="Z9" s="2276"/>
      <c r="AA9" s="2276"/>
      <c r="AB9" s="2277"/>
      <c r="AC9" s="2275"/>
      <c r="AD9" s="2276"/>
      <c r="AE9" s="2276"/>
      <c r="AF9" s="2277"/>
    </row>
    <row r="10" spans="1:33" ht="19.5" customHeight="1" x14ac:dyDescent="0.2">
      <c r="A10" s="330"/>
      <c r="B10" s="331"/>
      <c r="C10" s="332"/>
      <c r="D10" s="326"/>
      <c r="E10" s="322"/>
      <c r="F10" s="334"/>
      <c r="G10" s="335"/>
      <c r="H10" s="393" t="s">
        <v>19</v>
      </c>
      <c r="I10" s="404" t="s">
        <v>8</v>
      </c>
      <c r="J10" s="344" t="s">
        <v>20</v>
      </c>
      <c r="K10" s="413"/>
      <c r="L10" s="389"/>
      <c r="M10" s="427" t="s">
        <v>8</v>
      </c>
      <c r="N10" s="344" t="s">
        <v>21</v>
      </c>
      <c r="O10" s="427"/>
      <c r="P10" s="344"/>
      <c r="Q10" s="405"/>
      <c r="R10" s="405"/>
      <c r="S10" s="405"/>
      <c r="T10" s="405"/>
      <c r="U10" s="405"/>
      <c r="V10" s="405"/>
      <c r="W10" s="405"/>
      <c r="X10" s="406"/>
      <c r="Y10" s="397" t="s">
        <v>8</v>
      </c>
      <c r="Z10" s="320" t="s">
        <v>17</v>
      </c>
      <c r="AA10" s="320"/>
      <c r="AB10" s="337"/>
      <c r="AC10" s="397" t="s">
        <v>8</v>
      </c>
      <c r="AD10" s="320" t="s">
        <v>17</v>
      </c>
      <c r="AE10" s="320"/>
      <c r="AF10" s="337"/>
    </row>
    <row r="11" spans="1:33" ht="18.75" customHeight="1" x14ac:dyDescent="0.2">
      <c r="A11" s="330"/>
      <c r="B11" s="331"/>
      <c r="C11" s="332"/>
      <c r="D11" s="333"/>
      <c r="E11" s="322"/>
      <c r="F11" s="334"/>
      <c r="G11" s="335"/>
      <c r="H11" s="363" t="s">
        <v>51</v>
      </c>
      <c r="I11" s="397" t="s">
        <v>8</v>
      </c>
      <c r="J11" s="344" t="s">
        <v>22</v>
      </c>
      <c r="K11" s="413"/>
      <c r="L11" s="397" t="s">
        <v>8</v>
      </c>
      <c r="M11" s="344" t="s">
        <v>26</v>
      </c>
      <c r="N11" s="344"/>
      <c r="O11" s="344"/>
      <c r="P11" s="344"/>
      <c r="Q11" s="344"/>
      <c r="R11" s="344"/>
      <c r="S11" s="344"/>
      <c r="T11" s="344"/>
      <c r="U11" s="344"/>
      <c r="V11" s="344"/>
      <c r="W11" s="344"/>
      <c r="X11" s="345"/>
      <c r="Y11" s="397" t="s">
        <v>8</v>
      </c>
      <c r="Z11" s="320" t="s">
        <v>18</v>
      </c>
      <c r="AA11" s="336"/>
      <c r="AB11" s="337"/>
      <c r="AC11" s="397" t="s">
        <v>8</v>
      </c>
      <c r="AD11" s="320" t="s">
        <v>18</v>
      </c>
      <c r="AE11" s="336"/>
      <c r="AF11" s="337"/>
      <c r="AG11" s="261"/>
    </row>
    <row r="12" spans="1:33" ht="18.75" customHeight="1" x14ac:dyDescent="0.2">
      <c r="A12" s="330"/>
      <c r="B12" s="331"/>
      <c r="C12" s="332"/>
      <c r="D12" s="333"/>
      <c r="E12" s="322"/>
      <c r="F12" s="334"/>
      <c r="G12" s="335"/>
      <c r="H12" s="2278" t="s">
        <v>52</v>
      </c>
      <c r="I12" s="2280" t="s">
        <v>8</v>
      </c>
      <c r="J12" s="2282" t="s">
        <v>27</v>
      </c>
      <c r="K12" s="2282"/>
      <c r="L12" s="2282"/>
      <c r="M12" s="2280" t="s">
        <v>8</v>
      </c>
      <c r="N12" s="2282" t="s">
        <v>28</v>
      </c>
      <c r="O12" s="2282"/>
      <c r="P12" s="2282"/>
      <c r="Q12" s="415"/>
      <c r="R12" s="415"/>
      <c r="S12" s="415"/>
      <c r="T12" s="415"/>
      <c r="U12" s="415"/>
      <c r="V12" s="415"/>
      <c r="W12" s="415"/>
      <c r="X12" s="416"/>
      <c r="Y12" s="307"/>
      <c r="Z12" s="307"/>
      <c r="AA12" s="307"/>
      <c r="AB12" s="337"/>
      <c r="AC12" s="307"/>
      <c r="AD12" s="307"/>
      <c r="AE12" s="307"/>
      <c r="AF12" s="337"/>
      <c r="AG12" s="261"/>
    </row>
    <row r="13" spans="1:33" ht="18.75" customHeight="1" x14ac:dyDescent="0.2">
      <c r="A13" s="330"/>
      <c r="B13" s="331"/>
      <c r="C13" s="332"/>
      <c r="D13" s="333"/>
      <c r="E13" s="322"/>
      <c r="F13" s="334"/>
      <c r="G13" s="335"/>
      <c r="H13" s="2279"/>
      <c r="I13" s="2281"/>
      <c r="J13" s="2283"/>
      <c r="K13" s="2283"/>
      <c r="L13" s="2283"/>
      <c r="M13" s="2281"/>
      <c r="N13" s="2283"/>
      <c r="O13" s="2283"/>
      <c r="P13" s="2283"/>
      <c r="Q13" s="405"/>
      <c r="R13" s="405"/>
      <c r="S13" s="405"/>
      <c r="T13" s="405"/>
      <c r="U13" s="405"/>
      <c r="V13" s="405"/>
      <c r="W13" s="405"/>
      <c r="X13" s="406"/>
      <c r="Y13" s="339"/>
      <c r="Z13" s="336"/>
      <c r="AA13" s="336"/>
      <c r="AB13" s="337"/>
      <c r="AC13" s="339"/>
      <c r="AD13" s="336"/>
      <c r="AE13" s="336"/>
      <c r="AF13" s="337"/>
      <c r="AG13" s="261"/>
    </row>
    <row r="14" spans="1:33" ht="18.75" customHeight="1" x14ac:dyDescent="0.2">
      <c r="A14" s="330"/>
      <c r="B14" s="331"/>
      <c r="C14" s="332"/>
      <c r="D14" s="333"/>
      <c r="E14" s="322"/>
      <c r="F14" s="334"/>
      <c r="G14" s="335"/>
      <c r="H14" s="2278" t="s">
        <v>53</v>
      </c>
      <c r="I14" s="2280" t="s">
        <v>8</v>
      </c>
      <c r="J14" s="2282" t="s">
        <v>27</v>
      </c>
      <c r="K14" s="2282"/>
      <c r="L14" s="2282"/>
      <c r="M14" s="2280" t="s">
        <v>8</v>
      </c>
      <c r="N14" s="2282" t="s">
        <v>28</v>
      </c>
      <c r="O14" s="2282"/>
      <c r="P14" s="2282"/>
      <c r="Q14" s="415"/>
      <c r="R14" s="415"/>
      <c r="S14" s="415"/>
      <c r="T14" s="415"/>
      <c r="U14" s="415"/>
      <c r="V14" s="415"/>
      <c r="W14" s="415"/>
      <c r="X14" s="416"/>
      <c r="Y14" s="339"/>
      <c r="Z14" s="336"/>
      <c r="AA14" s="336"/>
      <c r="AB14" s="337"/>
      <c r="AC14" s="339"/>
      <c r="AD14" s="336"/>
      <c r="AE14" s="336"/>
      <c r="AF14" s="337"/>
    </row>
    <row r="15" spans="1:33" ht="18.75" customHeight="1" x14ac:dyDescent="0.2">
      <c r="A15" s="398" t="s">
        <v>8</v>
      </c>
      <c r="B15" s="331">
        <v>62</v>
      </c>
      <c r="C15" s="332" t="s">
        <v>250</v>
      </c>
      <c r="D15" s="333"/>
      <c r="E15" s="322"/>
      <c r="F15" s="334"/>
      <c r="G15" s="335"/>
      <c r="H15" s="2279"/>
      <c r="I15" s="2281"/>
      <c r="J15" s="2283"/>
      <c r="K15" s="2283"/>
      <c r="L15" s="2283"/>
      <c r="M15" s="2281"/>
      <c r="N15" s="2283"/>
      <c r="O15" s="2283"/>
      <c r="P15" s="2283"/>
      <c r="Q15" s="405"/>
      <c r="R15" s="405"/>
      <c r="S15" s="405"/>
      <c r="T15" s="405"/>
      <c r="U15" s="405"/>
      <c r="V15" s="405"/>
      <c r="W15" s="405"/>
      <c r="X15" s="406"/>
      <c r="Y15" s="339"/>
      <c r="Z15" s="336"/>
      <c r="AA15" s="336"/>
      <c r="AB15" s="337"/>
      <c r="AC15" s="339"/>
      <c r="AD15" s="336"/>
      <c r="AE15" s="336"/>
      <c r="AF15" s="337"/>
    </row>
    <row r="16" spans="1:33" ht="18.75" customHeight="1" x14ac:dyDescent="0.2">
      <c r="A16" s="330"/>
      <c r="B16" s="331"/>
      <c r="C16" s="332"/>
      <c r="D16" s="333"/>
      <c r="E16" s="322"/>
      <c r="F16" s="334"/>
      <c r="G16" s="335"/>
      <c r="H16" s="364" t="s">
        <v>33</v>
      </c>
      <c r="I16" s="461" t="s">
        <v>8</v>
      </c>
      <c r="J16" s="341" t="s">
        <v>22</v>
      </c>
      <c r="K16" s="341"/>
      <c r="L16" s="409" t="s">
        <v>8</v>
      </c>
      <c r="M16" s="341" t="s">
        <v>23</v>
      </c>
      <c r="N16" s="341"/>
      <c r="O16" s="409" t="s">
        <v>8</v>
      </c>
      <c r="P16" s="341" t="s">
        <v>24</v>
      </c>
      <c r="Q16" s="410"/>
      <c r="R16" s="408"/>
      <c r="S16" s="408"/>
      <c r="T16" s="408"/>
      <c r="U16" s="408"/>
      <c r="V16" s="408"/>
      <c r="W16" s="408"/>
      <c r="X16" s="412"/>
      <c r="Y16" s="339"/>
      <c r="Z16" s="336"/>
      <c r="AA16" s="336"/>
      <c r="AB16" s="337"/>
      <c r="AC16" s="339"/>
      <c r="AD16" s="336"/>
      <c r="AE16" s="336"/>
      <c r="AF16" s="337"/>
    </row>
    <row r="17" spans="1:33" ht="18.75" customHeight="1" x14ac:dyDescent="0.2">
      <c r="A17" s="330"/>
      <c r="B17" s="331"/>
      <c r="C17" s="332"/>
      <c r="D17" s="333"/>
      <c r="E17" s="322"/>
      <c r="F17" s="334"/>
      <c r="G17" s="335"/>
      <c r="H17" s="385" t="s">
        <v>78</v>
      </c>
      <c r="I17" s="407" t="s">
        <v>8</v>
      </c>
      <c r="J17" s="341" t="s">
        <v>22</v>
      </c>
      <c r="K17" s="344"/>
      <c r="L17" s="409" t="s">
        <v>8</v>
      </c>
      <c r="M17" s="341" t="s">
        <v>43</v>
      </c>
      <c r="N17" s="341"/>
      <c r="O17" s="409" t="s">
        <v>8</v>
      </c>
      <c r="P17" s="341" t="s">
        <v>24</v>
      </c>
      <c r="Q17" s="341"/>
      <c r="R17" s="409" t="s">
        <v>8</v>
      </c>
      <c r="S17" s="344" t="s">
        <v>44</v>
      </c>
      <c r="T17" s="344"/>
      <c r="U17" s="341"/>
      <c r="V17" s="341"/>
      <c r="W17" s="341"/>
      <c r="X17" s="342"/>
      <c r="Y17" s="339"/>
      <c r="Z17" s="336"/>
      <c r="AA17" s="336"/>
      <c r="AB17" s="337"/>
      <c r="AC17" s="339"/>
      <c r="AD17" s="336"/>
      <c r="AE17" s="336"/>
      <c r="AF17" s="337"/>
    </row>
    <row r="18" spans="1:33" ht="18.75" customHeight="1" x14ac:dyDescent="0.2">
      <c r="A18" s="330"/>
      <c r="B18" s="331"/>
      <c r="C18" s="332"/>
      <c r="D18" s="333"/>
      <c r="E18" s="322"/>
      <c r="F18" s="334"/>
      <c r="G18" s="335"/>
      <c r="H18" s="348" t="s">
        <v>34</v>
      </c>
      <c r="I18" s="407" t="s">
        <v>8</v>
      </c>
      <c r="J18" s="341" t="s">
        <v>22</v>
      </c>
      <c r="K18" s="341"/>
      <c r="L18" s="409" t="s">
        <v>8</v>
      </c>
      <c r="M18" s="341" t="s">
        <v>35</v>
      </c>
      <c r="N18" s="341"/>
      <c r="O18" s="409" t="s">
        <v>8</v>
      </c>
      <c r="P18" s="341" t="s">
        <v>36</v>
      </c>
      <c r="Q18" s="341"/>
      <c r="R18" s="409" t="s">
        <v>8</v>
      </c>
      <c r="S18" s="341" t="s">
        <v>37</v>
      </c>
      <c r="T18" s="341"/>
      <c r="U18" s="408"/>
      <c r="V18" s="408"/>
      <c r="W18" s="408"/>
      <c r="X18" s="412"/>
      <c r="Y18" s="339"/>
      <c r="Z18" s="336"/>
      <c r="AA18" s="336"/>
      <c r="AB18" s="337"/>
      <c r="AC18" s="339"/>
      <c r="AD18" s="336"/>
      <c r="AE18" s="336"/>
      <c r="AF18" s="337"/>
    </row>
    <row r="19" spans="1:33" ht="18.75" customHeight="1" x14ac:dyDescent="0.2">
      <c r="A19" s="330"/>
      <c r="B19" s="331"/>
      <c r="C19" s="332"/>
      <c r="D19" s="333"/>
      <c r="E19" s="322"/>
      <c r="F19" s="334"/>
      <c r="G19" s="335"/>
      <c r="H19" s="349" t="s">
        <v>38</v>
      </c>
      <c r="I19" s="417" t="s">
        <v>8</v>
      </c>
      <c r="J19" s="343" t="s">
        <v>39</v>
      </c>
      <c r="K19" s="343"/>
      <c r="L19" s="418" t="s">
        <v>8</v>
      </c>
      <c r="M19" s="343" t="s">
        <v>40</v>
      </c>
      <c r="N19" s="343"/>
      <c r="O19" s="418" t="s">
        <v>8</v>
      </c>
      <c r="P19" s="343" t="s">
        <v>41</v>
      </c>
      <c r="Q19" s="343"/>
      <c r="R19" s="418"/>
      <c r="S19" s="343"/>
      <c r="T19" s="343"/>
      <c r="U19" s="415"/>
      <c r="V19" s="415"/>
      <c r="W19" s="415"/>
      <c r="X19" s="416"/>
      <c r="Y19" s="339"/>
      <c r="Z19" s="336"/>
      <c r="AA19" s="336"/>
      <c r="AB19" s="337"/>
      <c r="AC19" s="339"/>
      <c r="AD19" s="336"/>
      <c r="AE19" s="336"/>
      <c r="AF19" s="337"/>
    </row>
    <row r="20" spans="1:33" ht="18.75" customHeight="1" x14ac:dyDescent="0.2">
      <c r="A20" s="350"/>
      <c r="B20" s="351"/>
      <c r="C20" s="352"/>
      <c r="D20" s="353"/>
      <c r="E20" s="354"/>
      <c r="F20" s="355"/>
      <c r="G20" s="356"/>
      <c r="H20" s="357" t="s">
        <v>42</v>
      </c>
      <c r="I20" s="419" t="s">
        <v>8</v>
      </c>
      <c r="J20" s="358" t="s">
        <v>22</v>
      </c>
      <c r="K20" s="358"/>
      <c r="L20" s="420" t="s">
        <v>8</v>
      </c>
      <c r="M20" s="358" t="s">
        <v>26</v>
      </c>
      <c r="N20" s="358"/>
      <c r="O20" s="358"/>
      <c r="P20" s="358"/>
      <c r="Q20" s="421"/>
      <c r="R20" s="358"/>
      <c r="S20" s="358"/>
      <c r="T20" s="358"/>
      <c r="U20" s="358"/>
      <c r="V20" s="358"/>
      <c r="W20" s="358"/>
      <c r="X20" s="359"/>
      <c r="Y20" s="360"/>
      <c r="Z20" s="361"/>
      <c r="AA20" s="361"/>
      <c r="AB20" s="362"/>
      <c r="AC20" s="360"/>
      <c r="AD20" s="361"/>
      <c r="AE20" s="361"/>
      <c r="AF20" s="362"/>
    </row>
    <row r="21" spans="1:33" ht="18.75" customHeight="1" x14ac:dyDescent="0.2">
      <c r="A21" s="323"/>
      <c r="B21" s="324"/>
      <c r="C21" s="325"/>
      <c r="D21" s="326"/>
      <c r="E21" s="319"/>
      <c r="F21" s="327"/>
      <c r="G21" s="328"/>
      <c r="H21" s="365" t="s">
        <v>51</v>
      </c>
      <c r="I21" s="399" t="s">
        <v>8</v>
      </c>
      <c r="J21" s="366" t="s">
        <v>22</v>
      </c>
      <c r="K21" s="423"/>
      <c r="L21" s="399" t="s">
        <v>8</v>
      </c>
      <c r="M21" s="366" t="s">
        <v>26</v>
      </c>
      <c r="N21" s="366"/>
      <c r="O21" s="366"/>
      <c r="P21" s="366"/>
      <c r="Q21" s="425"/>
      <c r="R21" s="425"/>
      <c r="S21" s="425"/>
      <c r="T21" s="425"/>
      <c r="U21" s="425"/>
      <c r="V21" s="425"/>
      <c r="W21" s="425"/>
      <c r="X21" s="426"/>
      <c r="Y21" s="399" t="s">
        <v>8</v>
      </c>
      <c r="Z21" s="317" t="s">
        <v>17</v>
      </c>
      <c r="AA21" s="317"/>
      <c r="AB21" s="329"/>
      <c r="AC21" s="2272"/>
      <c r="AD21" s="2273"/>
      <c r="AE21" s="2273"/>
      <c r="AF21" s="2274"/>
      <c r="AG21" s="261"/>
    </row>
    <row r="22" spans="1:33" ht="18.75" customHeight="1" x14ac:dyDescent="0.2">
      <c r="A22" s="330"/>
      <c r="B22" s="331"/>
      <c r="C22" s="332"/>
      <c r="D22" s="333"/>
      <c r="E22" s="322"/>
      <c r="F22" s="334"/>
      <c r="G22" s="335"/>
      <c r="H22" s="2278" t="s">
        <v>52</v>
      </c>
      <c r="I22" s="2280" t="s">
        <v>8</v>
      </c>
      <c r="J22" s="2282" t="s">
        <v>27</v>
      </c>
      <c r="K22" s="2282"/>
      <c r="L22" s="2282"/>
      <c r="M22" s="2280" t="s">
        <v>8</v>
      </c>
      <c r="N22" s="2282" t="s">
        <v>28</v>
      </c>
      <c r="O22" s="2282"/>
      <c r="P22" s="2282"/>
      <c r="Q22" s="415"/>
      <c r="R22" s="415"/>
      <c r="S22" s="415"/>
      <c r="T22" s="415"/>
      <c r="U22" s="415"/>
      <c r="V22" s="415"/>
      <c r="W22" s="415"/>
      <c r="X22" s="416"/>
      <c r="Y22" s="397" t="s">
        <v>8</v>
      </c>
      <c r="Z22" s="320" t="s">
        <v>18</v>
      </c>
      <c r="AA22" s="336"/>
      <c r="AB22" s="337"/>
      <c r="AC22" s="2284"/>
      <c r="AD22" s="2285"/>
      <c r="AE22" s="2285"/>
      <c r="AF22" s="2286"/>
    </row>
    <row r="23" spans="1:33" ht="18.75" customHeight="1" x14ac:dyDescent="0.2">
      <c r="A23" s="330"/>
      <c r="B23" s="331"/>
      <c r="C23" s="332"/>
      <c r="D23" s="333"/>
      <c r="E23" s="322"/>
      <c r="F23" s="334"/>
      <c r="G23" s="335"/>
      <c r="H23" s="2279"/>
      <c r="I23" s="2281"/>
      <c r="J23" s="2283"/>
      <c r="K23" s="2283"/>
      <c r="L23" s="2283"/>
      <c r="M23" s="2281"/>
      <c r="N23" s="2283"/>
      <c r="O23" s="2283"/>
      <c r="P23" s="2283"/>
      <c r="Q23" s="405"/>
      <c r="R23" s="405"/>
      <c r="S23" s="405"/>
      <c r="T23" s="405"/>
      <c r="U23" s="405"/>
      <c r="V23" s="405"/>
      <c r="W23" s="405"/>
      <c r="X23" s="406"/>
      <c r="Y23" s="339"/>
      <c r="Z23" s="336"/>
      <c r="AA23" s="336"/>
      <c r="AB23" s="337"/>
      <c r="AC23" s="2284"/>
      <c r="AD23" s="2285"/>
      <c r="AE23" s="2285"/>
      <c r="AF23" s="2286"/>
    </row>
    <row r="24" spans="1:33" ht="18.75" customHeight="1" x14ac:dyDescent="0.2">
      <c r="A24" s="330"/>
      <c r="B24" s="331"/>
      <c r="C24" s="332"/>
      <c r="D24" s="333"/>
      <c r="E24" s="322"/>
      <c r="F24" s="334"/>
      <c r="G24" s="335"/>
      <c r="H24" s="2278" t="s">
        <v>53</v>
      </c>
      <c r="I24" s="2280" t="s">
        <v>8</v>
      </c>
      <c r="J24" s="2282" t="s">
        <v>27</v>
      </c>
      <c r="K24" s="2282"/>
      <c r="L24" s="2282"/>
      <c r="M24" s="2280" t="s">
        <v>8</v>
      </c>
      <c r="N24" s="2282" t="s">
        <v>28</v>
      </c>
      <c r="O24" s="2282"/>
      <c r="P24" s="2282"/>
      <c r="Q24" s="415"/>
      <c r="R24" s="415"/>
      <c r="S24" s="415"/>
      <c r="T24" s="415"/>
      <c r="U24" s="415"/>
      <c r="V24" s="415"/>
      <c r="W24" s="415"/>
      <c r="X24" s="416"/>
      <c r="Y24" s="339"/>
      <c r="Z24" s="336"/>
      <c r="AA24" s="336"/>
      <c r="AB24" s="337"/>
      <c r="AC24" s="2284"/>
      <c r="AD24" s="2285"/>
      <c r="AE24" s="2285"/>
      <c r="AF24" s="2286"/>
      <c r="AG24" s="261"/>
    </row>
    <row r="25" spans="1:33" ht="18.75" customHeight="1" x14ac:dyDescent="0.2">
      <c r="A25" s="398" t="s">
        <v>8</v>
      </c>
      <c r="B25" s="331">
        <v>63</v>
      </c>
      <c r="C25" s="332" t="s">
        <v>251</v>
      </c>
      <c r="D25" s="397" t="s">
        <v>8</v>
      </c>
      <c r="E25" s="322" t="s">
        <v>45</v>
      </c>
      <c r="F25" s="334"/>
      <c r="G25" s="335"/>
      <c r="H25" s="2279"/>
      <c r="I25" s="2281"/>
      <c r="J25" s="2283"/>
      <c r="K25" s="2283"/>
      <c r="L25" s="2283"/>
      <c r="M25" s="2281"/>
      <c r="N25" s="2283"/>
      <c r="O25" s="2283"/>
      <c r="P25" s="2283"/>
      <c r="Q25" s="405"/>
      <c r="R25" s="405"/>
      <c r="S25" s="405"/>
      <c r="T25" s="405"/>
      <c r="U25" s="405"/>
      <c r="V25" s="405"/>
      <c r="W25" s="405"/>
      <c r="X25" s="406"/>
      <c r="Y25" s="339"/>
      <c r="Z25" s="336"/>
      <c r="AA25" s="336"/>
      <c r="AB25" s="337"/>
      <c r="AC25" s="2284"/>
      <c r="AD25" s="2285"/>
      <c r="AE25" s="2285"/>
      <c r="AF25" s="2286"/>
      <c r="AG25" s="261"/>
    </row>
    <row r="26" spans="1:33" ht="18.75" customHeight="1" x14ac:dyDescent="0.2">
      <c r="A26" s="330"/>
      <c r="B26" s="331"/>
      <c r="C26" s="332"/>
      <c r="D26" s="397" t="s">
        <v>8</v>
      </c>
      <c r="E26" s="322" t="s">
        <v>46</v>
      </c>
      <c r="F26" s="334"/>
      <c r="G26" s="335"/>
      <c r="H26" s="385" t="s">
        <v>252</v>
      </c>
      <c r="I26" s="397" t="s">
        <v>8</v>
      </c>
      <c r="J26" s="341" t="s">
        <v>22</v>
      </c>
      <c r="K26" s="408"/>
      <c r="L26" s="397" t="s">
        <v>8</v>
      </c>
      <c r="M26" s="341" t="s">
        <v>26</v>
      </c>
      <c r="N26" s="341"/>
      <c r="O26" s="410"/>
      <c r="P26" s="410"/>
      <c r="Q26" s="410"/>
      <c r="R26" s="410"/>
      <c r="S26" s="410"/>
      <c r="T26" s="410"/>
      <c r="U26" s="410"/>
      <c r="V26" s="410"/>
      <c r="W26" s="410"/>
      <c r="X26" s="411"/>
      <c r="Y26" s="339"/>
      <c r="Z26" s="336"/>
      <c r="AA26" s="336"/>
      <c r="AB26" s="337"/>
      <c r="AC26" s="2284"/>
      <c r="AD26" s="2285"/>
      <c r="AE26" s="2285"/>
      <c r="AF26" s="2286"/>
    </row>
    <row r="27" spans="1:33" ht="18.75" customHeight="1" x14ac:dyDescent="0.2">
      <c r="A27" s="330"/>
      <c r="B27" s="331"/>
      <c r="C27" s="332"/>
      <c r="D27" s="333"/>
      <c r="E27" s="322"/>
      <c r="F27" s="334"/>
      <c r="G27" s="335"/>
      <c r="H27" s="385" t="s">
        <v>253</v>
      </c>
      <c r="I27" s="407" t="s">
        <v>8</v>
      </c>
      <c r="J27" s="341" t="s">
        <v>47</v>
      </c>
      <c r="K27" s="408"/>
      <c r="L27" s="367"/>
      <c r="M27" s="397" t="s">
        <v>8</v>
      </c>
      <c r="N27" s="341" t="s">
        <v>48</v>
      </c>
      <c r="O27" s="410"/>
      <c r="P27" s="410"/>
      <c r="Q27" s="410"/>
      <c r="R27" s="410"/>
      <c r="S27" s="410"/>
      <c r="T27" s="410"/>
      <c r="U27" s="410"/>
      <c r="V27" s="410"/>
      <c r="W27" s="410"/>
      <c r="X27" s="411"/>
      <c r="Y27" s="339"/>
      <c r="Z27" s="336"/>
      <c r="AA27" s="336"/>
      <c r="AB27" s="337"/>
      <c r="AC27" s="2284"/>
      <c r="AD27" s="2285"/>
      <c r="AE27" s="2285"/>
      <c r="AF27" s="2286"/>
    </row>
    <row r="28" spans="1:33" ht="18.75" customHeight="1" x14ac:dyDescent="0.2">
      <c r="A28" s="330"/>
      <c r="B28" s="331"/>
      <c r="C28" s="332"/>
      <c r="D28" s="333"/>
      <c r="E28" s="322"/>
      <c r="F28" s="334"/>
      <c r="G28" s="335"/>
      <c r="H28" s="388" t="s">
        <v>254</v>
      </c>
      <c r="I28" s="407" t="s">
        <v>8</v>
      </c>
      <c r="J28" s="341" t="s">
        <v>22</v>
      </c>
      <c r="K28" s="408"/>
      <c r="L28" s="397" t="s">
        <v>8</v>
      </c>
      <c r="M28" s="341" t="s">
        <v>26</v>
      </c>
      <c r="N28" s="341"/>
      <c r="O28" s="341"/>
      <c r="P28" s="341"/>
      <c r="Q28" s="341"/>
      <c r="R28" s="341"/>
      <c r="S28" s="341"/>
      <c r="T28" s="341"/>
      <c r="U28" s="341"/>
      <c r="V28" s="341"/>
      <c r="W28" s="341"/>
      <c r="X28" s="342"/>
      <c r="Y28" s="339"/>
      <c r="Z28" s="336"/>
      <c r="AA28" s="336"/>
      <c r="AB28" s="337"/>
      <c r="AC28" s="2284"/>
      <c r="AD28" s="2285"/>
      <c r="AE28" s="2285"/>
      <c r="AF28" s="2286"/>
    </row>
    <row r="29" spans="1:33" ht="18.75" customHeight="1" x14ac:dyDescent="0.2">
      <c r="A29" s="350"/>
      <c r="B29" s="351"/>
      <c r="C29" s="352"/>
      <c r="D29" s="353"/>
      <c r="E29" s="354"/>
      <c r="F29" s="355"/>
      <c r="G29" s="356"/>
      <c r="H29" s="357" t="s">
        <v>78</v>
      </c>
      <c r="I29" s="419" t="s">
        <v>8</v>
      </c>
      <c r="J29" s="358" t="s">
        <v>22</v>
      </c>
      <c r="K29" s="358"/>
      <c r="L29" s="420" t="s">
        <v>8</v>
      </c>
      <c r="M29" s="358" t="s">
        <v>49</v>
      </c>
      <c r="N29" s="358"/>
      <c r="O29" s="420" t="s">
        <v>8</v>
      </c>
      <c r="P29" s="358" t="s">
        <v>56</v>
      </c>
      <c r="Q29" s="421"/>
      <c r="R29" s="443"/>
      <c r="S29" s="443"/>
      <c r="T29" s="443"/>
      <c r="U29" s="443"/>
      <c r="V29" s="443"/>
      <c r="W29" s="443"/>
      <c r="X29" s="444"/>
      <c r="Y29" s="360"/>
      <c r="Z29" s="361"/>
      <c r="AA29" s="361"/>
      <c r="AB29" s="362"/>
      <c r="AC29" s="2275"/>
      <c r="AD29" s="2276"/>
      <c r="AE29" s="2276"/>
      <c r="AF29" s="2277"/>
    </row>
    <row r="30" spans="1:33" ht="18.75" customHeight="1" x14ac:dyDescent="0.2">
      <c r="A30" s="323"/>
      <c r="B30" s="324"/>
      <c r="C30" s="378"/>
      <c r="D30" s="327"/>
      <c r="E30" s="319"/>
      <c r="F30" s="327"/>
      <c r="G30" s="328"/>
      <c r="H30" s="365" t="s">
        <v>51</v>
      </c>
      <c r="I30" s="399" t="s">
        <v>8</v>
      </c>
      <c r="J30" s="366" t="s">
        <v>22</v>
      </c>
      <c r="K30" s="423"/>
      <c r="L30" s="399" t="s">
        <v>8</v>
      </c>
      <c r="M30" s="366" t="s">
        <v>26</v>
      </c>
      <c r="N30" s="366"/>
      <c r="O30" s="366"/>
      <c r="P30" s="366"/>
      <c r="Q30" s="425"/>
      <c r="R30" s="425"/>
      <c r="S30" s="425"/>
      <c r="T30" s="425"/>
      <c r="U30" s="425"/>
      <c r="V30" s="425"/>
      <c r="W30" s="425"/>
      <c r="X30" s="426"/>
      <c r="Y30" s="399" t="s">
        <v>8</v>
      </c>
      <c r="Z30" s="317" t="s">
        <v>17</v>
      </c>
      <c r="AA30" s="317"/>
      <c r="AB30" s="329"/>
      <c r="AC30" s="2272"/>
      <c r="AD30" s="2273"/>
      <c r="AE30" s="2273"/>
      <c r="AF30" s="2274"/>
      <c r="AG30" s="261"/>
    </row>
    <row r="31" spans="1:33" ht="18.75" customHeight="1" x14ac:dyDescent="0.2">
      <c r="A31" s="330"/>
      <c r="B31" s="331"/>
      <c r="C31" s="382"/>
      <c r="D31" s="334"/>
      <c r="E31" s="322"/>
      <c r="F31" s="334"/>
      <c r="G31" s="335"/>
      <c r="H31" s="2278" t="s">
        <v>255</v>
      </c>
      <c r="I31" s="2280" t="s">
        <v>8</v>
      </c>
      <c r="J31" s="2282" t="s">
        <v>27</v>
      </c>
      <c r="K31" s="2282"/>
      <c r="L31" s="2282"/>
      <c r="M31" s="2280" t="s">
        <v>8</v>
      </c>
      <c r="N31" s="2282" t="s">
        <v>28</v>
      </c>
      <c r="O31" s="2282"/>
      <c r="P31" s="2282"/>
      <c r="Q31" s="415"/>
      <c r="R31" s="415"/>
      <c r="S31" s="415"/>
      <c r="T31" s="415"/>
      <c r="U31" s="415"/>
      <c r="V31" s="415"/>
      <c r="W31" s="415"/>
      <c r="X31" s="416"/>
      <c r="Y31" s="397" t="s">
        <v>8</v>
      </c>
      <c r="Z31" s="320" t="s">
        <v>18</v>
      </c>
      <c r="AA31" s="336"/>
      <c r="AB31" s="337"/>
      <c r="AC31" s="2284"/>
      <c r="AD31" s="2285"/>
      <c r="AE31" s="2285"/>
      <c r="AF31" s="2286"/>
    </row>
    <row r="32" spans="1:33" ht="18.75" customHeight="1" x14ac:dyDescent="0.2">
      <c r="A32" s="330"/>
      <c r="B32" s="331"/>
      <c r="C32" s="382"/>
      <c r="D32" s="397" t="s">
        <v>8</v>
      </c>
      <c r="E32" s="322" t="s">
        <v>231</v>
      </c>
      <c r="F32" s="334"/>
      <c r="G32" s="335"/>
      <c r="H32" s="2279"/>
      <c r="I32" s="2281"/>
      <c r="J32" s="2283"/>
      <c r="K32" s="2283"/>
      <c r="L32" s="2283"/>
      <c r="M32" s="2281"/>
      <c r="N32" s="2283"/>
      <c r="O32" s="2283"/>
      <c r="P32" s="2283"/>
      <c r="Q32" s="405"/>
      <c r="R32" s="405"/>
      <c r="S32" s="405"/>
      <c r="T32" s="405"/>
      <c r="U32" s="405"/>
      <c r="V32" s="405"/>
      <c r="W32" s="405"/>
      <c r="X32" s="406"/>
      <c r="Y32" s="339"/>
      <c r="Z32" s="336"/>
      <c r="AA32" s="336"/>
      <c r="AB32" s="337"/>
      <c r="AC32" s="2284"/>
      <c r="AD32" s="2285"/>
      <c r="AE32" s="2285"/>
      <c r="AF32" s="2286"/>
    </row>
    <row r="33" spans="1:33" ht="18.75" customHeight="1" x14ac:dyDescent="0.2">
      <c r="A33" s="398" t="s">
        <v>8</v>
      </c>
      <c r="B33" s="331">
        <v>64</v>
      </c>
      <c r="C33" s="382" t="s">
        <v>256</v>
      </c>
      <c r="D33" s="397" t="s">
        <v>8</v>
      </c>
      <c r="E33" s="322" t="s">
        <v>54</v>
      </c>
      <c r="F33" s="334"/>
      <c r="G33" s="335"/>
      <c r="H33" s="2278" t="s">
        <v>257</v>
      </c>
      <c r="I33" s="2280" t="s">
        <v>8</v>
      </c>
      <c r="J33" s="2282" t="s">
        <v>27</v>
      </c>
      <c r="K33" s="2282"/>
      <c r="L33" s="2282"/>
      <c r="M33" s="2280" t="s">
        <v>8</v>
      </c>
      <c r="N33" s="2282" t="s">
        <v>28</v>
      </c>
      <c r="O33" s="2282"/>
      <c r="P33" s="2282"/>
      <c r="Q33" s="415"/>
      <c r="R33" s="415"/>
      <c r="S33" s="415"/>
      <c r="T33" s="415"/>
      <c r="U33" s="415"/>
      <c r="V33" s="415"/>
      <c r="W33" s="415"/>
      <c r="X33" s="416"/>
      <c r="Y33" s="339"/>
      <c r="Z33" s="336"/>
      <c r="AA33" s="336"/>
      <c r="AB33" s="337"/>
      <c r="AC33" s="2284"/>
      <c r="AD33" s="2285"/>
      <c r="AE33" s="2285"/>
      <c r="AF33" s="2286"/>
    </row>
    <row r="34" spans="1:33" ht="18.75" customHeight="1" x14ac:dyDescent="0.2">
      <c r="A34" s="330"/>
      <c r="B34" s="331"/>
      <c r="C34" s="382" t="s">
        <v>258</v>
      </c>
      <c r="D34" s="397" t="s">
        <v>8</v>
      </c>
      <c r="E34" s="322" t="s">
        <v>55</v>
      </c>
      <c r="F34" s="334"/>
      <c r="G34" s="335"/>
      <c r="H34" s="2279"/>
      <c r="I34" s="2281"/>
      <c r="J34" s="2283"/>
      <c r="K34" s="2283"/>
      <c r="L34" s="2283"/>
      <c r="M34" s="2281"/>
      <c r="N34" s="2283"/>
      <c r="O34" s="2283"/>
      <c r="P34" s="2283"/>
      <c r="Q34" s="405"/>
      <c r="R34" s="405"/>
      <c r="S34" s="405"/>
      <c r="T34" s="405"/>
      <c r="U34" s="405"/>
      <c r="V34" s="405"/>
      <c r="W34" s="405"/>
      <c r="X34" s="406"/>
      <c r="Y34" s="339"/>
      <c r="Z34" s="336"/>
      <c r="AA34" s="336"/>
      <c r="AB34" s="337"/>
      <c r="AC34" s="2284"/>
      <c r="AD34" s="2285"/>
      <c r="AE34" s="2285"/>
      <c r="AF34" s="2286"/>
    </row>
    <row r="35" spans="1:33" ht="18.75" customHeight="1" x14ac:dyDescent="0.2">
      <c r="A35" s="350"/>
      <c r="B35" s="351"/>
      <c r="C35" s="466"/>
      <c r="D35" s="355"/>
      <c r="E35" s="354"/>
      <c r="F35" s="355"/>
      <c r="G35" s="356"/>
      <c r="H35" s="357" t="s">
        <v>78</v>
      </c>
      <c r="I35" s="419" t="s">
        <v>8</v>
      </c>
      <c r="J35" s="358" t="s">
        <v>22</v>
      </c>
      <c r="K35" s="358"/>
      <c r="L35" s="420" t="s">
        <v>8</v>
      </c>
      <c r="M35" s="358" t="s">
        <v>49</v>
      </c>
      <c r="N35" s="358"/>
      <c r="O35" s="420" t="s">
        <v>8</v>
      </c>
      <c r="P35" s="358" t="s">
        <v>56</v>
      </c>
      <c r="Q35" s="421"/>
      <c r="R35" s="443"/>
      <c r="S35" s="421"/>
      <c r="T35" s="421"/>
      <c r="U35" s="421"/>
      <c r="V35" s="421"/>
      <c r="W35" s="421"/>
      <c r="X35" s="432"/>
      <c r="Y35" s="360"/>
      <c r="Z35" s="361"/>
      <c r="AA35" s="361"/>
      <c r="AB35" s="362"/>
      <c r="AC35" s="2275"/>
      <c r="AD35" s="2276"/>
      <c r="AE35" s="2276"/>
      <c r="AF35" s="2277"/>
    </row>
    <row r="36" spans="1:33" ht="18.75" customHeight="1" x14ac:dyDescent="0.2">
      <c r="A36" s="323"/>
      <c r="B36" s="324"/>
      <c r="C36" s="378"/>
      <c r="D36" s="327"/>
      <c r="E36" s="319"/>
      <c r="F36" s="327"/>
      <c r="G36" s="328"/>
      <c r="H36" s="365" t="s">
        <v>51</v>
      </c>
      <c r="I36" s="428" t="s">
        <v>8</v>
      </c>
      <c r="J36" s="366" t="s">
        <v>22</v>
      </c>
      <c r="K36" s="423"/>
      <c r="L36" s="399" t="s">
        <v>8</v>
      </c>
      <c r="M36" s="366" t="s">
        <v>26</v>
      </c>
      <c r="N36" s="366"/>
      <c r="O36" s="366"/>
      <c r="P36" s="366"/>
      <c r="Q36" s="425"/>
      <c r="R36" s="425"/>
      <c r="S36" s="425"/>
      <c r="T36" s="425"/>
      <c r="U36" s="425"/>
      <c r="V36" s="425"/>
      <c r="W36" s="425"/>
      <c r="X36" s="426"/>
      <c r="Y36" s="399" t="s">
        <v>8</v>
      </c>
      <c r="Z36" s="317" t="s">
        <v>17</v>
      </c>
      <c r="AA36" s="317"/>
      <c r="AB36" s="329"/>
      <c r="AC36" s="2287"/>
      <c r="AD36" s="2288"/>
      <c r="AE36" s="2288"/>
      <c r="AF36" s="2289"/>
    </row>
    <row r="37" spans="1:33" ht="18.75" customHeight="1" x14ac:dyDescent="0.2">
      <c r="A37" s="330"/>
      <c r="B37" s="331"/>
      <c r="C37" s="332"/>
      <c r="D37" s="334"/>
      <c r="E37" s="322"/>
      <c r="F37" s="334"/>
      <c r="G37" s="335"/>
      <c r="H37" s="2278" t="s">
        <v>255</v>
      </c>
      <c r="I37" s="2296" t="s">
        <v>8</v>
      </c>
      <c r="J37" s="2282" t="s">
        <v>27</v>
      </c>
      <c r="K37" s="2282"/>
      <c r="L37" s="2282"/>
      <c r="M37" s="2298" t="s">
        <v>8</v>
      </c>
      <c r="N37" s="2282" t="s">
        <v>28</v>
      </c>
      <c r="O37" s="2282"/>
      <c r="P37" s="2282"/>
      <c r="Q37" s="415"/>
      <c r="R37" s="415"/>
      <c r="S37" s="415"/>
      <c r="T37" s="415"/>
      <c r="U37" s="415"/>
      <c r="V37" s="415"/>
      <c r="W37" s="415"/>
      <c r="X37" s="416"/>
      <c r="Y37" s="397" t="s">
        <v>8</v>
      </c>
      <c r="Z37" s="320" t="s">
        <v>18</v>
      </c>
      <c r="AA37" s="320"/>
      <c r="AB37" s="337"/>
      <c r="AC37" s="2290"/>
      <c r="AD37" s="2291"/>
      <c r="AE37" s="2291"/>
      <c r="AF37" s="2292"/>
    </row>
    <row r="38" spans="1:33" ht="18.75" customHeight="1" x14ac:dyDescent="0.2">
      <c r="A38" s="398" t="s">
        <v>8</v>
      </c>
      <c r="B38" s="331">
        <v>34</v>
      </c>
      <c r="C38" s="332" t="s">
        <v>259</v>
      </c>
      <c r="D38" s="334"/>
      <c r="E38" s="322"/>
      <c r="F38" s="334"/>
      <c r="G38" s="335"/>
      <c r="H38" s="2279"/>
      <c r="I38" s="2297"/>
      <c r="J38" s="2283"/>
      <c r="K38" s="2283"/>
      <c r="L38" s="2283"/>
      <c r="M38" s="2299"/>
      <c r="N38" s="2283"/>
      <c r="O38" s="2283"/>
      <c r="P38" s="2283"/>
      <c r="Q38" s="405"/>
      <c r="R38" s="405"/>
      <c r="S38" s="405"/>
      <c r="T38" s="405"/>
      <c r="U38" s="405"/>
      <c r="V38" s="405"/>
      <c r="W38" s="405"/>
      <c r="X38" s="406"/>
      <c r="Y38" s="339"/>
      <c r="Z38" s="336"/>
      <c r="AA38" s="336"/>
      <c r="AB38" s="337"/>
      <c r="AC38" s="2290"/>
      <c r="AD38" s="2291"/>
      <c r="AE38" s="2291"/>
      <c r="AF38" s="2292"/>
    </row>
    <row r="39" spans="1:33" ht="18.75" customHeight="1" x14ac:dyDescent="0.2">
      <c r="A39" s="330"/>
      <c r="B39" s="331"/>
      <c r="C39" s="382" t="s">
        <v>260</v>
      </c>
      <c r="D39" s="334"/>
      <c r="E39" s="322"/>
      <c r="F39" s="334"/>
      <c r="G39" s="335"/>
      <c r="H39" s="2278" t="s">
        <v>257</v>
      </c>
      <c r="I39" s="2296" t="s">
        <v>8</v>
      </c>
      <c r="J39" s="2282" t="s">
        <v>27</v>
      </c>
      <c r="K39" s="2282"/>
      <c r="L39" s="2282"/>
      <c r="M39" s="2298" t="s">
        <v>8</v>
      </c>
      <c r="N39" s="2282" t="s">
        <v>28</v>
      </c>
      <c r="O39" s="2282"/>
      <c r="P39" s="2282"/>
      <c r="Q39" s="415"/>
      <c r="R39" s="415"/>
      <c r="S39" s="415"/>
      <c r="T39" s="415"/>
      <c r="U39" s="415"/>
      <c r="V39" s="415"/>
      <c r="W39" s="415"/>
      <c r="X39" s="416"/>
      <c r="Y39" s="339"/>
      <c r="Z39" s="336"/>
      <c r="AA39" s="336"/>
      <c r="AB39" s="337"/>
      <c r="AC39" s="2290"/>
      <c r="AD39" s="2291"/>
      <c r="AE39" s="2291"/>
      <c r="AF39" s="2292"/>
    </row>
    <row r="40" spans="1:33" ht="18" customHeight="1" x14ac:dyDescent="0.2">
      <c r="A40" s="350"/>
      <c r="B40" s="351"/>
      <c r="C40" s="466"/>
      <c r="D40" s="355"/>
      <c r="E40" s="354"/>
      <c r="F40" s="355"/>
      <c r="G40" s="356"/>
      <c r="H40" s="2300"/>
      <c r="I40" s="2301"/>
      <c r="J40" s="2302"/>
      <c r="K40" s="2302"/>
      <c r="L40" s="2302"/>
      <c r="M40" s="2303"/>
      <c r="N40" s="2302"/>
      <c r="O40" s="2302"/>
      <c r="P40" s="2302"/>
      <c r="Q40" s="430"/>
      <c r="R40" s="430"/>
      <c r="S40" s="430"/>
      <c r="T40" s="430"/>
      <c r="U40" s="430"/>
      <c r="V40" s="430"/>
      <c r="W40" s="430"/>
      <c r="X40" s="431"/>
      <c r="Y40" s="360"/>
      <c r="Z40" s="361"/>
      <c r="AA40" s="361"/>
      <c r="AB40" s="362"/>
      <c r="AC40" s="2293"/>
      <c r="AD40" s="2294"/>
      <c r="AE40" s="2294"/>
      <c r="AF40" s="2295"/>
    </row>
    <row r="41" spans="1:33" ht="18.75" customHeight="1" x14ac:dyDescent="0.2">
      <c r="A41" s="323"/>
      <c r="B41" s="324"/>
      <c r="C41" s="378"/>
      <c r="D41" s="327"/>
      <c r="E41" s="319"/>
      <c r="F41" s="327"/>
      <c r="G41" s="328"/>
      <c r="H41" s="2270" t="s">
        <v>57</v>
      </c>
      <c r="I41" s="428" t="s">
        <v>8</v>
      </c>
      <c r="J41" s="317" t="s">
        <v>22</v>
      </c>
      <c r="K41" s="317"/>
      <c r="L41" s="386"/>
      <c r="M41" s="399" t="s">
        <v>8</v>
      </c>
      <c r="N41" s="317" t="s">
        <v>81</v>
      </c>
      <c r="O41" s="317"/>
      <c r="P41" s="386"/>
      <c r="Q41" s="399" t="s">
        <v>8</v>
      </c>
      <c r="R41" s="387" t="s">
        <v>82</v>
      </c>
      <c r="S41" s="387"/>
      <c r="T41" s="387"/>
      <c r="U41" s="399" t="s">
        <v>8</v>
      </c>
      <c r="V41" s="387" t="s">
        <v>83</v>
      </c>
      <c r="W41" s="387"/>
      <c r="X41" s="375"/>
      <c r="Y41" s="399" t="s">
        <v>8</v>
      </c>
      <c r="Z41" s="317" t="s">
        <v>17</v>
      </c>
      <c r="AA41" s="317"/>
      <c r="AB41" s="329"/>
      <c r="AC41" s="2287"/>
      <c r="AD41" s="2288"/>
      <c r="AE41" s="2288"/>
      <c r="AF41" s="2289"/>
      <c r="AG41" s="261"/>
    </row>
    <row r="42" spans="1:33" ht="18.75" customHeight="1" x14ac:dyDescent="0.2">
      <c r="A42" s="330"/>
      <c r="B42" s="331"/>
      <c r="C42" s="382"/>
      <c r="D42" s="334"/>
      <c r="E42" s="322"/>
      <c r="F42" s="334"/>
      <c r="G42" s="335"/>
      <c r="H42" s="2304"/>
      <c r="I42" s="404" t="s">
        <v>8</v>
      </c>
      <c r="J42" s="344" t="s">
        <v>84</v>
      </c>
      <c r="K42" s="338"/>
      <c r="L42" s="338"/>
      <c r="M42" s="427" t="s">
        <v>8</v>
      </c>
      <c r="N42" s="344" t="s">
        <v>85</v>
      </c>
      <c r="O42" s="338"/>
      <c r="P42" s="338"/>
      <c r="Q42" s="427" t="s">
        <v>8</v>
      </c>
      <c r="R42" s="344" t="s">
        <v>86</v>
      </c>
      <c r="S42" s="338"/>
      <c r="T42" s="338"/>
      <c r="U42" s="338"/>
      <c r="V42" s="338"/>
      <c r="W42" s="338"/>
      <c r="X42" s="374"/>
      <c r="Y42" s="397" t="s">
        <v>8</v>
      </c>
      <c r="Z42" s="320" t="s">
        <v>18</v>
      </c>
      <c r="AA42" s="336"/>
      <c r="AB42" s="337"/>
      <c r="AC42" s="2290"/>
      <c r="AD42" s="2291"/>
      <c r="AE42" s="2291"/>
      <c r="AF42" s="2292"/>
      <c r="AG42" s="261"/>
    </row>
    <row r="43" spans="1:33" ht="18.75" customHeight="1" x14ac:dyDescent="0.2">
      <c r="A43" s="330"/>
      <c r="B43" s="331"/>
      <c r="C43" s="382"/>
      <c r="D43" s="334"/>
      <c r="E43" s="322"/>
      <c r="F43" s="334"/>
      <c r="G43" s="335"/>
      <c r="H43" s="348" t="s">
        <v>261</v>
      </c>
      <c r="I43" s="407" t="s">
        <v>8</v>
      </c>
      <c r="J43" s="341" t="s">
        <v>22</v>
      </c>
      <c r="K43" s="408"/>
      <c r="L43" s="409" t="s">
        <v>8</v>
      </c>
      <c r="M43" s="341" t="s">
        <v>26</v>
      </c>
      <c r="N43" s="341"/>
      <c r="O43" s="368"/>
      <c r="P43" s="368"/>
      <c r="Q43" s="368"/>
      <c r="R43" s="368"/>
      <c r="S43" s="368"/>
      <c r="T43" s="368"/>
      <c r="U43" s="368"/>
      <c r="V43" s="368"/>
      <c r="W43" s="368"/>
      <c r="X43" s="369"/>
      <c r="Y43" s="339"/>
      <c r="Z43" s="336"/>
      <c r="AA43" s="336"/>
      <c r="AB43" s="337"/>
      <c r="AC43" s="2290"/>
      <c r="AD43" s="2291"/>
      <c r="AE43" s="2291"/>
      <c r="AF43" s="2292"/>
      <c r="AG43" s="261"/>
    </row>
    <row r="44" spans="1:33" ht="18.75" customHeight="1" x14ac:dyDescent="0.2">
      <c r="A44" s="330"/>
      <c r="B44" s="331"/>
      <c r="C44" s="382"/>
      <c r="D44" s="334"/>
      <c r="E44" s="322"/>
      <c r="F44" s="334"/>
      <c r="G44" s="335"/>
      <c r="H44" s="385" t="s">
        <v>262</v>
      </c>
      <c r="I44" s="409" t="s">
        <v>8</v>
      </c>
      <c r="J44" s="341" t="s">
        <v>22</v>
      </c>
      <c r="K44" s="408"/>
      <c r="L44" s="409" t="s">
        <v>8</v>
      </c>
      <c r="M44" s="341" t="s">
        <v>26</v>
      </c>
      <c r="N44" s="341"/>
      <c r="O44" s="368"/>
      <c r="P44" s="368"/>
      <c r="Q44" s="368"/>
      <c r="R44" s="368"/>
      <c r="S44" s="368"/>
      <c r="T44" s="368"/>
      <c r="U44" s="368"/>
      <c r="V44" s="368"/>
      <c r="W44" s="368"/>
      <c r="X44" s="369"/>
      <c r="Y44" s="339"/>
      <c r="Z44" s="336"/>
      <c r="AA44" s="336"/>
      <c r="AB44" s="337"/>
      <c r="AC44" s="2290"/>
      <c r="AD44" s="2291"/>
      <c r="AE44" s="2291"/>
      <c r="AF44" s="2292"/>
    </row>
    <row r="45" spans="1:33" ht="18.75" customHeight="1" x14ac:dyDescent="0.2">
      <c r="A45" s="330"/>
      <c r="B45" s="331"/>
      <c r="C45" s="382"/>
      <c r="D45" s="334"/>
      <c r="E45" s="322"/>
      <c r="F45" s="334"/>
      <c r="G45" s="335"/>
      <c r="H45" s="385" t="s">
        <v>263</v>
      </c>
      <c r="I45" s="409" t="s">
        <v>8</v>
      </c>
      <c r="J45" s="341" t="s">
        <v>22</v>
      </c>
      <c r="K45" s="408"/>
      <c r="L45" s="409" t="s">
        <v>8</v>
      </c>
      <c r="M45" s="341" t="s">
        <v>26</v>
      </c>
      <c r="N45" s="341"/>
      <c r="O45" s="368"/>
      <c r="P45" s="368"/>
      <c r="Q45" s="368"/>
      <c r="R45" s="368"/>
      <c r="S45" s="368"/>
      <c r="T45" s="368"/>
      <c r="U45" s="368"/>
      <c r="V45" s="368"/>
      <c r="W45" s="368"/>
      <c r="X45" s="369"/>
      <c r="Y45" s="339"/>
      <c r="Z45" s="336"/>
      <c r="AA45" s="336"/>
      <c r="AB45" s="337"/>
      <c r="AC45" s="2290"/>
      <c r="AD45" s="2291"/>
      <c r="AE45" s="2291"/>
      <c r="AF45" s="2292"/>
    </row>
    <row r="46" spans="1:33" ht="18.75" customHeight="1" x14ac:dyDescent="0.2">
      <c r="A46" s="330"/>
      <c r="B46" s="331"/>
      <c r="C46" s="382"/>
      <c r="D46" s="397" t="s">
        <v>8</v>
      </c>
      <c r="E46" s="322" t="s">
        <v>231</v>
      </c>
      <c r="F46" s="334"/>
      <c r="G46" s="335"/>
      <c r="H46" s="385" t="s">
        <v>75</v>
      </c>
      <c r="I46" s="409" t="s">
        <v>8</v>
      </c>
      <c r="J46" s="341" t="s">
        <v>22</v>
      </c>
      <c r="K46" s="408"/>
      <c r="L46" s="409" t="s">
        <v>8</v>
      </c>
      <c r="M46" s="341" t="s">
        <v>26</v>
      </c>
      <c r="N46" s="341"/>
      <c r="O46" s="368"/>
      <c r="P46" s="368"/>
      <c r="Q46" s="368"/>
      <c r="R46" s="368"/>
      <c r="S46" s="368"/>
      <c r="T46" s="368"/>
      <c r="U46" s="368"/>
      <c r="V46" s="368"/>
      <c r="W46" s="368"/>
      <c r="X46" s="369"/>
      <c r="Y46" s="339"/>
      <c r="Z46" s="336"/>
      <c r="AA46" s="336"/>
      <c r="AB46" s="337"/>
      <c r="AC46" s="2290"/>
      <c r="AD46" s="2291"/>
      <c r="AE46" s="2291"/>
      <c r="AF46" s="2292"/>
    </row>
    <row r="47" spans="1:33" ht="18.75" customHeight="1" x14ac:dyDescent="0.2">
      <c r="A47" s="398" t="s">
        <v>8</v>
      </c>
      <c r="B47" s="331">
        <v>66</v>
      </c>
      <c r="C47" s="382" t="s">
        <v>264</v>
      </c>
      <c r="D47" s="397" t="s">
        <v>8</v>
      </c>
      <c r="E47" s="322" t="s">
        <v>54</v>
      </c>
      <c r="F47" s="334"/>
      <c r="G47" s="335"/>
      <c r="H47" s="340" t="s">
        <v>76</v>
      </c>
      <c r="I47" s="409" t="s">
        <v>8</v>
      </c>
      <c r="J47" s="341" t="s">
        <v>22</v>
      </c>
      <c r="K47" s="408"/>
      <c r="L47" s="409" t="s">
        <v>8</v>
      </c>
      <c r="M47" s="341" t="s">
        <v>26</v>
      </c>
      <c r="N47" s="341"/>
      <c r="O47" s="368"/>
      <c r="P47" s="368"/>
      <c r="Q47" s="368"/>
      <c r="R47" s="368"/>
      <c r="S47" s="368"/>
      <c r="T47" s="368"/>
      <c r="U47" s="368"/>
      <c r="V47" s="368"/>
      <c r="W47" s="368"/>
      <c r="X47" s="369"/>
      <c r="Y47" s="339"/>
      <c r="Z47" s="336"/>
      <c r="AA47" s="336"/>
      <c r="AB47" s="337"/>
      <c r="AC47" s="2290"/>
      <c r="AD47" s="2291"/>
      <c r="AE47" s="2291"/>
      <c r="AF47" s="2292"/>
    </row>
    <row r="48" spans="1:33" ht="18.75" customHeight="1" x14ac:dyDescent="0.2">
      <c r="A48" s="330"/>
      <c r="B48" s="331"/>
      <c r="C48" s="382" t="s">
        <v>258</v>
      </c>
      <c r="D48" s="397" t="s">
        <v>8</v>
      </c>
      <c r="E48" s="322" t="s">
        <v>55</v>
      </c>
      <c r="F48" s="334"/>
      <c r="G48" s="335"/>
      <c r="H48" s="385" t="s">
        <v>265</v>
      </c>
      <c r="I48" s="409" t="s">
        <v>8</v>
      </c>
      <c r="J48" s="341" t="s">
        <v>22</v>
      </c>
      <c r="K48" s="408"/>
      <c r="L48" s="409" t="s">
        <v>8</v>
      </c>
      <c r="M48" s="341" t="s">
        <v>26</v>
      </c>
      <c r="N48" s="341"/>
      <c r="O48" s="368"/>
      <c r="P48" s="368"/>
      <c r="Q48" s="368"/>
      <c r="R48" s="368"/>
      <c r="S48" s="368"/>
      <c r="T48" s="368"/>
      <c r="U48" s="368"/>
      <c r="V48" s="368"/>
      <c r="W48" s="368"/>
      <c r="X48" s="369"/>
      <c r="Y48" s="339"/>
      <c r="Z48" s="336"/>
      <c r="AA48" s="336"/>
      <c r="AB48" s="337"/>
      <c r="AC48" s="2290"/>
      <c r="AD48" s="2291"/>
      <c r="AE48" s="2291"/>
      <c r="AF48" s="2292"/>
    </row>
    <row r="49" spans="1:33" ht="18.75" customHeight="1" x14ac:dyDescent="0.2">
      <c r="A49" s="330"/>
      <c r="B49" s="331"/>
      <c r="C49" s="332"/>
      <c r="D49" s="333"/>
      <c r="E49" s="322"/>
      <c r="F49" s="334"/>
      <c r="G49" s="335"/>
      <c r="H49" s="340" t="s">
        <v>77</v>
      </c>
      <c r="I49" s="409" t="s">
        <v>8</v>
      </c>
      <c r="J49" s="341" t="s">
        <v>22</v>
      </c>
      <c r="K49" s="408"/>
      <c r="L49" s="409" t="s">
        <v>8</v>
      </c>
      <c r="M49" s="341" t="s">
        <v>26</v>
      </c>
      <c r="N49" s="341"/>
      <c r="O49" s="368"/>
      <c r="P49" s="368"/>
      <c r="Q49" s="368"/>
      <c r="R49" s="368"/>
      <c r="S49" s="368"/>
      <c r="T49" s="368"/>
      <c r="U49" s="368"/>
      <c r="V49" s="368"/>
      <c r="W49" s="368"/>
      <c r="X49" s="369"/>
      <c r="Y49" s="339"/>
      <c r="Z49" s="336"/>
      <c r="AA49" s="336"/>
      <c r="AB49" s="337"/>
      <c r="AC49" s="2290"/>
      <c r="AD49" s="2291"/>
      <c r="AE49" s="2291"/>
      <c r="AF49" s="2292"/>
    </row>
    <row r="50" spans="1:33" ht="18.75" customHeight="1" x14ac:dyDescent="0.2">
      <c r="A50" s="330"/>
      <c r="B50" s="331"/>
      <c r="C50" s="382"/>
      <c r="D50" s="334"/>
      <c r="E50" s="322"/>
      <c r="F50" s="334"/>
      <c r="G50" s="335"/>
      <c r="H50" s="385" t="s">
        <v>78</v>
      </c>
      <c r="I50" s="409" t="s">
        <v>8</v>
      </c>
      <c r="J50" s="341" t="s">
        <v>22</v>
      </c>
      <c r="K50" s="341"/>
      <c r="L50" s="409" t="s">
        <v>8</v>
      </c>
      <c r="M50" s="341" t="s">
        <v>88</v>
      </c>
      <c r="N50" s="341"/>
      <c r="O50" s="409" t="s">
        <v>8</v>
      </c>
      <c r="P50" s="341" t="s">
        <v>56</v>
      </c>
      <c r="Q50" s="341"/>
      <c r="R50" s="409" t="s">
        <v>8</v>
      </c>
      <c r="S50" s="341" t="s">
        <v>89</v>
      </c>
      <c r="T50" s="368"/>
      <c r="U50" s="368"/>
      <c r="V50" s="368"/>
      <c r="W50" s="368"/>
      <c r="X50" s="369"/>
      <c r="Y50" s="339"/>
      <c r="Z50" s="336"/>
      <c r="AA50" s="336"/>
      <c r="AB50" s="337"/>
      <c r="AC50" s="2290"/>
      <c r="AD50" s="2291"/>
      <c r="AE50" s="2291"/>
      <c r="AF50" s="2292"/>
    </row>
    <row r="51" spans="1:33" ht="18.75" customHeight="1" x14ac:dyDescent="0.2">
      <c r="A51" s="330"/>
      <c r="B51" s="331"/>
      <c r="C51" s="332"/>
      <c r="D51" s="333"/>
      <c r="E51" s="322"/>
      <c r="F51" s="334"/>
      <c r="G51" s="335"/>
      <c r="H51" s="348" t="s">
        <v>34</v>
      </c>
      <c r="I51" s="407" t="s">
        <v>8</v>
      </c>
      <c r="J51" s="341" t="s">
        <v>22</v>
      </c>
      <c r="K51" s="341"/>
      <c r="L51" s="409" t="s">
        <v>8</v>
      </c>
      <c r="M51" s="341" t="s">
        <v>35</v>
      </c>
      <c r="N51" s="341"/>
      <c r="O51" s="409" t="s">
        <v>8</v>
      </c>
      <c r="P51" s="341" t="s">
        <v>36</v>
      </c>
      <c r="Q51" s="341"/>
      <c r="R51" s="409" t="s">
        <v>8</v>
      </c>
      <c r="S51" s="341" t="s">
        <v>37</v>
      </c>
      <c r="T51" s="341"/>
      <c r="U51" s="408"/>
      <c r="V51" s="408"/>
      <c r="W51" s="408"/>
      <c r="X51" s="412"/>
      <c r="Y51" s="339"/>
      <c r="Z51" s="336"/>
      <c r="AA51" s="336"/>
      <c r="AB51" s="337"/>
      <c r="AC51" s="2290"/>
      <c r="AD51" s="2291"/>
      <c r="AE51" s="2291"/>
      <c r="AF51" s="2292"/>
    </row>
    <row r="52" spans="1:33" ht="18.75" customHeight="1" x14ac:dyDescent="0.2">
      <c r="A52" s="330"/>
      <c r="B52" s="331"/>
      <c r="C52" s="332"/>
      <c r="D52" s="333"/>
      <c r="E52" s="322"/>
      <c r="F52" s="334"/>
      <c r="G52" s="335"/>
      <c r="H52" s="349" t="s">
        <v>38</v>
      </c>
      <c r="I52" s="417" t="s">
        <v>8</v>
      </c>
      <c r="J52" s="343" t="s">
        <v>39</v>
      </c>
      <c r="K52" s="343"/>
      <c r="L52" s="418" t="s">
        <v>8</v>
      </c>
      <c r="M52" s="343" t="s">
        <v>40</v>
      </c>
      <c r="N52" s="343"/>
      <c r="O52" s="418" t="s">
        <v>8</v>
      </c>
      <c r="P52" s="343" t="s">
        <v>41</v>
      </c>
      <c r="Q52" s="343"/>
      <c r="R52" s="418"/>
      <c r="S52" s="343"/>
      <c r="T52" s="343"/>
      <c r="U52" s="415"/>
      <c r="V52" s="415"/>
      <c r="W52" s="415"/>
      <c r="X52" s="416"/>
      <c r="Y52" s="339"/>
      <c r="Z52" s="336"/>
      <c r="AA52" s="336"/>
      <c r="AB52" s="337"/>
      <c r="AC52" s="2290"/>
      <c r="AD52" s="2291"/>
      <c r="AE52" s="2291"/>
      <c r="AF52" s="2292"/>
    </row>
    <row r="53" spans="1:33" ht="18.75" customHeight="1" x14ac:dyDescent="0.2">
      <c r="A53" s="350"/>
      <c r="B53" s="351"/>
      <c r="C53" s="352"/>
      <c r="D53" s="353"/>
      <c r="E53" s="354"/>
      <c r="F53" s="355"/>
      <c r="G53" s="356"/>
      <c r="H53" s="357" t="s">
        <v>42</v>
      </c>
      <c r="I53" s="419" t="s">
        <v>8</v>
      </c>
      <c r="J53" s="358" t="s">
        <v>22</v>
      </c>
      <c r="K53" s="358"/>
      <c r="L53" s="420" t="s">
        <v>8</v>
      </c>
      <c r="M53" s="358" t="s">
        <v>26</v>
      </c>
      <c r="N53" s="358"/>
      <c r="O53" s="358"/>
      <c r="P53" s="358"/>
      <c r="Q53" s="421"/>
      <c r="R53" s="358"/>
      <c r="S53" s="358"/>
      <c r="T53" s="358"/>
      <c r="U53" s="358"/>
      <c r="V53" s="358"/>
      <c r="W53" s="358"/>
      <c r="X53" s="359"/>
      <c r="Y53" s="360"/>
      <c r="Z53" s="361"/>
      <c r="AA53" s="361"/>
      <c r="AB53" s="362"/>
      <c r="AC53" s="2293"/>
      <c r="AD53" s="2294"/>
      <c r="AE53" s="2294"/>
      <c r="AF53" s="2295"/>
    </row>
    <row r="54" spans="1:33" ht="18.75" customHeight="1" x14ac:dyDescent="0.2">
      <c r="A54" s="323"/>
      <c r="B54" s="324"/>
      <c r="C54" s="325"/>
      <c r="D54" s="326"/>
      <c r="E54" s="319"/>
      <c r="F54" s="327"/>
      <c r="G54" s="328"/>
      <c r="H54" s="376" t="s">
        <v>114</v>
      </c>
      <c r="I54" s="422" t="s">
        <v>8</v>
      </c>
      <c r="J54" s="366" t="s">
        <v>91</v>
      </c>
      <c r="K54" s="423"/>
      <c r="L54" s="379"/>
      <c r="M54" s="424" t="s">
        <v>8</v>
      </c>
      <c r="N54" s="366" t="s">
        <v>92</v>
      </c>
      <c r="O54" s="380"/>
      <c r="P54" s="380"/>
      <c r="Q54" s="380"/>
      <c r="R54" s="380"/>
      <c r="S54" s="380"/>
      <c r="T54" s="423"/>
      <c r="U54" s="423"/>
      <c r="V54" s="423"/>
      <c r="W54" s="423"/>
      <c r="X54" s="439"/>
      <c r="Y54" s="399" t="s">
        <v>8</v>
      </c>
      <c r="Z54" s="317" t="s">
        <v>17</v>
      </c>
      <c r="AA54" s="317"/>
      <c r="AB54" s="329"/>
      <c r="AC54" s="399" t="s">
        <v>8</v>
      </c>
      <c r="AD54" s="317" t="s">
        <v>17</v>
      </c>
      <c r="AE54" s="317"/>
      <c r="AF54" s="329"/>
      <c r="AG54" s="261"/>
    </row>
    <row r="55" spans="1:33" ht="18.75" customHeight="1" x14ac:dyDescent="0.2">
      <c r="A55" s="330"/>
      <c r="B55" s="331"/>
      <c r="C55" s="332"/>
      <c r="D55" s="333"/>
      <c r="E55" s="322"/>
      <c r="F55" s="334"/>
      <c r="G55" s="335"/>
      <c r="H55" s="385" t="s">
        <v>57</v>
      </c>
      <c r="I55" s="407" t="s">
        <v>8</v>
      </c>
      <c r="J55" s="341" t="s">
        <v>22</v>
      </c>
      <c r="K55" s="341"/>
      <c r="L55" s="367"/>
      <c r="M55" s="409" t="s">
        <v>8</v>
      </c>
      <c r="N55" s="341" t="s">
        <v>58</v>
      </c>
      <c r="O55" s="341"/>
      <c r="P55" s="367"/>
      <c r="Q55" s="409" t="s">
        <v>8</v>
      </c>
      <c r="R55" s="368" t="s">
        <v>59</v>
      </c>
      <c r="S55" s="368"/>
      <c r="T55" s="408"/>
      <c r="U55" s="408"/>
      <c r="V55" s="408"/>
      <c r="W55" s="408"/>
      <c r="X55" s="412"/>
      <c r="Y55" s="397" t="s">
        <v>8</v>
      </c>
      <c r="Z55" s="320" t="s">
        <v>18</v>
      </c>
      <c r="AA55" s="336"/>
      <c r="AB55" s="337"/>
      <c r="AC55" s="397" t="s">
        <v>8</v>
      </c>
      <c r="AD55" s="320" t="s">
        <v>18</v>
      </c>
      <c r="AE55" s="336"/>
      <c r="AF55" s="337"/>
    </row>
    <row r="56" spans="1:33" ht="18.75" customHeight="1" x14ac:dyDescent="0.2">
      <c r="A56" s="330"/>
      <c r="B56" s="331"/>
      <c r="C56" s="332"/>
      <c r="D56" s="333"/>
      <c r="E56" s="322"/>
      <c r="F56" s="334"/>
      <c r="G56" s="335"/>
      <c r="H56" s="385" t="s">
        <v>93</v>
      </c>
      <c r="I56" s="407" t="s">
        <v>8</v>
      </c>
      <c r="J56" s="341" t="s">
        <v>47</v>
      </c>
      <c r="K56" s="408"/>
      <c r="L56" s="367"/>
      <c r="M56" s="409" t="s">
        <v>8</v>
      </c>
      <c r="N56" s="341" t="s">
        <v>48</v>
      </c>
      <c r="O56" s="410"/>
      <c r="P56" s="368"/>
      <c r="Q56" s="368"/>
      <c r="R56" s="368"/>
      <c r="S56" s="368"/>
      <c r="T56" s="408"/>
      <c r="U56" s="408"/>
      <c r="V56" s="408"/>
      <c r="W56" s="408"/>
      <c r="X56" s="412"/>
      <c r="Y56" s="339"/>
      <c r="Z56" s="336"/>
      <c r="AA56" s="336"/>
      <c r="AB56" s="337"/>
      <c r="AC56" s="339"/>
      <c r="AD56" s="336"/>
      <c r="AE56" s="336"/>
      <c r="AF56" s="337"/>
    </row>
    <row r="57" spans="1:33" ht="19.5" customHeight="1" x14ac:dyDescent="0.2">
      <c r="A57" s="330"/>
      <c r="B57" s="331"/>
      <c r="C57" s="332"/>
      <c r="D57" s="333"/>
      <c r="E57" s="322"/>
      <c r="F57" s="334"/>
      <c r="G57" s="335"/>
      <c r="H57" s="347" t="s">
        <v>19</v>
      </c>
      <c r="I57" s="407" t="s">
        <v>8</v>
      </c>
      <c r="J57" s="341" t="s">
        <v>20</v>
      </c>
      <c r="K57" s="408"/>
      <c r="L57" s="367"/>
      <c r="M57" s="409" t="s">
        <v>8</v>
      </c>
      <c r="N57" s="341" t="s">
        <v>21</v>
      </c>
      <c r="O57" s="409"/>
      <c r="P57" s="341"/>
      <c r="Q57" s="410"/>
      <c r="R57" s="410"/>
      <c r="S57" s="410"/>
      <c r="T57" s="410"/>
      <c r="U57" s="410"/>
      <c r="V57" s="410"/>
      <c r="W57" s="410"/>
      <c r="X57" s="411"/>
      <c r="Y57" s="336"/>
      <c r="Z57" s="336"/>
      <c r="AA57" s="336"/>
      <c r="AB57" s="337"/>
      <c r="AC57" s="339"/>
      <c r="AD57" s="336"/>
      <c r="AE57" s="336"/>
      <c r="AF57" s="337"/>
    </row>
    <row r="58" spans="1:33" ht="19.5" customHeight="1" x14ac:dyDescent="0.2">
      <c r="A58" s="330"/>
      <c r="B58" s="331"/>
      <c r="C58" s="332"/>
      <c r="D58" s="333"/>
      <c r="E58" s="322"/>
      <c r="F58" s="334"/>
      <c r="G58" s="335"/>
      <c r="H58" s="347" t="s">
        <v>60</v>
      </c>
      <c r="I58" s="407" t="s">
        <v>8</v>
      </c>
      <c r="J58" s="341" t="s">
        <v>20</v>
      </c>
      <c r="K58" s="408"/>
      <c r="L58" s="367"/>
      <c r="M58" s="409" t="s">
        <v>8</v>
      </c>
      <c r="N58" s="341" t="s">
        <v>21</v>
      </c>
      <c r="O58" s="409"/>
      <c r="P58" s="341"/>
      <c r="Q58" s="410"/>
      <c r="R58" s="410"/>
      <c r="S58" s="410"/>
      <c r="T58" s="410"/>
      <c r="U58" s="410"/>
      <c r="V58" s="410"/>
      <c r="W58" s="410"/>
      <c r="X58" s="411"/>
      <c r="Y58" s="336"/>
      <c r="Z58" s="336"/>
      <c r="AA58" s="336"/>
      <c r="AB58" s="337"/>
      <c r="AC58" s="339"/>
      <c r="AD58" s="336"/>
      <c r="AE58" s="336"/>
      <c r="AF58" s="337"/>
    </row>
    <row r="59" spans="1:33" ht="18.75" customHeight="1" x14ac:dyDescent="0.2">
      <c r="A59" s="330"/>
      <c r="B59" s="331"/>
      <c r="C59" s="332"/>
      <c r="D59" s="333"/>
      <c r="E59" s="322"/>
      <c r="F59" s="334"/>
      <c r="G59" s="335"/>
      <c r="H59" s="2278" t="s">
        <v>94</v>
      </c>
      <c r="I59" s="2305" t="s">
        <v>8</v>
      </c>
      <c r="J59" s="2306" t="s">
        <v>22</v>
      </c>
      <c r="K59" s="2306"/>
      <c r="L59" s="2307" t="s">
        <v>8</v>
      </c>
      <c r="M59" s="2306" t="s">
        <v>26</v>
      </c>
      <c r="N59" s="2306"/>
      <c r="O59" s="343"/>
      <c r="P59" s="343"/>
      <c r="Q59" s="343"/>
      <c r="R59" s="343"/>
      <c r="S59" s="343"/>
      <c r="T59" s="343"/>
      <c r="U59" s="343"/>
      <c r="V59" s="343"/>
      <c r="W59" s="343"/>
      <c r="X59" s="346"/>
      <c r="Y59" s="339"/>
      <c r="Z59" s="336"/>
      <c r="AA59" s="336"/>
      <c r="AB59" s="337"/>
      <c r="AC59" s="339"/>
      <c r="AD59" s="336"/>
      <c r="AE59" s="336"/>
      <c r="AF59" s="337"/>
    </row>
    <row r="60" spans="1:33" ht="18.75" customHeight="1" x14ac:dyDescent="0.2">
      <c r="A60" s="330"/>
      <c r="B60" s="331"/>
      <c r="C60" s="332"/>
      <c r="D60" s="333"/>
      <c r="E60" s="322"/>
      <c r="F60" s="334"/>
      <c r="G60" s="335"/>
      <c r="H60" s="2279"/>
      <c r="I60" s="2305"/>
      <c r="J60" s="2306"/>
      <c r="K60" s="2306"/>
      <c r="L60" s="2307"/>
      <c r="M60" s="2306"/>
      <c r="N60" s="2306"/>
      <c r="O60" s="344"/>
      <c r="P60" s="344"/>
      <c r="Q60" s="344"/>
      <c r="R60" s="344"/>
      <c r="S60" s="344"/>
      <c r="T60" s="344"/>
      <c r="U60" s="344"/>
      <c r="V60" s="344"/>
      <c r="W60" s="344"/>
      <c r="X60" s="345"/>
      <c r="Y60" s="339"/>
      <c r="Z60" s="336"/>
      <c r="AA60" s="336"/>
      <c r="AB60" s="337"/>
      <c r="AC60" s="339"/>
      <c r="AD60" s="336"/>
      <c r="AE60" s="336"/>
      <c r="AF60" s="337"/>
    </row>
    <row r="61" spans="1:33" ht="18.75" customHeight="1" x14ac:dyDescent="0.2">
      <c r="A61" s="330"/>
      <c r="B61" s="331"/>
      <c r="C61" s="332"/>
      <c r="D61" s="333"/>
      <c r="E61" s="322"/>
      <c r="F61" s="334"/>
      <c r="G61" s="335"/>
      <c r="H61" s="385" t="s">
        <v>68</v>
      </c>
      <c r="I61" s="407" t="s">
        <v>8</v>
      </c>
      <c r="J61" s="341" t="s">
        <v>22</v>
      </c>
      <c r="K61" s="408"/>
      <c r="L61" s="409" t="s">
        <v>8</v>
      </c>
      <c r="M61" s="341" t="s">
        <v>26</v>
      </c>
      <c r="N61" s="368"/>
      <c r="O61" s="410"/>
      <c r="P61" s="410"/>
      <c r="Q61" s="410"/>
      <c r="R61" s="410"/>
      <c r="S61" s="410"/>
      <c r="T61" s="410"/>
      <c r="U61" s="410"/>
      <c r="V61" s="410"/>
      <c r="W61" s="410"/>
      <c r="X61" s="411"/>
      <c r="Y61" s="339"/>
      <c r="Z61" s="336"/>
      <c r="AA61" s="336"/>
      <c r="AB61" s="337"/>
      <c r="AC61" s="339"/>
      <c r="AD61" s="336"/>
      <c r="AE61" s="336"/>
      <c r="AF61" s="337"/>
    </row>
    <row r="62" spans="1:33" ht="18.75" customHeight="1" x14ac:dyDescent="0.2">
      <c r="A62" s="330"/>
      <c r="B62" s="331"/>
      <c r="C62" s="332"/>
      <c r="D62" s="333"/>
      <c r="E62" s="322"/>
      <c r="F62" s="334"/>
      <c r="G62" s="335"/>
      <c r="H62" s="385" t="s">
        <v>70</v>
      </c>
      <c r="I62" s="407" t="s">
        <v>8</v>
      </c>
      <c r="J62" s="341" t="s">
        <v>22</v>
      </c>
      <c r="K62" s="341"/>
      <c r="L62" s="409" t="s">
        <v>8</v>
      </c>
      <c r="M62" s="341" t="s">
        <v>49</v>
      </c>
      <c r="N62" s="341"/>
      <c r="O62" s="409" t="s">
        <v>8</v>
      </c>
      <c r="P62" s="341" t="s">
        <v>50</v>
      </c>
      <c r="Q62" s="368"/>
      <c r="R62" s="368"/>
      <c r="S62" s="368"/>
      <c r="T62" s="368"/>
      <c r="U62" s="368"/>
      <c r="V62" s="368"/>
      <c r="W62" s="368"/>
      <c r="X62" s="369"/>
      <c r="Y62" s="339"/>
      <c r="Z62" s="336"/>
      <c r="AA62" s="336"/>
      <c r="AB62" s="337"/>
      <c r="AC62" s="339"/>
      <c r="AD62" s="336"/>
      <c r="AE62" s="336"/>
      <c r="AF62" s="337"/>
    </row>
    <row r="63" spans="1:33" ht="18.75" customHeight="1" x14ac:dyDescent="0.2">
      <c r="A63" s="330"/>
      <c r="B63" s="331"/>
      <c r="C63" s="332"/>
      <c r="D63" s="333"/>
      <c r="E63" s="322"/>
      <c r="F63" s="334"/>
      <c r="G63" s="335"/>
      <c r="H63" s="385" t="s">
        <v>97</v>
      </c>
      <c r="I63" s="407" t="s">
        <v>8</v>
      </c>
      <c r="J63" s="341" t="s">
        <v>22</v>
      </c>
      <c r="K63" s="408"/>
      <c r="L63" s="409" t="s">
        <v>8</v>
      </c>
      <c r="M63" s="341" t="s">
        <v>26</v>
      </c>
      <c r="N63" s="368"/>
      <c r="O63" s="410"/>
      <c r="P63" s="410"/>
      <c r="Q63" s="410"/>
      <c r="R63" s="410"/>
      <c r="S63" s="410"/>
      <c r="T63" s="410"/>
      <c r="U63" s="410"/>
      <c r="V63" s="410"/>
      <c r="W63" s="410"/>
      <c r="X63" s="411"/>
      <c r="Y63" s="339"/>
      <c r="Z63" s="336"/>
      <c r="AA63" s="336"/>
      <c r="AB63" s="337"/>
      <c r="AC63" s="339"/>
      <c r="AD63" s="336"/>
      <c r="AE63" s="336"/>
      <c r="AF63" s="337"/>
    </row>
    <row r="64" spans="1:33" ht="18.75" customHeight="1" x14ac:dyDescent="0.2">
      <c r="A64" s="330"/>
      <c r="B64" s="331"/>
      <c r="C64" s="332"/>
      <c r="D64" s="333"/>
      <c r="E64" s="322"/>
      <c r="F64" s="334"/>
      <c r="G64" s="335"/>
      <c r="H64" s="385" t="s">
        <v>98</v>
      </c>
      <c r="I64" s="407" t="s">
        <v>8</v>
      </c>
      <c r="J64" s="341" t="s">
        <v>22</v>
      </c>
      <c r="K64" s="408"/>
      <c r="L64" s="409" t="s">
        <v>8</v>
      </c>
      <c r="M64" s="341" t="s">
        <v>26</v>
      </c>
      <c r="N64" s="368"/>
      <c r="O64" s="410"/>
      <c r="P64" s="410"/>
      <c r="Q64" s="410"/>
      <c r="R64" s="410"/>
      <c r="S64" s="410"/>
      <c r="T64" s="410"/>
      <c r="U64" s="410"/>
      <c r="V64" s="410"/>
      <c r="W64" s="410"/>
      <c r="X64" s="411"/>
      <c r="Y64" s="339"/>
      <c r="Z64" s="336"/>
      <c r="AA64" s="336"/>
      <c r="AB64" s="337"/>
      <c r="AC64" s="339"/>
      <c r="AD64" s="336"/>
      <c r="AE64" s="336"/>
      <c r="AF64" s="337"/>
    </row>
    <row r="65" spans="1:33" ht="18.75" customHeight="1" x14ac:dyDescent="0.2">
      <c r="A65" s="330"/>
      <c r="B65" s="331"/>
      <c r="C65" s="332"/>
      <c r="D65" s="397" t="s">
        <v>8</v>
      </c>
      <c r="E65" s="322" t="s">
        <v>99</v>
      </c>
      <c r="F65" s="334"/>
      <c r="G65" s="335"/>
      <c r="H65" s="385" t="s">
        <v>262</v>
      </c>
      <c r="I65" s="407" t="s">
        <v>8</v>
      </c>
      <c r="J65" s="341" t="s">
        <v>22</v>
      </c>
      <c r="K65" s="408"/>
      <c r="L65" s="409" t="s">
        <v>8</v>
      </c>
      <c r="M65" s="341" t="s">
        <v>26</v>
      </c>
      <c r="N65" s="368"/>
      <c r="O65" s="408"/>
      <c r="P65" s="408"/>
      <c r="Q65" s="408"/>
      <c r="R65" s="408"/>
      <c r="S65" s="408"/>
      <c r="T65" s="408"/>
      <c r="U65" s="408"/>
      <c r="V65" s="408"/>
      <c r="W65" s="408"/>
      <c r="X65" s="412"/>
      <c r="Y65" s="339"/>
      <c r="Z65" s="336"/>
      <c r="AA65" s="336"/>
      <c r="AB65" s="337"/>
      <c r="AC65" s="339"/>
      <c r="AD65" s="336"/>
      <c r="AE65" s="336"/>
      <c r="AF65" s="337"/>
    </row>
    <row r="66" spans="1:33" ht="18.75" customHeight="1" x14ac:dyDescent="0.2">
      <c r="A66" s="398" t="s">
        <v>8</v>
      </c>
      <c r="B66" s="331">
        <v>24</v>
      </c>
      <c r="C66" s="332" t="s">
        <v>266</v>
      </c>
      <c r="D66" s="397" t="s">
        <v>8</v>
      </c>
      <c r="E66" s="322" t="s">
        <v>102</v>
      </c>
      <c r="F66" s="334"/>
      <c r="G66" s="335"/>
      <c r="H66" s="385" t="s">
        <v>106</v>
      </c>
      <c r="I66" s="407" t="s">
        <v>8</v>
      </c>
      <c r="J66" s="341" t="s">
        <v>47</v>
      </c>
      <c r="K66" s="408"/>
      <c r="L66" s="367"/>
      <c r="M66" s="409" t="s">
        <v>8</v>
      </c>
      <c r="N66" s="341" t="s">
        <v>48</v>
      </c>
      <c r="O66" s="410"/>
      <c r="P66" s="408"/>
      <c r="Q66" s="408"/>
      <c r="R66" s="408"/>
      <c r="S66" s="408"/>
      <c r="T66" s="408"/>
      <c r="U66" s="408"/>
      <c r="V66" s="408"/>
      <c r="W66" s="408"/>
      <c r="X66" s="412"/>
      <c r="Y66" s="339"/>
      <c r="Z66" s="336"/>
      <c r="AA66" s="336"/>
      <c r="AB66" s="337"/>
      <c r="AC66" s="339"/>
      <c r="AD66" s="336"/>
      <c r="AE66" s="336"/>
      <c r="AF66" s="337"/>
    </row>
    <row r="67" spans="1:33" ht="19.5" customHeight="1" x14ac:dyDescent="0.2">
      <c r="A67" s="330"/>
      <c r="B67" s="331"/>
      <c r="C67" s="332"/>
      <c r="D67" s="397" t="s">
        <v>8</v>
      </c>
      <c r="E67" s="322" t="s">
        <v>104</v>
      </c>
      <c r="F67" s="334"/>
      <c r="G67" s="335"/>
      <c r="H67" s="347" t="s">
        <v>32</v>
      </c>
      <c r="I67" s="407" t="s">
        <v>8</v>
      </c>
      <c r="J67" s="341" t="s">
        <v>22</v>
      </c>
      <c r="K67" s="341"/>
      <c r="L67" s="409" t="s">
        <v>8</v>
      </c>
      <c r="M67" s="341" t="s">
        <v>26</v>
      </c>
      <c r="N67" s="341"/>
      <c r="O67" s="410"/>
      <c r="P67" s="341"/>
      <c r="Q67" s="410"/>
      <c r="R67" s="410"/>
      <c r="S67" s="410"/>
      <c r="T67" s="410"/>
      <c r="U67" s="410"/>
      <c r="V67" s="410"/>
      <c r="W67" s="410"/>
      <c r="X67" s="411"/>
      <c r="Y67" s="336"/>
      <c r="Z67" s="336"/>
      <c r="AA67" s="336"/>
      <c r="AB67" s="337"/>
      <c r="AC67" s="339"/>
      <c r="AD67" s="336"/>
      <c r="AE67" s="336"/>
      <c r="AF67" s="337"/>
    </row>
    <row r="68" spans="1:33" ht="18.75" customHeight="1" x14ac:dyDescent="0.2">
      <c r="A68" s="330"/>
      <c r="B68" s="331"/>
      <c r="C68" s="332"/>
      <c r="D68" s="397" t="s">
        <v>8</v>
      </c>
      <c r="E68" s="322" t="s">
        <v>105</v>
      </c>
      <c r="F68" s="334"/>
      <c r="G68" s="335"/>
      <c r="H68" s="385" t="s">
        <v>107</v>
      </c>
      <c r="I68" s="407" t="s">
        <v>8</v>
      </c>
      <c r="J68" s="341" t="s">
        <v>22</v>
      </c>
      <c r="K68" s="408"/>
      <c r="L68" s="409" t="s">
        <v>8</v>
      </c>
      <c r="M68" s="341" t="s">
        <v>26</v>
      </c>
      <c r="N68" s="368"/>
      <c r="O68" s="408"/>
      <c r="P68" s="408"/>
      <c r="Q68" s="408"/>
      <c r="R68" s="408"/>
      <c r="S68" s="408"/>
      <c r="T68" s="408"/>
      <c r="U68" s="408"/>
      <c r="V68" s="408"/>
      <c r="W68" s="408"/>
      <c r="X68" s="412"/>
      <c r="Y68" s="339"/>
      <c r="Z68" s="336"/>
      <c r="AA68" s="336"/>
      <c r="AB68" s="337"/>
      <c r="AC68" s="339"/>
      <c r="AD68" s="336"/>
      <c r="AE68" s="336"/>
      <c r="AF68" s="337"/>
    </row>
    <row r="69" spans="1:33" ht="18.75" customHeight="1" x14ac:dyDescent="0.2">
      <c r="A69" s="330"/>
      <c r="B69" s="331"/>
      <c r="C69" s="332"/>
      <c r="D69" s="333"/>
      <c r="E69" s="322"/>
      <c r="F69" s="334"/>
      <c r="G69" s="335"/>
      <c r="H69" s="364" t="s">
        <v>33</v>
      </c>
      <c r="I69" s="407" t="s">
        <v>8</v>
      </c>
      <c r="J69" s="341" t="s">
        <v>22</v>
      </c>
      <c r="K69" s="341"/>
      <c r="L69" s="409" t="s">
        <v>8</v>
      </c>
      <c r="M69" s="341" t="s">
        <v>23</v>
      </c>
      <c r="N69" s="341"/>
      <c r="O69" s="409" t="s">
        <v>8</v>
      </c>
      <c r="P69" s="341" t="s">
        <v>24</v>
      </c>
      <c r="Q69" s="410"/>
      <c r="R69" s="410"/>
      <c r="S69" s="410"/>
      <c r="T69" s="410"/>
      <c r="U69" s="410"/>
      <c r="V69" s="410"/>
      <c r="W69" s="410"/>
      <c r="X69" s="411"/>
      <c r="Y69" s="339"/>
      <c r="Z69" s="336"/>
      <c r="AA69" s="336"/>
      <c r="AB69" s="337"/>
      <c r="AC69" s="339"/>
      <c r="AD69" s="336"/>
      <c r="AE69" s="336"/>
      <c r="AF69" s="337"/>
    </row>
    <row r="70" spans="1:33" ht="18.75" customHeight="1" x14ac:dyDescent="0.2">
      <c r="A70" s="330"/>
      <c r="B70" s="331"/>
      <c r="C70" s="332"/>
      <c r="D70" s="333"/>
      <c r="E70" s="322"/>
      <c r="F70" s="334"/>
      <c r="G70" s="335"/>
      <c r="H70" s="433" t="s">
        <v>108</v>
      </c>
      <c r="I70" s="407" t="s">
        <v>8</v>
      </c>
      <c r="J70" s="341" t="s">
        <v>22</v>
      </c>
      <c r="K70" s="341"/>
      <c r="L70" s="409" t="s">
        <v>8</v>
      </c>
      <c r="M70" s="341" t="s">
        <v>23</v>
      </c>
      <c r="N70" s="341"/>
      <c r="O70" s="409" t="s">
        <v>8</v>
      </c>
      <c r="P70" s="341" t="s">
        <v>24</v>
      </c>
      <c r="Q70" s="410"/>
      <c r="R70" s="410"/>
      <c r="S70" s="410"/>
      <c r="T70" s="410"/>
      <c r="U70" s="434"/>
      <c r="V70" s="434"/>
      <c r="W70" s="434"/>
      <c r="X70" s="435"/>
      <c r="Y70" s="339"/>
      <c r="Z70" s="336"/>
      <c r="AA70" s="336"/>
      <c r="AB70" s="337"/>
      <c r="AC70" s="339"/>
      <c r="AD70" s="336"/>
      <c r="AE70" s="336"/>
      <c r="AF70" s="337"/>
    </row>
    <row r="71" spans="1:33" ht="18.75" customHeight="1" x14ac:dyDescent="0.2">
      <c r="A71" s="330"/>
      <c r="B71" s="331"/>
      <c r="C71" s="332"/>
      <c r="D71" s="333"/>
      <c r="E71" s="322"/>
      <c r="F71" s="334"/>
      <c r="G71" s="335"/>
      <c r="H71" s="2278" t="s">
        <v>109</v>
      </c>
      <c r="I71" s="2305" t="s">
        <v>8</v>
      </c>
      <c r="J71" s="2306" t="s">
        <v>22</v>
      </c>
      <c r="K71" s="2306"/>
      <c r="L71" s="2307" t="s">
        <v>8</v>
      </c>
      <c r="M71" s="2306" t="s">
        <v>110</v>
      </c>
      <c r="N71" s="2306"/>
      <c r="O71" s="2307" t="s">
        <v>8</v>
      </c>
      <c r="P71" s="2306" t="s">
        <v>111</v>
      </c>
      <c r="Q71" s="2306"/>
      <c r="R71" s="2307" t="s">
        <v>8</v>
      </c>
      <c r="S71" s="2306" t="s">
        <v>112</v>
      </c>
      <c r="T71" s="2306"/>
      <c r="U71" s="343"/>
      <c r="V71" s="343"/>
      <c r="W71" s="343"/>
      <c r="X71" s="346"/>
      <c r="Y71" s="339"/>
      <c r="Z71" s="336"/>
      <c r="AA71" s="336"/>
      <c r="AB71" s="337"/>
      <c r="AC71" s="339"/>
      <c r="AD71" s="336"/>
      <c r="AE71" s="336"/>
      <c r="AF71" s="337"/>
    </row>
    <row r="72" spans="1:33" ht="18.75" customHeight="1" x14ac:dyDescent="0.2">
      <c r="A72" s="330"/>
      <c r="B72" s="331"/>
      <c r="C72" s="332"/>
      <c r="D72" s="333"/>
      <c r="E72" s="322"/>
      <c r="F72" s="334"/>
      <c r="G72" s="335"/>
      <c r="H72" s="2279"/>
      <c r="I72" s="2305"/>
      <c r="J72" s="2306"/>
      <c r="K72" s="2306"/>
      <c r="L72" s="2307"/>
      <c r="M72" s="2306"/>
      <c r="N72" s="2306"/>
      <c r="O72" s="2307"/>
      <c r="P72" s="2306"/>
      <c r="Q72" s="2306"/>
      <c r="R72" s="2307"/>
      <c r="S72" s="2306"/>
      <c r="T72" s="2306"/>
      <c r="U72" s="344"/>
      <c r="V72" s="344"/>
      <c r="W72" s="344"/>
      <c r="X72" s="345"/>
      <c r="Y72" s="339"/>
      <c r="Z72" s="336"/>
      <c r="AA72" s="336"/>
      <c r="AB72" s="337"/>
      <c r="AC72" s="339"/>
      <c r="AD72" s="336"/>
      <c r="AE72" s="336"/>
      <c r="AF72" s="337"/>
    </row>
    <row r="73" spans="1:33" ht="18.75" customHeight="1" x14ac:dyDescent="0.2">
      <c r="A73" s="330"/>
      <c r="B73" s="331"/>
      <c r="C73" s="332"/>
      <c r="D73" s="333"/>
      <c r="E73" s="322"/>
      <c r="F73" s="334"/>
      <c r="G73" s="335"/>
      <c r="H73" s="2278" t="s">
        <v>267</v>
      </c>
      <c r="I73" s="2305" t="s">
        <v>8</v>
      </c>
      <c r="J73" s="2306" t="s">
        <v>22</v>
      </c>
      <c r="K73" s="2306"/>
      <c r="L73" s="2307" t="s">
        <v>8</v>
      </c>
      <c r="M73" s="2306" t="s">
        <v>110</v>
      </c>
      <c r="N73" s="2306"/>
      <c r="O73" s="2307" t="s">
        <v>8</v>
      </c>
      <c r="P73" s="2306" t="s">
        <v>111</v>
      </c>
      <c r="Q73" s="2306"/>
      <c r="R73" s="2307" t="s">
        <v>8</v>
      </c>
      <c r="S73" s="2306" t="s">
        <v>112</v>
      </c>
      <c r="T73" s="2306"/>
      <c r="U73" s="343"/>
      <c r="V73" s="343"/>
      <c r="W73" s="343"/>
      <c r="X73" s="346"/>
      <c r="Y73" s="339"/>
      <c r="Z73" s="336"/>
      <c r="AA73" s="336"/>
      <c r="AB73" s="337"/>
      <c r="AC73" s="339"/>
      <c r="AD73" s="336"/>
      <c r="AE73" s="336"/>
      <c r="AF73" s="337"/>
    </row>
    <row r="74" spans="1:33" ht="18.75" customHeight="1" x14ac:dyDescent="0.2">
      <c r="A74" s="330"/>
      <c r="B74" s="331"/>
      <c r="C74" s="332"/>
      <c r="D74" s="333"/>
      <c r="E74" s="322"/>
      <c r="F74" s="334"/>
      <c r="G74" s="335"/>
      <c r="H74" s="2279"/>
      <c r="I74" s="2305"/>
      <c r="J74" s="2306"/>
      <c r="K74" s="2306"/>
      <c r="L74" s="2307"/>
      <c r="M74" s="2306"/>
      <c r="N74" s="2306"/>
      <c r="O74" s="2307"/>
      <c r="P74" s="2306"/>
      <c r="Q74" s="2306"/>
      <c r="R74" s="2307"/>
      <c r="S74" s="2306"/>
      <c r="T74" s="2306"/>
      <c r="U74" s="344"/>
      <c r="V74" s="344"/>
      <c r="W74" s="344"/>
      <c r="X74" s="345"/>
      <c r="Y74" s="339"/>
      <c r="Z74" s="336"/>
      <c r="AA74" s="336"/>
      <c r="AB74" s="337"/>
      <c r="AC74" s="339"/>
      <c r="AD74" s="336"/>
      <c r="AE74" s="336"/>
      <c r="AF74" s="337"/>
    </row>
    <row r="75" spans="1:33" ht="18.75" customHeight="1" x14ac:dyDescent="0.2">
      <c r="A75" s="330"/>
      <c r="B75" s="331"/>
      <c r="C75" s="332"/>
      <c r="D75" s="333"/>
      <c r="E75" s="322"/>
      <c r="F75" s="334"/>
      <c r="G75" s="335"/>
      <c r="H75" s="2278" t="s">
        <v>113</v>
      </c>
      <c r="I75" s="2305" t="s">
        <v>8</v>
      </c>
      <c r="J75" s="2306" t="s">
        <v>22</v>
      </c>
      <c r="K75" s="2306"/>
      <c r="L75" s="2307" t="s">
        <v>8</v>
      </c>
      <c r="M75" s="2306" t="s">
        <v>26</v>
      </c>
      <c r="N75" s="2306"/>
      <c r="O75" s="343"/>
      <c r="P75" s="343"/>
      <c r="Q75" s="343"/>
      <c r="R75" s="343"/>
      <c r="S75" s="343"/>
      <c r="T75" s="343"/>
      <c r="U75" s="343"/>
      <c r="V75" s="343"/>
      <c r="W75" s="343"/>
      <c r="X75" s="346"/>
      <c r="Y75" s="339"/>
      <c r="Z75" s="336"/>
      <c r="AA75" s="336"/>
      <c r="AB75" s="337"/>
      <c r="AC75" s="339"/>
      <c r="AD75" s="336"/>
      <c r="AE75" s="336"/>
      <c r="AF75" s="337"/>
    </row>
    <row r="76" spans="1:33" ht="18.75" customHeight="1" x14ac:dyDescent="0.2">
      <c r="A76" s="330"/>
      <c r="B76" s="331"/>
      <c r="C76" s="332"/>
      <c r="D76" s="333"/>
      <c r="E76" s="322"/>
      <c r="F76" s="334"/>
      <c r="G76" s="335"/>
      <c r="H76" s="2279"/>
      <c r="I76" s="2305"/>
      <c r="J76" s="2306"/>
      <c r="K76" s="2306"/>
      <c r="L76" s="2307"/>
      <c r="M76" s="2306"/>
      <c r="N76" s="2306"/>
      <c r="O76" s="344"/>
      <c r="P76" s="344"/>
      <c r="Q76" s="344"/>
      <c r="R76" s="344"/>
      <c r="S76" s="344"/>
      <c r="T76" s="344"/>
      <c r="U76" s="344"/>
      <c r="V76" s="344"/>
      <c r="W76" s="344"/>
      <c r="X76" s="345"/>
      <c r="Y76" s="339"/>
      <c r="Z76" s="336"/>
      <c r="AA76" s="336"/>
      <c r="AB76" s="337"/>
      <c r="AC76" s="339"/>
      <c r="AD76" s="336"/>
      <c r="AE76" s="336"/>
      <c r="AF76" s="337"/>
    </row>
    <row r="77" spans="1:33" ht="18.75" customHeight="1" x14ac:dyDescent="0.2">
      <c r="A77" s="330"/>
      <c r="B77" s="331"/>
      <c r="C77" s="332"/>
      <c r="D77" s="333"/>
      <c r="E77" s="322"/>
      <c r="F77" s="334"/>
      <c r="G77" s="335"/>
      <c r="H77" s="348" t="s">
        <v>34</v>
      </c>
      <c r="I77" s="407" t="s">
        <v>8</v>
      </c>
      <c r="J77" s="341" t="s">
        <v>22</v>
      </c>
      <c r="K77" s="341"/>
      <c r="L77" s="409" t="s">
        <v>8</v>
      </c>
      <c r="M77" s="341" t="s">
        <v>35</v>
      </c>
      <c r="N77" s="341"/>
      <c r="O77" s="409" t="s">
        <v>8</v>
      </c>
      <c r="P77" s="341" t="s">
        <v>36</v>
      </c>
      <c r="Q77" s="341"/>
      <c r="R77" s="409" t="s">
        <v>8</v>
      </c>
      <c r="S77" s="341" t="s">
        <v>37</v>
      </c>
      <c r="T77" s="341"/>
      <c r="U77" s="408"/>
      <c r="V77" s="408"/>
      <c r="W77" s="408"/>
      <c r="X77" s="412"/>
      <c r="Y77" s="339"/>
      <c r="Z77" s="336"/>
      <c r="AA77" s="336"/>
      <c r="AB77" s="337"/>
      <c r="AC77" s="339"/>
      <c r="AD77" s="336"/>
      <c r="AE77" s="336"/>
      <c r="AF77" s="337"/>
    </row>
    <row r="78" spans="1:33" ht="18.75" customHeight="1" x14ac:dyDescent="0.2">
      <c r="A78" s="330"/>
      <c r="B78" s="331"/>
      <c r="C78" s="332"/>
      <c r="D78" s="333"/>
      <c r="E78" s="322"/>
      <c r="F78" s="334"/>
      <c r="G78" s="335"/>
      <c r="H78" s="349" t="s">
        <v>38</v>
      </c>
      <c r="I78" s="417" t="s">
        <v>8</v>
      </c>
      <c r="J78" s="343" t="s">
        <v>39</v>
      </c>
      <c r="K78" s="343"/>
      <c r="L78" s="418" t="s">
        <v>8</v>
      </c>
      <c r="M78" s="343" t="s">
        <v>40</v>
      </c>
      <c r="N78" s="343"/>
      <c r="O78" s="418" t="s">
        <v>8</v>
      </c>
      <c r="P78" s="343" t="s">
        <v>41</v>
      </c>
      <c r="Q78" s="343"/>
      <c r="R78" s="418"/>
      <c r="S78" s="343"/>
      <c r="T78" s="343"/>
      <c r="U78" s="415"/>
      <c r="V78" s="415"/>
      <c r="W78" s="415"/>
      <c r="X78" s="416"/>
      <c r="Y78" s="339"/>
      <c r="Z78" s="336"/>
      <c r="AA78" s="336"/>
      <c r="AB78" s="337"/>
      <c r="AC78" s="339"/>
      <c r="AD78" s="336"/>
      <c r="AE78" s="336"/>
      <c r="AF78" s="337"/>
    </row>
    <row r="79" spans="1:33" ht="18.75" customHeight="1" x14ac:dyDescent="0.2">
      <c r="A79" s="350"/>
      <c r="B79" s="351"/>
      <c r="C79" s="352"/>
      <c r="D79" s="353"/>
      <c r="E79" s="354"/>
      <c r="F79" s="355"/>
      <c r="G79" s="356"/>
      <c r="H79" s="357" t="s">
        <v>42</v>
      </c>
      <c r="I79" s="419" t="s">
        <v>8</v>
      </c>
      <c r="J79" s="358" t="s">
        <v>22</v>
      </c>
      <c r="K79" s="358"/>
      <c r="L79" s="420" t="s">
        <v>8</v>
      </c>
      <c r="M79" s="358" t="s">
        <v>26</v>
      </c>
      <c r="N79" s="358"/>
      <c r="O79" s="358"/>
      <c r="P79" s="358"/>
      <c r="Q79" s="421"/>
      <c r="R79" s="358"/>
      <c r="S79" s="358"/>
      <c r="T79" s="358"/>
      <c r="U79" s="358"/>
      <c r="V79" s="358"/>
      <c r="W79" s="358"/>
      <c r="X79" s="359"/>
      <c r="Y79" s="360"/>
      <c r="Z79" s="361"/>
      <c r="AA79" s="361"/>
      <c r="AB79" s="362"/>
      <c r="AC79" s="360"/>
      <c r="AD79" s="361"/>
      <c r="AE79" s="361"/>
      <c r="AF79" s="362"/>
    </row>
    <row r="80" spans="1:33" ht="18.75" customHeight="1" x14ac:dyDescent="0.2">
      <c r="A80" s="323"/>
      <c r="B80" s="324"/>
      <c r="C80" s="325"/>
      <c r="D80" s="326"/>
      <c r="E80" s="319"/>
      <c r="F80" s="327"/>
      <c r="G80" s="319"/>
      <c r="H80" s="376" t="s">
        <v>114</v>
      </c>
      <c r="I80" s="422" t="s">
        <v>8</v>
      </c>
      <c r="J80" s="366" t="s">
        <v>91</v>
      </c>
      <c r="K80" s="423"/>
      <c r="L80" s="379"/>
      <c r="M80" s="424" t="s">
        <v>8</v>
      </c>
      <c r="N80" s="366" t="s">
        <v>92</v>
      </c>
      <c r="O80" s="380"/>
      <c r="P80" s="423"/>
      <c r="Q80" s="423"/>
      <c r="R80" s="423"/>
      <c r="S80" s="423"/>
      <c r="T80" s="423"/>
      <c r="U80" s="423"/>
      <c r="V80" s="423"/>
      <c r="W80" s="423"/>
      <c r="X80" s="439"/>
      <c r="Y80" s="399" t="s">
        <v>8</v>
      </c>
      <c r="Z80" s="317" t="s">
        <v>17</v>
      </c>
      <c r="AA80" s="317"/>
      <c r="AB80" s="329"/>
      <c r="AC80" s="2272"/>
      <c r="AD80" s="2273"/>
      <c r="AE80" s="2273"/>
      <c r="AF80" s="2274"/>
      <c r="AG80" s="261"/>
    </row>
    <row r="81" spans="1:32" ht="18.75" customHeight="1" x14ac:dyDescent="0.2">
      <c r="A81" s="330"/>
      <c r="B81" s="331"/>
      <c r="C81" s="332"/>
      <c r="D81" s="333"/>
      <c r="E81" s="322"/>
      <c r="F81" s="334"/>
      <c r="G81" s="322"/>
      <c r="H81" s="2308" t="s">
        <v>57</v>
      </c>
      <c r="I81" s="397" t="s">
        <v>8</v>
      </c>
      <c r="J81" s="320" t="s">
        <v>22</v>
      </c>
      <c r="K81" s="320"/>
      <c r="L81" s="467"/>
      <c r="M81" s="397" t="s">
        <v>8</v>
      </c>
      <c r="N81" s="320" t="s">
        <v>81</v>
      </c>
      <c r="O81" s="320"/>
      <c r="P81" s="467"/>
      <c r="Q81" s="397" t="s">
        <v>8</v>
      </c>
      <c r="R81" s="307" t="s">
        <v>82</v>
      </c>
      <c r="S81" s="307"/>
      <c r="T81" s="307"/>
      <c r="U81" s="397" t="s">
        <v>8</v>
      </c>
      <c r="V81" s="307" t="s">
        <v>83</v>
      </c>
      <c r="W81" s="307"/>
      <c r="X81" s="372"/>
      <c r="Y81" s="397" t="s">
        <v>8</v>
      </c>
      <c r="Z81" s="320" t="s">
        <v>18</v>
      </c>
      <c r="AA81" s="336"/>
      <c r="AB81" s="337"/>
      <c r="AC81" s="2284"/>
      <c r="AD81" s="2285"/>
      <c r="AE81" s="2285"/>
      <c r="AF81" s="2286"/>
    </row>
    <row r="82" spans="1:32" ht="18.75" customHeight="1" x14ac:dyDescent="0.2">
      <c r="A82" s="330"/>
      <c r="B82" s="331"/>
      <c r="C82" s="332"/>
      <c r="D82" s="333"/>
      <c r="E82" s="322"/>
      <c r="F82" s="334"/>
      <c r="G82" s="322"/>
      <c r="H82" s="2304"/>
      <c r="I82" s="404" t="s">
        <v>8</v>
      </c>
      <c r="J82" s="344" t="s">
        <v>84</v>
      </c>
      <c r="K82" s="338"/>
      <c r="L82" s="338"/>
      <c r="M82" s="427" t="s">
        <v>8</v>
      </c>
      <c r="N82" s="344" t="s">
        <v>85</v>
      </c>
      <c r="O82" s="338"/>
      <c r="P82" s="338"/>
      <c r="Q82" s="427" t="s">
        <v>8</v>
      </c>
      <c r="R82" s="344" t="s">
        <v>86</v>
      </c>
      <c r="S82" s="338"/>
      <c r="T82" s="338"/>
      <c r="U82" s="338"/>
      <c r="V82" s="338"/>
      <c r="W82" s="338"/>
      <c r="X82" s="374"/>
      <c r="Y82" s="339"/>
      <c r="Z82" s="336"/>
      <c r="AA82" s="336"/>
      <c r="AB82" s="337"/>
      <c r="AC82" s="2284"/>
      <c r="AD82" s="2285"/>
      <c r="AE82" s="2285"/>
      <c r="AF82" s="2286"/>
    </row>
    <row r="83" spans="1:32" ht="18.75" customHeight="1" x14ac:dyDescent="0.2">
      <c r="A83" s="330"/>
      <c r="B83" s="331"/>
      <c r="C83" s="332"/>
      <c r="D83" s="333"/>
      <c r="E83" s="322"/>
      <c r="F83" s="334"/>
      <c r="G83" s="322"/>
      <c r="H83" s="385" t="s">
        <v>93</v>
      </c>
      <c r="I83" s="407" t="s">
        <v>8</v>
      </c>
      <c r="J83" s="341" t="s">
        <v>47</v>
      </c>
      <c r="K83" s="408"/>
      <c r="L83" s="367"/>
      <c r="M83" s="409" t="s">
        <v>8</v>
      </c>
      <c r="N83" s="341" t="s">
        <v>48</v>
      </c>
      <c r="O83" s="410"/>
      <c r="P83" s="408"/>
      <c r="Q83" s="408"/>
      <c r="R83" s="408"/>
      <c r="S83" s="408"/>
      <c r="T83" s="408"/>
      <c r="U83" s="408"/>
      <c r="V83" s="408"/>
      <c r="W83" s="408"/>
      <c r="X83" s="412"/>
      <c r="Y83" s="339"/>
      <c r="Z83" s="336"/>
      <c r="AA83" s="336"/>
      <c r="AB83" s="337"/>
      <c r="AC83" s="2284"/>
      <c r="AD83" s="2285"/>
      <c r="AE83" s="2285"/>
      <c r="AF83" s="2286"/>
    </row>
    <row r="84" spans="1:32" ht="19.5" customHeight="1" x14ac:dyDescent="0.2">
      <c r="A84" s="330"/>
      <c r="B84" s="331"/>
      <c r="C84" s="332"/>
      <c r="D84" s="333"/>
      <c r="E84" s="322"/>
      <c r="F84" s="334"/>
      <c r="G84" s="335"/>
      <c r="H84" s="347" t="s">
        <v>19</v>
      </c>
      <c r="I84" s="407" t="s">
        <v>8</v>
      </c>
      <c r="J84" s="341" t="s">
        <v>20</v>
      </c>
      <c r="K84" s="408"/>
      <c r="L84" s="367"/>
      <c r="M84" s="409" t="s">
        <v>8</v>
      </c>
      <c r="N84" s="341" t="s">
        <v>21</v>
      </c>
      <c r="O84" s="409"/>
      <c r="P84" s="341"/>
      <c r="Q84" s="410"/>
      <c r="R84" s="410"/>
      <c r="S84" s="410"/>
      <c r="T84" s="410"/>
      <c r="U84" s="410"/>
      <c r="V84" s="410"/>
      <c r="W84" s="410"/>
      <c r="X84" s="411"/>
      <c r="Y84" s="336"/>
      <c r="Z84" s="336"/>
      <c r="AA84" s="336"/>
      <c r="AB84" s="337"/>
      <c r="AC84" s="2284"/>
      <c r="AD84" s="2285"/>
      <c r="AE84" s="2285"/>
      <c r="AF84" s="2286"/>
    </row>
    <row r="85" spans="1:32" ht="19.5" customHeight="1" x14ac:dyDescent="0.2">
      <c r="A85" s="330"/>
      <c r="B85" s="331"/>
      <c r="C85" s="332"/>
      <c r="D85" s="333"/>
      <c r="E85" s="322"/>
      <c r="F85" s="334"/>
      <c r="G85" s="335"/>
      <c r="H85" s="347" t="s">
        <v>60</v>
      </c>
      <c r="I85" s="407" t="s">
        <v>8</v>
      </c>
      <c r="J85" s="341" t="s">
        <v>20</v>
      </c>
      <c r="K85" s="408"/>
      <c r="L85" s="367"/>
      <c r="M85" s="409" t="s">
        <v>8</v>
      </c>
      <c r="N85" s="341" t="s">
        <v>21</v>
      </c>
      <c r="O85" s="409"/>
      <c r="P85" s="341"/>
      <c r="Q85" s="410"/>
      <c r="R85" s="410"/>
      <c r="S85" s="410"/>
      <c r="T85" s="410"/>
      <c r="U85" s="410"/>
      <c r="V85" s="410"/>
      <c r="W85" s="410"/>
      <c r="X85" s="411"/>
      <c r="Y85" s="336"/>
      <c r="Z85" s="336"/>
      <c r="AA85" s="336"/>
      <c r="AB85" s="337"/>
      <c r="AC85" s="2284"/>
      <c r="AD85" s="2285"/>
      <c r="AE85" s="2285"/>
      <c r="AF85" s="2286"/>
    </row>
    <row r="86" spans="1:32" ht="18.75" customHeight="1" x14ac:dyDescent="0.2">
      <c r="A86" s="330"/>
      <c r="B86" s="331"/>
      <c r="C86" s="332"/>
      <c r="D86" s="333"/>
      <c r="E86" s="322"/>
      <c r="F86" s="334"/>
      <c r="G86" s="322"/>
      <c r="H86" s="385" t="s">
        <v>100</v>
      </c>
      <c r="I86" s="407" t="s">
        <v>8</v>
      </c>
      <c r="J86" s="341" t="s">
        <v>22</v>
      </c>
      <c r="K86" s="408"/>
      <c r="L86" s="409" t="s">
        <v>8</v>
      </c>
      <c r="M86" s="341" t="s">
        <v>26</v>
      </c>
      <c r="N86" s="368"/>
      <c r="O86" s="408"/>
      <c r="P86" s="408"/>
      <c r="Q86" s="408"/>
      <c r="R86" s="408"/>
      <c r="S86" s="408"/>
      <c r="T86" s="408"/>
      <c r="U86" s="408"/>
      <c r="V86" s="408"/>
      <c r="W86" s="408"/>
      <c r="X86" s="412"/>
      <c r="Y86" s="339"/>
      <c r="Z86" s="336"/>
      <c r="AA86" s="336"/>
      <c r="AB86" s="337"/>
      <c r="AC86" s="2284"/>
      <c r="AD86" s="2285"/>
      <c r="AE86" s="2285"/>
      <c r="AF86" s="2286"/>
    </row>
    <row r="87" spans="1:32" ht="18.75" customHeight="1" x14ac:dyDescent="0.2">
      <c r="A87" s="330"/>
      <c r="B87" s="331"/>
      <c r="C87" s="332"/>
      <c r="D87" s="333"/>
      <c r="E87" s="322"/>
      <c r="F87" s="334"/>
      <c r="G87" s="322"/>
      <c r="H87" s="385" t="s">
        <v>262</v>
      </c>
      <c r="I87" s="407" t="s">
        <v>8</v>
      </c>
      <c r="J87" s="341" t="s">
        <v>22</v>
      </c>
      <c r="K87" s="408"/>
      <c r="L87" s="409" t="s">
        <v>8</v>
      </c>
      <c r="M87" s="341" t="s">
        <v>26</v>
      </c>
      <c r="N87" s="368"/>
      <c r="O87" s="408"/>
      <c r="P87" s="408"/>
      <c r="Q87" s="408"/>
      <c r="R87" s="408"/>
      <c r="S87" s="408"/>
      <c r="T87" s="408"/>
      <c r="U87" s="408"/>
      <c r="V87" s="408"/>
      <c r="W87" s="408"/>
      <c r="X87" s="412"/>
      <c r="Y87" s="339"/>
      <c r="Z87" s="336"/>
      <c r="AA87" s="336"/>
      <c r="AB87" s="337"/>
      <c r="AC87" s="2284"/>
      <c r="AD87" s="2285"/>
      <c r="AE87" s="2285"/>
      <c r="AF87" s="2286"/>
    </row>
    <row r="88" spans="1:32" ht="18.75" customHeight="1" x14ac:dyDescent="0.2">
      <c r="A88" s="330"/>
      <c r="B88" s="331"/>
      <c r="C88" s="332"/>
      <c r="D88" s="398"/>
      <c r="E88" s="322"/>
      <c r="F88" s="398"/>
      <c r="G88" s="322"/>
      <c r="H88" s="385" t="s">
        <v>115</v>
      </c>
      <c r="I88" s="407" t="s">
        <v>8</v>
      </c>
      <c r="J88" s="341" t="s">
        <v>22</v>
      </c>
      <c r="K88" s="341"/>
      <c r="L88" s="427" t="s">
        <v>8</v>
      </c>
      <c r="M88" s="341" t="s">
        <v>23</v>
      </c>
      <c r="N88" s="341"/>
      <c r="O88" s="409" t="s">
        <v>8</v>
      </c>
      <c r="P88" s="341" t="s">
        <v>24</v>
      </c>
      <c r="Q88" s="410"/>
      <c r="R88" s="341"/>
      <c r="S88" s="341"/>
      <c r="T88" s="341"/>
      <c r="U88" s="341"/>
      <c r="V88" s="341"/>
      <c r="W88" s="341"/>
      <c r="X88" s="342"/>
      <c r="Y88" s="339"/>
      <c r="Z88" s="336"/>
      <c r="AA88" s="336"/>
      <c r="AB88" s="337"/>
      <c r="AC88" s="2284"/>
      <c r="AD88" s="2285"/>
      <c r="AE88" s="2285"/>
      <c r="AF88" s="2286"/>
    </row>
    <row r="89" spans="1:32" ht="18.75" customHeight="1" x14ac:dyDescent="0.2">
      <c r="A89" s="330"/>
      <c r="B89" s="331"/>
      <c r="C89" s="332"/>
      <c r="D89" s="398"/>
      <c r="E89" s="322"/>
      <c r="F89" s="398"/>
      <c r="G89" s="322"/>
      <c r="H89" s="385" t="s">
        <v>106</v>
      </c>
      <c r="I89" s="407" t="s">
        <v>8</v>
      </c>
      <c r="J89" s="341" t="s">
        <v>47</v>
      </c>
      <c r="K89" s="408"/>
      <c r="L89" s="367"/>
      <c r="M89" s="409" t="s">
        <v>8</v>
      </c>
      <c r="N89" s="341" t="s">
        <v>48</v>
      </c>
      <c r="O89" s="410"/>
      <c r="P89" s="408"/>
      <c r="Q89" s="408"/>
      <c r="R89" s="408"/>
      <c r="S89" s="408"/>
      <c r="T89" s="408"/>
      <c r="U89" s="408"/>
      <c r="V89" s="408"/>
      <c r="W89" s="408"/>
      <c r="X89" s="412"/>
      <c r="Y89" s="339"/>
      <c r="Z89" s="336"/>
      <c r="AA89" s="336"/>
      <c r="AB89" s="337"/>
      <c r="AC89" s="2284"/>
      <c r="AD89" s="2285"/>
      <c r="AE89" s="2285"/>
      <c r="AF89" s="2286"/>
    </row>
    <row r="90" spans="1:32" ht="19.5" customHeight="1" x14ac:dyDescent="0.2">
      <c r="A90" s="330"/>
      <c r="B90" s="331"/>
      <c r="C90" s="332"/>
      <c r="D90" s="333"/>
      <c r="E90" s="322"/>
      <c r="F90" s="334"/>
      <c r="G90" s="335"/>
      <c r="H90" s="347" t="s">
        <v>32</v>
      </c>
      <c r="I90" s="407" t="s">
        <v>8</v>
      </c>
      <c r="J90" s="341" t="s">
        <v>22</v>
      </c>
      <c r="K90" s="341"/>
      <c r="L90" s="409" t="s">
        <v>8</v>
      </c>
      <c r="M90" s="341" t="s">
        <v>26</v>
      </c>
      <c r="N90" s="341"/>
      <c r="O90" s="410"/>
      <c r="P90" s="341"/>
      <c r="Q90" s="410"/>
      <c r="R90" s="410"/>
      <c r="S90" s="410"/>
      <c r="T90" s="410"/>
      <c r="U90" s="410"/>
      <c r="V90" s="410"/>
      <c r="W90" s="410"/>
      <c r="X90" s="411"/>
      <c r="Y90" s="336"/>
      <c r="Z90" s="336"/>
      <c r="AA90" s="336"/>
      <c r="AB90" s="337"/>
      <c r="AC90" s="2284"/>
      <c r="AD90" s="2285"/>
      <c r="AE90" s="2285"/>
      <c r="AF90" s="2286"/>
    </row>
    <row r="91" spans="1:32" ht="18.75" customHeight="1" x14ac:dyDescent="0.2">
      <c r="A91" s="398" t="s">
        <v>8</v>
      </c>
      <c r="B91" s="331">
        <v>25</v>
      </c>
      <c r="C91" s="332" t="s">
        <v>268</v>
      </c>
      <c r="D91" s="398" t="s">
        <v>8</v>
      </c>
      <c r="E91" s="322" t="s">
        <v>116</v>
      </c>
      <c r="F91" s="398" t="s">
        <v>8</v>
      </c>
      <c r="G91" s="322" t="s">
        <v>117</v>
      </c>
      <c r="H91" s="385" t="s">
        <v>107</v>
      </c>
      <c r="I91" s="407" t="s">
        <v>8</v>
      </c>
      <c r="J91" s="341" t="s">
        <v>22</v>
      </c>
      <c r="K91" s="408"/>
      <c r="L91" s="409" t="s">
        <v>8</v>
      </c>
      <c r="M91" s="341" t="s">
        <v>26</v>
      </c>
      <c r="N91" s="368"/>
      <c r="O91" s="408"/>
      <c r="P91" s="408"/>
      <c r="Q91" s="408"/>
      <c r="R91" s="408"/>
      <c r="S91" s="408"/>
      <c r="T91" s="408"/>
      <c r="U91" s="408"/>
      <c r="V91" s="408"/>
      <c r="W91" s="408"/>
      <c r="X91" s="412"/>
      <c r="Y91" s="339"/>
      <c r="Z91" s="336"/>
      <c r="AA91" s="336"/>
      <c r="AB91" s="337"/>
      <c r="AC91" s="2284"/>
      <c r="AD91" s="2285"/>
      <c r="AE91" s="2285"/>
      <c r="AF91" s="2286"/>
    </row>
    <row r="92" spans="1:32" ht="18.75" customHeight="1" x14ac:dyDescent="0.2">
      <c r="A92" s="330"/>
      <c r="B92" s="331"/>
      <c r="C92" s="332"/>
      <c r="D92" s="398" t="s">
        <v>8</v>
      </c>
      <c r="E92" s="322" t="s">
        <v>118</v>
      </c>
      <c r="F92" s="398" t="s">
        <v>8</v>
      </c>
      <c r="G92" s="322" t="s">
        <v>119</v>
      </c>
      <c r="H92" s="385" t="s">
        <v>120</v>
      </c>
      <c r="I92" s="407" t="s">
        <v>8</v>
      </c>
      <c r="J92" s="341" t="s">
        <v>22</v>
      </c>
      <c r="K92" s="341"/>
      <c r="L92" s="409" t="s">
        <v>8</v>
      </c>
      <c r="M92" s="341" t="s">
        <v>23</v>
      </c>
      <c r="N92" s="341"/>
      <c r="O92" s="409" t="s">
        <v>8</v>
      </c>
      <c r="P92" s="341" t="s">
        <v>24</v>
      </c>
      <c r="Q92" s="410"/>
      <c r="R92" s="408"/>
      <c r="S92" s="408"/>
      <c r="T92" s="408"/>
      <c r="U92" s="408"/>
      <c r="V92" s="408"/>
      <c r="W92" s="408"/>
      <c r="X92" s="412"/>
      <c r="Y92" s="339"/>
      <c r="Z92" s="336"/>
      <c r="AA92" s="336"/>
      <c r="AB92" s="337"/>
      <c r="AC92" s="2284"/>
      <c r="AD92" s="2285"/>
      <c r="AE92" s="2285"/>
      <c r="AF92" s="2286"/>
    </row>
    <row r="93" spans="1:32" ht="18.75" customHeight="1" x14ac:dyDescent="0.2">
      <c r="A93" s="330"/>
      <c r="B93" s="331"/>
      <c r="C93" s="332"/>
      <c r="D93" s="333"/>
      <c r="E93" s="322"/>
      <c r="F93" s="334"/>
      <c r="G93" s="322"/>
      <c r="H93" s="433" t="s">
        <v>108</v>
      </c>
      <c r="I93" s="407" t="s">
        <v>8</v>
      </c>
      <c r="J93" s="341" t="s">
        <v>22</v>
      </c>
      <c r="K93" s="341"/>
      <c r="L93" s="409" t="s">
        <v>8</v>
      </c>
      <c r="M93" s="341" t="s">
        <v>23</v>
      </c>
      <c r="N93" s="341"/>
      <c r="O93" s="409" t="s">
        <v>8</v>
      </c>
      <c r="P93" s="341" t="s">
        <v>24</v>
      </c>
      <c r="Q93" s="410"/>
      <c r="R93" s="410"/>
      <c r="S93" s="410"/>
      <c r="T93" s="410"/>
      <c r="U93" s="434"/>
      <c r="V93" s="434"/>
      <c r="W93" s="434"/>
      <c r="X93" s="435"/>
      <c r="Y93" s="339"/>
      <c r="Z93" s="336"/>
      <c r="AA93" s="336"/>
      <c r="AB93" s="337"/>
      <c r="AC93" s="2284"/>
      <c r="AD93" s="2285"/>
      <c r="AE93" s="2285"/>
      <c r="AF93" s="2286"/>
    </row>
    <row r="94" spans="1:32" ht="18.75" customHeight="1" x14ac:dyDescent="0.2">
      <c r="A94" s="330"/>
      <c r="B94" s="331"/>
      <c r="C94" s="332"/>
      <c r="D94" s="333"/>
      <c r="E94" s="322"/>
      <c r="F94" s="334"/>
      <c r="G94" s="322"/>
      <c r="H94" s="348" t="s">
        <v>78</v>
      </c>
      <c r="I94" s="407" t="s">
        <v>8</v>
      </c>
      <c r="J94" s="341" t="s">
        <v>22</v>
      </c>
      <c r="K94" s="341"/>
      <c r="L94" s="409" t="s">
        <v>8</v>
      </c>
      <c r="M94" s="341" t="s">
        <v>35</v>
      </c>
      <c r="N94" s="341"/>
      <c r="O94" s="409" t="s">
        <v>8</v>
      </c>
      <c r="P94" s="341" t="s">
        <v>36</v>
      </c>
      <c r="Q94" s="368"/>
      <c r="R94" s="409" t="s">
        <v>8</v>
      </c>
      <c r="S94" s="341" t="s">
        <v>79</v>
      </c>
      <c r="T94" s="341"/>
      <c r="U94" s="341"/>
      <c r="V94" s="341"/>
      <c r="W94" s="341"/>
      <c r="X94" s="342"/>
      <c r="Y94" s="339"/>
      <c r="Z94" s="336"/>
      <c r="AA94" s="336"/>
      <c r="AB94" s="337"/>
      <c r="AC94" s="2284"/>
      <c r="AD94" s="2285"/>
      <c r="AE94" s="2285"/>
      <c r="AF94" s="2286"/>
    </row>
    <row r="95" spans="1:32" ht="18.75" customHeight="1" x14ac:dyDescent="0.2">
      <c r="A95" s="330"/>
      <c r="B95" s="331"/>
      <c r="C95" s="332"/>
      <c r="D95" s="333"/>
      <c r="E95" s="322"/>
      <c r="F95" s="334"/>
      <c r="G95" s="322"/>
      <c r="H95" s="2278" t="s">
        <v>113</v>
      </c>
      <c r="I95" s="2305" t="s">
        <v>8</v>
      </c>
      <c r="J95" s="2306" t="s">
        <v>22</v>
      </c>
      <c r="K95" s="2306"/>
      <c r="L95" s="2307" t="s">
        <v>8</v>
      </c>
      <c r="M95" s="2306" t="s">
        <v>26</v>
      </c>
      <c r="N95" s="2306"/>
      <c r="O95" s="343"/>
      <c r="P95" s="343"/>
      <c r="Q95" s="343"/>
      <c r="R95" s="343"/>
      <c r="S95" s="343"/>
      <c r="T95" s="343"/>
      <c r="U95" s="343"/>
      <c r="V95" s="343"/>
      <c r="W95" s="343"/>
      <c r="X95" s="346"/>
      <c r="Y95" s="339"/>
      <c r="Z95" s="336"/>
      <c r="AA95" s="336"/>
      <c r="AB95" s="337"/>
      <c r="AC95" s="2284"/>
      <c r="AD95" s="2285"/>
      <c r="AE95" s="2285"/>
      <c r="AF95" s="2286"/>
    </row>
    <row r="96" spans="1:32" ht="18.75" customHeight="1" x14ac:dyDescent="0.2">
      <c r="A96" s="330"/>
      <c r="B96" s="331"/>
      <c r="C96" s="332"/>
      <c r="D96" s="333"/>
      <c r="E96" s="322"/>
      <c r="F96" s="334"/>
      <c r="G96" s="322"/>
      <c r="H96" s="2279"/>
      <c r="I96" s="2305"/>
      <c r="J96" s="2306"/>
      <c r="K96" s="2306"/>
      <c r="L96" s="2307"/>
      <c r="M96" s="2306"/>
      <c r="N96" s="2306"/>
      <c r="O96" s="344"/>
      <c r="P96" s="344"/>
      <c r="Q96" s="344"/>
      <c r="R96" s="344"/>
      <c r="S96" s="344"/>
      <c r="T96" s="344"/>
      <c r="U96" s="344"/>
      <c r="V96" s="344"/>
      <c r="W96" s="344"/>
      <c r="X96" s="345"/>
      <c r="Y96" s="339"/>
      <c r="Z96" s="336"/>
      <c r="AA96" s="336"/>
      <c r="AB96" s="337"/>
      <c r="AC96" s="2284"/>
      <c r="AD96" s="2285"/>
      <c r="AE96" s="2285"/>
      <c r="AF96" s="2286"/>
    </row>
    <row r="97" spans="1:32" ht="18.75" customHeight="1" x14ac:dyDescent="0.2">
      <c r="A97" s="330"/>
      <c r="B97" s="331"/>
      <c r="C97" s="332"/>
      <c r="D97" s="333"/>
      <c r="E97" s="322"/>
      <c r="F97" s="334"/>
      <c r="G97" s="335"/>
      <c r="H97" s="348" t="s">
        <v>34</v>
      </c>
      <c r="I97" s="407" t="s">
        <v>8</v>
      </c>
      <c r="J97" s="341" t="s">
        <v>22</v>
      </c>
      <c r="K97" s="341"/>
      <c r="L97" s="409" t="s">
        <v>8</v>
      </c>
      <c r="M97" s="341" t="s">
        <v>35</v>
      </c>
      <c r="N97" s="341"/>
      <c r="O97" s="409" t="s">
        <v>8</v>
      </c>
      <c r="P97" s="341" t="s">
        <v>36</v>
      </c>
      <c r="Q97" s="341"/>
      <c r="R97" s="409" t="s">
        <v>8</v>
      </c>
      <c r="S97" s="341" t="s">
        <v>37</v>
      </c>
      <c r="T97" s="341"/>
      <c r="U97" s="408"/>
      <c r="V97" s="408"/>
      <c r="W97" s="408"/>
      <c r="X97" s="412"/>
      <c r="Y97" s="339"/>
      <c r="Z97" s="336"/>
      <c r="AA97" s="336"/>
      <c r="AB97" s="337"/>
      <c r="AC97" s="2284"/>
      <c r="AD97" s="2285"/>
      <c r="AE97" s="2285"/>
      <c r="AF97" s="2286"/>
    </row>
    <row r="98" spans="1:32" ht="18.75" customHeight="1" x14ac:dyDescent="0.2">
      <c r="A98" s="330"/>
      <c r="B98" s="331"/>
      <c r="C98" s="332"/>
      <c r="D98" s="333"/>
      <c r="E98" s="322"/>
      <c r="F98" s="334"/>
      <c r="G98" s="335"/>
      <c r="H98" s="349" t="s">
        <v>38</v>
      </c>
      <c r="I98" s="417" t="s">
        <v>8</v>
      </c>
      <c r="J98" s="343" t="s">
        <v>39</v>
      </c>
      <c r="K98" s="343"/>
      <c r="L98" s="418" t="s">
        <v>8</v>
      </c>
      <c r="M98" s="343" t="s">
        <v>40</v>
      </c>
      <c r="N98" s="343"/>
      <c r="O98" s="418" t="s">
        <v>8</v>
      </c>
      <c r="P98" s="343" t="s">
        <v>41</v>
      </c>
      <c r="Q98" s="343"/>
      <c r="R98" s="418"/>
      <c r="S98" s="343"/>
      <c r="T98" s="343"/>
      <c r="U98" s="415"/>
      <c r="V98" s="415"/>
      <c r="W98" s="415"/>
      <c r="X98" s="416"/>
      <c r="Y98" s="339"/>
      <c r="Z98" s="336"/>
      <c r="AA98" s="336"/>
      <c r="AB98" s="337"/>
      <c r="AC98" s="2284"/>
      <c r="AD98" s="2285"/>
      <c r="AE98" s="2285"/>
      <c r="AF98" s="2286"/>
    </row>
    <row r="99" spans="1:32" ht="18.75" customHeight="1" x14ac:dyDescent="0.2">
      <c r="A99" s="350"/>
      <c r="B99" s="351"/>
      <c r="C99" s="352"/>
      <c r="D99" s="353"/>
      <c r="E99" s="354"/>
      <c r="F99" s="355"/>
      <c r="G99" s="356"/>
      <c r="H99" s="357" t="s">
        <v>42</v>
      </c>
      <c r="I99" s="419" t="s">
        <v>8</v>
      </c>
      <c r="J99" s="358" t="s">
        <v>22</v>
      </c>
      <c r="K99" s="358"/>
      <c r="L99" s="420" t="s">
        <v>8</v>
      </c>
      <c r="M99" s="358" t="s">
        <v>26</v>
      </c>
      <c r="N99" s="358"/>
      <c r="O99" s="358"/>
      <c r="P99" s="358"/>
      <c r="Q99" s="421"/>
      <c r="R99" s="358"/>
      <c r="S99" s="358"/>
      <c r="T99" s="358"/>
      <c r="U99" s="358"/>
      <c r="V99" s="358"/>
      <c r="W99" s="358"/>
      <c r="X99" s="359"/>
      <c r="Y99" s="360"/>
      <c r="Z99" s="361"/>
      <c r="AA99" s="361"/>
      <c r="AB99" s="362"/>
      <c r="AC99" s="2284"/>
      <c r="AD99" s="2285"/>
      <c r="AE99" s="2285"/>
      <c r="AF99" s="2286"/>
    </row>
    <row r="100" spans="1:32" ht="18.75" customHeight="1" x14ac:dyDescent="0.2">
      <c r="A100" s="323"/>
      <c r="B100" s="324"/>
      <c r="C100" s="325"/>
      <c r="D100" s="326"/>
      <c r="E100" s="319"/>
      <c r="F100" s="327"/>
      <c r="G100" s="319"/>
      <c r="H100" s="376" t="s">
        <v>114</v>
      </c>
      <c r="I100" s="422" t="s">
        <v>8</v>
      </c>
      <c r="J100" s="366" t="s">
        <v>91</v>
      </c>
      <c r="K100" s="423"/>
      <c r="L100" s="379"/>
      <c r="M100" s="424" t="s">
        <v>8</v>
      </c>
      <c r="N100" s="366" t="s">
        <v>92</v>
      </c>
      <c r="O100" s="380"/>
      <c r="P100" s="423"/>
      <c r="Q100" s="423"/>
      <c r="R100" s="423"/>
      <c r="S100" s="423"/>
      <c r="T100" s="423"/>
      <c r="U100" s="423"/>
      <c r="V100" s="423"/>
      <c r="W100" s="423"/>
      <c r="X100" s="439"/>
      <c r="Y100" s="399" t="s">
        <v>8</v>
      </c>
      <c r="Z100" s="317" t="s">
        <v>17</v>
      </c>
      <c r="AA100" s="317"/>
      <c r="AB100" s="329"/>
      <c r="AC100" s="2272"/>
      <c r="AD100" s="2273"/>
      <c r="AE100" s="2273"/>
      <c r="AF100" s="2274"/>
    </row>
    <row r="101" spans="1:32" ht="18.75" customHeight="1" x14ac:dyDescent="0.2">
      <c r="A101" s="398"/>
      <c r="B101" s="331"/>
      <c r="C101" s="332"/>
      <c r="D101" s="333"/>
      <c r="E101" s="322"/>
      <c r="F101" s="334"/>
      <c r="G101" s="322"/>
      <c r="H101" s="2308" t="s">
        <v>57</v>
      </c>
      <c r="I101" s="397" t="s">
        <v>8</v>
      </c>
      <c r="J101" s="320" t="s">
        <v>22</v>
      </c>
      <c r="K101" s="320"/>
      <c r="L101" s="467"/>
      <c r="M101" s="397" t="s">
        <v>8</v>
      </c>
      <c r="N101" s="320" t="s">
        <v>81</v>
      </c>
      <c r="O101" s="320"/>
      <c r="P101" s="467"/>
      <c r="Q101" s="397" t="s">
        <v>8</v>
      </c>
      <c r="R101" s="307" t="s">
        <v>82</v>
      </c>
      <c r="S101" s="307"/>
      <c r="T101" s="307"/>
      <c r="U101" s="397" t="s">
        <v>8</v>
      </c>
      <c r="V101" s="307" t="s">
        <v>83</v>
      </c>
      <c r="W101" s="307"/>
      <c r="X101" s="372"/>
      <c r="Y101" s="397" t="s">
        <v>8</v>
      </c>
      <c r="Z101" s="320" t="s">
        <v>18</v>
      </c>
      <c r="AA101" s="336"/>
      <c r="AB101" s="337"/>
      <c r="AC101" s="2284"/>
      <c r="AD101" s="2285"/>
      <c r="AE101" s="2285"/>
      <c r="AF101" s="2286"/>
    </row>
    <row r="102" spans="1:32" ht="18.75" customHeight="1" x14ac:dyDescent="0.2">
      <c r="A102" s="330"/>
      <c r="B102" s="331"/>
      <c r="C102" s="332"/>
      <c r="D102" s="333"/>
      <c r="E102" s="322"/>
      <c r="F102" s="334"/>
      <c r="G102" s="322"/>
      <c r="H102" s="2304"/>
      <c r="I102" s="404" t="s">
        <v>8</v>
      </c>
      <c r="J102" s="344" t="s">
        <v>84</v>
      </c>
      <c r="K102" s="338"/>
      <c r="L102" s="338"/>
      <c r="M102" s="427" t="s">
        <v>8</v>
      </c>
      <c r="N102" s="344" t="s">
        <v>85</v>
      </c>
      <c r="O102" s="338"/>
      <c r="P102" s="338"/>
      <c r="Q102" s="427" t="s">
        <v>8</v>
      </c>
      <c r="R102" s="344" t="s">
        <v>86</v>
      </c>
      <c r="S102" s="338"/>
      <c r="T102" s="338"/>
      <c r="U102" s="338"/>
      <c r="V102" s="338"/>
      <c r="W102" s="338"/>
      <c r="X102" s="374"/>
      <c r="Y102" s="339"/>
      <c r="Z102" s="336"/>
      <c r="AA102" s="336"/>
      <c r="AB102" s="337"/>
      <c r="AC102" s="2284"/>
      <c r="AD102" s="2285"/>
      <c r="AE102" s="2285"/>
      <c r="AF102" s="2286"/>
    </row>
    <row r="103" spans="1:32" ht="18.75" customHeight="1" x14ac:dyDescent="0.2">
      <c r="A103" s="330"/>
      <c r="B103" s="331"/>
      <c r="C103" s="332"/>
      <c r="D103" s="333"/>
      <c r="E103" s="322"/>
      <c r="F103" s="334"/>
      <c r="G103" s="322"/>
      <c r="H103" s="385" t="s">
        <v>93</v>
      </c>
      <c r="I103" s="407" t="s">
        <v>8</v>
      </c>
      <c r="J103" s="341" t="s">
        <v>47</v>
      </c>
      <c r="K103" s="408"/>
      <c r="L103" s="367"/>
      <c r="M103" s="409" t="s">
        <v>8</v>
      </c>
      <c r="N103" s="341" t="s">
        <v>48</v>
      </c>
      <c r="O103" s="410"/>
      <c r="P103" s="408"/>
      <c r="Q103" s="408"/>
      <c r="R103" s="408"/>
      <c r="S103" s="408"/>
      <c r="T103" s="408"/>
      <c r="U103" s="408"/>
      <c r="V103" s="408"/>
      <c r="W103" s="408"/>
      <c r="X103" s="412"/>
      <c r="Y103" s="339"/>
      <c r="Z103" s="336"/>
      <c r="AA103" s="336"/>
      <c r="AB103" s="337"/>
      <c r="AC103" s="2284"/>
      <c r="AD103" s="2285"/>
      <c r="AE103" s="2285"/>
      <c r="AF103" s="2286"/>
    </row>
    <row r="104" spans="1:32" ht="19.5" customHeight="1" x14ac:dyDescent="0.2">
      <c r="A104" s="330"/>
      <c r="B104" s="331"/>
      <c r="C104" s="332"/>
      <c r="D104" s="333"/>
      <c r="E104" s="322"/>
      <c r="F104" s="334"/>
      <c r="G104" s="335"/>
      <c r="H104" s="347" t="s">
        <v>19</v>
      </c>
      <c r="I104" s="407" t="s">
        <v>8</v>
      </c>
      <c r="J104" s="341" t="s">
        <v>20</v>
      </c>
      <c r="K104" s="408"/>
      <c r="L104" s="367"/>
      <c r="M104" s="409" t="s">
        <v>8</v>
      </c>
      <c r="N104" s="341" t="s">
        <v>21</v>
      </c>
      <c r="O104" s="409"/>
      <c r="P104" s="341"/>
      <c r="Q104" s="410"/>
      <c r="R104" s="410"/>
      <c r="S104" s="410"/>
      <c r="T104" s="410"/>
      <c r="U104" s="410"/>
      <c r="V104" s="410"/>
      <c r="W104" s="410"/>
      <c r="X104" s="411"/>
      <c r="Y104" s="336"/>
      <c r="Z104" s="336"/>
      <c r="AA104" s="336"/>
      <c r="AB104" s="337"/>
      <c r="AC104" s="2284"/>
      <c r="AD104" s="2285"/>
      <c r="AE104" s="2285"/>
      <c r="AF104" s="2286"/>
    </row>
    <row r="105" spans="1:32" ht="19.5" customHeight="1" x14ac:dyDescent="0.2">
      <c r="A105" s="330"/>
      <c r="B105" s="331"/>
      <c r="C105" s="332"/>
      <c r="D105" s="333"/>
      <c r="E105" s="322"/>
      <c r="F105" s="334"/>
      <c r="G105" s="335"/>
      <c r="H105" s="347" t="s">
        <v>60</v>
      </c>
      <c r="I105" s="407" t="s">
        <v>8</v>
      </c>
      <c r="J105" s="341" t="s">
        <v>20</v>
      </c>
      <c r="K105" s="408"/>
      <c r="L105" s="367"/>
      <c r="M105" s="409" t="s">
        <v>8</v>
      </c>
      <c r="N105" s="341" t="s">
        <v>21</v>
      </c>
      <c r="O105" s="409"/>
      <c r="P105" s="341"/>
      <c r="Q105" s="410"/>
      <c r="R105" s="410"/>
      <c r="S105" s="410"/>
      <c r="T105" s="410"/>
      <c r="U105" s="410"/>
      <c r="V105" s="410"/>
      <c r="W105" s="410"/>
      <c r="X105" s="411"/>
      <c r="Y105" s="336"/>
      <c r="Z105" s="336"/>
      <c r="AA105" s="336"/>
      <c r="AB105" s="337"/>
      <c r="AC105" s="2284"/>
      <c r="AD105" s="2285"/>
      <c r="AE105" s="2285"/>
      <c r="AF105" s="2286"/>
    </row>
    <row r="106" spans="1:32" ht="18.75" customHeight="1" x14ac:dyDescent="0.2">
      <c r="A106" s="330"/>
      <c r="B106" s="331"/>
      <c r="C106" s="332"/>
      <c r="D106" s="333"/>
      <c r="E106" s="322"/>
      <c r="F106" s="334"/>
      <c r="G106" s="322"/>
      <c r="H106" s="385" t="s">
        <v>100</v>
      </c>
      <c r="I106" s="407" t="s">
        <v>8</v>
      </c>
      <c r="J106" s="341" t="s">
        <v>22</v>
      </c>
      <c r="K106" s="408"/>
      <c r="L106" s="409" t="s">
        <v>8</v>
      </c>
      <c r="M106" s="341" t="s">
        <v>26</v>
      </c>
      <c r="N106" s="368"/>
      <c r="O106" s="410"/>
      <c r="P106" s="410"/>
      <c r="Q106" s="410"/>
      <c r="R106" s="410"/>
      <c r="S106" s="410"/>
      <c r="T106" s="410"/>
      <c r="U106" s="410"/>
      <c r="V106" s="410"/>
      <c r="W106" s="410"/>
      <c r="X106" s="411"/>
      <c r="Y106" s="339"/>
      <c r="Z106" s="336"/>
      <c r="AA106" s="336"/>
      <c r="AB106" s="337"/>
      <c r="AC106" s="2284"/>
      <c r="AD106" s="2285"/>
      <c r="AE106" s="2285"/>
      <c r="AF106" s="2286"/>
    </row>
    <row r="107" spans="1:32" ht="18.75" customHeight="1" x14ac:dyDescent="0.2">
      <c r="A107" s="330"/>
      <c r="B107" s="331"/>
      <c r="C107" s="332"/>
      <c r="D107" s="333"/>
      <c r="E107" s="322"/>
      <c r="F107" s="334"/>
      <c r="G107" s="322"/>
      <c r="H107" s="385" t="s">
        <v>262</v>
      </c>
      <c r="I107" s="407" t="s">
        <v>8</v>
      </c>
      <c r="J107" s="341" t="s">
        <v>22</v>
      </c>
      <c r="K107" s="408"/>
      <c r="L107" s="409" t="s">
        <v>8</v>
      </c>
      <c r="M107" s="341" t="s">
        <v>26</v>
      </c>
      <c r="N107" s="368"/>
      <c r="O107" s="410"/>
      <c r="P107" s="410"/>
      <c r="Q107" s="410"/>
      <c r="R107" s="410"/>
      <c r="S107" s="410"/>
      <c r="T107" s="410"/>
      <c r="U107" s="410"/>
      <c r="V107" s="410"/>
      <c r="W107" s="410"/>
      <c r="X107" s="411"/>
      <c r="Y107" s="339"/>
      <c r="Z107" s="336"/>
      <c r="AA107" s="336"/>
      <c r="AB107" s="337"/>
      <c r="AC107" s="2284"/>
      <c r="AD107" s="2285"/>
      <c r="AE107" s="2285"/>
      <c r="AF107" s="2286"/>
    </row>
    <row r="108" spans="1:32" ht="18.75" customHeight="1" x14ac:dyDescent="0.2">
      <c r="A108" s="330"/>
      <c r="B108" s="331"/>
      <c r="C108" s="332"/>
      <c r="D108" s="333"/>
      <c r="E108" s="322"/>
      <c r="F108" s="334"/>
      <c r="G108" s="322"/>
      <c r="H108" s="385" t="s">
        <v>106</v>
      </c>
      <c r="I108" s="407" t="s">
        <v>8</v>
      </c>
      <c r="J108" s="341" t="s">
        <v>47</v>
      </c>
      <c r="K108" s="408"/>
      <c r="L108" s="367"/>
      <c r="M108" s="409" t="s">
        <v>8</v>
      </c>
      <c r="N108" s="341" t="s">
        <v>48</v>
      </c>
      <c r="O108" s="410"/>
      <c r="P108" s="410"/>
      <c r="Q108" s="410"/>
      <c r="R108" s="410"/>
      <c r="S108" s="410"/>
      <c r="T108" s="410"/>
      <c r="U108" s="410"/>
      <c r="V108" s="410"/>
      <c r="W108" s="410"/>
      <c r="X108" s="411"/>
      <c r="Y108" s="339"/>
      <c r="Z108" s="336"/>
      <c r="AA108" s="336"/>
      <c r="AB108" s="337"/>
      <c r="AC108" s="2284"/>
      <c r="AD108" s="2285"/>
      <c r="AE108" s="2285"/>
      <c r="AF108" s="2286"/>
    </row>
    <row r="109" spans="1:32" ht="18.75" customHeight="1" x14ac:dyDescent="0.2">
      <c r="A109" s="330"/>
      <c r="B109" s="331"/>
      <c r="C109" s="332"/>
      <c r="D109" s="398"/>
      <c r="E109" s="322"/>
      <c r="F109" s="334"/>
      <c r="G109" s="322"/>
      <c r="H109" s="385" t="s">
        <v>125</v>
      </c>
      <c r="I109" s="407" t="s">
        <v>8</v>
      </c>
      <c r="J109" s="341" t="s">
        <v>126</v>
      </c>
      <c r="K109" s="410"/>
      <c r="L109" s="410"/>
      <c r="M109" s="410"/>
      <c r="N109" s="410"/>
      <c r="O109" s="410"/>
      <c r="P109" s="409" t="s">
        <v>8</v>
      </c>
      <c r="Q109" s="341" t="s">
        <v>127</v>
      </c>
      <c r="R109" s="410"/>
      <c r="S109" s="410"/>
      <c r="T109" s="410"/>
      <c r="U109" s="410"/>
      <c r="V109" s="410"/>
      <c r="W109" s="410"/>
      <c r="X109" s="411"/>
      <c r="Y109" s="339"/>
      <c r="Z109" s="336"/>
      <c r="AA109" s="336"/>
      <c r="AB109" s="337"/>
      <c r="AC109" s="2284"/>
      <c r="AD109" s="2285"/>
      <c r="AE109" s="2285"/>
      <c r="AF109" s="2286"/>
    </row>
    <row r="110" spans="1:32" ht="18.75" customHeight="1" x14ac:dyDescent="0.2">
      <c r="A110" s="330"/>
      <c r="B110" s="331"/>
      <c r="C110" s="332"/>
      <c r="D110" s="398" t="s">
        <v>8</v>
      </c>
      <c r="E110" s="322" t="s">
        <v>128</v>
      </c>
      <c r="F110" s="334"/>
      <c r="G110" s="322"/>
      <c r="H110" s="385" t="s">
        <v>269</v>
      </c>
      <c r="I110" s="407" t="s">
        <v>8</v>
      </c>
      <c r="J110" s="341" t="s">
        <v>22</v>
      </c>
      <c r="K110" s="408"/>
      <c r="L110" s="409" t="s">
        <v>8</v>
      </c>
      <c r="M110" s="341" t="s">
        <v>26</v>
      </c>
      <c r="N110" s="368"/>
      <c r="O110" s="368"/>
      <c r="P110" s="368"/>
      <c r="Q110" s="368"/>
      <c r="R110" s="368"/>
      <c r="S110" s="368"/>
      <c r="T110" s="368"/>
      <c r="U110" s="368"/>
      <c r="V110" s="368"/>
      <c r="W110" s="368"/>
      <c r="X110" s="369"/>
      <c r="Y110" s="339"/>
      <c r="Z110" s="336"/>
      <c r="AA110" s="336"/>
      <c r="AB110" s="337"/>
      <c r="AC110" s="2284"/>
      <c r="AD110" s="2285"/>
      <c r="AE110" s="2285"/>
      <c r="AF110" s="2286"/>
    </row>
    <row r="111" spans="1:32" ht="18.75" customHeight="1" x14ac:dyDescent="0.2">
      <c r="A111" s="398" t="s">
        <v>8</v>
      </c>
      <c r="B111" s="331">
        <v>25</v>
      </c>
      <c r="C111" s="332" t="s">
        <v>268</v>
      </c>
      <c r="D111" s="398" t="s">
        <v>8</v>
      </c>
      <c r="E111" s="322" t="s">
        <v>129</v>
      </c>
      <c r="F111" s="334"/>
      <c r="G111" s="322"/>
      <c r="H111" s="385" t="s">
        <v>225</v>
      </c>
      <c r="I111" s="407" t="s">
        <v>8</v>
      </c>
      <c r="J111" s="341" t="s">
        <v>22</v>
      </c>
      <c r="K111" s="408"/>
      <c r="L111" s="409" t="s">
        <v>8</v>
      </c>
      <c r="M111" s="341" t="s">
        <v>26</v>
      </c>
      <c r="N111" s="368"/>
      <c r="O111" s="368"/>
      <c r="P111" s="368"/>
      <c r="Q111" s="368"/>
      <c r="R111" s="368"/>
      <c r="S111" s="368"/>
      <c r="T111" s="368"/>
      <c r="U111" s="368"/>
      <c r="V111" s="368"/>
      <c r="W111" s="368"/>
      <c r="X111" s="369"/>
      <c r="Y111" s="339"/>
      <c r="Z111" s="336"/>
      <c r="AA111" s="336"/>
      <c r="AB111" s="337"/>
      <c r="AC111" s="2284"/>
      <c r="AD111" s="2285"/>
      <c r="AE111" s="2285"/>
      <c r="AF111" s="2286"/>
    </row>
    <row r="112" spans="1:32" ht="19.5" customHeight="1" x14ac:dyDescent="0.2">
      <c r="A112" s="330"/>
      <c r="B112" s="331"/>
      <c r="C112" s="332"/>
      <c r="D112" s="398" t="s">
        <v>8</v>
      </c>
      <c r="E112" s="322" t="s">
        <v>130</v>
      </c>
      <c r="F112" s="334"/>
      <c r="G112" s="335"/>
      <c r="H112" s="347" t="s">
        <v>32</v>
      </c>
      <c r="I112" s="407" t="s">
        <v>8</v>
      </c>
      <c r="J112" s="341" t="s">
        <v>22</v>
      </c>
      <c r="K112" s="341"/>
      <c r="L112" s="409" t="s">
        <v>8</v>
      </c>
      <c r="M112" s="341" t="s">
        <v>26</v>
      </c>
      <c r="N112" s="341"/>
      <c r="O112" s="410"/>
      <c r="P112" s="341"/>
      <c r="Q112" s="410"/>
      <c r="R112" s="410"/>
      <c r="S112" s="410"/>
      <c r="T112" s="410"/>
      <c r="U112" s="410"/>
      <c r="V112" s="410"/>
      <c r="W112" s="410"/>
      <c r="X112" s="411"/>
      <c r="Y112" s="336"/>
      <c r="Z112" s="336"/>
      <c r="AA112" s="336"/>
      <c r="AB112" s="337"/>
      <c r="AC112" s="2284"/>
      <c r="AD112" s="2285"/>
      <c r="AE112" s="2285"/>
      <c r="AF112" s="2286"/>
    </row>
    <row r="113" spans="1:32" ht="18.75" customHeight="1" x14ac:dyDescent="0.2">
      <c r="A113" s="330"/>
      <c r="B113" s="331"/>
      <c r="C113" s="332"/>
      <c r="D113" s="398" t="s">
        <v>8</v>
      </c>
      <c r="E113" s="322" t="s">
        <v>131</v>
      </c>
      <c r="F113" s="334"/>
      <c r="G113" s="322"/>
      <c r="H113" s="385" t="s">
        <v>107</v>
      </c>
      <c r="I113" s="407" t="s">
        <v>8</v>
      </c>
      <c r="J113" s="341" t="s">
        <v>22</v>
      </c>
      <c r="K113" s="408"/>
      <c r="L113" s="409" t="s">
        <v>8</v>
      </c>
      <c r="M113" s="341" t="s">
        <v>26</v>
      </c>
      <c r="N113" s="368"/>
      <c r="O113" s="410"/>
      <c r="P113" s="410"/>
      <c r="Q113" s="410"/>
      <c r="R113" s="410"/>
      <c r="S113" s="410"/>
      <c r="T113" s="410"/>
      <c r="U113" s="410"/>
      <c r="V113" s="410"/>
      <c r="W113" s="410"/>
      <c r="X113" s="411"/>
      <c r="Y113" s="339"/>
      <c r="Z113" s="336"/>
      <c r="AA113" s="336"/>
      <c r="AB113" s="337"/>
      <c r="AC113" s="2284"/>
      <c r="AD113" s="2285"/>
      <c r="AE113" s="2285"/>
      <c r="AF113" s="2286"/>
    </row>
    <row r="114" spans="1:32" ht="18.75" customHeight="1" x14ac:dyDescent="0.2">
      <c r="A114" s="330"/>
      <c r="B114" s="331"/>
      <c r="C114" s="332"/>
      <c r="D114" s="333"/>
      <c r="E114" s="322"/>
      <c r="F114" s="334"/>
      <c r="G114" s="322"/>
      <c r="H114" s="385" t="s">
        <v>120</v>
      </c>
      <c r="I114" s="407" t="s">
        <v>8</v>
      </c>
      <c r="J114" s="341" t="s">
        <v>22</v>
      </c>
      <c r="K114" s="341"/>
      <c r="L114" s="409" t="s">
        <v>8</v>
      </c>
      <c r="M114" s="341" t="s">
        <v>23</v>
      </c>
      <c r="N114" s="341"/>
      <c r="O114" s="409" t="s">
        <v>8</v>
      </c>
      <c r="P114" s="341" t="s">
        <v>24</v>
      </c>
      <c r="Q114" s="410"/>
      <c r="R114" s="410"/>
      <c r="S114" s="410"/>
      <c r="T114" s="410"/>
      <c r="U114" s="410"/>
      <c r="V114" s="410"/>
      <c r="W114" s="410"/>
      <c r="X114" s="411"/>
      <c r="Y114" s="339"/>
      <c r="Z114" s="336"/>
      <c r="AA114" s="336"/>
      <c r="AB114" s="337"/>
      <c r="AC114" s="2284"/>
      <c r="AD114" s="2285"/>
      <c r="AE114" s="2285"/>
      <c r="AF114" s="2286"/>
    </row>
    <row r="115" spans="1:32" ht="18.75" customHeight="1" x14ac:dyDescent="0.2">
      <c r="A115" s="330"/>
      <c r="B115" s="331"/>
      <c r="C115" s="332"/>
      <c r="D115" s="333"/>
      <c r="E115" s="322"/>
      <c r="F115" s="334"/>
      <c r="G115" s="322"/>
      <c r="H115" s="385" t="s">
        <v>121</v>
      </c>
      <c r="I115" s="407" t="s">
        <v>8</v>
      </c>
      <c r="J115" s="341" t="s">
        <v>122</v>
      </c>
      <c r="K115" s="341"/>
      <c r="L115" s="367"/>
      <c r="M115" s="367"/>
      <c r="N115" s="409" t="s">
        <v>8</v>
      </c>
      <c r="O115" s="341" t="s">
        <v>123</v>
      </c>
      <c r="P115" s="410"/>
      <c r="Q115" s="410"/>
      <c r="R115" s="410"/>
      <c r="S115" s="409" t="s">
        <v>8</v>
      </c>
      <c r="T115" s="341" t="s">
        <v>124</v>
      </c>
      <c r="U115" s="410"/>
      <c r="V115" s="410"/>
      <c r="W115" s="410"/>
      <c r="X115" s="411"/>
      <c r="Y115" s="339"/>
      <c r="Z115" s="336"/>
      <c r="AA115" s="336"/>
      <c r="AB115" s="337"/>
      <c r="AC115" s="2284"/>
      <c r="AD115" s="2285"/>
      <c r="AE115" s="2285"/>
      <c r="AF115" s="2286"/>
    </row>
    <row r="116" spans="1:32" ht="18.75" customHeight="1" x14ac:dyDescent="0.2">
      <c r="A116" s="330"/>
      <c r="B116" s="331"/>
      <c r="C116" s="332"/>
      <c r="D116" s="333"/>
      <c r="E116" s="322"/>
      <c r="F116" s="334"/>
      <c r="G116" s="322"/>
      <c r="H116" s="433" t="s">
        <v>108</v>
      </c>
      <c r="I116" s="407" t="s">
        <v>8</v>
      </c>
      <c r="J116" s="341" t="s">
        <v>22</v>
      </c>
      <c r="K116" s="341"/>
      <c r="L116" s="409" t="s">
        <v>8</v>
      </c>
      <c r="M116" s="341" t="s">
        <v>23</v>
      </c>
      <c r="N116" s="341"/>
      <c r="O116" s="409" t="s">
        <v>8</v>
      </c>
      <c r="P116" s="341" t="s">
        <v>24</v>
      </c>
      <c r="Q116" s="410"/>
      <c r="R116" s="410"/>
      <c r="S116" s="410"/>
      <c r="T116" s="410"/>
      <c r="U116" s="434"/>
      <c r="V116" s="434"/>
      <c r="W116" s="434"/>
      <c r="X116" s="435"/>
      <c r="Y116" s="339"/>
      <c r="Z116" s="336"/>
      <c r="AA116" s="336"/>
      <c r="AB116" s="337"/>
      <c r="AC116" s="2284"/>
      <c r="AD116" s="2285"/>
      <c r="AE116" s="2285"/>
      <c r="AF116" s="2286"/>
    </row>
    <row r="117" spans="1:32" ht="18.75" customHeight="1" x14ac:dyDescent="0.2">
      <c r="A117" s="330"/>
      <c r="B117" s="331"/>
      <c r="C117" s="332"/>
      <c r="D117" s="333"/>
      <c r="E117" s="322"/>
      <c r="F117" s="334"/>
      <c r="G117" s="322"/>
      <c r="H117" s="385" t="s">
        <v>78</v>
      </c>
      <c r="I117" s="407" t="s">
        <v>8</v>
      </c>
      <c r="J117" s="341" t="s">
        <v>22</v>
      </c>
      <c r="K117" s="341"/>
      <c r="L117" s="409" t="s">
        <v>8</v>
      </c>
      <c r="M117" s="341" t="s">
        <v>35</v>
      </c>
      <c r="N117" s="341"/>
      <c r="O117" s="409" t="s">
        <v>8</v>
      </c>
      <c r="P117" s="341" t="s">
        <v>36</v>
      </c>
      <c r="Q117" s="368"/>
      <c r="R117" s="409" t="s">
        <v>8</v>
      </c>
      <c r="S117" s="341" t="s">
        <v>79</v>
      </c>
      <c r="T117" s="341"/>
      <c r="U117" s="341"/>
      <c r="V117" s="341"/>
      <c r="W117" s="341"/>
      <c r="X117" s="342"/>
      <c r="Y117" s="339"/>
      <c r="Z117" s="336"/>
      <c r="AA117" s="336"/>
      <c r="AB117" s="337"/>
      <c r="AC117" s="2284"/>
      <c r="AD117" s="2285"/>
      <c r="AE117" s="2285"/>
      <c r="AF117" s="2286"/>
    </row>
    <row r="118" spans="1:32" ht="18.75" customHeight="1" x14ac:dyDescent="0.2">
      <c r="A118" s="330"/>
      <c r="B118" s="331"/>
      <c r="C118" s="332"/>
      <c r="D118" s="333"/>
      <c r="E118" s="322"/>
      <c r="F118" s="334"/>
      <c r="G118" s="322"/>
      <c r="H118" s="2278" t="s">
        <v>113</v>
      </c>
      <c r="I118" s="2305" t="s">
        <v>8</v>
      </c>
      <c r="J118" s="2306" t="s">
        <v>22</v>
      </c>
      <c r="K118" s="2306"/>
      <c r="L118" s="2307" t="s">
        <v>8</v>
      </c>
      <c r="M118" s="2306" t="s">
        <v>26</v>
      </c>
      <c r="N118" s="2306"/>
      <c r="O118" s="343"/>
      <c r="P118" s="343"/>
      <c r="Q118" s="343"/>
      <c r="R118" s="343"/>
      <c r="S118" s="343"/>
      <c r="T118" s="343"/>
      <c r="U118" s="343"/>
      <c r="V118" s="343"/>
      <c r="W118" s="343"/>
      <c r="X118" s="346"/>
      <c r="Y118" s="339"/>
      <c r="Z118" s="336"/>
      <c r="AA118" s="336"/>
      <c r="AB118" s="337"/>
      <c r="AC118" s="2284"/>
      <c r="AD118" s="2285"/>
      <c r="AE118" s="2285"/>
      <c r="AF118" s="2286"/>
    </row>
    <row r="119" spans="1:32" ht="18.75" customHeight="1" x14ac:dyDescent="0.2">
      <c r="A119" s="330"/>
      <c r="B119" s="331"/>
      <c r="C119" s="332"/>
      <c r="D119" s="333"/>
      <c r="E119" s="322"/>
      <c r="F119" s="334"/>
      <c r="G119" s="322"/>
      <c r="H119" s="2279"/>
      <c r="I119" s="2305"/>
      <c r="J119" s="2306"/>
      <c r="K119" s="2306"/>
      <c r="L119" s="2307"/>
      <c r="M119" s="2306"/>
      <c r="N119" s="2306"/>
      <c r="O119" s="344"/>
      <c r="P119" s="344"/>
      <c r="Q119" s="344"/>
      <c r="R119" s="344"/>
      <c r="S119" s="344"/>
      <c r="T119" s="344"/>
      <c r="U119" s="344"/>
      <c r="V119" s="344"/>
      <c r="W119" s="344"/>
      <c r="X119" s="345"/>
      <c r="Y119" s="339"/>
      <c r="Z119" s="336"/>
      <c r="AA119" s="336"/>
      <c r="AB119" s="337"/>
      <c r="AC119" s="2284"/>
      <c r="AD119" s="2285"/>
      <c r="AE119" s="2285"/>
      <c r="AF119" s="2286"/>
    </row>
    <row r="120" spans="1:32" ht="18.75" customHeight="1" x14ac:dyDescent="0.2">
      <c r="A120" s="330"/>
      <c r="B120" s="331"/>
      <c r="C120" s="332"/>
      <c r="D120" s="333"/>
      <c r="E120" s="322"/>
      <c r="F120" s="334"/>
      <c r="G120" s="335"/>
      <c r="H120" s="348" t="s">
        <v>34</v>
      </c>
      <c r="I120" s="407" t="s">
        <v>8</v>
      </c>
      <c r="J120" s="341" t="s">
        <v>22</v>
      </c>
      <c r="K120" s="341"/>
      <c r="L120" s="409" t="s">
        <v>8</v>
      </c>
      <c r="M120" s="341" t="s">
        <v>35</v>
      </c>
      <c r="N120" s="341"/>
      <c r="O120" s="409" t="s">
        <v>8</v>
      </c>
      <c r="P120" s="341" t="s">
        <v>36</v>
      </c>
      <c r="Q120" s="341"/>
      <c r="R120" s="409" t="s">
        <v>8</v>
      </c>
      <c r="S120" s="341" t="s">
        <v>37</v>
      </c>
      <c r="T120" s="341"/>
      <c r="U120" s="408"/>
      <c r="V120" s="408"/>
      <c r="W120" s="408"/>
      <c r="X120" s="412"/>
      <c r="Y120" s="339"/>
      <c r="Z120" s="336"/>
      <c r="AA120" s="336"/>
      <c r="AB120" s="337"/>
      <c r="AC120" s="2284"/>
      <c r="AD120" s="2285"/>
      <c r="AE120" s="2285"/>
      <c r="AF120" s="2286"/>
    </row>
    <row r="121" spans="1:32" ht="18.75" customHeight="1" x14ac:dyDescent="0.2">
      <c r="A121" s="330"/>
      <c r="B121" s="331"/>
      <c r="C121" s="332"/>
      <c r="D121" s="333"/>
      <c r="E121" s="322"/>
      <c r="F121" s="334"/>
      <c r="G121" s="335"/>
      <c r="H121" s="349" t="s">
        <v>38</v>
      </c>
      <c r="I121" s="417" t="s">
        <v>8</v>
      </c>
      <c r="J121" s="343" t="s">
        <v>39</v>
      </c>
      <c r="K121" s="343"/>
      <c r="L121" s="418" t="s">
        <v>8</v>
      </c>
      <c r="M121" s="343" t="s">
        <v>40</v>
      </c>
      <c r="N121" s="343"/>
      <c r="O121" s="418" t="s">
        <v>8</v>
      </c>
      <c r="P121" s="343" t="s">
        <v>41</v>
      </c>
      <c r="Q121" s="343"/>
      <c r="R121" s="418"/>
      <c r="S121" s="343"/>
      <c r="T121" s="343"/>
      <c r="U121" s="415"/>
      <c r="V121" s="415"/>
      <c r="W121" s="415"/>
      <c r="X121" s="416"/>
      <c r="Y121" s="339"/>
      <c r="Z121" s="336"/>
      <c r="AA121" s="336"/>
      <c r="AB121" s="337"/>
      <c r="AC121" s="2284"/>
      <c r="AD121" s="2285"/>
      <c r="AE121" s="2285"/>
      <c r="AF121" s="2286"/>
    </row>
    <row r="122" spans="1:32" ht="18.75" customHeight="1" x14ac:dyDescent="0.2">
      <c r="A122" s="350"/>
      <c r="B122" s="351"/>
      <c r="C122" s="352"/>
      <c r="D122" s="353"/>
      <c r="E122" s="354"/>
      <c r="F122" s="355"/>
      <c r="G122" s="356"/>
      <c r="H122" s="357" t="s">
        <v>42</v>
      </c>
      <c r="I122" s="419" t="s">
        <v>8</v>
      </c>
      <c r="J122" s="358" t="s">
        <v>22</v>
      </c>
      <c r="K122" s="358"/>
      <c r="L122" s="420" t="s">
        <v>8</v>
      </c>
      <c r="M122" s="358" t="s">
        <v>26</v>
      </c>
      <c r="N122" s="358"/>
      <c r="O122" s="358"/>
      <c r="P122" s="358"/>
      <c r="Q122" s="421"/>
      <c r="R122" s="358"/>
      <c r="S122" s="358"/>
      <c r="T122" s="358"/>
      <c r="U122" s="358"/>
      <c r="V122" s="358"/>
      <c r="W122" s="358"/>
      <c r="X122" s="359"/>
      <c r="Y122" s="360"/>
      <c r="Z122" s="361"/>
      <c r="AA122" s="361"/>
      <c r="AB122" s="362"/>
      <c r="AC122" s="2275"/>
      <c r="AD122" s="2276"/>
      <c r="AE122" s="2276"/>
      <c r="AF122" s="2277"/>
    </row>
    <row r="123" spans="1:32" ht="18.75" customHeight="1" x14ac:dyDescent="0.2">
      <c r="A123" s="323"/>
      <c r="B123" s="324"/>
      <c r="C123" s="325"/>
      <c r="D123" s="326"/>
      <c r="E123" s="319"/>
      <c r="F123" s="327"/>
      <c r="G123" s="319"/>
      <c r="H123" s="376" t="s">
        <v>114</v>
      </c>
      <c r="I123" s="422" t="s">
        <v>8</v>
      </c>
      <c r="J123" s="366" t="s">
        <v>91</v>
      </c>
      <c r="K123" s="423"/>
      <c r="L123" s="379"/>
      <c r="M123" s="424" t="s">
        <v>8</v>
      </c>
      <c r="N123" s="366" t="s">
        <v>92</v>
      </c>
      <c r="O123" s="380"/>
      <c r="P123" s="423"/>
      <c r="Q123" s="423"/>
      <c r="R123" s="423"/>
      <c r="S123" s="423"/>
      <c r="T123" s="423"/>
      <c r="U123" s="423"/>
      <c r="V123" s="423"/>
      <c r="W123" s="423"/>
      <c r="X123" s="439"/>
      <c r="Y123" s="399" t="s">
        <v>8</v>
      </c>
      <c r="Z123" s="317" t="s">
        <v>17</v>
      </c>
      <c r="AA123" s="317"/>
      <c r="AB123" s="329"/>
      <c r="AC123" s="2272"/>
      <c r="AD123" s="2273"/>
      <c r="AE123" s="2273"/>
      <c r="AF123" s="2274"/>
    </row>
    <row r="124" spans="1:32" ht="18.75" customHeight="1" x14ac:dyDescent="0.2">
      <c r="A124" s="330"/>
      <c r="B124" s="331"/>
      <c r="C124" s="332"/>
      <c r="D124" s="333"/>
      <c r="E124" s="322"/>
      <c r="F124" s="334"/>
      <c r="G124" s="322"/>
      <c r="H124" s="2308" t="s">
        <v>57</v>
      </c>
      <c r="I124" s="397" t="s">
        <v>8</v>
      </c>
      <c r="J124" s="320" t="s">
        <v>22</v>
      </c>
      <c r="K124" s="320"/>
      <c r="L124" s="467"/>
      <c r="M124" s="397" t="s">
        <v>8</v>
      </c>
      <c r="N124" s="320" t="s">
        <v>81</v>
      </c>
      <c r="O124" s="320"/>
      <c r="P124" s="467"/>
      <c r="Q124" s="397" t="s">
        <v>8</v>
      </c>
      <c r="R124" s="307" t="s">
        <v>82</v>
      </c>
      <c r="S124" s="307"/>
      <c r="T124" s="307"/>
      <c r="U124" s="397" t="s">
        <v>8</v>
      </c>
      <c r="V124" s="307" t="s">
        <v>83</v>
      </c>
      <c r="W124" s="307"/>
      <c r="X124" s="372"/>
      <c r="Y124" s="397" t="s">
        <v>8</v>
      </c>
      <c r="Z124" s="320" t="s">
        <v>18</v>
      </c>
      <c r="AA124" s="336"/>
      <c r="AB124" s="337"/>
      <c r="AC124" s="2284"/>
      <c r="AD124" s="2285"/>
      <c r="AE124" s="2285"/>
      <c r="AF124" s="2286"/>
    </row>
    <row r="125" spans="1:32" ht="18.75" customHeight="1" x14ac:dyDescent="0.2">
      <c r="A125" s="330"/>
      <c r="B125" s="331"/>
      <c r="C125" s="332"/>
      <c r="D125" s="333"/>
      <c r="E125" s="322"/>
      <c r="F125" s="334"/>
      <c r="G125" s="322"/>
      <c r="H125" s="2304"/>
      <c r="I125" s="404" t="s">
        <v>8</v>
      </c>
      <c r="J125" s="344" t="s">
        <v>84</v>
      </c>
      <c r="K125" s="338"/>
      <c r="L125" s="338"/>
      <c r="M125" s="427" t="s">
        <v>8</v>
      </c>
      <c r="N125" s="344" t="s">
        <v>85</v>
      </c>
      <c r="O125" s="338"/>
      <c r="P125" s="338"/>
      <c r="Q125" s="427" t="s">
        <v>8</v>
      </c>
      <c r="R125" s="344" t="s">
        <v>86</v>
      </c>
      <c r="S125" s="338"/>
      <c r="T125" s="338"/>
      <c r="U125" s="338"/>
      <c r="V125" s="338"/>
      <c r="W125" s="338"/>
      <c r="X125" s="374"/>
      <c r="Y125" s="339"/>
      <c r="Z125" s="336"/>
      <c r="AA125" s="336"/>
      <c r="AB125" s="337"/>
      <c r="AC125" s="2284"/>
      <c r="AD125" s="2285"/>
      <c r="AE125" s="2285"/>
      <c r="AF125" s="2286"/>
    </row>
    <row r="126" spans="1:32" ht="18.75" customHeight="1" x14ac:dyDescent="0.2">
      <c r="A126" s="330"/>
      <c r="B126" s="331"/>
      <c r="C126" s="332"/>
      <c r="D126" s="333"/>
      <c r="E126" s="322"/>
      <c r="F126" s="334"/>
      <c r="G126" s="322"/>
      <c r="H126" s="385" t="s">
        <v>93</v>
      </c>
      <c r="I126" s="407" t="s">
        <v>8</v>
      </c>
      <c r="J126" s="341" t="s">
        <v>47</v>
      </c>
      <c r="K126" s="408"/>
      <c r="L126" s="367"/>
      <c r="M126" s="409" t="s">
        <v>8</v>
      </c>
      <c r="N126" s="341" t="s">
        <v>48</v>
      </c>
      <c r="O126" s="410"/>
      <c r="P126" s="408"/>
      <c r="Q126" s="410"/>
      <c r="R126" s="410"/>
      <c r="S126" s="410"/>
      <c r="T126" s="410"/>
      <c r="U126" s="410"/>
      <c r="V126" s="410"/>
      <c r="W126" s="410"/>
      <c r="X126" s="411"/>
      <c r="Y126" s="339"/>
      <c r="Z126" s="336"/>
      <c r="AA126" s="336"/>
      <c r="AB126" s="337"/>
      <c r="AC126" s="2284"/>
      <c r="AD126" s="2285"/>
      <c r="AE126" s="2285"/>
      <c r="AF126" s="2286"/>
    </row>
    <row r="127" spans="1:32" ht="19.5" customHeight="1" x14ac:dyDescent="0.2">
      <c r="A127" s="330"/>
      <c r="B127" s="331"/>
      <c r="C127" s="332"/>
      <c r="D127" s="333"/>
      <c r="E127" s="322"/>
      <c r="F127" s="334"/>
      <c r="G127" s="335"/>
      <c r="H127" s="347" t="s">
        <v>19</v>
      </c>
      <c r="I127" s="407" t="s">
        <v>8</v>
      </c>
      <c r="J127" s="341" t="s">
        <v>20</v>
      </c>
      <c r="K127" s="408"/>
      <c r="L127" s="367"/>
      <c r="M127" s="409" t="s">
        <v>8</v>
      </c>
      <c r="N127" s="341" t="s">
        <v>21</v>
      </c>
      <c r="O127" s="409"/>
      <c r="P127" s="341"/>
      <c r="Q127" s="410"/>
      <c r="R127" s="410"/>
      <c r="S127" s="410"/>
      <c r="T127" s="410"/>
      <c r="U127" s="410"/>
      <c r="V127" s="410"/>
      <c r="W127" s="410"/>
      <c r="X127" s="411"/>
      <c r="Y127" s="336"/>
      <c r="Z127" s="336"/>
      <c r="AA127" s="336"/>
      <c r="AB127" s="337"/>
      <c r="AC127" s="2284"/>
      <c r="AD127" s="2285"/>
      <c r="AE127" s="2285"/>
      <c r="AF127" s="2286"/>
    </row>
    <row r="128" spans="1:32" ht="19.5" customHeight="1" x14ac:dyDescent="0.2">
      <c r="A128" s="330"/>
      <c r="B128" s="331"/>
      <c r="C128" s="332"/>
      <c r="D128" s="333"/>
      <c r="E128" s="322"/>
      <c r="F128" s="334"/>
      <c r="G128" s="335"/>
      <c r="H128" s="347" t="s">
        <v>60</v>
      </c>
      <c r="I128" s="407" t="s">
        <v>8</v>
      </c>
      <c r="J128" s="341" t="s">
        <v>20</v>
      </c>
      <c r="K128" s="408"/>
      <c r="L128" s="367"/>
      <c r="M128" s="409" t="s">
        <v>8</v>
      </c>
      <c r="N128" s="341" t="s">
        <v>21</v>
      </c>
      <c r="O128" s="409"/>
      <c r="P128" s="341"/>
      <c r="Q128" s="410"/>
      <c r="R128" s="410"/>
      <c r="S128" s="410"/>
      <c r="T128" s="410"/>
      <c r="U128" s="410"/>
      <c r="V128" s="410"/>
      <c r="W128" s="410"/>
      <c r="X128" s="411"/>
      <c r="Y128" s="336"/>
      <c r="Z128" s="336"/>
      <c r="AA128" s="336"/>
      <c r="AB128" s="337"/>
      <c r="AC128" s="2284"/>
      <c r="AD128" s="2285"/>
      <c r="AE128" s="2285"/>
      <c r="AF128" s="2286"/>
    </row>
    <row r="129" spans="1:33" ht="18.75" customHeight="1" x14ac:dyDescent="0.2">
      <c r="A129" s="330"/>
      <c r="B129" s="331"/>
      <c r="C129" s="332"/>
      <c r="D129" s="333"/>
      <c r="E129" s="322"/>
      <c r="F129" s="334"/>
      <c r="G129" s="322"/>
      <c r="H129" s="385" t="s">
        <v>100</v>
      </c>
      <c r="I129" s="407" t="s">
        <v>8</v>
      </c>
      <c r="J129" s="341" t="s">
        <v>22</v>
      </c>
      <c r="K129" s="408"/>
      <c r="L129" s="409" t="s">
        <v>8</v>
      </c>
      <c r="M129" s="341" t="s">
        <v>26</v>
      </c>
      <c r="N129" s="368"/>
      <c r="O129" s="410"/>
      <c r="P129" s="410"/>
      <c r="Q129" s="410"/>
      <c r="R129" s="410"/>
      <c r="S129" s="410"/>
      <c r="T129" s="410"/>
      <c r="U129" s="410"/>
      <c r="V129" s="410"/>
      <c r="W129" s="410"/>
      <c r="X129" s="411"/>
      <c r="Y129" s="339"/>
      <c r="Z129" s="336"/>
      <c r="AA129" s="336"/>
      <c r="AB129" s="337"/>
      <c r="AC129" s="2284"/>
      <c r="AD129" s="2285"/>
      <c r="AE129" s="2285"/>
      <c r="AF129" s="2286"/>
    </row>
    <row r="130" spans="1:33" ht="18.75" customHeight="1" x14ac:dyDescent="0.2">
      <c r="A130" s="330"/>
      <c r="B130" s="331"/>
      <c r="C130" s="332"/>
      <c r="D130" s="333"/>
      <c r="E130" s="322"/>
      <c r="F130" s="334"/>
      <c r="G130" s="322"/>
      <c r="H130" s="385" t="s">
        <v>262</v>
      </c>
      <c r="I130" s="407" t="s">
        <v>8</v>
      </c>
      <c r="J130" s="341" t="s">
        <v>22</v>
      </c>
      <c r="K130" s="408"/>
      <c r="L130" s="409" t="s">
        <v>8</v>
      </c>
      <c r="M130" s="341" t="s">
        <v>26</v>
      </c>
      <c r="N130" s="368"/>
      <c r="O130" s="410"/>
      <c r="P130" s="410"/>
      <c r="Q130" s="410"/>
      <c r="R130" s="410"/>
      <c r="S130" s="410"/>
      <c r="T130" s="410"/>
      <c r="U130" s="410"/>
      <c r="V130" s="410"/>
      <c r="W130" s="410"/>
      <c r="X130" s="411"/>
      <c r="Y130" s="339"/>
      <c r="Z130" s="336"/>
      <c r="AA130" s="336"/>
      <c r="AB130" s="337"/>
      <c r="AC130" s="2284"/>
      <c r="AD130" s="2285"/>
      <c r="AE130" s="2285"/>
      <c r="AF130" s="2286"/>
    </row>
    <row r="131" spans="1:33" ht="18.75" customHeight="1" x14ac:dyDescent="0.2">
      <c r="A131" s="330"/>
      <c r="B131" s="331"/>
      <c r="C131" s="332"/>
      <c r="D131" s="333"/>
      <c r="E131" s="322"/>
      <c r="F131" s="334"/>
      <c r="G131" s="322"/>
      <c r="H131" s="385" t="s">
        <v>106</v>
      </c>
      <c r="I131" s="407" t="s">
        <v>8</v>
      </c>
      <c r="J131" s="341" t="s">
        <v>47</v>
      </c>
      <c r="K131" s="408"/>
      <c r="L131" s="367"/>
      <c r="M131" s="409" t="s">
        <v>8</v>
      </c>
      <c r="N131" s="341" t="s">
        <v>48</v>
      </c>
      <c r="O131" s="410"/>
      <c r="P131" s="410"/>
      <c r="Q131" s="410"/>
      <c r="R131" s="410"/>
      <c r="S131" s="410"/>
      <c r="T131" s="410"/>
      <c r="U131" s="410"/>
      <c r="V131" s="410"/>
      <c r="W131" s="410"/>
      <c r="X131" s="411"/>
      <c r="Y131" s="339"/>
      <c r="Z131" s="336"/>
      <c r="AA131" s="336"/>
      <c r="AB131" s="337"/>
      <c r="AC131" s="2284"/>
      <c r="AD131" s="2285"/>
      <c r="AE131" s="2285"/>
      <c r="AF131" s="2286"/>
    </row>
    <row r="132" spans="1:33" ht="19.5" customHeight="1" x14ac:dyDescent="0.2">
      <c r="A132" s="398" t="s">
        <v>8</v>
      </c>
      <c r="B132" s="331">
        <v>25</v>
      </c>
      <c r="C132" s="332" t="s">
        <v>270</v>
      </c>
      <c r="D132" s="398" t="s">
        <v>8</v>
      </c>
      <c r="E132" s="322" t="s">
        <v>132</v>
      </c>
      <c r="F132" s="334"/>
      <c r="G132" s="335"/>
      <c r="H132" s="347" t="s">
        <v>32</v>
      </c>
      <c r="I132" s="407" t="s">
        <v>8</v>
      </c>
      <c r="J132" s="341" t="s">
        <v>22</v>
      </c>
      <c r="K132" s="341"/>
      <c r="L132" s="409" t="s">
        <v>8</v>
      </c>
      <c r="M132" s="341" t="s">
        <v>26</v>
      </c>
      <c r="N132" s="341"/>
      <c r="O132" s="410"/>
      <c r="P132" s="341"/>
      <c r="Q132" s="410"/>
      <c r="R132" s="410"/>
      <c r="S132" s="410"/>
      <c r="T132" s="410"/>
      <c r="U132" s="410"/>
      <c r="V132" s="410"/>
      <c r="W132" s="410"/>
      <c r="X132" s="411"/>
      <c r="Y132" s="336"/>
      <c r="Z132" s="336"/>
      <c r="AA132" s="336"/>
      <c r="AB132" s="337"/>
      <c r="AC132" s="2284"/>
      <c r="AD132" s="2285"/>
      <c r="AE132" s="2285"/>
      <c r="AF132" s="2286"/>
    </row>
    <row r="133" spans="1:33" ht="18.75" customHeight="1" x14ac:dyDescent="0.2">
      <c r="A133" s="330"/>
      <c r="B133" s="331"/>
      <c r="C133" s="332"/>
      <c r="D133" s="398" t="s">
        <v>8</v>
      </c>
      <c r="E133" s="322" t="s">
        <v>133</v>
      </c>
      <c r="F133" s="334"/>
      <c r="G133" s="322"/>
      <c r="H133" s="385" t="s">
        <v>107</v>
      </c>
      <c r="I133" s="407" t="s">
        <v>8</v>
      </c>
      <c r="J133" s="341" t="s">
        <v>22</v>
      </c>
      <c r="K133" s="408"/>
      <c r="L133" s="409" t="s">
        <v>8</v>
      </c>
      <c r="M133" s="341" t="s">
        <v>26</v>
      </c>
      <c r="N133" s="368"/>
      <c r="O133" s="410"/>
      <c r="P133" s="410"/>
      <c r="Q133" s="410"/>
      <c r="R133" s="410"/>
      <c r="S133" s="410"/>
      <c r="T133" s="410"/>
      <c r="U133" s="410"/>
      <c r="V133" s="410"/>
      <c r="W133" s="410"/>
      <c r="X133" s="411"/>
      <c r="Y133" s="339"/>
      <c r="Z133" s="336"/>
      <c r="AA133" s="336"/>
      <c r="AB133" s="337"/>
      <c r="AC133" s="2284"/>
      <c r="AD133" s="2285"/>
      <c r="AE133" s="2285"/>
      <c r="AF133" s="2286"/>
    </row>
    <row r="134" spans="1:33" ht="18.75" customHeight="1" x14ac:dyDescent="0.2">
      <c r="A134" s="330"/>
      <c r="B134" s="331"/>
      <c r="C134" s="332"/>
      <c r="D134" s="333"/>
      <c r="E134" s="322"/>
      <c r="F134" s="334"/>
      <c r="G134" s="322"/>
      <c r="H134" s="385" t="s">
        <v>120</v>
      </c>
      <c r="I134" s="407" t="s">
        <v>8</v>
      </c>
      <c r="J134" s="341" t="s">
        <v>22</v>
      </c>
      <c r="K134" s="341"/>
      <c r="L134" s="409" t="s">
        <v>8</v>
      </c>
      <c r="M134" s="341" t="s">
        <v>23</v>
      </c>
      <c r="N134" s="341"/>
      <c r="O134" s="409" t="s">
        <v>8</v>
      </c>
      <c r="P134" s="341" t="s">
        <v>24</v>
      </c>
      <c r="Q134" s="410"/>
      <c r="R134" s="410"/>
      <c r="S134" s="410"/>
      <c r="T134" s="410"/>
      <c r="U134" s="410"/>
      <c r="V134" s="410"/>
      <c r="W134" s="410"/>
      <c r="X134" s="411"/>
      <c r="Y134" s="339"/>
      <c r="Z134" s="336"/>
      <c r="AA134" s="336"/>
      <c r="AB134" s="337"/>
      <c r="AC134" s="2284"/>
      <c r="AD134" s="2285"/>
      <c r="AE134" s="2285"/>
      <c r="AF134" s="2286"/>
    </row>
    <row r="135" spans="1:33" ht="18.75" customHeight="1" x14ac:dyDescent="0.2">
      <c r="A135" s="330"/>
      <c r="B135" s="331"/>
      <c r="C135" s="332"/>
      <c r="D135" s="333"/>
      <c r="E135" s="322"/>
      <c r="F135" s="334"/>
      <c r="G135" s="322"/>
      <c r="H135" s="433" t="s">
        <v>108</v>
      </c>
      <c r="I135" s="407" t="s">
        <v>8</v>
      </c>
      <c r="J135" s="341" t="s">
        <v>22</v>
      </c>
      <c r="K135" s="341"/>
      <c r="L135" s="409" t="s">
        <v>8</v>
      </c>
      <c r="M135" s="341" t="s">
        <v>23</v>
      </c>
      <c r="N135" s="341"/>
      <c r="O135" s="409" t="s">
        <v>8</v>
      </c>
      <c r="P135" s="341" t="s">
        <v>24</v>
      </c>
      <c r="Q135" s="410"/>
      <c r="R135" s="410"/>
      <c r="S135" s="410"/>
      <c r="T135" s="410"/>
      <c r="U135" s="434"/>
      <c r="V135" s="434"/>
      <c r="W135" s="434"/>
      <c r="X135" s="435"/>
      <c r="Y135" s="339"/>
      <c r="Z135" s="336"/>
      <c r="AA135" s="336"/>
      <c r="AB135" s="337"/>
      <c r="AC135" s="2284"/>
      <c r="AD135" s="2285"/>
      <c r="AE135" s="2285"/>
      <c r="AF135" s="2286"/>
    </row>
    <row r="136" spans="1:33" ht="18.75" customHeight="1" x14ac:dyDescent="0.2">
      <c r="A136" s="330"/>
      <c r="B136" s="331"/>
      <c r="C136" s="332"/>
      <c r="D136" s="333"/>
      <c r="E136" s="322"/>
      <c r="F136" s="334"/>
      <c r="G136" s="322"/>
      <c r="H136" s="385" t="s">
        <v>78</v>
      </c>
      <c r="I136" s="407" t="s">
        <v>8</v>
      </c>
      <c r="J136" s="341" t="s">
        <v>22</v>
      </c>
      <c r="K136" s="341"/>
      <c r="L136" s="409" t="s">
        <v>8</v>
      </c>
      <c r="M136" s="341" t="s">
        <v>35</v>
      </c>
      <c r="N136" s="341"/>
      <c r="O136" s="409" t="s">
        <v>8</v>
      </c>
      <c r="P136" s="341" t="s">
        <v>36</v>
      </c>
      <c r="Q136" s="368"/>
      <c r="R136" s="409" t="s">
        <v>8</v>
      </c>
      <c r="S136" s="341" t="s">
        <v>79</v>
      </c>
      <c r="T136" s="341"/>
      <c r="U136" s="368"/>
      <c r="V136" s="368"/>
      <c r="W136" s="368"/>
      <c r="X136" s="369"/>
      <c r="Y136" s="339"/>
      <c r="Z136" s="336"/>
      <c r="AA136" s="336"/>
      <c r="AB136" s="337"/>
      <c r="AC136" s="2284"/>
      <c r="AD136" s="2285"/>
      <c r="AE136" s="2285"/>
      <c r="AF136" s="2286"/>
    </row>
    <row r="137" spans="1:33" ht="18.75" customHeight="1" x14ac:dyDescent="0.2">
      <c r="A137" s="330"/>
      <c r="B137" s="331"/>
      <c r="C137" s="332"/>
      <c r="D137" s="333"/>
      <c r="E137" s="322"/>
      <c r="F137" s="334"/>
      <c r="G137" s="322"/>
      <c r="H137" s="2278" t="s">
        <v>113</v>
      </c>
      <c r="I137" s="2305" t="s">
        <v>8</v>
      </c>
      <c r="J137" s="2306" t="s">
        <v>22</v>
      </c>
      <c r="K137" s="2306"/>
      <c r="L137" s="2307" t="s">
        <v>8</v>
      </c>
      <c r="M137" s="2306" t="s">
        <v>26</v>
      </c>
      <c r="N137" s="2306"/>
      <c r="O137" s="343"/>
      <c r="P137" s="343"/>
      <c r="Q137" s="343"/>
      <c r="R137" s="343"/>
      <c r="S137" s="343"/>
      <c r="T137" s="343"/>
      <c r="U137" s="343"/>
      <c r="V137" s="343"/>
      <c r="W137" s="343"/>
      <c r="X137" s="346"/>
      <c r="Y137" s="339"/>
      <c r="Z137" s="336"/>
      <c r="AA137" s="336"/>
      <c r="AB137" s="337"/>
      <c r="AC137" s="2284"/>
      <c r="AD137" s="2285"/>
      <c r="AE137" s="2285"/>
      <c r="AF137" s="2286"/>
    </row>
    <row r="138" spans="1:33" ht="18" customHeight="1" x14ac:dyDescent="0.2">
      <c r="A138" s="330"/>
      <c r="B138" s="331"/>
      <c r="C138" s="332"/>
      <c r="D138" s="333"/>
      <c r="E138" s="322"/>
      <c r="F138" s="334"/>
      <c r="G138" s="322"/>
      <c r="H138" s="2279"/>
      <c r="I138" s="2305"/>
      <c r="J138" s="2306"/>
      <c r="K138" s="2306"/>
      <c r="L138" s="2307"/>
      <c r="M138" s="2306"/>
      <c r="N138" s="2306"/>
      <c r="O138" s="344"/>
      <c r="P138" s="344"/>
      <c r="Q138" s="344"/>
      <c r="R138" s="344"/>
      <c r="S138" s="344"/>
      <c r="T138" s="344"/>
      <c r="U138" s="344"/>
      <c r="V138" s="344"/>
      <c r="W138" s="344"/>
      <c r="X138" s="345"/>
      <c r="Y138" s="339"/>
      <c r="Z138" s="336"/>
      <c r="AA138" s="336"/>
      <c r="AB138" s="337"/>
      <c r="AC138" s="2284"/>
      <c r="AD138" s="2285"/>
      <c r="AE138" s="2285"/>
      <c r="AF138" s="2286"/>
    </row>
    <row r="139" spans="1:33" ht="18.75" customHeight="1" x14ac:dyDescent="0.2">
      <c r="A139" s="330"/>
      <c r="B139" s="331"/>
      <c r="C139" s="332"/>
      <c r="D139" s="333"/>
      <c r="E139" s="322"/>
      <c r="F139" s="334"/>
      <c r="G139" s="335"/>
      <c r="H139" s="348" t="s">
        <v>34</v>
      </c>
      <c r="I139" s="407" t="s">
        <v>8</v>
      </c>
      <c r="J139" s="341" t="s">
        <v>22</v>
      </c>
      <c r="K139" s="341"/>
      <c r="L139" s="409" t="s">
        <v>8</v>
      </c>
      <c r="M139" s="341" t="s">
        <v>35</v>
      </c>
      <c r="N139" s="341"/>
      <c r="O139" s="409" t="s">
        <v>8</v>
      </c>
      <c r="P139" s="341" t="s">
        <v>36</v>
      </c>
      <c r="Q139" s="341"/>
      <c r="R139" s="409" t="s">
        <v>8</v>
      </c>
      <c r="S139" s="341" t="s">
        <v>37</v>
      </c>
      <c r="T139" s="341"/>
      <c r="U139" s="408"/>
      <c r="V139" s="408"/>
      <c r="W139" s="408"/>
      <c r="X139" s="412"/>
      <c r="Y139" s="339"/>
      <c r="Z139" s="336"/>
      <c r="AA139" s="336"/>
      <c r="AB139" s="337"/>
      <c r="AC139" s="2284"/>
      <c r="AD139" s="2285"/>
      <c r="AE139" s="2285"/>
      <c r="AF139" s="2286"/>
    </row>
    <row r="140" spans="1:33" ht="18.75" customHeight="1" x14ac:dyDescent="0.2">
      <c r="A140" s="330"/>
      <c r="B140" s="331"/>
      <c r="C140" s="332"/>
      <c r="D140" s="333"/>
      <c r="E140" s="322"/>
      <c r="F140" s="334"/>
      <c r="G140" s="335"/>
      <c r="H140" s="349" t="s">
        <v>38</v>
      </c>
      <c r="I140" s="417" t="s">
        <v>8</v>
      </c>
      <c r="J140" s="343" t="s">
        <v>39</v>
      </c>
      <c r="K140" s="343"/>
      <c r="L140" s="418" t="s">
        <v>8</v>
      </c>
      <c r="M140" s="343" t="s">
        <v>40</v>
      </c>
      <c r="N140" s="343"/>
      <c r="O140" s="418" t="s">
        <v>8</v>
      </c>
      <c r="P140" s="343" t="s">
        <v>41</v>
      </c>
      <c r="Q140" s="343"/>
      <c r="R140" s="418"/>
      <c r="S140" s="343"/>
      <c r="T140" s="343"/>
      <c r="U140" s="415"/>
      <c r="V140" s="415"/>
      <c r="W140" s="415"/>
      <c r="X140" s="416"/>
      <c r="Y140" s="339"/>
      <c r="Z140" s="336"/>
      <c r="AA140" s="336"/>
      <c r="AB140" s="337"/>
      <c r="AC140" s="2284"/>
      <c r="AD140" s="2285"/>
      <c r="AE140" s="2285"/>
      <c r="AF140" s="2286"/>
    </row>
    <row r="141" spans="1:33" ht="18.75" customHeight="1" x14ac:dyDescent="0.2">
      <c r="A141" s="350"/>
      <c r="B141" s="351"/>
      <c r="C141" s="352"/>
      <c r="D141" s="353"/>
      <c r="E141" s="354"/>
      <c r="F141" s="355"/>
      <c r="G141" s="356"/>
      <c r="H141" s="357" t="s">
        <v>42</v>
      </c>
      <c r="I141" s="419" t="s">
        <v>8</v>
      </c>
      <c r="J141" s="358" t="s">
        <v>22</v>
      </c>
      <c r="K141" s="358"/>
      <c r="L141" s="420" t="s">
        <v>8</v>
      </c>
      <c r="M141" s="358" t="s">
        <v>26</v>
      </c>
      <c r="N141" s="358"/>
      <c r="O141" s="358"/>
      <c r="P141" s="358"/>
      <c r="Q141" s="421"/>
      <c r="R141" s="358"/>
      <c r="S141" s="358"/>
      <c r="T141" s="358"/>
      <c r="U141" s="358"/>
      <c r="V141" s="358"/>
      <c r="W141" s="358"/>
      <c r="X141" s="359"/>
      <c r="Y141" s="360"/>
      <c r="Z141" s="361"/>
      <c r="AA141" s="361"/>
      <c r="AB141" s="362"/>
      <c r="AC141" s="2284"/>
      <c r="AD141" s="2285"/>
      <c r="AE141" s="2285"/>
      <c r="AF141" s="2286"/>
    </row>
    <row r="142" spans="1:33" ht="18.75" customHeight="1" x14ac:dyDescent="0.2">
      <c r="A142" s="323"/>
      <c r="B142" s="324"/>
      <c r="C142" s="325"/>
      <c r="D142" s="326"/>
      <c r="E142" s="328"/>
      <c r="F142" s="326"/>
      <c r="G142" s="319"/>
      <c r="H142" s="2270" t="s">
        <v>90</v>
      </c>
      <c r="I142" s="428" t="s">
        <v>8</v>
      </c>
      <c r="J142" s="317" t="s">
        <v>91</v>
      </c>
      <c r="K142" s="400"/>
      <c r="L142" s="386"/>
      <c r="M142" s="399" t="s">
        <v>8</v>
      </c>
      <c r="N142" s="317" t="s">
        <v>134</v>
      </c>
      <c r="O142" s="387"/>
      <c r="P142" s="387"/>
      <c r="Q142" s="399" t="s">
        <v>8</v>
      </c>
      <c r="R142" s="317" t="s">
        <v>135</v>
      </c>
      <c r="S142" s="387"/>
      <c r="T142" s="387"/>
      <c r="U142" s="399" t="s">
        <v>8</v>
      </c>
      <c r="V142" s="317" t="s">
        <v>136</v>
      </c>
      <c r="W142" s="387"/>
      <c r="X142" s="375"/>
      <c r="Y142" s="399" t="s">
        <v>8</v>
      </c>
      <c r="Z142" s="317" t="s">
        <v>17</v>
      </c>
      <c r="AA142" s="317"/>
      <c r="AB142" s="329"/>
      <c r="AC142" s="2272"/>
      <c r="AD142" s="2273"/>
      <c r="AE142" s="2273"/>
      <c r="AF142" s="2274"/>
      <c r="AG142" s="261"/>
    </row>
    <row r="143" spans="1:33" ht="18.75" customHeight="1" x14ac:dyDescent="0.2">
      <c r="A143" s="330"/>
      <c r="B143" s="331"/>
      <c r="C143" s="332"/>
      <c r="D143" s="333"/>
      <c r="E143" s="335"/>
      <c r="F143" s="333"/>
      <c r="G143" s="322"/>
      <c r="H143" s="2304"/>
      <c r="I143" s="404" t="s">
        <v>8</v>
      </c>
      <c r="J143" s="344" t="s">
        <v>137</v>
      </c>
      <c r="K143" s="413"/>
      <c r="L143" s="389"/>
      <c r="M143" s="427" t="s">
        <v>8</v>
      </c>
      <c r="N143" s="344" t="s">
        <v>92</v>
      </c>
      <c r="O143" s="338"/>
      <c r="P143" s="338"/>
      <c r="Q143" s="338"/>
      <c r="R143" s="338"/>
      <c r="S143" s="338"/>
      <c r="T143" s="338"/>
      <c r="U143" s="338"/>
      <c r="V143" s="338"/>
      <c r="W143" s="338"/>
      <c r="X143" s="374"/>
      <c r="Y143" s="397" t="s">
        <v>8</v>
      </c>
      <c r="Z143" s="320" t="s">
        <v>18</v>
      </c>
      <c r="AA143" s="336"/>
      <c r="AB143" s="337"/>
      <c r="AC143" s="2284"/>
      <c r="AD143" s="2285"/>
      <c r="AE143" s="2285"/>
      <c r="AF143" s="2286"/>
      <c r="AG143" s="261"/>
    </row>
    <row r="144" spans="1:33" ht="18.75" customHeight="1" x14ac:dyDescent="0.2">
      <c r="A144" s="330"/>
      <c r="B144" s="331"/>
      <c r="C144" s="332"/>
      <c r="D144" s="333"/>
      <c r="E144" s="335"/>
      <c r="F144" s="333"/>
      <c r="G144" s="322"/>
      <c r="H144" s="385" t="s">
        <v>57</v>
      </c>
      <c r="I144" s="407" t="s">
        <v>8</v>
      </c>
      <c r="J144" s="341" t="s">
        <v>22</v>
      </c>
      <c r="K144" s="341"/>
      <c r="L144" s="367"/>
      <c r="M144" s="409" t="s">
        <v>8</v>
      </c>
      <c r="N144" s="341" t="s">
        <v>81</v>
      </c>
      <c r="O144" s="341"/>
      <c r="P144" s="367"/>
      <c r="Q144" s="409" t="s">
        <v>8</v>
      </c>
      <c r="R144" s="368" t="s">
        <v>82</v>
      </c>
      <c r="S144" s="368"/>
      <c r="T144" s="368"/>
      <c r="U144" s="409" t="s">
        <v>8</v>
      </c>
      <c r="V144" s="368" t="s">
        <v>83</v>
      </c>
      <c r="W144" s="410"/>
      <c r="X144" s="411"/>
      <c r="Y144" s="339"/>
      <c r="Z144" s="336"/>
      <c r="AA144" s="336"/>
      <c r="AB144" s="337"/>
      <c r="AC144" s="2284"/>
      <c r="AD144" s="2285"/>
      <c r="AE144" s="2285"/>
      <c r="AF144" s="2286"/>
    </row>
    <row r="145" spans="1:32" ht="19.5" customHeight="1" x14ac:dyDescent="0.2">
      <c r="A145" s="330"/>
      <c r="B145" s="331"/>
      <c r="C145" s="332"/>
      <c r="D145" s="333"/>
      <c r="E145" s="322"/>
      <c r="F145" s="334"/>
      <c r="G145" s="335"/>
      <c r="H145" s="347" t="s">
        <v>19</v>
      </c>
      <c r="I145" s="407" t="s">
        <v>8</v>
      </c>
      <c r="J145" s="341" t="s">
        <v>20</v>
      </c>
      <c r="K145" s="408"/>
      <c r="L145" s="367"/>
      <c r="M145" s="409" t="s">
        <v>8</v>
      </c>
      <c r="N145" s="341" t="s">
        <v>21</v>
      </c>
      <c r="O145" s="409"/>
      <c r="P145" s="341"/>
      <c r="Q145" s="410"/>
      <c r="R145" s="410"/>
      <c r="S145" s="410"/>
      <c r="T145" s="410"/>
      <c r="U145" s="410"/>
      <c r="V145" s="410"/>
      <c r="W145" s="410"/>
      <c r="X145" s="411"/>
      <c r="Y145" s="336"/>
      <c r="Z145" s="336"/>
      <c r="AA145" s="336"/>
      <c r="AB145" s="337"/>
      <c r="AC145" s="2284"/>
      <c r="AD145" s="2285"/>
      <c r="AE145" s="2285"/>
      <c r="AF145" s="2286"/>
    </row>
    <row r="146" spans="1:32" ht="19.5" customHeight="1" x14ac:dyDescent="0.2">
      <c r="A146" s="330"/>
      <c r="B146" s="331"/>
      <c r="C146" s="332"/>
      <c r="D146" s="333"/>
      <c r="E146" s="322"/>
      <c r="F146" s="334"/>
      <c r="G146" s="335"/>
      <c r="H146" s="347" t="s">
        <v>60</v>
      </c>
      <c r="I146" s="407" t="s">
        <v>8</v>
      </c>
      <c r="J146" s="341" t="s">
        <v>20</v>
      </c>
      <c r="K146" s="408"/>
      <c r="L146" s="367"/>
      <c r="M146" s="409" t="s">
        <v>8</v>
      </c>
      <c r="N146" s="341" t="s">
        <v>21</v>
      </c>
      <c r="O146" s="409"/>
      <c r="P146" s="341"/>
      <c r="Q146" s="410"/>
      <c r="R146" s="410"/>
      <c r="S146" s="410"/>
      <c r="T146" s="410"/>
      <c r="U146" s="410"/>
      <c r="V146" s="410"/>
      <c r="W146" s="410"/>
      <c r="X146" s="411"/>
      <c r="Y146" s="336"/>
      <c r="Z146" s="336"/>
      <c r="AA146" s="336"/>
      <c r="AB146" s="337"/>
      <c r="AC146" s="2284"/>
      <c r="AD146" s="2285"/>
      <c r="AE146" s="2285"/>
      <c r="AF146" s="2286"/>
    </row>
    <row r="147" spans="1:32" ht="18.75" customHeight="1" x14ac:dyDescent="0.2">
      <c r="A147" s="330"/>
      <c r="B147" s="331"/>
      <c r="C147" s="332"/>
      <c r="D147" s="333"/>
      <c r="E147" s="335"/>
      <c r="F147" s="333"/>
      <c r="G147" s="322"/>
      <c r="H147" s="385" t="s">
        <v>226</v>
      </c>
      <c r="I147" s="407" t="s">
        <v>8</v>
      </c>
      <c r="J147" s="341" t="s">
        <v>91</v>
      </c>
      <c r="K147" s="408"/>
      <c r="L147" s="367"/>
      <c r="M147" s="409" t="s">
        <v>8</v>
      </c>
      <c r="N147" s="341" t="s">
        <v>138</v>
      </c>
      <c r="O147" s="368"/>
      <c r="P147" s="368"/>
      <c r="Q147" s="368"/>
      <c r="R147" s="368"/>
      <c r="S147" s="368"/>
      <c r="T147" s="368"/>
      <c r="U147" s="368"/>
      <c r="V147" s="368"/>
      <c r="W147" s="368"/>
      <c r="X147" s="369"/>
      <c r="Y147" s="339"/>
      <c r="Z147" s="336"/>
      <c r="AA147" s="336"/>
      <c r="AB147" s="337"/>
      <c r="AC147" s="2284"/>
      <c r="AD147" s="2285"/>
      <c r="AE147" s="2285"/>
      <c r="AF147" s="2286"/>
    </row>
    <row r="148" spans="1:32" ht="18.75" customHeight="1" x14ac:dyDescent="0.2">
      <c r="A148" s="330"/>
      <c r="B148" s="331"/>
      <c r="C148" s="332"/>
      <c r="D148" s="333"/>
      <c r="E148" s="335"/>
      <c r="F148" s="398"/>
      <c r="G148" s="322"/>
      <c r="H148" s="385" t="s">
        <v>140</v>
      </c>
      <c r="I148" s="407" t="s">
        <v>8</v>
      </c>
      <c r="J148" s="341" t="s">
        <v>141</v>
      </c>
      <c r="K148" s="408"/>
      <c r="L148" s="367"/>
      <c r="M148" s="409" t="s">
        <v>8</v>
      </c>
      <c r="N148" s="341" t="s">
        <v>142</v>
      </c>
      <c r="O148" s="410"/>
      <c r="P148" s="410"/>
      <c r="Q148" s="410"/>
      <c r="R148" s="368"/>
      <c r="S148" s="410"/>
      <c r="T148" s="410"/>
      <c r="U148" s="410"/>
      <c r="V148" s="410"/>
      <c r="W148" s="410"/>
      <c r="X148" s="411"/>
      <c r="Y148" s="339"/>
      <c r="Z148" s="336"/>
      <c r="AA148" s="336"/>
      <c r="AB148" s="337"/>
      <c r="AC148" s="2284"/>
      <c r="AD148" s="2285"/>
      <c r="AE148" s="2285"/>
      <c r="AF148" s="2286"/>
    </row>
    <row r="149" spans="1:32" ht="18.75" customHeight="1" x14ac:dyDescent="0.2">
      <c r="A149" s="330"/>
      <c r="B149" s="331"/>
      <c r="C149" s="332"/>
      <c r="D149" s="333"/>
      <c r="E149" s="335"/>
      <c r="F149" s="333"/>
      <c r="G149" s="322"/>
      <c r="H149" s="385" t="s">
        <v>262</v>
      </c>
      <c r="I149" s="407" t="s">
        <v>8</v>
      </c>
      <c r="J149" s="341" t="s">
        <v>22</v>
      </c>
      <c r="K149" s="408"/>
      <c r="L149" s="409" t="s">
        <v>8</v>
      </c>
      <c r="M149" s="341" t="s">
        <v>26</v>
      </c>
      <c r="N149" s="410"/>
      <c r="O149" s="410"/>
      <c r="P149" s="410"/>
      <c r="Q149" s="410"/>
      <c r="R149" s="410"/>
      <c r="S149" s="410"/>
      <c r="T149" s="410"/>
      <c r="U149" s="410"/>
      <c r="V149" s="410"/>
      <c r="W149" s="410"/>
      <c r="X149" s="411"/>
      <c r="Y149" s="339"/>
      <c r="Z149" s="336"/>
      <c r="AA149" s="336"/>
      <c r="AB149" s="337"/>
      <c r="AC149" s="2284"/>
      <c r="AD149" s="2285"/>
      <c r="AE149" s="2285"/>
      <c r="AF149" s="2286"/>
    </row>
    <row r="150" spans="1:32" ht="18.75" customHeight="1" x14ac:dyDescent="0.2">
      <c r="A150" s="330"/>
      <c r="B150" s="331"/>
      <c r="C150" s="332"/>
      <c r="D150" s="333"/>
      <c r="E150" s="335"/>
      <c r="F150" s="398"/>
      <c r="G150" s="322"/>
      <c r="H150" s="385" t="s">
        <v>106</v>
      </c>
      <c r="I150" s="407" t="s">
        <v>8</v>
      </c>
      <c r="J150" s="341" t="s">
        <v>47</v>
      </c>
      <c r="K150" s="408"/>
      <c r="L150" s="367"/>
      <c r="M150" s="409" t="s">
        <v>8</v>
      </c>
      <c r="N150" s="341" t="s">
        <v>48</v>
      </c>
      <c r="O150" s="410"/>
      <c r="P150" s="410"/>
      <c r="Q150" s="410"/>
      <c r="R150" s="410"/>
      <c r="S150" s="410"/>
      <c r="T150" s="410"/>
      <c r="U150" s="410"/>
      <c r="V150" s="410"/>
      <c r="W150" s="410"/>
      <c r="X150" s="411"/>
      <c r="Y150" s="339"/>
      <c r="Z150" s="336"/>
      <c r="AA150" s="336"/>
      <c r="AB150" s="337"/>
      <c r="AC150" s="2284"/>
      <c r="AD150" s="2285"/>
      <c r="AE150" s="2285"/>
      <c r="AF150" s="2286"/>
    </row>
    <row r="151" spans="1:32" ht="19.5" customHeight="1" x14ac:dyDescent="0.2">
      <c r="A151" s="330"/>
      <c r="B151" s="331"/>
      <c r="C151" s="332"/>
      <c r="D151" s="333"/>
      <c r="E151" s="335"/>
      <c r="F151" s="398" t="s">
        <v>8</v>
      </c>
      <c r="G151" s="322" t="s">
        <v>139</v>
      </c>
      <c r="H151" s="347" t="s">
        <v>32</v>
      </c>
      <c r="I151" s="407" t="s">
        <v>8</v>
      </c>
      <c r="J151" s="341" t="s">
        <v>22</v>
      </c>
      <c r="K151" s="341"/>
      <c r="L151" s="409" t="s">
        <v>8</v>
      </c>
      <c r="M151" s="341" t="s">
        <v>26</v>
      </c>
      <c r="N151" s="341"/>
      <c r="O151" s="410"/>
      <c r="P151" s="341"/>
      <c r="Q151" s="410"/>
      <c r="R151" s="410"/>
      <c r="S151" s="410"/>
      <c r="T151" s="410"/>
      <c r="U151" s="410"/>
      <c r="V151" s="410"/>
      <c r="W151" s="410"/>
      <c r="X151" s="411"/>
      <c r="Y151" s="336"/>
      <c r="Z151" s="336"/>
      <c r="AA151" s="336"/>
      <c r="AB151" s="337"/>
      <c r="AC151" s="2284"/>
      <c r="AD151" s="2285"/>
      <c r="AE151" s="2285"/>
      <c r="AF151" s="2286"/>
    </row>
    <row r="152" spans="1:32" ht="18.75" customHeight="1" x14ac:dyDescent="0.2">
      <c r="A152" s="330"/>
      <c r="B152" s="331"/>
      <c r="C152" s="332"/>
      <c r="D152" s="333"/>
      <c r="E152" s="335"/>
      <c r="F152" s="333"/>
      <c r="G152" s="322" t="s">
        <v>143</v>
      </c>
      <c r="H152" s="385" t="s">
        <v>107</v>
      </c>
      <c r="I152" s="407" t="s">
        <v>8</v>
      </c>
      <c r="J152" s="341" t="s">
        <v>22</v>
      </c>
      <c r="K152" s="408"/>
      <c r="L152" s="409" t="s">
        <v>8</v>
      </c>
      <c r="M152" s="341" t="s">
        <v>26</v>
      </c>
      <c r="N152" s="410"/>
      <c r="O152" s="410"/>
      <c r="P152" s="410"/>
      <c r="Q152" s="410"/>
      <c r="R152" s="410"/>
      <c r="S152" s="410"/>
      <c r="T152" s="410"/>
      <c r="U152" s="410"/>
      <c r="V152" s="410"/>
      <c r="W152" s="410"/>
      <c r="X152" s="411"/>
      <c r="Y152" s="339"/>
      <c r="Z152" s="336"/>
      <c r="AA152" s="336"/>
      <c r="AB152" s="337"/>
      <c r="AC152" s="2284"/>
      <c r="AD152" s="2285"/>
      <c r="AE152" s="2285"/>
      <c r="AF152" s="2286"/>
    </row>
    <row r="153" spans="1:32" ht="18.75" customHeight="1" x14ac:dyDescent="0.2">
      <c r="A153" s="398" t="s">
        <v>8</v>
      </c>
      <c r="B153" s="331">
        <v>26</v>
      </c>
      <c r="C153" s="332" t="s">
        <v>268</v>
      </c>
      <c r="D153" s="398" t="s">
        <v>8</v>
      </c>
      <c r="E153" s="335" t="s">
        <v>271</v>
      </c>
      <c r="F153" s="398" t="s">
        <v>8</v>
      </c>
      <c r="G153" s="322" t="s">
        <v>144</v>
      </c>
      <c r="H153" s="385" t="s">
        <v>120</v>
      </c>
      <c r="I153" s="407" t="s">
        <v>8</v>
      </c>
      <c r="J153" s="341" t="s">
        <v>22</v>
      </c>
      <c r="K153" s="341"/>
      <c r="L153" s="409" t="s">
        <v>8</v>
      </c>
      <c r="M153" s="341" t="s">
        <v>23</v>
      </c>
      <c r="N153" s="341"/>
      <c r="O153" s="409" t="s">
        <v>8</v>
      </c>
      <c r="P153" s="341" t="s">
        <v>24</v>
      </c>
      <c r="Q153" s="410"/>
      <c r="R153" s="410"/>
      <c r="S153" s="410"/>
      <c r="T153" s="410"/>
      <c r="U153" s="410"/>
      <c r="V153" s="410"/>
      <c r="W153" s="410"/>
      <c r="X153" s="411"/>
      <c r="Y153" s="339"/>
      <c r="Z153" s="336"/>
      <c r="AA153" s="336"/>
      <c r="AB153" s="337"/>
      <c r="AC153" s="2284"/>
      <c r="AD153" s="2285"/>
      <c r="AE153" s="2285"/>
      <c r="AF153" s="2286"/>
    </row>
    <row r="154" spans="1:32" ht="18.75" customHeight="1" x14ac:dyDescent="0.2">
      <c r="A154" s="330"/>
      <c r="B154" s="331"/>
      <c r="C154" s="332"/>
      <c r="D154" s="333"/>
      <c r="E154" s="335"/>
      <c r="F154" s="333"/>
      <c r="G154" s="322" t="s">
        <v>145</v>
      </c>
      <c r="H154" s="2308" t="s">
        <v>149</v>
      </c>
      <c r="I154" s="417" t="s">
        <v>8</v>
      </c>
      <c r="J154" s="343" t="s">
        <v>126</v>
      </c>
      <c r="K154" s="343"/>
      <c r="L154" s="434"/>
      <c r="M154" s="434"/>
      <c r="N154" s="434"/>
      <c r="O154" s="434"/>
      <c r="P154" s="418" t="s">
        <v>8</v>
      </c>
      <c r="Q154" s="343" t="s">
        <v>127</v>
      </c>
      <c r="R154" s="434"/>
      <c r="S154" s="434"/>
      <c r="T154" s="434"/>
      <c r="U154" s="434"/>
      <c r="V154" s="434"/>
      <c r="W154" s="434"/>
      <c r="X154" s="435"/>
      <c r="Y154" s="339"/>
      <c r="Z154" s="336"/>
      <c r="AA154" s="336"/>
      <c r="AB154" s="337"/>
      <c r="AC154" s="2284"/>
      <c r="AD154" s="2285"/>
      <c r="AE154" s="2285"/>
      <c r="AF154" s="2286"/>
    </row>
    <row r="155" spans="1:32" ht="18.75" customHeight="1" x14ac:dyDescent="0.2">
      <c r="A155" s="330"/>
      <c r="B155" s="331"/>
      <c r="C155" s="332"/>
      <c r="D155" s="333"/>
      <c r="E155" s="335"/>
      <c r="F155" s="398" t="s">
        <v>8</v>
      </c>
      <c r="G155" s="322" t="s">
        <v>146</v>
      </c>
      <c r="H155" s="2304"/>
      <c r="I155" s="404" t="s">
        <v>8</v>
      </c>
      <c r="J155" s="344" t="s">
        <v>151</v>
      </c>
      <c r="K155" s="405"/>
      <c r="L155" s="405"/>
      <c r="M155" s="405"/>
      <c r="N155" s="405"/>
      <c r="O155" s="405"/>
      <c r="P155" s="405"/>
      <c r="Q155" s="338"/>
      <c r="R155" s="405"/>
      <c r="S155" s="405"/>
      <c r="T155" s="405"/>
      <c r="U155" s="405"/>
      <c r="V155" s="405"/>
      <c r="W155" s="405"/>
      <c r="X155" s="406"/>
      <c r="Y155" s="339"/>
      <c r="Z155" s="336"/>
      <c r="AA155" s="336"/>
      <c r="AB155" s="337"/>
      <c r="AC155" s="2284"/>
      <c r="AD155" s="2285"/>
      <c r="AE155" s="2285"/>
      <c r="AF155" s="2286"/>
    </row>
    <row r="156" spans="1:32" ht="18.75" customHeight="1" x14ac:dyDescent="0.2">
      <c r="A156" s="330"/>
      <c r="B156" s="331"/>
      <c r="C156" s="332"/>
      <c r="D156" s="333"/>
      <c r="E156" s="322"/>
      <c r="F156" s="333"/>
      <c r="G156" s="322" t="s">
        <v>147</v>
      </c>
      <c r="H156" s="433" t="s">
        <v>108</v>
      </c>
      <c r="I156" s="407" t="s">
        <v>8</v>
      </c>
      <c r="J156" s="341" t="s">
        <v>22</v>
      </c>
      <c r="K156" s="341"/>
      <c r="L156" s="409" t="s">
        <v>8</v>
      </c>
      <c r="M156" s="341" t="s">
        <v>23</v>
      </c>
      <c r="N156" s="341"/>
      <c r="O156" s="409" t="s">
        <v>8</v>
      </c>
      <c r="P156" s="341" t="s">
        <v>24</v>
      </c>
      <c r="Q156" s="410"/>
      <c r="R156" s="410"/>
      <c r="S156" s="410"/>
      <c r="T156" s="410"/>
      <c r="U156" s="434"/>
      <c r="V156" s="434"/>
      <c r="W156" s="434"/>
      <c r="X156" s="435"/>
      <c r="Y156" s="339"/>
      <c r="Z156" s="336"/>
      <c r="AA156" s="336"/>
      <c r="AB156" s="337"/>
      <c r="AC156" s="2284"/>
      <c r="AD156" s="2285"/>
      <c r="AE156" s="2285"/>
      <c r="AF156" s="2286"/>
    </row>
    <row r="157" spans="1:32" ht="18.75" customHeight="1" x14ac:dyDescent="0.2">
      <c r="A157" s="330"/>
      <c r="B157" s="331"/>
      <c r="C157" s="332"/>
      <c r="D157" s="398"/>
      <c r="E157" s="335"/>
      <c r="F157" s="398" t="s">
        <v>8</v>
      </c>
      <c r="G157" s="322" t="s">
        <v>148</v>
      </c>
      <c r="H157" s="2308" t="s">
        <v>165</v>
      </c>
      <c r="I157" s="417" t="s">
        <v>8</v>
      </c>
      <c r="J157" s="343" t="s">
        <v>153</v>
      </c>
      <c r="K157" s="415"/>
      <c r="L157" s="373"/>
      <c r="M157" s="418" t="s">
        <v>8</v>
      </c>
      <c r="N157" s="343" t="s">
        <v>154</v>
      </c>
      <c r="O157" s="434"/>
      <c r="P157" s="434"/>
      <c r="Q157" s="418" t="s">
        <v>8</v>
      </c>
      <c r="R157" s="343" t="s">
        <v>155</v>
      </c>
      <c r="S157" s="434"/>
      <c r="T157" s="434"/>
      <c r="U157" s="434"/>
      <c r="V157" s="434"/>
      <c r="W157" s="434"/>
      <c r="X157" s="435"/>
      <c r="Y157" s="339"/>
      <c r="Z157" s="336"/>
      <c r="AA157" s="336"/>
      <c r="AB157" s="337"/>
      <c r="AC157" s="2284"/>
      <c r="AD157" s="2285"/>
      <c r="AE157" s="2285"/>
      <c r="AF157" s="2286"/>
    </row>
    <row r="158" spans="1:32" ht="18.75" customHeight="1" x14ac:dyDescent="0.2">
      <c r="A158" s="330"/>
      <c r="B158" s="331"/>
      <c r="C158" s="332"/>
      <c r="D158" s="333"/>
      <c r="E158" s="335"/>
      <c r="F158" s="333"/>
      <c r="G158" s="322" t="s">
        <v>143</v>
      </c>
      <c r="H158" s="2304"/>
      <c r="I158" s="404" t="s">
        <v>8</v>
      </c>
      <c r="J158" s="344" t="s">
        <v>157</v>
      </c>
      <c r="K158" s="405"/>
      <c r="L158" s="405"/>
      <c r="M158" s="405"/>
      <c r="N158" s="405"/>
      <c r="O158" s="405"/>
      <c r="P158" s="405"/>
      <c r="Q158" s="427" t="s">
        <v>8</v>
      </c>
      <c r="R158" s="344" t="s">
        <v>158</v>
      </c>
      <c r="S158" s="338"/>
      <c r="T158" s="405"/>
      <c r="U158" s="405"/>
      <c r="V158" s="405"/>
      <c r="W158" s="405"/>
      <c r="X158" s="406"/>
      <c r="Y158" s="339"/>
      <c r="Z158" s="336"/>
      <c r="AA158" s="336"/>
      <c r="AB158" s="337"/>
      <c r="AC158" s="2284"/>
      <c r="AD158" s="2285"/>
      <c r="AE158" s="2285"/>
      <c r="AF158" s="2286"/>
    </row>
    <row r="159" spans="1:32" ht="18.75" customHeight="1" x14ac:dyDescent="0.2">
      <c r="A159" s="330"/>
      <c r="B159" s="331"/>
      <c r="C159" s="332"/>
      <c r="D159" s="333"/>
      <c r="E159" s="335"/>
      <c r="F159" s="398" t="s">
        <v>8</v>
      </c>
      <c r="G159" s="322" t="s">
        <v>150</v>
      </c>
      <c r="H159" s="385" t="s">
        <v>78</v>
      </c>
      <c r="I159" s="407" t="s">
        <v>8</v>
      </c>
      <c r="J159" s="341" t="s">
        <v>22</v>
      </c>
      <c r="K159" s="341"/>
      <c r="L159" s="409" t="s">
        <v>8</v>
      </c>
      <c r="M159" s="341" t="s">
        <v>35</v>
      </c>
      <c r="N159" s="341"/>
      <c r="O159" s="409" t="s">
        <v>8</v>
      </c>
      <c r="P159" s="341" t="s">
        <v>36</v>
      </c>
      <c r="Q159" s="368"/>
      <c r="R159" s="409" t="s">
        <v>8</v>
      </c>
      <c r="S159" s="341" t="s">
        <v>79</v>
      </c>
      <c r="T159" s="368"/>
      <c r="U159" s="368"/>
      <c r="V159" s="368"/>
      <c r="W159" s="368"/>
      <c r="X159" s="369"/>
      <c r="Y159" s="339"/>
      <c r="Z159" s="336"/>
      <c r="AA159" s="336"/>
      <c r="AB159" s="337"/>
      <c r="AC159" s="2284"/>
      <c r="AD159" s="2285"/>
      <c r="AE159" s="2285"/>
      <c r="AF159" s="2286"/>
    </row>
    <row r="160" spans="1:32" ht="18.75" customHeight="1" x14ac:dyDescent="0.2">
      <c r="A160" s="330"/>
      <c r="B160" s="331"/>
      <c r="C160" s="332"/>
      <c r="D160" s="333"/>
      <c r="E160" s="335"/>
      <c r="F160" s="333"/>
      <c r="G160" s="322" t="s">
        <v>152</v>
      </c>
      <c r="H160" s="2278" t="s">
        <v>113</v>
      </c>
      <c r="I160" s="2305" t="s">
        <v>8</v>
      </c>
      <c r="J160" s="2306" t="s">
        <v>22</v>
      </c>
      <c r="K160" s="2306"/>
      <c r="L160" s="2307" t="s">
        <v>8</v>
      </c>
      <c r="M160" s="2306" t="s">
        <v>26</v>
      </c>
      <c r="N160" s="2306"/>
      <c r="O160" s="370"/>
      <c r="P160" s="370"/>
      <c r="Q160" s="370"/>
      <c r="R160" s="370"/>
      <c r="S160" s="370"/>
      <c r="T160" s="370"/>
      <c r="U160" s="370"/>
      <c r="V160" s="370"/>
      <c r="W160" s="370"/>
      <c r="X160" s="371"/>
      <c r="Y160" s="339"/>
      <c r="Z160" s="336"/>
      <c r="AA160" s="336"/>
      <c r="AB160" s="337"/>
      <c r="AC160" s="2284"/>
      <c r="AD160" s="2285"/>
      <c r="AE160" s="2285"/>
      <c r="AF160" s="2286"/>
    </row>
    <row r="161" spans="1:32" ht="18.75" customHeight="1" x14ac:dyDescent="0.2">
      <c r="A161" s="330"/>
      <c r="B161" s="331"/>
      <c r="C161" s="332"/>
      <c r="D161" s="333"/>
      <c r="E161" s="335"/>
      <c r="F161" s="398" t="s">
        <v>8</v>
      </c>
      <c r="G161" s="322" t="s">
        <v>156</v>
      </c>
      <c r="H161" s="2279"/>
      <c r="I161" s="2305"/>
      <c r="J161" s="2306"/>
      <c r="K161" s="2306"/>
      <c r="L161" s="2307"/>
      <c r="M161" s="2306"/>
      <c r="N161" s="2306"/>
      <c r="O161" s="338"/>
      <c r="P161" s="338"/>
      <c r="Q161" s="338"/>
      <c r="R161" s="338"/>
      <c r="S161" s="338"/>
      <c r="T161" s="338"/>
      <c r="U161" s="338"/>
      <c r="V161" s="338"/>
      <c r="W161" s="338"/>
      <c r="X161" s="374"/>
      <c r="Y161" s="339"/>
      <c r="Z161" s="336"/>
      <c r="AA161" s="336"/>
      <c r="AB161" s="337"/>
      <c r="AC161" s="2284"/>
      <c r="AD161" s="2285"/>
      <c r="AE161" s="2285"/>
      <c r="AF161" s="2286"/>
    </row>
    <row r="162" spans="1:32" ht="18.75" customHeight="1" x14ac:dyDescent="0.2">
      <c r="A162" s="330"/>
      <c r="B162" s="331"/>
      <c r="C162" s="332"/>
      <c r="D162" s="333"/>
      <c r="E162" s="322"/>
      <c r="F162" s="334"/>
      <c r="G162" s="335"/>
      <c r="H162" s="348" t="s">
        <v>34</v>
      </c>
      <c r="I162" s="407" t="s">
        <v>8</v>
      </c>
      <c r="J162" s="341" t="s">
        <v>22</v>
      </c>
      <c r="K162" s="341"/>
      <c r="L162" s="409" t="s">
        <v>8</v>
      </c>
      <c r="M162" s="341" t="s">
        <v>35</v>
      </c>
      <c r="N162" s="341"/>
      <c r="O162" s="409" t="s">
        <v>8</v>
      </c>
      <c r="P162" s="341" t="s">
        <v>36</v>
      </c>
      <c r="Q162" s="341"/>
      <c r="R162" s="409" t="s">
        <v>8</v>
      </c>
      <c r="S162" s="341" t="s">
        <v>37</v>
      </c>
      <c r="T162" s="341"/>
      <c r="U162" s="408"/>
      <c r="V162" s="408"/>
      <c r="W162" s="408"/>
      <c r="X162" s="412"/>
      <c r="Y162" s="339"/>
      <c r="Z162" s="336"/>
      <c r="AA162" s="336"/>
      <c r="AB162" s="337"/>
      <c r="AC162" s="2284"/>
      <c r="AD162" s="2285"/>
      <c r="AE162" s="2285"/>
      <c r="AF162" s="2286"/>
    </row>
    <row r="163" spans="1:32" ht="18.75" customHeight="1" x14ac:dyDescent="0.2">
      <c r="A163" s="330"/>
      <c r="B163" s="331"/>
      <c r="C163" s="332"/>
      <c r="D163" s="333"/>
      <c r="E163" s="322"/>
      <c r="F163" s="334"/>
      <c r="G163" s="335"/>
      <c r="H163" s="349" t="s">
        <v>38</v>
      </c>
      <c r="I163" s="417" t="s">
        <v>8</v>
      </c>
      <c r="J163" s="343" t="s">
        <v>39</v>
      </c>
      <c r="K163" s="343"/>
      <c r="L163" s="418" t="s">
        <v>8</v>
      </c>
      <c r="M163" s="343" t="s">
        <v>40</v>
      </c>
      <c r="N163" s="343"/>
      <c r="O163" s="418" t="s">
        <v>8</v>
      </c>
      <c r="P163" s="343" t="s">
        <v>41</v>
      </c>
      <c r="Q163" s="343"/>
      <c r="R163" s="418"/>
      <c r="S163" s="343"/>
      <c r="T163" s="343"/>
      <c r="U163" s="415"/>
      <c r="V163" s="415"/>
      <c r="W163" s="415"/>
      <c r="X163" s="416"/>
      <c r="Y163" s="339"/>
      <c r="Z163" s="336"/>
      <c r="AA163" s="336"/>
      <c r="AB163" s="337"/>
      <c r="AC163" s="2284"/>
      <c r="AD163" s="2285"/>
      <c r="AE163" s="2285"/>
      <c r="AF163" s="2286"/>
    </row>
    <row r="164" spans="1:32" ht="18.75" customHeight="1" x14ac:dyDescent="0.2">
      <c r="A164" s="350"/>
      <c r="B164" s="351"/>
      <c r="C164" s="352"/>
      <c r="D164" s="353"/>
      <c r="E164" s="354"/>
      <c r="F164" s="355"/>
      <c r="G164" s="356"/>
      <c r="H164" s="357" t="s">
        <v>42</v>
      </c>
      <c r="I164" s="419" t="s">
        <v>8</v>
      </c>
      <c r="J164" s="358" t="s">
        <v>22</v>
      </c>
      <c r="K164" s="358"/>
      <c r="L164" s="420" t="s">
        <v>8</v>
      </c>
      <c r="M164" s="358" t="s">
        <v>26</v>
      </c>
      <c r="N164" s="358"/>
      <c r="O164" s="358"/>
      <c r="P164" s="358"/>
      <c r="Q164" s="421"/>
      <c r="R164" s="358"/>
      <c r="S164" s="358"/>
      <c r="T164" s="358"/>
      <c r="U164" s="358"/>
      <c r="V164" s="358"/>
      <c r="W164" s="358"/>
      <c r="X164" s="359"/>
      <c r="Y164" s="360"/>
      <c r="Z164" s="361"/>
      <c r="AA164" s="361"/>
      <c r="AB164" s="362"/>
      <c r="AC164" s="2275"/>
      <c r="AD164" s="2276"/>
      <c r="AE164" s="2276"/>
      <c r="AF164" s="2277"/>
    </row>
    <row r="165" spans="1:32" ht="18.75" customHeight="1" x14ac:dyDescent="0.2">
      <c r="A165" s="428"/>
      <c r="B165" s="324"/>
      <c r="C165" s="325"/>
      <c r="D165" s="326"/>
      <c r="E165" s="319"/>
      <c r="F165" s="327"/>
      <c r="G165" s="319"/>
      <c r="H165" s="2309" t="s">
        <v>114</v>
      </c>
      <c r="I165" s="428" t="s">
        <v>8</v>
      </c>
      <c r="J165" s="317" t="s">
        <v>91</v>
      </c>
      <c r="K165" s="400"/>
      <c r="L165" s="386"/>
      <c r="M165" s="399" t="s">
        <v>8</v>
      </c>
      <c r="N165" s="317" t="s">
        <v>134</v>
      </c>
      <c r="O165" s="387"/>
      <c r="P165" s="387"/>
      <c r="Q165" s="399" t="s">
        <v>8</v>
      </c>
      <c r="R165" s="317" t="s">
        <v>135</v>
      </c>
      <c r="S165" s="387"/>
      <c r="T165" s="387"/>
      <c r="U165" s="399" t="s">
        <v>8</v>
      </c>
      <c r="V165" s="317" t="s">
        <v>136</v>
      </c>
      <c r="W165" s="387"/>
      <c r="X165" s="375"/>
      <c r="Y165" s="399" t="s">
        <v>8</v>
      </c>
      <c r="Z165" s="317" t="s">
        <v>17</v>
      </c>
      <c r="AA165" s="317"/>
      <c r="AB165" s="329"/>
      <c r="AC165" s="2272"/>
      <c r="AD165" s="2273"/>
      <c r="AE165" s="2273"/>
      <c r="AF165" s="2274"/>
    </row>
    <row r="166" spans="1:32" ht="18.75" customHeight="1" x14ac:dyDescent="0.2">
      <c r="A166" s="330"/>
      <c r="B166" s="331"/>
      <c r="C166" s="332"/>
      <c r="D166" s="333"/>
      <c r="E166" s="322"/>
      <c r="F166" s="334"/>
      <c r="G166" s="322"/>
      <c r="H166" s="2310"/>
      <c r="I166" s="404" t="s">
        <v>8</v>
      </c>
      <c r="J166" s="344" t="s">
        <v>137</v>
      </c>
      <c r="K166" s="413"/>
      <c r="L166" s="389"/>
      <c r="M166" s="427" t="s">
        <v>8</v>
      </c>
      <c r="N166" s="344" t="s">
        <v>92</v>
      </c>
      <c r="O166" s="338"/>
      <c r="P166" s="338"/>
      <c r="Q166" s="338"/>
      <c r="R166" s="338"/>
      <c r="S166" s="338"/>
      <c r="T166" s="338"/>
      <c r="U166" s="338"/>
      <c r="V166" s="338"/>
      <c r="W166" s="338"/>
      <c r="X166" s="374"/>
      <c r="Y166" s="397" t="s">
        <v>8</v>
      </c>
      <c r="Z166" s="320" t="s">
        <v>18</v>
      </c>
      <c r="AA166" s="336"/>
      <c r="AB166" s="337"/>
      <c r="AC166" s="2284"/>
      <c r="AD166" s="2285"/>
      <c r="AE166" s="2285"/>
      <c r="AF166" s="2286"/>
    </row>
    <row r="167" spans="1:32" ht="18.75" customHeight="1" x14ac:dyDescent="0.2">
      <c r="A167" s="330"/>
      <c r="B167" s="331"/>
      <c r="C167" s="332"/>
      <c r="D167" s="333"/>
      <c r="E167" s="322"/>
      <c r="F167" s="334"/>
      <c r="G167" s="322"/>
      <c r="H167" s="385" t="s">
        <v>57</v>
      </c>
      <c r="I167" s="407" t="s">
        <v>8</v>
      </c>
      <c r="J167" s="341" t="s">
        <v>22</v>
      </c>
      <c r="K167" s="341"/>
      <c r="L167" s="367"/>
      <c r="M167" s="409" t="s">
        <v>8</v>
      </c>
      <c r="N167" s="341" t="s">
        <v>81</v>
      </c>
      <c r="O167" s="341"/>
      <c r="P167" s="367"/>
      <c r="Q167" s="409" t="s">
        <v>8</v>
      </c>
      <c r="R167" s="368" t="s">
        <v>82</v>
      </c>
      <c r="S167" s="368"/>
      <c r="T167" s="368"/>
      <c r="U167" s="409" t="s">
        <v>8</v>
      </c>
      <c r="V167" s="368" t="s">
        <v>83</v>
      </c>
      <c r="W167" s="410"/>
      <c r="X167" s="411"/>
      <c r="Y167" s="339"/>
      <c r="Z167" s="336"/>
      <c r="AA167" s="336"/>
      <c r="AB167" s="337"/>
      <c r="AC167" s="2284"/>
      <c r="AD167" s="2285"/>
      <c r="AE167" s="2285"/>
      <c r="AF167" s="2286"/>
    </row>
    <row r="168" spans="1:32" ht="18.75" customHeight="1" x14ac:dyDescent="0.2">
      <c r="A168" s="330"/>
      <c r="B168" s="331"/>
      <c r="C168" s="332"/>
      <c r="D168" s="333"/>
      <c r="E168" s="322"/>
      <c r="F168" s="334"/>
      <c r="G168" s="322"/>
      <c r="H168" s="385" t="s">
        <v>93</v>
      </c>
      <c r="I168" s="407" t="s">
        <v>8</v>
      </c>
      <c r="J168" s="341" t="s">
        <v>47</v>
      </c>
      <c r="K168" s="408"/>
      <c r="L168" s="367"/>
      <c r="M168" s="409" t="s">
        <v>8</v>
      </c>
      <c r="N168" s="341" t="s">
        <v>48</v>
      </c>
      <c r="O168" s="410"/>
      <c r="P168" s="410"/>
      <c r="Q168" s="410"/>
      <c r="R168" s="410"/>
      <c r="S168" s="410"/>
      <c r="T168" s="410"/>
      <c r="U168" s="410"/>
      <c r="V168" s="410"/>
      <c r="W168" s="410"/>
      <c r="X168" s="411"/>
      <c r="Y168" s="339"/>
      <c r="Z168" s="336"/>
      <c r="AA168" s="336"/>
      <c r="AB168" s="337"/>
      <c r="AC168" s="2284"/>
      <c r="AD168" s="2285"/>
      <c r="AE168" s="2285"/>
      <c r="AF168" s="2286"/>
    </row>
    <row r="169" spans="1:32" ht="19.5" customHeight="1" x14ac:dyDescent="0.2">
      <c r="A169" s="330"/>
      <c r="B169" s="331"/>
      <c r="C169" s="332"/>
      <c r="D169" s="333"/>
      <c r="E169" s="322"/>
      <c r="F169" s="334"/>
      <c r="G169" s="335"/>
      <c r="H169" s="347" t="s">
        <v>19</v>
      </c>
      <c r="I169" s="407" t="s">
        <v>8</v>
      </c>
      <c r="J169" s="341" t="s">
        <v>20</v>
      </c>
      <c r="K169" s="408"/>
      <c r="L169" s="367"/>
      <c r="M169" s="409" t="s">
        <v>8</v>
      </c>
      <c r="N169" s="341" t="s">
        <v>21</v>
      </c>
      <c r="O169" s="409"/>
      <c r="P169" s="341"/>
      <c r="Q169" s="410"/>
      <c r="R169" s="410"/>
      <c r="S169" s="410"/>
      <c r="T169" s="410"/>
      <c r="U169" s="410"/>
      <c r="V169" s="410"/>
      <c r="W169" s="410"/>
      <c r="X169" s="411"/>
      <c r="Y169" s="336"/>
      <c r="Z169" s="336"/>
      <c r="AA169" s="336"/>
      <c r="AB169" s="337"/>
      <c r="AC169" s="2284"/>
      <c r="AD169" s="2285"/>
      <c r="AE169" s="2285"/>
      <c r="AF169" s="2286"/>
    </row>
    <row r="170" spans="1:32" ht="19.5" customHeight="1" x14ac:dyDescent="0.2">
      <c r="A170" s="330"/>
      <c r="B170" s="331"/>
      <c r="C170" s="332"/>
      <c r="D170" s="333"/>
      <c r="E170" s="322"/>
      <c r="F170" s="334"/>
      <c r="G170" s="335"/>
      <c r="H170" s="347" t="s">
        <v>60</v>
      </c>
      <c r="I170" s="407" t="s">
        <v>8</v>
      </c>
      <c r="J170" s="341" t="s">
        <v>20</v>
      </c>
      <c r="K170" s="408"/>
      <c r="L170" s="367"/>
      <c r="M170" s="409" t="s">
        <v>8</v>
      </c>
      <c r="N170" s="341" t="s">
        <v>21</v>
      </c>
      <c r="O170" s="409"/>
      <c r="P170" s="341"/>
      <c r="Q170" s="410"/>
      <c r="R170" s="410"/>
      <c r="S170" s="410"/>
      <c r="T170" s="410"/>
      <c r="U170" s="410"/>
      <c r="V170" s="410"/>
      <c r="W170" s="410"/>
      <c r="X170" s="411"/>
      <c r="Y170" s="336"/>
      <c r="Z170" s="336"/>
      <c r="AA170" s="336"/>
      <c r="AB170" s="337"/>
      <c r="AC170" s="2284"/>
      <c r="AD170" s="2285"/>
      <c r="AE170" s="2285"/>
      <c r="AF170" s="2286"/>
    </row>
    <row r="171" spans="1:32" ht="18.75" customHeight="1" x14ac:dyDescent="0.2">
      <c r="A171" s="330"/>
      <c r="B171" s="331"/>
      <c r="C171" s="332"/>
      <c r="D171" s="333"/>
      <c r="E171" s="322"/>
      <c r="F171" s="334"/>
      <c r="G171" s="322"/>
      <c r="H171" s="385" t="s">
        <v>226</v>
      </c>
      <c r="I171" s="407" t="s">
        <v>8</v>
      </c>
      <c r="J171" s="341" t="s">
        <v>91</v>
      </c>
      <c r="K171" s="408"/>
      <c r="L171" s="367"/>
      <c r="M171" s="409" t="s">
        <v>8</v>
      </c>
      <c r="N171" s="341" t="s">
        <v>138</v>
      </c>
      <c r="O171" s="368"/>
      <c r="P171" s="368"/>
      <c r="Q171" s="368"/>
      <c r="R171" s="368"/>
      <c r="S171" s="368"/>
      <c r="T171" s="368"/>
      <c r="U171" s="368"/>
      <c r="V171" s="368"/>
      <c r="W171" s="368"/>
      <c r="X171" s="369"/>
      <c r="Y171" s="339"/>
      <c r="Z171" s="336"/>
      <c r="AA171" s="336"/>
      <c r="AB171" s="337"/>
      <c r="AC171" s="2284"/>
      <c r="AD171" s="2285"/>
      <c r="AE171" s="2285"/>
      <c r="AF171" s="2286"/>
    </row>
    <row r="172" spans="1:32" ht="18.75" customHeight="1" x14ac:dyDescent="0.2">
      <c r="A172" s="330"/>
      <c r="B172" s="331"/>
      <c r="C172" s="332"/>
      <c r="D172" s="333"/>
      <c r="E172" s="322"/>
      <c r="F172" s="334"/>
      <c r="G172" s="322"/>
      <c r="H172" s="385" t="s">
        <v>140</v>
      </c>
      <c r="I172" s="407" t="s">
        <v>8</v>
      </c>
      <c r="J172" s="341" t="s">
        <v>141</v>
      </c>
      <c r="K172" s="408"/>
      <c r="L172" s="367"/>
      <c r="M172" s="409" t="s">
        <v>8</v>
      </c>
      <c r="N172" s="341" t="s">
        <v>142</v>
      </c>
      <c r="O172" s="410"/>
      <c r="P172" s="410"/>
      <c r="Q172" s="410"/>
      <c r="R172" s="368"/>
      <c r="S172" s="410"/>
      <c r="T172" s="410"/>
      <c r="U172" s="410"/>
      <c r="V172" s="410"/>
      <c r="W172" s="410"/>
      <c r="X172" s="411"/>
      <c r="Y172" s="339"/>
      <c r="Z172" s="336"/>
      <c r="AA172" s="336"/>
      <c r="AB172" s="337"/>
      <c r="AC172" s="2284"/>
      <c r="AD172" s="2285"/>
      <c r="AE172" s="2285"/>
      <c r="AF172" s="2286"/>
    </row>
    <row r="173" spans="1:32" ht="18.75" customHeight="1" x14ac:dyDescent="0.2">
      <c r="A173" s="330"/>
      <c r="B173" s="331"/>
      <c r="C173" s="332"/>
      <c r="D173" s="333"/>
      <c r="E173" s="322"/>
      <c r="F173" s="334"/>
      <c r="G173" s="322"/>
      <c r="H173" s="385" t="s">
        <v>262</v>
      </c>
      <c r="I173" s="407" t="s">
        <v>8</v>
      </c>
      <c r="J173" s="341" t="s">
        <v>22</v>
      </c>
      <c r="K173" s="408"/>
      <c r="L173" s="409" t="s">
        <v>8</v>
      </c>
      <c r="M173" s="341" t="s">
        <v>26</v>
      </c>
      <c r="N173" s="410"/>
      <c r="O173" s="410"/>
      <c r="P173" s="410"/>
      <c r="Q173" s="410"/>
      <c r="R173" s="410"/>
      <c r="S173" s="410"/>
      <c r="T173" s="410"/>
      <c r="U173" s="410"/>
      <c r="V173" s="410"/>
      <c r="W173" s="410"/>
      <c r="X173" s="411"/>
      <c r="Y173" s="339"/>
      <c r="Z173" s="336"/>
      <c r="AA173" s="336"/>
      <c r="AB173" s="337"/>
      <c r="AC173" s="2284"/>
      <c r="AD173" s="2285"/>
      <c r="AE173" s="2285"/>
      <c r="AF173" s="2286"/>
    </row>
    <row r="174" spans="1:32" ht="18.75" customHeight="1" x14ac:dyDescent="0.2">
      <c r="A174" s="330"/>
      <c r="B174" s="331"/>
      <c r="C174" s="332"/>
      <c r="D174" s="333"/>
      <c r="E174" s="322"/>
      <c r="F174" s="398"/>
      <c r="G174" s="322"/>
      <c r="H174" s="385" t="s">
        <v>106</v>
      </c>
      <c r="I174" s="407" t="s">
        <v>8</v>
      </c>
      <c r="J174" s="341" t="s">
        <v>47</v>
      </c>
      <c r="K174" s="408"/>
      <c r="L174" s="367"/>
      <c r="M174" s="409" t="s">
        <v>8</v>
      </c>
      <c r="N174" s="341" t="s">
        <v>48</v>
      </c>
      <c r="O174" s="410"/>
      <c r="P174" s="410"/>
      <c r="Q174" s="410"/>
      <c r="R174" s="410"/>
      <c r="S174" s="410"/>
      <c r="T174" s="410"/>
      <c r="U174" s="410"/>
      <c r="V174" s="410"/>
      <c r="W174" s="410"/>
      <c r="X174" s="411"/>
      <c r="Y174" s="339"/>
      <c r="Z174" s="336"/>
      <c r="AA174" s="336"/>
      <c r="AB174" s="337"/>
      <c r="AC174" s="2284"/>
      <c r="AD174" s="2285"/>
      <c r="AE174" s="2285"/>
      <c r="AF174" s="2286"/>
    </row>
    <row r="175" spans="1:32" ht="19.5" customHeight="1" x14ac:dyDescent="0.2">
      <c r="A175" s="330"/>
      <c r="B175" s="331"/>
      <c r="C175" s="332"/>
      <c r="D175" s="333"/>
      <c r="E175" s="322"/>
      <c r="F175" s="398" t="s">
        <v>8</v>
      </c>
      <c r="G175" s="322" t="s">
        <v>159</v>
      </c>
      <c r="H175" s="347" t="s">
        <v>32</v>
      </c>
      <c r="I175" s="407" t="s">
        <v>8</v>
      </c>
      <c r="J175" s="341" t="s">
        <v>22</v>
      </c>
      <c r="K175" s="341"/>
      <c r="L175" s="409" t="s">
        <v>8</v>
      </c>
      <c r="M175" s="341" t="s">
        <v>26</v>
      </c>
      <c r="N175" s="341"/>
      <c r="O175" s="410"/>
      <c r="P175" s="341"/>
      <c r="Q175" s="410"/>
      <c r="R175" s="410"/>
      <c r="S175" s="410"/>
      <c r="T175" s="410"/>
      <c r="U175" s="410"/>
      <c r="V175" s="410"/>
      <c r="W175" s="410"/>
      <c r="X175" s="411"/>
      <c r="Y175" s="336"/>
      <c r="Z175" s="336"/>
      <c r="AA175" s="336"/>
      <c r="AB175" s="337"/>
      <c r="AC175" s="2284"/>
      <c r="AD175" s="2285"/>
      <c r="AE175" s="2285"/>
      <c r="AF175" s="2286"/>
    </row>
    <row r="176" spans="1:32" ht="18.75" customHeight="1" x14ac:dyDescent="0.2">
      <c r="A176" s="330"/>
      <c r="B176" s="331"/>
      <c r="C176" s="332"/>
      <c r="D176" s="333"/>
      <c r="E176" s="322"/>
      <c r="F176" s="334"/>
      <c r="G176" s="322" t="s">
        <v>160</v>
      </c>
      <c r="H176" s="385" t="s">
        <v>107</v>
      </c>
      <c r="I176" s="407" t="s">
        <v>8</v>
      </c>
      <c r="J176" s="341" t="s">
        <v>22</v>
      </c>
      <c r="K176" s="408"/>
      <c r="L176" s="409" t="s">
        <v>8</v>
      </c>
      <c r="M176" s="341" t="s">
        <v>26</v>
      </c>
      <c r="N176" s="410"/>
      <c r="O176" s="410"/>
      <c r="P176" s="410"/>
      <c r="Q176" s="410"/>
      <c r="R176" s="410"/>
      <c r="S176" s="410"/>
      <c r="T176" s="410"/>
      <c r="U176" s="410"/>
      <c r="V176" s="410"/>
      <c r="W176" s="410"/>
      <c r="X176" s="411"/>
      <c r="Y176" s="339"/>
      <c r="Z176" s="336"/>
      <c r="AA176" s="336"/>
      <c r="AB176" s="337"/>
      <c r="AC176" s="2284"/>
      <c r="AD176" s="2285"/>
      <c r="AE176" s="2285"/>
      <c r="AF176" s="2286"/>
    </row>
    <row r="177" spans="1:32" ht="18.75" customHeight="1" x14ac:dyDescent="0.2">
      <c r="A177" s="398" t="s">
        <v>8</v>
      </c>
      <c r="B177" s="331">
        <v>26</v>
      </c>
      <c r="C177" s="332" t="s">
        <v>268</v>
      </c>
      <c r="D177" s="398" t="s">
        <v>227</v>
      </c>
      <c r="E177" s="322" t="s">
        <v>272</v>
      </c>
      <c r="F177" s="398" t="s">
        <v>8</v>
      </c>
      <c r="G177" s="322" t="s">
        <v>161</v>
      </c>
      <c r="H177" s="385" t="s">
        <v>120</v>
      </c>
      <c r="I177" s="407" t="s">
        <v>8</v>
      </c>
      <c r="J177" s="341" t="s">
        <v>22</v>
      </c>
      <c r="K177" s="341"/>
      <c r="L177" s="409" t="s">
        <v>8</v>
      </c>
      <c r="M177" s="341" t="s">
        <v>23</v>
      </c>
      <c r="N177" s="341"/>
      <c r="O177" s="409" t="s">
        <v>8</v>
      </c>
      <c r="P177" s="341" t="s">
        <v>24</v>
      </c>
      <c r="Q177" s="410"/>
      <c r="R177" s="410"/>
      <c r="S177" s="410"/>
      <c r="T177" s="410"/>
      <c r="U177" s="410"/>
      <c r="V177" s="410"/>
      <c r="W177" s="410"/>
      <c r="X177" s="411"/>
      <c r="Y177" s="339"/>
      <c r="Z177" s="336"/>
      <c r="AA177" s="336"/>
      <c r="AB177" s="337"/>
      <c r="AC177" s="2284"/>
      <c r="AD177" s="2285"/>
      <c r="AE177" s="2285"/>
      <c r="AF177" s="2286"/>
    </row>
    <row r="178" spans="1:32" ht="18.75" customHeight="1" x14ac:dyDescent="0.2">
      <c r="A178" s="330"/>
      <c r="B178" s="331"/>
      <c r="C178" s="332"/>
      <c r="D178" s="333"/>
      <c r="E178" s="322"/>
      <c r="F178" s="334"/>
      <c r="G178" s="322" t="s">
        <v>162</v>
      </c>
      <c r="H178" s="2310" t="s">
        <v>149</v>
      </c>
      <c r="I178" s="417" t="s">
        <v>8</v>
      </c>
      <c r="J178" s="343" t="s">
        <v>126</v>
      </c>
      <c r="K178" s="343"/>
      <c r="L178" s="434"/>
      <c r="M178" s="434"/>
      <c r="N178" s="434"/>
      <c r="O178" s="434"/>
      <c r="P178" s="418" t="s">
        <v>8</v>
      </c>
      <c r="Q178" s="343" t="s">
        <v>127</v>
      </c>
      <c r="R178" s="434"/>
      <c r="S178" s="434"/>
      <c r="T178" s="434"/>
      <c r="U178" s="434"/>
      <c r="V178" s="434"/>
      <c r="W178" s="434"/>
      <c r="X178" s="435"/>
      <c r="Y178" s="339"/>
      <c r="Z178" s="336"/>
      <c r="AA178" s="336"/>
      <c r="AB178" s="337"/>
      <c r="AC178" s="2284"/>
      <c r="AD178" s="2285"/>
      <c r="AE178" s="2285"/>
      <c r="AF178" s="2286"/>
    </row>
    <row r="179" spans="1:32" ht="18.75" customHeight="1" x14ac:dyDescent="0.2">
      <c r="A179" s="330"/>
      <c r="B179" s="331"/>
      <c r="C179" s="332"/>
      <c r="D179" s="398"/>
      <c r="E179" s="322"/>
      <c r="F179" s="398" t="s">
        <v>8</v>
      </c>
      <c r="G179" s="322" t="s">
        <v>163</v>
      </c>
      <c r="H179" s="2310"/>
      <c r="I179" s="404" t="s">
        <v>8</v>
      </c>
      <c r="J179" s="344" t="s">
        <v>151</v>
      </c>
      <c r="K179" s="405"/>
      <c r="L179" s="405"/>
      <c r="M179" s="405"/>
      <c r="N179" s="405"/>
      <c r="O179" s="405"/>
      <c r="P179" s="405"/>
      <c r="Q179" s="338"/>
      <c r="R179" s="405"/>
      <c r="S179" s="405"/>
      <c r="T179" s="405"/>
      <c r="U179" s="405"/>
      <c r="V179" s="405"/>
      <c r="W179" s="405"/>
      <c r="X179" s="406"/>
      <c r="Y179" s="339"/>
      <c r="Z179" s="336"/>
      <c r="AA179" s="336"/>
      <c r="AB179" s="337"/>
      <c r="AC179" s="2284"/>
      <c r="AD179" s="2285"/>
      <c r="AE179" s="2285"/>
      <c r="AF179" s="2286"/>
    </row>
    <row r="180" spans="1:32" ht="18.75" customHeight="1" x14ac:dyDescent="0.2">
      <c r="A180" s="330"/>
      <c r="B180" s="331"/>
      <c r="C180" s="332"/>
      <c r="D180" s="333"/>
      <c r="E180" s="322"/>
      <c r="F180" s="334"/>
      <c r="G180" s="322" t="s">
        <v>164</v>
      </c>
      <c r="H180" s="433" t="s">
        <v>108</v>
      </c>
      <c r="I180" s="407" t="s">
        <v>8</v>
      </c>
      <c r="J180" s="341" t="s">
        <v>22</v>
      </c>
      <c r="K180" s="341"/>
      <c r="L180" s="409" t="s">
        <v>8</v>
      </c>
      <c r="M180" s="341" t="s">
        <v>23</v>
      </c>
      <c r="N180" s="341"/>
      <c r="O180" s="409" t="s">
        <v>8</v>
      </c>
      <c r="P180" s="341" t="s">
        <v>24</v>
      </c>
      <c r="Q180" s="410"/>
      <c r="R180" s="410"/>
      <c r="S180" s="410"/>
      <c r="T180" s="410"/>
      <c r="U180" s="434"/>
      <c r="V180" s="434"/>
      <c r="W180" s="434"/>
      <c r="X180" s="435"/>
      <c r="Y180" s="339"/>
      <c r="Z180" s="336"/>
      <c r="AA180" s="336"/>
      <c r="AB180" s="337"/>
      <c r="AC180" s="2284"/>
      <c r="AD180" s="2285"/>
      <c r="AE180" s="2285"/>
      <c r="AF180" s="2286"/>
    </row>
    <row r="181" spans="1:32" ht="18.75" customHeight="1" x14ac:dyDescent="0.2">
      <c r="A181" s="330"/>
      <c r="B181" s="331"/>
      <c r="C181" s="332"/>
      <c r="D181" s="398"/>
      <c r="E181" s="322"/>
      <c r="F181" s="334"/>
      <c r="G181" s="322"/>
      <c r="H181" s="2310" t="s">
        <v>165</v>
      </c>
      <c r="I181" s="417" t="s">
        <v>8</v>
      </c>
      <c r="J181" s="343" t="s">
        <v>153</v>
      </c>
      <c r="K181" s="415"/>
      <c r="L181" s="373"/>
      <c r="M181" s="418" t="s">
        <v>8</v>
      </c>
      <c r="N181" s="343" t="s">
        <v>154</v>
      </c>
      <c r="O181" s="434"/>
      <c r="P181" s="434"/>
      <c r="Q181" s="418" t="s">
        <v>8</v>
      </c>
      <c r="R181" s="343" t="s">
        <v>155</v>
      </c>
      <c r="S181" s="434"/>
      <c r="T181" s="434"/>
      <c r="U181" s="434"/>
      <c r="V181" s="434"/>
      <c r="W181" s="434"/>
      <c r="X181" s="435"/>
      <c r="Y181" s="339"/>
      <c r="Z181" s="336"/>
      <c r="AA181" s="336"/>
      <c r="AB181" s="337"/>
      <c r="AC181" s="2284"/>
      <c r="AD181" s="2285"/>
      <c r="AE181" s="2285"/>
      <c r="AF181" s="2286"/>
    </row>
    <row r="182" spans="1:32" ht="18.75" customHeight="1" x14ac:dyDescent="0.2">
      <c r="A182" s="330"/>
      <c r="B182" s="331"/>
      <c r="C182" s="332"/>
      <c r="D182" s="333"/>
      <c r="E182" s="322"/>
      <c r="F182" s="334"/>
      <c r="G182" s="322"/>
      <c r="H182" s="2310"/>
      <c r="I182" s="404" t="s">
        <v>8</v>
      </c>
      <c r="J182" s="344" t="s">
        <v>157</v>
      </c>
      <c r="K182" s="405"/>
      <c r="L182" s="405"/>
      <c r="M182" s="405"/>
      <c r="N182" s="405"/>
      <c r="O182" s="405"/>
      <c r="P182" s="405"/>
      <c r="Q182" s="427" t="s">
        <v>8</v>
      </c>
      <c r="R182" s="344" t="s">
        <v>158</v>
      </c>
      <c r="S182" s="338"/>
      <c r="T182" s="405"/>
      <c r="U182" s="405"/>
      <c r="V182" s="405"/>
      <c r="W182" s="405"/>
      <c r="X182" s="406"/>
      <c r="Y182" s="339"/>
      <c r="Z182" s="336"/>
      <c r="AA182" s="336"/>
      <c r="AB182" s="337"/>
      <c r="AC182" s="2284"/>
      <c r="AD182" s="2285"/>
      <c r="AE182" s="2285"/>
      <c r="AF182" s="2286"/>
    </row>
    <row r="183" spans="1:32" ht="18.75" customHeight="1" x14ac:dyDescent="0.2">
      <c r="A183" s="330"/>
      <c r="B183" s="331"/>
      <c r="C183" s="332"/>
      <c r="D183" s="333"/>
      <c r="E183" s="322"/>
      <c r="F183" s="334"/>
      <c r="G183" s="322"/>
      <c r="H183" s="385" t="s">
        <v>78</v>
      </c>
      <c r="I183" s="407" t="s">
        <v>8</v>
      </c>
      <c r="J183" s="341" t="s">
        <v>22</v>
      </c>
      <c r="K183" s="341"/>
      <c r="L183" s="409" t="s">
        <v>8</v>
      </c>
      <c r="M183" s="341" t="s">
        <v>35</v>
      </c>
      <c r="N183" s="341"/>
      <c r="O183" s="409" t="s">
        <v>8</v>
      </c>
      <c r="P183" s="341" t="s">
        <v>36</v>
      </c>
      <c r="Q183" s="368"/>
      <c r="R183" s="409" t="s">
        <v>8</v>
      </c>
      <c r="S183" s="341" t="s">
        <v>79</v>
      </c>
      <c r="T183" s="368"/>
      <c r="U183" s="368"/>
      <c r="V183" s="368"/>
      <c r="W183" s="368"/>
      <c r="X183" s="369"/>
      <c r="Y183" s="339"/>
      <c r="Z183" s="336"/>
      <c r="AA183" s="336"/>
      <c r="AB183" s="337"/>
      <c r="AC183" s="2284"/>
      <c r="AD183" s="2285"/>
      <c r="AE183" s="2285"/>
      <c r="AF183" s="2286"/>
    </row>
    <row r="184" spans="1:32" ht="18.75" customHeight="1" x14ac:dyDescent="0.2">
      <c r="A184" s="330"/>
      <c r="B184" s="331"/>
      <c r="C184" s="332"/>
      <c r="D184" s="333"/>
      <c r="E184" s="322"/>
      <c r="F184" s="334"/>
      <c r="G184" s="322"/>
      <c r="H184" s="2311" t="s">
        <v>113</v>
      </c>
      <c r="I184" s="2305" t="s">
        <v>8</v>
      </c>
      <c r="J184" s="2306" t="s">
        <v>22</v>
      </c>
      <c r="K184" s="2306"/>
      <c r="L184" s="2307" t="s">
        <v>8</v>
      </c>
      <c r="M184" s="2306" t="s">
        <v>26</v>
      </c>
      <c r="N184" s="2306"/>
      <c r="O184" s="370"/>
      <c r="P184" s="370"/>
      <c r="Q184" s="370"/>
      <c r="R184" s="370"/>
      <c r="S184" s="370"/>
      <c r="T184" s="370"/>
      <c r="U184" s="370"/>
      <c r="V184" s="370"/>
      <c r="W184" s="370"/>
      <c r="X184" s="371"/>
      <c r="Y184" s="339"/>
      <c r="Z184" s="336"/>
      <c r="AA184" s="336"/>
      <c r="AB184" s="337"/>
      <c r="AC184" s="2284"/>
      <c r="AD184" s="2285"/>
      <c r="AE184" s="2285"/>
      <c r="AF184" s="2286"/>
    </row>
    <row r="185" spans="1:32" ht="18.75" customHeight="1" x14ac:dyDescent="0.2">
      <c r="A185" s="330"/>
      <c r="B185" s="331"/>
      <c r="C185" s="332"/>
      <c r="D185" s="333"/>
      <c r="E185" s="322"/>
      <c r="F185" s="334"/>
      <c r="G185" s="322"/>
      <c r="H185" s="2311"/>
      <c r="I185" s="2305"/>
      <c r="J185" s="2306"/>
      <c r="K185" s="2306"/>
      <c r="L185" s="2307"/>
      <c r="M185" s="2306"/>
      <c r="N185" s="2306"/>
      <c r="O185" s="338"/>
      <c r="P185" s="338"/>
      <c r="Q185" s="338"/>
      <c r="R185" s="338"/>
      <c r="S185" s="338"/>
      <c r="T185" s="338"/>
      <c r="U185" s="338"/>
      <c r="V185" s="338"/>
      <c r="W185" s="338"/>
      <c r="X185" s="374"/>
      <c r="Y185" s="339"/>
      <c r="Z185" s="336"/>
      <c r="AA185" s="336"/>
      <c r="AB185" s="337"/>
      <c r="AC185" s="2284"/>
      <c r="AD185" s="2285"/>
      <c r="AE185" s="2285"/>
      <c r="AF185" s="2286"/>
    </row>
    <row r="186" spans="1:32" ht="18.75" customHeight="1" x14ac:dyDescent="0.2">
      <c r="A186" s="330"/>
      <c r="B186" s="331"/>
      <c r="C186" s="332"/>
      <c r="D186" s="333"/>
      <c r="E186" s="322"/>
      <c r="F186" s="334"/>
      <c r="G186" s="335"/>
      <c r="H186" s="348" t="s">
        <v>34</v>
      </c>
      <c r="I186" s="407" t="s">
        <v>8</v>
      </c>
      <c r="J186" s="341" t="s">
        <v>22</v>
      </c>
      <c r="K186" s="341"/>
      <c r="L186" s="409" t="s">
        <v>8</v>
      </c>
      <c r="M186" s="341" t="s">
        <v>35</v>
      </c>
      <c r="N186" s="341"/>
      <c r="O186" s="409" t="s">
        <v>8</v>
      </c>
      <c r="P186" s="341" t="s">
        <v>36</v>
      </c>
      <c r="Q186" s="341"/>
      <c r="R186" s="409" t="s">
        <v>8</v>
      </c>
      <c r="S186" s="341" t="s">
        <v>37</v>
      </c>
      <c r="T186" s="341"/>
      <c r="U186" s="408"/>
      <c r="V186" s="408"/>
      <c r="W186" s="408"/>
      <c r="X186" s="412"/>
      <c r="Y186" s="339"/>
      <c r="Z186" s="336"/>
      <c r="AA186" s="336"/>
      <c r="AB186" s="337"/>
      <c r="AC186" s="2284"/>
      <c r="AD186" s="2285"/>
      <c r="AE186" s="2285"/>
      <c r="AF186" s="2286"/>
    </row>
    <row r="187" spans="1:32" ht="18.75" customHeight="1" x14ac:dyDescent="0.2">
      <c r="A187" s="330"/>
      <c r="B187" s="331"/>
      <c r="C187" s="332"/>
      <c r="D187" s="333"/>
      <c r="E187" s="322"/>
      <c r="F187" s="334"/>
      <c r="G187" s="335"/>
      <c r="H187" s="349" t="s">
        <v>38</v>
      </c>
      <c r="I187" s="417" t="s">
        <v>8</v>
      </c>
      <c r="J187" s="343" t="s">
        <v>39</v>
      </c>
      <c r="K187" s="343"/>
      <c r="L187" s="418" t="s">
        <v>8</v>
      </c>
      <c r="M187" s="343" t="s">
        <v>40</v>
      </c>
      <c r="N187" s="343"/>
      <c r="O187" s="418" t="s">
        <v>8</v>
      </c>
      <c r="P187" s="343" t="s">
        <v>41</v>
      </c>
      <c r="Q187" s="343"/>
      <c r="R187" s="418"/>
      <c r="S187" s="343"/>
      <c r="T187" s="343"/>
      <c r="U187" s="415"/>
      <c r="V187" s="415"/>
      <c r="W187" s="415"/>
      <c r="X187" s="416"/>
      <c r="Y187" s="339"/>
      <c r="Z187" s="336"/>
      <c r="AA187" s="336"/>
      <c r="AB187" s="337"/>
      <c r="AC187" s="2284"/>
      <c r="AD187" s="2285"/>
      <c r="AE187" s="2285"/>
      <c r="AF187" s="2286"/>
    </row>
    <row r="188" spans="1:32" ht="18.75" customHeight="1" x14ac:dyDescent="0.2">
      <c r="A188" s="350"/>
      <c r="B188" s="351"/>
      <c r="C188" s="352"/>
      <c r="D188" s="353"/>
      <c r="E188" s="354"/>
      <c r="F188" s="355"/>
      <c r="G188" s="356"/>
      <c r="H188" s="357" t="s">
        <v>42</v>
      </c>
      <c r="I188" s="419" t="s">
        <v>8</v>
      </c>
      <c r="J188" s="358" t="s">
        <v>22</v>
      </c>
      <c r="K188" s="358"/>
      <c r="L188" s="420" t="s">
        <v>8</v>
      </c>
      <c r="M188" s="358" t="s">
        <v>26</v>
      </c>
      <c r="N188" s="358"/>
      <c r="O188" s="358"/>
      <c r="P188" s="358"/>
      <c r="Q188" s="421"/>
      <c r="R188" s="358"/>
      <c r="S188" s="358"/>
      <c r="T188" s="358"/>
      <c r="U188" s="358"/>
      <c r="V188" s="358"/>
      <c r="W188" s="358"/>
      <c r="X188" s="359"/>
      <c r="Y188" s="360"/>
      <c r="Z188" s="361"/>
      <c r="AA188" s="361"/>
      <c r="AB188" s="362"/>
      <c r="AC188" s="2284"/>
      <c r="AD188" s="2285"/>
      <c r="AE188" s="2285"/>
      <c r="AF188" s="2286"/>
    </row>
    <row r="189" spans="1:32" ht="18.75" customHeight="1" x14ac:dyDescent="0.2">
      <c r="A189" s="323"/>
      <c r="B189" s="324"/>
      <c r="C189" s="325"/>
      <c r="D189" s="326"/>
      <c r="E189" s="319"/>
      <c r="F189" s="327"/>
      <c r="G189" s="319"/>
      <c r="H189" s="2270" t="s">
        <v>114</v>
      </c>
      <c r="I189" s="428" t="s">
        <v>8</v>
      </c>
      <c r="J189" s="317" t="s">
        <v>91</v>
      </c>
      <c r="K189" s="400"/>
      <c r="L189" s="386"/>
      <c r="M189" s="399" t="s">
        <v>8</v>
      </c>
      <c r="N189" s="317" t="s">
        <v>134</v>
      </c>
      <c r="O189" s="387"/>
      <c r="P189" s="387"/>
      <c r="Q189" s="399" t="s">
        <v>8</v>
      </c>
      <c r="R189" s="317" t="s">
        <v>135</v>
      </c>
      <c r="S189" s="387"/>
      <c r="T189" s="387"/>
      <c r="U189" s="399" t="s">
        <v>8</v>
      </c>
      <c r="V189" s="317" t="s">
        <v>136</v>
      </c>
      <c r="W189" s="387"/>
      <c r="X189" s="375"/>
      <c r="Y189" s="399" t="s">
        <v>8</v>
      </c>
      <c r="Z189" s="317" t="s">
        <v>17</v>
      </c>
      <c r="AA189" s="317"/>
      <c r="AB189" s="329"/>
      <c r="AC189" s="2272"/>
      <c r="AD189" s="2273"/>
      <c r="AE189" s="2273"/>
      <c r="AF189" s="2274"/>
    </row>
    <row r="190" spans="1:32" ht="18.75" customHeight="1" x14ac:dyDescent="0.2">
      <c r="A190" s="330"/>
      <c r="B190" s="331"/>
      <c r="C190" s="332"/>
      <c r="D190" s="333"/>
      <c r="E190" s="322"/>
      <c r="F190" s="334"/>
      <c r="G190" s="322"/>
      <c r="H190" s="2304"/>
      <c r="I190" s="404" t="s">
        <v>8</v>
      </c>
      <c r="J190" s="344" t="s">
        <v>137</v>
      </c>
      <c r="K190" s="413"/>
      <c r="L190" s="389"/>
      <c r="M190" s="427" t="s">
        <v>8</v>
      </c>
      <c r="N190" s="344" t="s">
        <v>92</v>
      </c>
      <c r="O190" s="338"/>
      <c r="P190" s="338"/>
      <c r="Q190" s="338"/>
      <c r="R190" s="338"/>
      <c r="S190" s="338"/>
      <c r="T190" s="338"/>
      <c r="U190" s="338"/>
      <c r="V190" s="338"/>
      <c r="W190" s="338"/>
      <c r="X190" s="374"/>
      <c r="Y190" s="397" t="s">
        <v>8</v>
      </c>
      <c r="Z190" s="320" t="s">
        <v>18</v>
      </c>
      <c r="AA190" s="336"/>
      <c r="AB190" s="337"/>
      <c r="AC190" s="2284"/>
      <c r="AD190" s="2285"/>
      <c r="AE190" s="2285"/>
      <c r="AF190" s="2286"/>
    </row>
    <row r="191" spans="1:32" ht="18.75" customHeight="1" x14ac:dyDescent="0.2">
      <c r="A191" s="330"/>
      <c r="B191" s="331"/>
      <c r="C191" s="332"/>
      <c r="D191" s="333"/>
      <c r="E191" s="322"/>
      <c r="F191" s="334"/>
      <c r="G191" s="322"/>
      <c r="H191" s="385" t="s">
        <v>57</v>
      </c>
      <c r="I191" s="407" t="s">
        <v>8</v>
      </c>
      <c r="J191" s="341" t="s">
        <v>22</v>
      </c>
      <c r="K191" s="341"/>
      <c r="L191" s="367"/>
      <c r="M191" s="409" t="s">
        <v>8</v>
      </c>
      <c r="N191" s="341" t="s">
        <v>81</v>
      </c>
      <c r="O191" s="341"/>
      <c r="P191" s="367"/>
      <c r="Q191" s="409" t="s">
        <v>8</v>
      </c>
      <c r="R191" s="368" t="s">
        <v>82</v>
      </c>
      <c r="S191" s="368"/>
      <c r="T191" s="368"/>
      <c r="U191" s="409" t="s">
        <v>8</v>
      </c>
      <c r="V191" s="368" t="s">
        <v>83</v>
      </c>
      <c r="W191" s="410"/>
      <c r="X191" s="411"/>
      <c r="Y191" s="339"/>
      <c r="Z191" s="336"/>
      <c r="AA191" s="336"/>
      <c r="AB191" s="337"/>
      <c r="AC191" s="2284"/>
      <c r="AD191" s="2285"/>
      <c r="AE191" s="2285"/>
      <c r="AF191" s="2286"/>
    </row>
    <row r="192" spans="1:32" ht="18.75" customHeight="1" x14ac:dyDescent="0.2">
      <c r="A192" s="330"/>
      <c r="B192" s="331"/>
      <c r="C192" s="332"/>
      <c r="D192" s="333"/>
      <c r="E192" s="322"/>
      <c r="F192" s="334"/>
      <c r="G192" s="322"/>
      <c r="H192" s="385" t="s">
        <v>93</v>
      </c>
      <c r="I192" s="407" t="s">
        <v>8</v>
      </c>
      <c r="J192" s="341" t="s">
        <v>47</v>
      </c>
      <c r="K192" s="408"/>
      <c r="L192" s="367"/>
      <c r="M192" s="409" t="s">
        <v>8</v>
      </c>
      <c r="N192" s="341" t="s">
        <v>48</v>
      </c>
      <c r="O192" s="410"/>
      <c r="P192" s="410"/>
      <c r="Q192" s="410"/>
      <c r="R192" s="410"/>
      <c r="S192" s="410"/>
      <c r="T192" s="410"/>
      <c r="U192" s="410"/>
      <c r="V192" s="410"/>
      <c r="W192" s="410"/>
      <c r="X192" s="411"/>
      <c r="Y192" s="339"/>
      <c r="Z192" s="336"/>
      <c r="AA192" s="336"/>
      <c r="AB192" s="337"/>
      <c r="AC192" s="2284"/>
      <c r="AD192" s="2285"/>
      <c r="AE192" s="2285"/>
      <c r="AF192" s="2286"/>
    </row>
    <row r="193" spans="1:32" ht="19.5" customHeight="1" x14ac:dyDescent="0.2">
      <c r="A193" s="330"/>
      <c r="B193" s="331"/>
      <c r="C193" s="332"/>
      <c r="D193" s="333"/>
      <c r="E193" s="322"/>
      <c r="F193" s="334"/>
      <c r="G193" s="335"/>
      <c r="H193" s="347" t="s">
        <v>19</v>
      </c>
      <c r="I193" s="407" t="s">
        <v>8</v>
      </c>
      <c r="J193" s="341" t="s">
        <v>20</v>
      </c>
      <c r="K193" s="408"/>
      <c r="L193" s="367"/>
      <c r="M193" s="409" t="s">
        <v>8</v>
      </c>
      <c r="N193" s="341" t="s">
        <v>21</v>
      </c>
      <c r="O193" s="409"/>
      <c r="P193" s="341"/>
      <c r="Q193" s="410"/>
      <c r="R193" s="410"/>
      <c r="S193" s="410"/>
      <c r="T193" s="410"/>
      <c r="U193" s="410"/>
      <c r="V193" s="410"/>
      <c r="W193" s="410"/>
      <c r="X193" s="411"/>
      <c r="Y193" s="336"/>
      <c r="Z193" s="336"/>
      <c r="AA193" s="336"/>
      <c r="AB193" s="337"/>
      <c r="AC193" s="2284"/>
      <c r="AD193" s="2285"/>
      <c r="AE193" s="2285"/>
      <c r="AF193" s="2286"/>
    </row>
    <row r="194" spans="1:32" ht="19.5" customHeight="1" x14ac:dyDescent="0.2">
      <c r="A194" s="330"/>
      <c r="B194" s="331"/>
      <c r="C194" s="332"/>
      <c r="D194" s="333"/>
      <c r="E194" s="322"/>
      <c r="F194" s="334"/>
      <c r="G194" s="335"/>
      <c r="H194" s="347" t="s">
        <v>60</v>
      </c>
      <c r="I194" s="407" t="s">
        <v>8</v>
      </c>
      <c r="J194" s="341" t="s">
        <v>20</v>
      </c>
      <c r="K194" s="408"/>
      <c r="L194" s="367"/>
      <c r="M194" s="409" t="s">
        <v>8</v>
      </c>
      <c r="N194" s="341" t="s">
        <v>21</v>
      </c>
      <c r="O194" s="409"/>
      <c r="P194" s="341"/>
      <c r="Q194" s="410"/>
      <c r="R194" s="410"/>
      <c r="S194" s="410"/>
      <c r="T194" s="410"/>
      <c r="U194" s="410"/>
      <c r="V194" s="410"/>
      <c r="W194" s="410"/>
      <c r="X194" s="411"/>
      <c r="Y194" s="336"/>
      <c r="Z194" s="336"/>
      <c r="AA194" s="336"/>
      <c r="AB194" s="337"/>
      <c r="AC194" s="2284"/>
      <c r="AD194" s="2285"/>
      <c r="AE194" s="2285"/>
      <c r="AF194" s="2286"/>
    </row>
    <row r="195" spans="1:32" ht="18.75" customHeight="1" x14ac:dyDescent="0.2">
      <c r="A195" s="330"/>
      <c r="B195" s="331"/>
      <c r="C195" s="332"/>
      <c r="D195" s="333"/>
      <c r="E195" s="322"/>
      <c r="F195" s="334"/>
      <c r="G195" s="322"/>
      <c r="H195" s="385" t="s">
        <v>226</v>
      </c>
      <c r="I195" s="407" t="s">
        <v>8</v>
      </c>
      <c r="J195" s="341" t="s">
        <v>91</v>
      </c>
      <c r="K195" s="408"/>
      <c r="L195" s="367"/>
      <c r="M195" s="409" t="s">
        <v>8</v>
      </c>
      <c r="N195" s="341" t="s">
        <v>138</v>
      </c>
      <c r="O195" s="368"/>
      <c r="P195" s="368"/>
      <c r="Q195" s="368"/>
      <c r="R195" s="368"/>
      <c r="S195" s="368"/>
      <c r="T195" s="368"/>
      <c r="U195" s="368"/>
      <c r="V195" s="368"/>
      <c r="W195" s="368"/>
      <c r="X195" s="369"/>
      <c r="Y195" s="339"/>
      <c r="Z195" s="336"/>
      <c r="AA195" s="336"/>
      <c r="AB195" s="337"/>
      <c r="AC195" s="2284"/>
      <c r="AD195" s="2285"/>
      <c r="AE195" s="2285"/>
      <c r="AF195" s="2286"/>
    </row>
    <row r="196" spans="1:32" ht="18.75" customHeight="1" x14ac:dyDescent="0.2">
      <c r="A196" s="330"/>
      <c r="B196" s="331"/>
      <c r="C196" s="332"/>
      <c r="D196" s="333"/>
      <c r="E196" s="322"/>
      <c r="F196" s="334"/>
      <c r="G196" s="322"/>
      <c r="H196" s="385" t="s">
        <v>140</v>
      </c>
      <c r="I196" s="407" t="s">
        <v>8</v>
      </c>
      <c r="J196" s="341" t="s">
        <v>141</v>
      </c>
      <c r="K196" s="408"/>
      <c r="L196" s="367"/>
      <c r="M196" s="409" t="s">
        <v>8</v>
      </c>
      <c r="N196" s="341" t="s">
        <v>142</v>
      </c>
      <c r="O196" s="410"/>
      <c r="P196" s="410"/>
      <c r="Q196" s="410"/>
      <c r="R196" s="368"/>
      <c r="S196" s="410"/>
      <c r="T196" s="410"/>
      <c r="U196" s="410"/>
      <c r="V196" s="410"/>
      <c r="W196" s="410"/>
      <c r="X196" s="411"/>
      <c r="Y196" s="339"/>
      <c r="Z196" s="336"/>
      <c r="AA196" s="336"/>
      <c r="AB196" s="337"/>
      <c r="AC196" s="2284"/>
      <c r="AD196" s="2285"/>
      <c r="AE196" s="2285"/>
      <c r="AF196" s="2286"/>
    </row>
    <row r="197" spans="1:32" ht="18.75" customHeight="1" x14ac:dyDescent="0.2">
      <c r="A197" s="330"/>
      <c r="B197" s="331"/>
      <c r="C197" s="332"/>
      <c r="D197" s="333"/>
      <c r="E197" s="322"/>
      <c r="F197" s="334"/>
      <c r="G197" s="322"/>
      <c r="H197" s="385" t="s">
        <v>262</v>
      </c>
      <c r="I197" s="407" t="s">
        <v>8</v>
      </c>
      <c r="J197" s="341" t="s">
        <v>22</v>
      </c>
      <c r="K197" s="408"/>
      <c r="L197" s="409" t="s">
        <v>8</v>
      </c>
      <c r="M197" s="341" t="s">
        <v>26</v>
      </c>
      <c r="N197" s="410"/>
      <c r="O197" s="410"/>
      <c r="P197" s="410"/>
      <c r="Q197" s="410"/>
      <c r="R197" s="410"/>
      <c r="S197" s="410"/>
      <c r="T197" s="410"/>
      <c r="U197" s="410"/>
      <c r="V197" s="410"/>
      <c r="W197" s="410"/>
      <c r="X197" s="411"/>
      <c r="Y197" s="339"/>
      <c r="Z197" s="336"/>
      <c r="AA197" s="336"/>
      <c r="AB197" s="337"/>
      <c r="AC197" s="2284"/>
      <c r="AD197" s="2285"/>
      <c r="AE197" s="2285"/>
      <c r="AF197" s="2286"/>
    </row>
    <row r="198" spans="1:32" ht="18.75" customHeight="1" x14ac:dyDescent="0.2">
      <c r="A198" s="330"/>
      <c r="B198" s="331"/>
      <c r="C198" s="332"/>
      <c r="D198" s="333"/>
      <c r="E198" s="322"/>
      <c r="F198" s="334"/>
      <c r="G198" s="322"/>
      <c r="H198" s="385" t="s">
        <v>106</v>
      </c>
      <c r="I198" s="407" t="s">
        <v>8</v>
      </c>
      <c r="J198" s="341" t="s">
        <v>47</v>
      </c>
      <c r="K198" s="408"/>
      <c r="L198" s="367"/>
      <c r="M198" s="409" t="s">
        <v>8</v>
      </c>
      <c r="N198" s="341" t="s">
        <v>48</v>
      </c>
      <c r="O198" s="410"/>
      <c r="P198" s="410"/>
      <c r="Q198" s="410"/>
      <c r="R198" s="410"/>
      <c r="S198" s="410"/>
      <c r="T198" s="410"/>
      <c r="U198" s="410"/>
      <c r="V198" s="410"/>
      <c r="W198" s="410"/>
      <c r="X198" s="411"/>
      <c r="Y198" s="339"/>
      <c r="Z198" s="336"/>
      <c r="AA198" s="336"/>
      <c r="AB198" s="337"/>
      <c r="AC198" s="2284"/>
      <c r="AD198" s="2285"/>
      <c r="AE198" s="2285"/>
      <c r="AF198" s="2286"/>
    </row>
    <row r="199" spans="1:32" ht="19.5" customHeight="1" x14ac:dyDescent="0.2">
      <c r="A199" s="330"/>
      <c r="B199" s="331"/>
      <c r="C199" s="332"/>
      <c r="D199" s="333"/>
      <c r="E199" s="322"/>
      <c r="F199" s="334"/>
      <c r="G199" s="322"/>
      <c r="H199" s="347" t="s">
        <v>32</v>
      </c>
      <c r="I199" s="407" t="s">
        <v>8</v>
      </c>
      <c r="J199" s="341" t="s">
        <v>22</v>
      </c>
      <c r="K199" s="341"/>
      <c r="L199" s="409" t="s">
        <v>8</v>
      </c>
      <c r="M199" s="341" t="s">
        <v>26</v>
      </c>
      <c r="N199" s="341"/>
      <c r="O199" s="410"/>
      <c r="P199" s="341"/>
      <c r="Q199" s="410"/>
      <c r="R199" s="410"/>
      <c r="S199" s="410"/>
      <c r="T199" s="410"/>
      <c r="U199" s="410"/>
      <c r="V199" s="410"/>
      <c r="W199" s="410"/>
      <c r="X199" s="411"/>
      <c r="Y199" s="336"/>
      <c r="Z199" s="336"/>
      <c r="AA199" s="336"/>
      <c r="AB199" s="337"/>
      <c r="AC199" s="2284"/>
      <c r="AD199" s="2285"/>
      <c r="AE199" s="2285"/>
      <c r="AF199" s="2286"/>
    </row>
    <row r="200" spans="1:32" ht="18.75" customHeight="1" x14ac:dyDescent="0.2">
      <c r="A200" s="330"/>
      <c r="B200" s="331"/>
      <c r="C200" s="332"/>
      <c r="D200" s="333"/>
      <c r="E200" s="322"/>
      <c r="F200" s="334"/>
      <c r="G200" s="322"/>
      <c r="H200" s="385" t="s">
        <v>107</v>
      </c>
      <c r="I200" s="407" t="s">
        <v>8</v>
      </c>
      <c r="J200" s="341" t="s">
        <v>22</v>
      </c>
      <c r="K200" s="408"/>
      <c r="L200" s="409" t="s">
        <v>8</v>
      </c>
      <c r="M200" s="341" t="s">
        <v>26</v>
      </c>
      <c r="N200" s="410"/>
      <c r="O200" s="410"/>
      <c r="P200" s="410"/>
      <c r="Q200" s="410"/>
      <c r="R200" s="410"/>
      <c r="S200" s="410"/>
      <c r="T200" s="410"/>
      <c r="U200" s="410"/>
      <c r="V200" s="410"/>
      <c r="W200" s="410"/>
      <c r="X200" s="411"/>
      <c r="Y200" s="339"/>
      <c r="Z200" s="336"/>
      <c r="AA200" s="336"/>
      <c r="AB200" s="337"/>
      <c r="AC200" s="2284"/>
      <c r="AD200" s="2285"/>
      <c r="AE200" s="2285"/>
      <c r="AF200" s="2286"/>
    </row>
    <row r="201" spans="1:32" ht="18.75" customHeight="1" x14ac:dyDescent="0.2">
      <c r="A201" s="398" t="s">
        <v>8</v>
      </c>
      <c r="B201" s="331">
        <v>26</v>
      </c>
      <c r="C201" s="332" t="s">
        <v>273</v>
      </c>
      <c r="D201" s="398" t="s">
        <v>8</v>
      </c>
      <c r="E201" s="322" t="s">
        <v>166</v>
      </c>
      <c r="F201" s="398" t="s">
        <v>8</v>
      </c>
      <c r="G201" s="322" t="s">
        <v>167</v>
      </c>
      <c r="H201" s="385" t="s">
        <v>120</v>
      </c>
      <c r="I201" s="407" t="s">
        <v>8</v>
      </c>
      <c r="J201" s="341" t="s">
        <v>22</v>
      </c>
      <c r="K201" s="341"/>
      <c r="L201" s="409" t="s">
        <v>8</v>
      </c>
      <c r="M201" s="341" t="s">
        <v>23</v>
      </c>
      <c r="N201" s="341"/>
      <c r="O201" s="409" t="s">
        <v>8</v>
      </c>
      <c r="P201" s="341" t="s">
        <v>24</v>
      </c>
      <c r="Q201" s="410"/>
      <c r="R201" s="410"/>
      <c r="S201" s="410"/>
      <c r="T201" s="410"/>
      <c r="U201" s="410"/>
      <c r="V201" s="410"/>
      <c r="W201" s="410"/>
      <c r="X201" s="411"/>
      <c r="Y201" s="339"/>
      <c r="Z201" s="336"/>
      <c r="AA201" s="336"/>
      <c r="AB201" s="337"/>
      <c r="AC201" s="2284"/>
      <c r="AD201" s="2285"/>
      <c r="AE201" s="2285"/>
      <c r="AF201" s="2286"/>
    </row>
    <row r="202" spans="1:32" ht="18.75" customHeight="1" x14ac:dyDescent="0.2">
      <c r="A202" s="330"/>
      <c r="B202" s="331"/>
      <c r="C202" s="332"/>
      <c r="D202" s="398" t="s">
        <v>8</v>
      </c>
      <c r="E202" s="322" t="s">
        <v>168</v>
      </c>
      <c r="F202" s="398" t="s">
        <v>8</v>
      </c>
      <c r="G202" s="322" t="s">
        <v>169</v>
      </c>
      <c r="H202" s="2308" t="s">
        <v>149</v>
      </c>
      <c r="I202" s="417" t="s">
        <v>8</v>
      </c>
      <c r="J202" s="343" t="s">
        <v>126</v>
      </c>
      <c r="K202" s="343"/>
      <c r="L202" s="434"/>
      <c r="M202" s="434"/>
      <c r="N202" s="434"/>
      <c r="O202" s="434"/>
      <c r="P202" s="418" t="s">
        <v>8</v>
      </c>
      <c r="Q202" s="343" t="s">
        <v>127</v>
      </c>
      <c r="R202" s="434"/>
      <c r="S202" s="434"/>
      <c r="T202" s="434"/>
      <c r="U202" s="434"/>
      <c r="V202" s="434"/>
      <c r="W202" s="434"/>
      <c r="X202" s="435"/>
      <c r="Y202" s="339"/>
      <c r="Z202" s="336"/>
      <c r="AA202" s="336"/>
      <c r="AB202" s="337"/>
      <c r="AC202" s="2284"/>
      <c r="AD202" s="2285"/>
      <c r="AE202" s="2285"/>
      <c r="AF202" s="2286"/>
    </row>
    <row r="203" spans="1:32" ht="18.75" customHeight="1" x14ac:dyDescent="0.2">
      <c r="A203" s="330"/>
      <c r="B203" s="331"/>
      <c r="C203" s="332"/>
      <c r="D203" s="333"/>
      <c r="E203" s="322"/>
      <c r="F203" s="334"/>
      <c r="G203" s="322"/>
      <c r="H203" s="2304"/>
      <c r="I203" s="404" t="s">
        <v>8</v>
      </c>
      <c r="J203" s="344" t="s">
        <v>151</v>
      </c>
      <c r="K203" s="405"/>
      <c r="L203" s="405"/>
      <c r="M203" s="405"/>
      <c r="N203" s="405"/>
      <c r="O203" s="405"/>
      <c r="P203" s="405"/>
      <c r="Q203" s="338"/>
      <c r="R203" s="405"/>
      <c r="S203" s="405"/>
      <c r="T203" s="405"/>
      <c r="U203" s="405"/>
      <c r="V203" s="405"/>
      <c r="W203" s="405"/>
      <c r="X203" s="406"/>
      <c r="Y203" s="339"/>
      <c r="Z203" s="336"/>
      <c r="AA203" s="336"/>
      <c r="AB203" s="337"/>
      <c r="AC203" s="2284"/>
      <c r="AD203" s="2285"/>
      <c r="AE203" s="2285"/>
      <c r="AF203" s="2286"/>
    </row>
    <row r="204" spans="1:32" ht="18.75" customHeight="1" x14ac:dyDescent="0.2">
      <c r="A204" s="330"/>
      <c r="B204" s="331"/>
      <c r="C204" s="332"/>
      <c r="D204" s="333"/>
      <c r="E204" s="322"/>
      <c r="F204" s="334"/>
      <c r="G204" s="322"/>
      <c r="H204" s="433" t="s">
        <v>108</v>
      </c>
      <c r="I204" s="407" t="s">
        <v>8</v>
      </c>
      <c r="J204" s="341" t="s">
        <v>22</v>
      </c>
      <c r="K204" s="341"/>
      <c r="L204" s="409" t="s">
        <v>8</v>
      </c>
      <c r="M204" s="341" t="s">
        <v>23</v>
      </c>
      <c r="N204" s="341"/>
      <c r="O204" s="409" t="s">
        <v>8</v>
      </c>
      <c r="P204" s="341" t="s">
        <v>24</v>
      </c>
      <c r="Q204" s="410"/>
      <c r="R204" s="410"/>
      <c r="S204" s="410"/>
      <c r="T204" s="410"/>
      <c r="U204" s="434"/>
      <c r="V204" s="434"/>
      <c r="W204" s="434"/>
      <c r="X204" s="435"/>
      <c r="Y204" s="339"/>
      <c r="Z204" s="336"/>
      <c r="AA204" s="336"/>
      <c r="AB204" s="337"/>
      <c r="AC204" s="2284"/>
      <c r="AD204" s="2285"/>
      <c r="AE204" s="2285"/>
      <c r="AF204" s="2286"/>
    </row>
    <row r="205" spans="1:32" ht="18.75" customHeight="1" x14ac:dyDescent="0.2">
      <c r="A205" s="330"/>
      <c r="B205" s="331"/>
      <c r="C205" s="332"/>
      <c r="D205" s="333"/>
      <c r="E205" s="322"/>
      <c r="F205" s="334"/>
      <c r="G205" s="322"/>
      <c r="H205" s="2308" t="s">
        <v>165</v>
      </c>
      <c r="I205" s="417" t="s">
        <v>8</v>
      </c>
      <c r="J205" s="343" t="s">
        <v>153</v>
      </c>
      <c r="K205" s="415"/>
      <c r="L205" s="373"/>
      <c r="M205" s="418" t="s">
        <v>8</v>
      </c>
      <c r="N205" s="343" t="s">
        <v>154</v>
      </c>
      <c r="O205" s="434"/>
      <c r="P205" s="434"/>
      <c r="Q205" s="418" t="s">
        <v>8</v>
      </c>
      <c r="R205" s="343" t="s">
        <v>155</v>
      </c>
      <c r="S205" s="434"/>
      <c r="T205" s="434"/>
      <c r="U205" s="434"/>
      <c r="V205" s="434"/>
      <c r="W205" s="434"/>
      <c r="X205" s="435"/>
      <c r="Y205" s="339"/>
      <c r="Z205" s="336"/>
      <c r="AA205" s="336"/>
      <c r="AB205" s="337"/>
      <c r="AC205" s="2284"/>
      <c r="AD205" s="2285"/>
      <c r="AE205" s="2285"/>
      <c r="AF205" s="2286"/>
    </row>
    <row r="206" spans="1:32" ht="18.75" customHeight="1" x14ac:dyDescent="0.2">
      <c r="A206" s="330"/>
      <c r="B206" s="331"/>
      <c r="C206" s="332"/>
      <c r="D206" s="333"/>
      <c r="E206" s="322"/>
      <c r="F206" s="334"/>
      <c r="G206" s="322"/>
      <c r="H206" s="2304"/>
      <c r="I206" s="404" t="s">
        <v>8</v>
      </c>
      <c r="J206" s="344" t="s">
        <v>157</v>
      </c>
      <c r="K206" s="405"/>
      <c r="L206" s="405"/>
      <c r="M206" s="405"/>
      <c r="N206" s="405"/>
      <c r="O206" s="405"/>
      <c r="P206" s="405"/>
      <c r="Q206" s="427" t="s">
        <v>8</v>
      </c>
      <c r="R206" s="344" t="s">
        <v>158</v>
      </c>
      <c r="S206" s="338"/>
      <c r="T206" s="405"/>
      <c r="U206" s="405"/>
      <c r="V206" s="405"/>
      <c r="W206" s="405"/>
      <c r="X206" s="406"/>
      <c r="Y206" s="339"/>
      <c r="Z206" s="336"/>
      <c r="AA206" s="336"/>
      <c r="AB206" s="337"/>
      <c r="AC206" s="2284"/>
      <c r="AD206" s="2285"/>
      <c r="AE206" s="2285"/>
      <c r="AF206" s="2286"/>
    </row>
    <row r="207" spans="1:32" ht="18.75" customHeight="1" x14ac:dyDescent="0.2">
      <c r="A207" s="330"/>
      <c r="B207" s="331"/>
      <c r="C207" s="332"/>
      <c r="D207" s="333"/>
      <c r="E207" s="322"/>
      <c r="F207" s="334"/>
      <c r="G207" s="322"/>
      <c r="H207" s="385" t="s">
        <v>78</v>
      </c>
      <c r="I207" s="407" t="s">
        <v>8</v>
      </c>
      <c r="J207" s="341" t="s">
        <v>22</v>
      </c>
      <c r="K207" s="341"/>
      <c r="L207" s="409" t="s">
        <v>8</v>
      </c>
      <c r="M207" s="341" t="s">
        <v>35</v>
      </c>
      <c r="N207" s="341"/>
      <c r="O207" s="409" t="s">
        <v>8</v>
      </c>
      <c r="P207" s="341" t="s">
        <v>36</v>
      </c>
      <c r="Q207" s="368"/>
      <c r="R207" s="409" t="s">
        <v>8</v>
      </c>
      <c r="S207" s="341" t="s">
        <v>79</v>
      </c>
      <c r="T207" s="368"/>
      <c r="U207" s="368"/>
      <c r="V207" s="368"/>
      <c r="W207" s="368"/>
      <c r="X207" s="369"/>
      <c r="Y207" s="339"/>
      <c r="Z207" s="336"/>
      <c r="AA207" s="336"/>
      <c r="AB207" s="337"/>
      <c r="AC207" s="2284"/>
      <c r="AD207" s="2285"/>
      <c r="AE207" s="2285"/>
      <c r="AF207" s="2286"/>
    </row>
    <row r="208" spans="1:32" ht="18.75" customHeight="1" x14ac:dyDescent="0.2">
      <c r="A208" s="330"/>
      <c r="B208" s="331"/>
      <c r="C208" s="332"/>
      <c r="D208" s="333"/>
      <c r="E208" s="322"/>
      <c r="F208" s="334"/>
      <c r="G208" s="322"/>
      <c r="H208" s="2278" t="s">
        <v>113</v>
      </c>
      <c r="I208" s="2305" t="s">
        <v>8</v>
      </c>
      <c r="J208" s="2306" t="s">
        <v>22</v>
      </c>
      <c r="K208" s="2306"/>
      <c r="L208" s="2307" t="s">
        <v>8</v>
      </c>
      <c r="M208" s="2306" t="s">
        <v>26</v>
      </c>
      <c r="N208" s="2306"/>
      <c r="O208" s="370"/>
      <c r="P208" s="370"/>
      <c r="Q208" s="370"/>
      <c r="R208" s="370"/>
      <c r="S208" s="370"/>
      <c r="T208" s="370"/>
      <c r="U208" s="370"/>
      <c r="V208" s="370"/>
      <c r="W208" s="370"/>
      <c r="X208" s="371"/>
      <c r="Y208" s="339"/>
      <c r="Z208" s="336"/>
      <c r="AA208" s="336"/>
      <c r="AB208" s="337"/>
      <c r="AC208" s="2284"/>
      <c r="AD208" s="2285"/>
      <c r="AE208" s="2285"/>
      <c r="AF208" s="2286"/>
    </row>
    <row r="209" spans="1:32" ht="18.75" customHeight="1" x14ac:dyDescent="0.2">
      <c r="A209" s="398"/>
      <c r="B209" s="331"/>
      <c r="C209" s="332"/>
      <c r="D209" s="333"/>
      <c r="E209" s="322"/>
      <c r="F209" s="334"/>
      <c r="G209" s="322"/>
      <c r="H209" s="2279"/>
      <c r="I209" s="2305"/>
      <c r="J209" s="2306"/>
      <c r="K209" s="2306"/>
      <c r="L209" s="2307"/>
      <c r="M209" s="2306"/>
      <c r="N209" s="2306"/>
      <c r="O209" s="338"/>
      <c r="P209" s="338"/>
      <c r="Q209" s="338"/>
      <c r="R209" s="338"/>
      <c r="S209" s="338"/>
      <c r="T209" s="338"/>
      <c r="U209" s="338"/>
      <c r="V209" s="338"/>
      <c r="W209" s="338"/>
      <c r="X209" s="374"/>
      <c r="Y209" s="339"/>
      <c r="Z209" s="336"/>
      <c r="AA209" s="336"/>
      <c r="AB209" s="337"/>
      <c r="AC209" s="2284"/>
      <c r="AD209" s="2285"/>
      <c r="AE209" s="2285"/>
      <c r="AF209" s="2286"/>
    </row>
    <row r="210" spans="1:32" ht="18.75" customHeight="1" x14ac:dyDescent="0.2">
      <c r="A210" s="330"/>
      <c r="B210" s="331"/>
      <c r="C210" s="332"/>
      <c r="D210" s="333"/>
      <c r="E210" s="322"/>
      <c r="F210" s="334"/>
      <c r="G210" s="335"/>
      <c r="H210" s="348" t="s">
        <v>34</v>
      </c>
      <c r="I210" s="407" t="s">
        <v>8</v>
      </c>
      <c r="J210" s="341" t="s">
        <v>22</v>
      </c>
      <c r="K210" s="341"/>
      <c r="L210" s="409" t="s">
        <v>8</v>
      </c>
      <c r="M210" s="341" t="s">
        <v>35</v>
      </c>
      <c r="N210" s="341"/>
      <c r="O210" s="409" t="s">
        <v>8</v>
      </c>
      <c r="P210" s="341" t="s">
        <v>36</v>
      </c>
      <c r="Q210" s="341"/>
      <c r="R210" s="409" t="s">
        <v>8</v>
      </c>
      <c r="S210" s="341" t="s">
        <v>37</v>
      </c>
      <c r="T210" s="341"/>
      <c r="U210" s="408"/>
      <c r="V210" s="408"/>
      <c r="W210" s="408"/>
      <c r="X210" s="412"/>
      <c r="Y210" s="339"/>
      <c r="Z210" s="336"/>
      <c r="AA210" s="336"/>
      <c r="AB210" s="337"/>
      <c r="AC210" s="2284"/>
      <c r="AD210" s="2285"/>
      <c r="AE210" s="2285"/>
      <c r="AF210" s="2286"/>
    </row>
    <row r="211" spans="1:32" ht="18.75" customHeight="1" x14ac:dyDescent="0.2">
      <c r="A211" s="330"/>
      <c r="B211" s="331"/>
      <c r="C211" s="332"/>
      <c r="D211" s="333"/>
      <c r="E211" s="322"/>
      <c r="F211" s="334"/>
      <c r="G211" s="335"/>
      <c r="H211" s="349" t="s">
        <v>38</v>
      </c>
      <c r="I211" s="417" t="s">
        <v>8</v>
      </c>
      <c r="J211" s="343" t="s">
        <v>39</v>
      </c>
      <c r="K211" s="343"/>
      <c r="L211" s="418" t="s">
        <v>8</v>
      </c>
      <c r="M211" s="343" t="s">
        <v>40</v>
      </c>
      <c r="N211" s="343"/>
      <c r="O211" s="418" t="s">
        <v>8</v>
      </c>
      <c r="P211" s="343" t="s">
        <v>41</v>
      </c>
      <c r="Q211" s="343"/>
      <c r="R211" s="418"/>
      <c r="S211" s="343"/>
      <c r="T211" s="343"/>
      <c r="U211" s="415"/>
      <c r="V211" s="415"/>
      <c r="W211" s="415"/>
      <c r="X211" s="416"/>
      <c r="Y211" s="339"/>
      <c r="Z211" s="336"/>
      <c r="AA211" s="336"/>
      <c r="AB211" s="337"/>
      <c r="AC211" s="2284"/>
      <c r="AD211" s="2285"/>
      <c r="AE211" s="2285"/>
      <c r="AF211" s="2286"/>
    </row>
    <row r="212" spans="1:32" ht="18.75" customHeight="1" x14ac:dyDescent="0.2">
      <c r="A212" s="350"/>
      <c r="B212" s="351"/>
      <c r="C212" s="352"/>
      <c r="D212" s="353"/>
      <c r="E212" s="354"/>
      <c r="F212" s="355"/>
      <c r="G212" s="356"/>
      <c r="H212" s="357" t="s">
        <v>42</v>
      </c>
      <c r="I212" s="419" t="s">
        <v>8</v>
      </c>
      <c r="J212" s="358" t="s">
        <v>22</v>
      </c>
      <c r="K212" s="358"/>
      <c r="L212" s="420" t="s">
        <v>8</v>
      </c>
      <c r="M212" s="358" t="s">
        <v>26</v>
      </c>
      <c r="N212" s="358"/>
      <c r="O212" s="358"/>
      <c r="P212" s="358"/>
      <c r="Q212" s="421"/>
      <c r="R212" s="358"/>
      <c r="S212" s="358"/>
      <c r="T212" s="358"/>
      <c r="U212" s="358"/>
      <c r="V212" s="358"/>
      <c r="W212" s="358"/>
      <c r="X212" s="359"/>
      <c r="Y212" s="360"/>
      <c r="Z212" s="361"/>
      <c r="AA212" s="361"/>
      <c r="AB212" s="362"/>
      <c r="AC212" s="2275"/>
      <c r="AD212" s="2276"/>
      <c r="AE212" s="2276"/>
      <c r="AF212" s="2277"/>
    </row>
    <row r="213" spans="1:32" ht="19.5" customHeight="1" x14ac:dyDescent="0.2">
      <c r="A213" s="323"/>
      <c r="B213" s="324"/>
      <c r="C213" s="325"/>
      <c r="D213" s="326"/>
      <c r="E213" s="319"/>
      <c r="F213" s="327"/>
      <c r="G213" s="328"/>
      <c r="H213" s="436" t="s">
        <v>19</v>
      </c>
      <c r="I213" s="422" t="s">
        <v>8</v>
      </c>
      <c r="J213" s="366" t="s">
        <v>20</v>
      </c>
      <c r="K213" s="423"/>
      <c r="L213" s="379"/>
      <c r="M213" s="424" t="s">
        <v>8</v>
      </c>
      <c r="N213" s="366" t="s">
        <v>21</v>
      </c>
      <c r="O213" s="424"/>
      <c r="P213" s="366"/>
      <c r="Q213" s="425"/>
      <c r="R213" s="425"/>
      <c r="S213" s="425"/>
      <c r="T213" s="425"/>
      <c r="U213" s="425"/>
      <c r="V213" s="425"/>
      <c r="W213" s="425"/>
      <c r="X213" s="426"/>
      <c r="Y213" s="399" t="s">
        <v>8</v>
      </c>
      <c r="Z213" s="317" t="s">
        <v>17</v>
      </c>
      <c r="AA213" s="317"/>
      <c r="AB213" s="329"/>
      <c r="AC213" s="2272"/>
      <c r="AD213" s="2273"/>
      <c r="AE213" s="2273"/>
      <c r="AF213" s="2274"/>
    </row>
    <row r="214" spans="1:32" ht="19.5" customHeight="1" x14ac:dyDescent="0.2">
      <c r="A214" s="330"/>
      <c r="B214" s="331"/>
      <c r="C214" s="332"/>
      <c r="D214" s="333"/>
      <c r="E214" s="322"/>
      <c r="F214" s="334"/>
      <c r="G214" s="335"/>
      <c r="H214" s="347" t="s">
        <v>60</v>
      </c>
      <c r="I214" s="407" t="s">
        <v>8</v>
      </c>
      <c r="J214" s="341" t="s">
        <v>20</v>
      </c>
      <c r="K214" s="408"/>
      <c r="L214" s="367"/>
      <c r="M214" s="409" t="s">
        <v>8</v>
      </c>
      <c r="N214" s="341" t="s">
        <v>21</v>
      </c>
      <c r="O214" s="409"/>
      <c r="P214" s="341"/>
      <c r="Q214" s="410"/>
      <c r="R214" s="410"/>
      <c r="S214" s="410"/>
      <c r="T214" s="410"/>
      <c r="U214" s="410"/>
      <c r="V214" s="410"/>
      <c r="W214" s="410"/>
      <c r="X214" s="411"/>
      <c r="Y214" s="397" t="s">
        <v>8</v>
      </c>
      <c r="Z214" s="320" t="s">
        <v>18</v>
      </c>
      <c r="AA214" s="336"/>
      <c r="AB214" s="337"/>
      <c r="AC214" s="2284"/>
      <c r="AD214" s="2285"/>
      <c r="AE214" s="2285"/>
      <c r="AF214" s="2286"/>
    </row>
    <row r="215" spans="1:32" ht="18.75" customHeight="1" x14ac:dyDescent="0.2">
      <c r="A215" s="330"/>
      <c r="B215" s="331"/>
      <c r="C215" s="332"/>
      <c r="D215" s="333"/>
      <c r="E215" s="335"/>
      <c r="F215" s="333"/>
      <c r="G215" s="322"/>
      <c r="H215" s="390" t="s">
        <v>170</v>
      </c>
      <c r="I215" s="404" t="s">
        <v>8</v>
      </c>
      <c r="J215" s="344" t="s">
        <v>91</v>
      </c>
      <c r="K215" s="413"/>
      <c r="L215" s="389"/>
      <c r="M215" s="427" t="s">
        <v>8</v>
      </c>
      <c r="N215" s="344" t="s">
        <v>138</v>
      </c>
      <c r="O215" s="338"/>
      <c r="P215" s="413"/>
      <c r="Q215" s="413"/>
      <c r="R215" s="413"/>
      <c r="S215" s="413"/>
      <c r="T215" s="413"/>
      <c r="U215" s="413"/>
      <c r="V215" s="413"/>
      <c r="W215" s="413"/>
      <c r="X215" s="414"/>
      <c r="Y215" s="307"/>
      <c r="Z215" s="307"/>
      <c r="AA215" s="307"/>
      <c r="AB215" s="307"/>
      <c r="AC215" s="2284"/>
      <c r="AD215" s="2285"/>
      <c r="AE215" s="2285"/>
      <c r="AF215" s="2286"/>
    </row>
    <row r="216" spans="1:32" ht="18.75" customHeight="1" x14ac:dyDescent="0.2">
      <c r="A216" s="330"/>
      <c r="B216" s="331"/>
      <c r="C216" s="332"/>
      <c r="D216" s="333"/>
      <c r="E216" s="335"/>
      <c r="F216" s="333"/>
      <c r="G216" s="322"/>
      <c r="H216" s="385" t="s">
        <v>171</v>
      </c>
      <c r="I216" s="407" t="s">
        <v>8</v>
      </c>
      <c r="J216" s="341" t="s">
        <v>91</v>
      </c>
      <c r="K216" s="408"/>
      <c r="L216" s="367"/>
      <c r="M216" s="409" t="s">
        <v>8</v>
      </c>
      <c r="N216" s="341" t="s">
        <v>138</v>
      </c>
      <c r="O216" s="368"/>
      <c r="P216" s="408"/>
      <c r="Q216" s="408"/>
      <c r="R216" s="408"/>
      <c r="S216" s="408"/>
      <c r="T216" s="408"/>
      <c r="U216" s="408"/>
      <c r="V216" s="408"/>
      <c r="W216" s="408"/>
      <c r="X216" s="412"/>
      <c r="Y216" s="339"/>
      <c r="Z216" s="336"/>
      <c r="AA216" s="336"/>
      <c r="AB216" s="337"/>
      <c r="AC216" s="2284"/>
      <c r="AD216" s="2285"/>
      <c r="AE216" s="2285"/>
      <c r="AF216" s="2286"/>
    </row>
    <row r="217" spans="1:32" ht="18.75" customHeight="1" x14ac:dyDescent="0.2">
      <c r="A217" s="330"/>
      <c r="B217" s="331"/>
      <c r="C217" s="332"/>
      <c r="D217" s="333"/>
      <c r="E217" s="335"/>
      <c r="F217" s="333"/>
      <c r="G217" s="322"/>
      <c r="H217" s="385" t="s">
        <v>262</v>
      </c>
      <c r="I217" s="407" t="s">
        <v>8</v>
      </c>
      <c r="J217" s="341" t="s">
        <v>22</v>
      </c>
      <c r="K217" s="408"/>
      <c r="L217" s="409" t="s">
        <v>8</v>
      </c>
      <c r="M217" s="341" t="s">
        <v>26</v>
      </c>
      <c r="N217" s="410"/>
      <c r="O217" s="410"/>
      <c r="P217" s="410"/>
      <c r="Q217" s="408"/>
      <c r="R217" s="408"/>
      <c r="S217" s="408"/>
      <c r="T217" s="408"/>
      <c r="U217" s="408"/>
      <c r="V217" s="408"/>
      <c r="W217" s="408"/>
      <c r="X217" s="412"/>
      <c r="Y217" s="339"/>
      <c r="Z217" s="336"/>
      <c r="AA217" s="336"/>
      <c r="AB217" s="337"/>
      <c r="AC217" s="2284"/>
      <c r="AD217" s="2285"/>
      <c r="AE217" s="2285"/>
      <c r="AF217" s="2286"/>
    </row>
    <row r="218" spans="1:32" ht="18.75" customHeight="1" x14ac:dyDescent="0.2">
      <c r="A218" s="330"/>
      <c r="B218" s="331"/>
      <c r="C218" s="332"/>
      <c r="D218" s="333"/>
      <c r="E218" s="335"/>
      <c r="F218" s="333"/>
      <c r="G218" s="322"/>
      <c r="H218" s="385" t="s">
        <v>106</v>
      </c>
      <c r="I218" s="407" t="s">
        <v>8</v>
      </c>
      <c r="J218" s="341" t="s">
        <v>47</v>
      </c>
      <c r="K218" s="408"/>
      <c r="L218" s="367"/>
      <c r="M218" s="409" t="s">
        <v>8</v>
      </c>
      <c r="N218" s="341" t="s">
        <v>48</v>
      </c>
      <c r="O218" s="410"/>
      <c r="P218" s="410"/>
      <c r="Q218" s="408"/>
      <c r="R218" s="408"/>
      <c r="S218" s="408"/>
      <c r="T218" s="408"/>
      <c r="U218" s="408"/>
      <c r="V218" s="408"/>
      <c r="W218" s="408"/>
      <c r="X218" s="412"/>
      <c r="Y218" s="339"/>
      <c r="Z218" s="336"/>
      <c r="AA218" s="336"/>
      <c r="AB218" s="337"/>
      <c r="AC218" s="2284"/>
      <c r="AD218" s="2285"/>
      <c r="AE218" s="2285"/>
      <c r="AF218" s="2286"/>
    </row>
    <row r="219" spans="1:32" ht="19.5" customHeight="1" x14ac:dyDescent="0.2">
      <c r="A219" s="330"/>
      <c r="B219" s="331"/>
      <c r="C219" s="332"/>
      <c r="D219" s="333"/>
      <c r="E219" s="322"/>
      <c r="F219" s="334"/>
      <c r="G219" s="322"/>
      <c r="H219" s="347" t="s">
        <v>32</v>
      </c>
      <c r="I219" s="407" t="s">
        <v>8</v>
      </c>
      <c r="J219" s="341" t="s">
        <v>22</v>
      </c>
      <c r="K219" s="341"/>
      <c r="L219" s="409" t="s">
        <v>8</v>
      </c>
      <c r="M219" s="341" t="s">
        <v>26</v>
      </c>
      <c r="N219" s="341"/>
      <c r="O219" s="410"/>
      <c r="P219" s="341"/>
      <c r="Q219" s="410"/>
      <c r="R219" s="410"/>
      <c r="S219" s="410"/>
      <c r="T219" s="410"/>
      <c r="U219" s="410"/>
      <c r="V219" s="410"/>
      <c r="W219" s="410"/>
      <c r="X219" s="411"/>
      <c r="Y219" s="336"/>
      <c r="Z219" s="336"/>
      <c r="AA219" s="336"/>
      <c r="AB219" s="337"/>
      <c r="AC219" s="2284"/>
      <c r="AD219" s="2285"/>
      <c r="AE219" s="2285"/>
      <c r="AF219" s="2286"/>
    </row>
    <row r="220" spans="1:32" ht="18.75" customHeight="1" x14ac:dyDescent="0.2">
      <c r="A220" s="330"/>
      <c r="B220" s="331"/>
      <c r="C220" s="332"/>
      <c r="D220" s="333"/>
      <c r="E220" s="335"/>
      <c r="F220" s="398" t="s">
        <v>8</v>
      </c>
      <c r="G220" s="322" t="s">
        <v>172</v>
      </c>
      <c r="H220" s="385" t="s">
        <v>107</v>
      </c>
      <c r="I220" s="407" t="s">
        <v>8</v>
      </c>
      <c r="J220" s="341" t="s">
        <v>22</v>
      </c>
      <c r="K220" s="408"/>
      <c r="L220" s="409" t="s">
        <v>8</v>
      </c>
      <c r="M220" s="341" t="s">
        <v>26</v>
      </c>
      <c r="N220" s="410"/>
      <c r="O220" s="410"/>
      <c r="P220" s="410"/>
      <c r="Q220" s="408"/>
      <c r="R220" s="408"/>
      <c r="S220" s="408"/>
      <c r="T220" s="408"/>
      <c r="U220" s="408"/>
      <c r="V220" s="408"/>
      <c r="W220" s="408"/>
      <c r="X220" s="412"/>
      <c r="Y220" s="339"/>
      <c r="Z220" s="336"/>
      <c r="AA220" s="336"/>
      <c r="AB220" s="337"/>
      <c r="AC220" s="2284"/>
      <c r="AD220" s="2285"/>
      <c r="AE220" s="2285"/>
      <c r="AF220" s="2286"/>
    </row>
    <row r="221" spans="1:32" ht="18.75" customHeight="1" x14ac:dyDescent="0.2">
      <c r="A221" s="330"/>
      <c r="B221" s="331"/>
      <c r="C221" s="332"/>
      <c r="D221" s="333"/>
      <c r="E221" s="322"/>
      <c r="F221" s="333"/>
      <c r="G221" s="322" t="s">
        <v>143</v>
      </c>
      <c r="H221" s="385" t="s">
        <v>120</v>
      </c>
      <c r="I221" s="407" t="s">
        <v>8</v>
      </c>
      <c r="J221" s="341" t="s">
        <v>22</v>
      </c>
      <c r="K221" s="341"/>
      <c r="L221" s="409" t="s">
        <v>8</v>
      </c>
      <c r="M221" s="341" t="s">
        <v>23</v>
      </c>
      <c r="N221" s="341"/>
      <c r="O221" s="409" t="s">
        <v>8</v>
      </c>
      <c r="P221" s="341" t="s">
        <v>24</v>
      </c>
      <c r="Q221" s="410"/>
      <c r="R221" s="408"/>
      <c r="S221" s="408"/>
      <c r="T221" s="408"/>
      <c r="U221" s="408"/>
      <c r="V221" s="408"/>
      <c r="W221" s="408"/>
      <c r="X221" s="412"/>
      <c r="Y221" s="339"/>
      <c r="Z221" s="336"/>
      <c r="AA221" s="336"/>
      <c r="AB221" s="337"/>
      <c r="AC221" s="2284"/>
      <c r="AD221" s="2285"/>
      <c r="AE221" s="2285"/>
      <c r="AF221" s="2286"/>
    </row>
    <row r="222" spans="1:32" ht="18.75" customHeight="1" x14ac:dyDescent="0.2">
      <c r="A222" s="330"/>
      <c r="B222" s="331"/>
      <c r="C222" s="332"/>
      <c r="D222" s="333"/>
      <c r="E222" s="335"/>
      <c r="F222" s="398" t="s">
        <v>8</v>
      </c>
      <c r="G222" s="322" t="s">
        <v>173</v>
      </c>
      <c r="H222" s="2308" t="s">
        <v>149</v>
      </c>
      <c r="I222" s="417" t="s">
        <v>8</v>
      </c>
      <c r="J222" s="343" t="s">
        <v>126</v>
      </c>
      <c r="K222" s="343"/>
      <c r="L222" s="434"/>
      <c r="M222" s="434"/>
      <c r="N222" s="434"/>
      <c r="O222" s="434"/>
      <c r="P222" s="418" t="s">
        <v>8</v>
      </c>
      <c r="Q222" s="343" t="s">
        <v>127</v>
      </c>
      <c r="R222" s="434"/>
      <c r="S222" s="434"/>
      <c r="T222" s="434"/>
      <c r="U222" s="434"/>
      <c r="V222" s="434"/>
      <c r="W222" s="434"/>
      <c r="X222" s="435"/>
      <c r="Y222" s="339"/>
      <c r="Z222" s="336"/>
      <c r="AA222" s="336"/>
      <c r="AB222" s="337"/>
      <c r="AC222" s="2284"/>
      <c r="AD222" s="2285"/>
      <c r="AE222" s="2285"/>
      <c r="AF222" s="2286"/>
    </row>
    <row r="223" spans="1:32" ht="18.75" customHeight="1" x14ac:dyDescent="0.2">
      <c r="A223" s="398" t="s">
        <v>8</v>
      </c>
      <c r="B223" s="331">
        <v>26</v>
      </c>
      <c r="C223" s="332" t="s">
        <v>273</v>
      </c>
      <c r="D223" s="398" t="s">
        <v>8</v>
      </c>
      <c r="E223" s="335" t="s">
        <v>274</v>
      </c>
      <c r="F223" s="333"/>
      <c r="G223" s="322" t="s">
        <v>145</v>
      </c>
      <c r="H223" s="2304"/>
      <c r="I223" s="404" t="s">
        <v>8</v>
      </c>
      <c r="J223" s="344" t="s">
        <v>151</v>
      </c>
      <c r="K223" s="405"/>
      <c r="L223" s="405"/>
      <c r="M223" s="405"/>
      <c r="N223" s="405"/>
      <c r="O223" s="405"/>
      <c r="P223" s="405"/>
      <c r="Q223" s="338"/>
      <c r="R223" s="405"/>
      <c r="S223" s="405"/>
      <c r="T223" s="405"/>
      <c r="U223" s="405"/>
      <c r="V223" s="405"/>
      <c r="W223" s="405"/>
      <c r="X223" s="406"/>
      <c r="Y223" s="339"/>
      <c r="Z223" s="336"/>
      <c r="AA223" s="336"/>
      <c r="AB223" s="337"/>
      <c r="AC223" s="2284"/>
      <c r="AD223" s="2285"/>
      <c r="AE223" s="2285"/>
      <c r="AF223" s="2286"/>
    </row>
    <row r="224" spans="1:32" ht="18.75" customHeight="1" x14ac:dyDescent="0.2">
      <c r="A224" s="330"/>
      <c r="B224" s="331"/>
      <c r="C224" s="332"/>
      <c r="D224" s="333"/>
      <c r="E224" s="335"/>
      <c r="F224" s="398" t="s">
        <v>8</v>
      </c>
      <c r="G224" s="322" t="s">
        <v>174</v>
      </c>
      <c r="H224" s="433" t="s">
        <v>108</v>
      </c>
      <c r="I224" s="407" t="s">
        <v>8</v>
      </c>
      <c r="J224" s="341" t="s">
        <v>22</v>
      </c>
      <c r="K224" s="341"/>
      <c r="L224" s="409" t="s">
        <v>8</v>
      </c>
      <c r="M224" s="341" t="s">
        <v>23</v>
      </c>
      <c r="N224" s="341"/>
      <c r="O224" s="409" t="s">
        <v>8</v>
      </c>
      <c r="P224" s="341" t="s">
        <v>24</v>
      </c>
      <c r="Q224" s="410"/>
      <c r="R224" s="410"/>
      <c r="S224" s="410"/>
      <c r="T224" s="410"/>
      <c r="U224" s="434"/>
      <c r="V224" s="434"/>
      <c r="W224" s="434"/>
      <c r="X224" s="435"/>
      <c r="Y224" s="339"/>
      <c r="Z224" s="336"/>
      <c r="AA224" s="336"/>
      <c r="AB224" s="337"/>
      <c r="AC224" s="2284"/>
      <c r="AD224" s="2285"/>
      <c r="AE224" s="2285"/>
      <c r="AF224" s="2286"/>
    </row>
    <row r="225" spans="1:32" ht="18.75" customHeight="1" x14ac:dyDescent="0.2">
      <c r="A225" s="330"/>
      <c r="B225" s="331"/>
      <c r="C225" s="332"/>
      <c r="D225" s="333"/>
      <c r="E225" s="335"/>
      <c r="F225" s="333"/>
      <c r="G225" s="322" t="s">
        <v>147</v>
      </c>
      <c r="H225" s="2308" t="s">
        <v>165</v>
      </c>
      <c r="I225" s="417" t="s">
        <v>8</v>
      </c>
      <c r="J225" s="343" t="s">
        <v>153</v>
      </c>
      <c r="K225" s="415"/>
      <c r="L225" s="373"/>
      <c r="M225" s="418" t="s">
        <v>8</v>
      </c>
      <c r="N225" s="343" t="s">
        <v>154</v>
      </c>
      <c r="O225" s="434"/>
      <c r="P225" s="434"/>
      <c r="Q225" s="418" t="s">
        <v>8</v>
      </c>
      <c r="R225" s="343" t="s">
        <v>155</v>
      </c>
      <c r="S225" s="434"/>
      <c r="T225" s="434"/>
      <c r="U225" s="434"/>
      <c r="V225" s="434"/>
      <c r="W225" s="434"/>
      <c r="X225" s="435"/>
      <c r="Y225" s="339"/>
      <c r="Z225" s="336"/>
      <c r="AA225" s="336"/>
      <c r="AB225" s="337"/>
      <c r="AC225" s="2284"/>
      <c r="AD225" s="2285"/>
      <c r="AE225" s="2285"/>
      <c r="AF225" s="2286"/>
    </row>
    <row r="226" spans="1:32" ht="18.75" customHeight="1" x14ac:dyDescent="0.2">
      <c r="A226" s="330"/>
      <c r="B226" s="331"/>
      <c r="C226" s="332"/>
      <c r="D226" s="333"/>
      <c r="E226" s="335"/>
      <c r="F226" s="398" t="s">
        <v>8</v>
      </c>
      <c r="G226" s="322" t="s">
        <v>175</v>
      </c>
      <c r="H226" s="2304"/>
      <c r="I226" s="404" t="s">
        <v>8</v>
      </c>
      <c r="J226" s="344" t="s">
        <v>157</v>
      </c>
      <c r="K226" s="405"/>
      <c r="L226" s="405"/>
      <c r="M226" s="405"/>
      <c r="N226" s="405"/>
      <c r="O226" s="405"/>
      <c r="P226" s="405"/>
      <c r="Q226" s="427" t="s">
        <v>8</v>
      </c>
      <c r="R226" s="344" t="s">
        <v>158</v>
      </c>
      <c r="S226" s="338"/>
      <c r="T226" s="405"/>
      <c r="U226" s="405"/>
      <c r="V226" s="405"/>
      <c r="W226" s="405"/>
      <c r="X226" s="406"/>
      <c r="Y226" s="339"/>
      <c r="Z226" s="336"/>
      <c r="AA226" s="336"/>
      <c r="AB226" s="337"/>
      <c r="AC226" s="2284"/>
      <c r="AD226" s="2285"/>
      <c r="AE226" s="2285"/>
      <c r="AF226" s="2286"/>
    </row>
    <row r="227" spans="1:32" ht="18.75" customHeight="1" x14ac:dyDescent="0.2">
      <c r="A227" s="330"/>
      <c r="B227" s="331"/>
      <c r="C227" s="332"/>
      <c r="D227" s="333"/>
      <c r="E227" s="335"/>
      <c r="F227" s="334"/>
      <c r="G227" s="335"/>
      <c r="H227" s="385" t="s">
        <v>78</v>
      </c>
      <c r="I227" s="407" t="s">
        <v>8</v>
      </c>
      <c r="J227" s="341" t="s">
        <v>22</v>
      </c>
      <c r="K227" s="341"/>
      <c r="L227" s="409" t="s">
        <v>8</v>
      </c>
      <c r="M227" s="341" t="s">
        <v>35</v>
      </c>
      <c r="N227" s="341"/>
      <c r="O227" s="409" t="s">
        <v>8</v>
      </c>
      <c r="P227" s="341" t="s">
        <v>36</v>
      </c>
      <c r="Q227" s="368"/>
      <c r="R227" s="409" t="s">
        <v>8</v>
      </c>
      <c r="S227" s="341" t="s">
        <v>79</v>
      </c>
      <c r="T227" s="368"/>
      <c r="U227" s="368"/>
      <c r="V227" s="368"/>
      <c r="W227" s="368"/>
      <c r="X227" s="369"/>
      <c r="Y227" s="339"/>
      <c r="Z227" s="336"/>
      <c r="AA227" s="336"/>
      <c r="AB227" s="337"/>
      <c r="AC227" s="2284"/>
      <c r="AD227" s="2285"/>
      <c r="AE227" s="2285"/>
      <c r="AF227" s="2286"/>
    </row>
    <row r="228" spans="1:32" ht="18.75" customHeight="1" x14ac:dyDescent="0.2">
      <c r="A228" s="330"/>
      <c r="B228" s="331"/>
      <c r="C228" s="332"/>
      <c r="D228" s="333"/>
      <c r="E228" s="335"/>
      <c r="F228" s="334"/>
      <c r="G228" s="335"/>
      <c r="H228" s="2278" t="s">
        <v>113</v>
      </c>
      <c r="I228" s="2305" t="s">
        <v>8</v>
      </c>
      <c r="J228" s="2306" t="s">
        <v>22</v>
      </c>
      <c r="K228" s="2306"/>
      <c r="L228" s="2307" t="s">
        <v>8</v>
      </c>
      <c r="M228" s="2306" t="s">
        <v>26</v>
      </c>
      <c r="N228" s="2306"/>
      <c r="O228" s="370"/>
      <c r="P228" s="370"/>
      <c r="Q228" s="370"/>
      <c r="R228" s="370"/>
      <c r="S228" s="370"/>
      <c r="T228" s="370"/>
      <c r="U228" s="370"/>
      <c r="V228" s="370"/>
      <c r="W228" s="370"/>
      <c r="X228" s="371"/>
      <c r="Y228" s="339"/>
      <c r="Z228" s="336"/>
      <c r="AA228" s="336"/>
      <c r="AB228" s="337"/>
      <c r="AC228" s="2284"/>
      <c r="AD228" s="2285"/>
      <c r="AE228" s="2285"/>
      <c r="AF228" s="2286"/>
    </row>
    <row r="229" spans="1:32" ht="18.75" customHeight="1" x14ac:dyDescent="0.2">
      <c r="A229" s="330"/>
      <c r="B229" s="331"/>
      <c r="C229" s="332"/>
      <c r="D229" s="333"/>
      <c r="E229" s="335"/>
      <c r="F229" s="307"/>
      <c r="G229" s="307"/>
      <c r="H229" s="2279"/>
      <c r="I229" s="2305"/>
      <c r="J229" s="2306"/>
      <c r="K229" s="2306"/>
      <c r="L229" s="2307"/>
      <c r="M229" s="2306"/>
      <c r="N229" s="2306"/>
      <c r="O229" s="338"/>
      <c r="P229" s="338"/>
      <c r="Q229" s="338"/>
      <c r="R229" s="338"/>
      <c r="S229" s="338"/>
      <c r="T229" s="338"/>
      <c r="U229" s="338"/>
      <c r="V229" s="338"/>
      <c r="W229" s="338"/>
      <c r="X229" s="374"/>
      <c r="Y229" s="339"/>
      <c r="Z229" s="336"/>
      <c r="AA229" s="336"/>
      <c r="AB229" s="337"/>
      <c r="AC229" s="2284"/>
      <c r="AD229" s="2285"/>
      <c r="AE229" s="2285"/>
      <c r="AF229" s="2286"/>
    </row>
    <row r="230" spans="1:32" ht="18.75" customHeight="1" x14ac:dyDescent="0.2">
      <c r="A230" s="330"/>
      <c r="B230" s="331"/>
      <c r="C230" s="332"/>
      <c r="D230" s="333"/>
      <c r="E230" s="322"/>
      <c r="F230" s="334"/>
      <c r="G230" s="335"/>
      <c r="H230" s="348" t="s">
        <v>34</v>
      </c>
      <c r="I230" s="407" t="s">
        <v>8</v>
      </c>
      <c r="J230" s="341" t="s">
        <v>22</v>
      </c>
      <c r="K230" s="341"/>
      <c r="L230" s="409" t="s">
        <v>8</v>
      </c>
      <c r="M230" s="341" t="s">
        <v>35</v>
      </c>
      <c r="N230" s="341"/>
      <c r="O230" s="409" t="s">
        <v>8</v>
      </c>
      <c r="P230" s="341" t="s">
        <v>36</v>
      </c>
      <c r="Q230" s="341"/>
      <c r="R230" s="409" t="s">
        <v>8</v>
      </c>
      <c r="S230" s="341" t="s">
        <v>37</v>
      </c>
      <c r="T230" s="341"/>
      <c r="U230" s="408"/>
      <c r="V230" s="408"/>
      <c r="W230" s="408"/>
      <c r="X230" s="412"/>
      <c r="Y230" s="339"/>
      <c r="Z230" s="336"/>
      <c r="AA230" s="336"/>
      <c r="AB230" s="337"/>
      <c r="AC230" s="2284"/>
      <c r="AD230" s="2285"/>
      <c r="AE230" s="2285"/>
      <c r="AF230" s="2286"/>
    </row>
    <row r="231" spans="1:32" ht="18.75" customHeight="1" x14ac:dyDescent="0.2">
      <c r="A231" s="330"/>
      <c r="B231" s="331"/>
      <c r="C231" s="332"/>
      <c r="D231" s="333"/>
      <c r="E231" s="322"/>
      <c r="F231" s="334"/>
      <c r="G231" s="335"/>
      <c r="H231" s="349" t="s">
        <v>38</v>
      </c>
      <c r="I231" s="417" t="s">
        <v>8</v>
      </c>
      <c r="J231" s="343" t="s">
        <v>39</v>
      </c>
      <c r="K231" s="343"/>
      <c r="L231" s="418" t="s">
        <v>8</v>
      </c>
      <c r="M231" s="343" t="s">
        <v>40</v>
      </c>
      <c r="N231" s="343"/>
      <c r="O231" s="418" t="s">
        <v>8</v>
      </c>
      <c r="P231" s="343" t="s">
        <v>41</v>
      </c>
      <c r="Q231" s="343"/>
      <c r="R231" s="418"/>
      <c r="S231" s="343"/>
      <c r="T231" s="343"/>
      <c r="U231" s="415"/>
      <c r="V231" s="415"/>
      <c r="W231" s="415"/>
      <c r="X231" s="416"/>
      <c r="Y231" s="339"/>
      <c r="Z231" s="336"/>
      <c r="AA231" s="336"/>
      <c r="AB231" s="337"/>
      <c r="AC231" s="2284"/>
      <c r="AD231" s="2285"/>
      <c r="AE231" s="2285"/>
      <c r="AF231" s="2286"/>
    </row>
    <row r="232" spans="1:32" ht="18.75" customHeight="1" x14ac:dyDescent="0.2">
      <c r="A232" s="350"/>
      <c r="B232" s="351"/>
      <c r="C232" s="352"/>
      <c r="D232" s="353"/>
      <c r="E232" s="354"/>
      <c r="F232" s="355"/>
      <c r="G232" s="356"/>
      <c r="H232" s="357" t="s">
        <v>42</v>
      </c>
      <c r="I232" s="419" t="s">
        <v>8</v>
      </c>
      <c r="J232" s="358" t="s">
        <v>22</v>
      </c>
      <c r="K232" s="358"/>
      <c r="L232" s="420" t="s">
        <v>8</v>
      </c>
      <c r="M232" s="358" t="s">
        <v>26</v>
      </c>
      <c r="N232" s="358"/>
      <c r="O232" s="358"/>
      <c r="P232" s="358"/>
      <c r="Q232" s="421"/>
      <c r="R232" s="358"/>
      <c r="S232" s="358"/>
      <c r="T232" s="358"/>
      <c r="U232" s="358"/>
      <c r="V232" s="358"/>
      <c r="W232" s="358"/>
      <c r="X232" s="359"/>
      <c r="Y232" s="360"/>
      <c r="Z232" s="361"/>
      <c r="AA232" s="361"/>
      <c r="AB232" s="362"/>
      <c r="AC232" s="2275"/>
      <c r="AD232" s="2276"/>
      <c r="AE232" s="2276"/>
      <c r="AF232" s="2277"/>
    </row>
    <row r="233" spans="1:32" ht="19.5" customHeight="1" x14ac:dyDescent="0.2">
      <c r="A233" s="330"/>
      <c r="B233" s="331"/>
      <c r="C233" s="332"/>
      <c r="D233" s="333"/>
      <c r="E233" s="322"/>
      <c r="F233" s="334"/>
      <c r="G233" s="335"/>
      <c r="H233" s="436" t="s">
        <v>19</v>
      </c>
      <c r="I233" s="422" t="s">
        <v>8</v>
      </c>
      <c r="J233" s="366" t="s">
        <v>20</v>
      </c>
      <c r="K233" s="423"/>
      <c r="L233" s="379"/>
      <c r="M233" s="424" t="s">
        <v>8</v>
      </c>
      <c r="N233" s="366" t="s">
        <v>21</v>
      </c>
      <c r="O233" s="424"/>
      <c r="P233" s="366"/>
      <c r="Q233" s="425"/>
      <c r="R233" s="425"/>
      <c r="S233" s="425"/>
      <c r="T233" s="425"/>
      <c r="U233" s="425"/>
      <c r="V233" s="425"/>
      <c r="W233" s="425"/>
      <c r="X233" s="426"/>
      <c r="Y233" s="428" t="s">
        <v>8</v>
      </c>
      <c r="Z233" s="317" t="s">
        <v>17</v>
      </c>
      <c r="AA233" s="317"/>
      <c r="AB233" s="329"/>
      <c r="AC233" s="2272"/>
      <c r="AD233" s="2273"/>
      <c r="AE233" s="2273"/>
      <c r="AF233" s="2274"/>
    </row>
    <row r="234" spans="1:32" ht="19.5" customHeight="1" x14ac:dyDescent="0.2">
      <c r="A234" s="330"/>
      <c r="B234" s="331"/>
      <c r="C234" s="332"/>
      <c r="D234" s="333"/>
      <c r="E234" s="322"/>
      <c r="F234" s="334"/>
      <c r="G234" s="335"/>
      <c r="H234" s="347" t="s">
        <v>60</v>
      </c>
      <c r="I234" s="407" t="s">
        <v>8</v>
      </c>
      <c r="J234" s="341" t="s">
        <v>20</v>
      </c>
      <c r="K234" s="408"/>
      <c r="L234" s="367"/>
      <c r="M234" s="409" t="s">
        <v>8</v>
      </c>
      <c r="N234" s="341" t="s">
        <v>21</v>
      </c>
      <c r="O234" s="409"/>
      <c r="P234" s="341"/>
      <c r="Q234" s="410"/>
      <c r="R234" s="410"/>
      <c r="S234" s="410"/>
      <c r="T234" s="410"/>
      <c r="U234" s="410"/>
      <c r="V234" s="410"/>
      <c r="W234" s="410"/>
      <c r="X234" s="411"/>
      <c r="Y234" s="397"/>
      <c r="Z234" s="320"/>
      <c r="AA234" s="320"/>
      <c r="AB234" s="337"/>
      <c r="AC234" s="2284"/>
      <c r="AD234" s="2285"/>
      <c r="AE234" s="2285"/>
      <c r="AF234" s="2286"/>
    </row>
    <row r="235" spans="1:32" ht="18.75" customHeight="1" x14ac:dyDescent="0.2">
      <c r="A235" s="330"/>
      <c r="B235" s="331"/>
      <c r="C235" s="332"/>
      <c r="D235" s="333"/>
      <c r="E235" s="322"/>
      <c r="F235" s="334"/>
      <c r="G235" s="322"/>
      <c r="H235" s="390" t="s">
        <v>93</v>
      </c>
      <c r="I235" s="404" t="s">
        <v>8</v>
      </c>
      <c r="J235" s="344" t="s">
        <v>47</v>
      </c>
      <c r="K235" s="413"/>
      <c r="L235" s="389"/>
      <c r="M235" s="427" t="s">
        <v>8</v>
      </c>
      <c r="N235" s="344" t="s">
        <v>48</v>
      </c>
      <c r="O235" s="405"/>
      <c r="P235" s="405"/>
      <c r="Q235" s="405"/>
      <c r="R235" s="405"/>
      <c r="S235" s="405"/>
      <c r="T235" s="405"/>
      <c r="U235" s="405"/>
      <c r="V235" s="405"/>
      <c r="W235" s="405"/>
      <c r="X235" s="406"/>
      <c r="Y235" s="397" t="s">
        <v>8</v>
      </c>
      <c r="Z235" s="320" t="s">
        <v>18</v>
      </c>
      <c r="AA235" s="336"/>
      <c r="AB235" s="337"/>
      <c r="AC235" s="2284"/>
      <c r="AD235" s="2285"/>
      <c r="AE235" s="2285"/>
      <c r="AF235" s="2286"/>
    </row>
    <row r="236" spans="1:32" ht="18.75" customHeight="1" x14ac:dyDescent="0.2">
      <c r="A236" s="330"/>
      <c r="B236" s="331"/>
      <c r="C236" s="332"/>
      <c r="D236" s="333"/>
      <c r="E236" s="322"/>
      <c r="F236" s="334"/>
      <c r="G236" s="322"/>
      <c r="H236" s="385" t="s">
        <v>170</v>
      </c>
      <c r="I236" s="407" t="s">
        <v>8</v>
      </c>
      <c r="J236" s="341" t="s">
        <v>91</v>
      </c>
      <c r="K236" s="408"/>
      <c r="L236" s="367"/>
      <c r="M236" s="409" t="s">
        <v>8</v>
      </c>
      <c r="N236" s="341" t="s">
        <v>138</v>
      </c>
      <c r="O236" s="410"/>
      <c r="P236" s="410"/>
      <c r="Q236" s="410"/>
      <c r="R236" s="410"/>
      <c r="S236" s="410"/>
      <c r="T236" s="410"/>
      <c r="U236" s="410"/>
      <c r="V236" s="410"/>
      <c r="W236" s="410"/>
      <c r="X236" s="411"/>
      <c r="Y236" s="339"/>
      <c r="Z236" s="336"/>
      <c r="AA236" s="336"/>
      <c r="AB236" s="337"/>
      <c r="AC236" s="2284"/>
      <c r="AD236" s="2285"/>
      <c r="AE236" s="2285"/>
      <c r="AF236" s="2286"/>
    </row>
    <row r="237" spans="1:32" ht="18.75" customHeight="1" x14ac:dyDescent="0.2">
      <c r="A237" s="330"/>
      <c r="B237" s="331"/>
      <c r="C237" s="332"/>
      <c r="D237" s="333"/>
      <c r="E237" s="322"/>
      <c r="F237" s="334"/>
      <c r="G237" s="322"/>
      <c r="H237" s="385" t="s">
        <v>171</v>
      </c>
      <c r="I237" s="407" t="s">
        <v>8</v>
      </c>
      <c r="J237" s="341" t="s">
        <v>91</v>
      </c>
      <c r="K237" s="408"/>
      <c r="L237" s="367"/>
      <c r="M237" s="409" t="s">
        <v>8</v>
      </c>
      <c r="N237" s="341" t="s">
        <v>138</v>
      </c>
      <c r="O237" s="410"/>
      <c r="P237" s="410"/>
      <c r="Q237" s="410"/>
      <c r="R237" s="410"/>
      <c r="S237" s="410"/>
      <c r="T237" s="410"/>
      <c r="U237" s="410"/>
      <c r="V237" s="410"/>
      <c r="W237" s="410"/>
      <c r="X237" s="411"/>
      <c r="Y237" s="339"/>
      <c r="Z237" s="336"/>
      <c r="AA237" s="336"/>
      <c r="AB237" s="337"/>
      <c r="AC237" s="2284"/>
      <c r="AD237" s="2285"/>
      <c r="AE237" s="2285"/>
      <c r="AF237" s="2286"/>
    </row>
    <row r="238" spans="1:32" ht="18.75" customHeight="1" x14ac:dyDescent="0.2">
      <c r="A238" s="330"/>
      <c r="B238" s="331"/>
      <c r="C238" s="332"/>
      <c r="D238" s="333"/>
      <c r="E238" s="322"/>
      <c r="F238" s="334"/>
      <c r="G238" s="322"/>
      <c r="H238" s="385" t="s">
        <v>262</v>
      </c>
      <c r="I238" s="407" t="s">
        <v>8</v>
      </c>
      <c r="J238" s="341" t="s">
        <v>22</v>
      </c>
      <c r="K238" s="408"/>
      <c r="L238" s="409" t="s">
        <v>8</v>
      </c>
      <c r="M238" s="341" t="s">
        <v>26</v>
      </c>
      <c r="N238" s="410"/>
      <c r="O238" s="410"/>
      <c r="P238" s="410"/>
      <c r="Q238" s="408"/>
      <c r="R238" s="410"/>
      <c r="S238" s="410"/>
      <c r="T238" s="410"/>
      <c r="U238" s="410"/>
      <c r="V238" s="410"/>
      <c r="W238" s="410"/>
      <c r="X238" s="411"/>
      <c r="Y238" s="339"/>
      <c r="Z238" s="336"/>
      <c r="AA238" s="336"/>
      <c r="AB238" s="337"/>
      <c r="AC238" s="2284"/>
      <c r="AD238" s="2285"/>
      <c r="AE238" s="2285"/>
      <c r="AF238" s="2286"/>
    </row>
    <row r="239" spans="1:32" ht="18.75" customHeight="1" x14ac:dyDescent="0.2">
      <c r="A239" s="330"/>
      <c r="B239" s="331"/>
      <c r="C239" s="332"/>
      <c r="D239" s="333"/>
      <c r="E239" s="322"/>
      <c r="F239" s="334"/>
      <c r="G239" s="322"/>
      <c r="H239" s="385" t="s">
        <v>106</v>
      </c>
      <c r="I239" s="407" t="s">
        <v>8</v>
      </c>
      <c r="J239" s="341" t="s">
        <v>47</v>
      </c>
      <c r="K239" s="408"/>
      <c r="L239" s="367"/>
      <c r="M239" s="409" t="s">
        <v>8</v>
      </c>
      <c r="N239" s="341" t="s">
        <v>48</v>
      </c>
      <c r="O239" s="410"/>
      <c r="P239" s="410"/>
      <c r="Q239" s="408"/>
      <c r="R239" s="410"/>
      <c r="S239" s="410"/>
      <c r="T239" s="410"/>
      <c r="U239" s="410"/>
      <c r="V239" s="410"/>
      <c r="W239" s="410"/>
      <c r="X239" s="411"/>
      <c r="Y239" s="339"/>
      <c r="Z239" s="336"/>
      <c r="AA239" s="336"/>
      <c r="AB239" s="337"/>
      <c r="AC239" s="2284"/>
      <c r="AD239" s="2285"/>
      <c r="AE239" s="2285"/>
      <c r="AF239" s="2286"/>
    </row>
    <row r="240" spans="1:32" ht="19.5" customHeight="1" x14ac:dyDescent="0.2">
      <c r="A240" s="330"/>
      <c r="B240" s="331"/>
      <c r="C240" s="332"/>
      <c r="D240" s="333"/>
      <c r="E240" s="322"/>
      <c r="F240" s="334"/>
      <c r="G240" s="322"/>
      <c r="H240" s="347" t="s">
        <v>32</v>
      </c>
      <c r="I240" s="407" t="s">
        <v>8</v>
      </c>
      <c r="J240" s="341" t="s">
        <v>22</v>
      </c>
      <c r="K240" s="341"/>
      <c r="L240" s="409" t="s">
        <v>8</v>
      </c>
      <c r="M240" s="341" t="s">
        <v>26</v>
      </c>
      <c r="N240" s="341"/>
      <c r="O240" s="410"/>
      <c r="P240" s="341"/>
      <c r="Q240" s="410"/>
      <c r="R240" s="410"/>
      <c r="S240" s="410"/>
      <c r="T240" s="410"/>
      <c r="U240" s="410"/>
      <c r="V240" s="410"/>
      <c r="W240" s="410"/>
      <c r="X240" s="411"/>
      <c r="Y240" s="336"/>
      <c r="Z240" s="336"/>
      <c r="AA240" s="336"/>
      <c r="AB240" s="337"/>
      <c r="AC240" s="2284"/>
      <c r="AD240" s="2285"/>
      <c r="AE240" s="2285"/>
      <c r="AF240" s="2286"/>
    </row>
    <row r="241" spans="1:32" ht="18.75" customHeight="1" x14ac:dyDescent="0.2">
      <c r="A241" s="330"/>
      <c r="B241" s="331"/>
      <c r="C241" s="332"/>
      <c r="D241" s="333"/>
      <c r="E241" s="322"/>
      <c r="F241" s="398" t="s">
        <v>8</v>
      </c>
      <c r="G241" s="322" t="s">
        <v>159</v>
      </c>
      <c r="H241" s="385" t="s">
        <v>107</v>
      </c>
      <c r="I241" s="407" t="s">
        <v>8</v>
      </c>
      <c r="J241" s="341" t="s">
        <v>22</v>
      </c>
      <c r="K241" s="408"/>
      <c r="L241" s="409" t="s">
        <v>8</v>
      </c>
      <c r="M241" s="341" t="s">
        <v>26</v>
      </c>
      <c r="N241" s="410"/>
      <c r="O241" s="410"/>
      <c r="P241" s="410"/>
      <c r="Q241" s="408"/>
      <c r="R241" s="410"/>
      <c r="S241" s="410"/>
      <c r="T241" s="410"/>
      <c r="U241" s="410"/>
      <c r="V241" s="410"/>
      <c r="W241" s="410"/>
      <c r="X241" s="411"/>
      <c r="Y241" s="339"/>
      <c r="Z241" s="336"/>
      <c r="AA241" s="336"/>
      <c r="AB241" s="337"/>
      <c r="AC241" s="2284"/>
      <c r="AD241" s="2285"/>
      <c r="AE241" s="2285"/>
      <c r="AF241" s="2286"/>
    </row>
    <row r="242" spans="1:32" ht="18.75" customHeight="1" x14ac:dyDescent="0.2">
      <c r="A242" s="330"/>
      <c r="B242" s="331"/>
      <c r="C242" s="332"/>
      <c r="D242" s="333"/>
      <c r="E242" s="322"/>
      <c r="F242" s="334"/>
      <c r="G242" s="322" t="s">
        <v>160</v>
      </c>
      <c r="H242" s="385" t="s">
        <v>120</v>
      </c>
      <c r="I242" s="407" t="s">
        <v>8</v>
      </c>
      <c r="J242" s="341" t="s">
        <v>22</v>
      </c>
      <c r="K242" s="341"/>
      <c r="L242" s="409" t="s">
        <v>8</v>
      </c>
      <c r="M242" s="341" t="s">
        <v>23</v>
      </c>
      <c r="N242" s="341"/>
      <c r="O242" s="409" t="s">
        <v>8</v>
      </c>
      <c r="P242" s="341" t="s">
        <v>24</v>
      </c>
      <c r="Q242" s="410"/>
      <c r="R242" s="410"/>
      <c r="S242" s="410"/>
      <c r="T242" s="410"/>
      <c r="U242" s="410"/>
      <c r="V242" s="410"/>
      <c r="W242" s="410"/>
      <c r="X242" s="411"/>
      <c r="Y242" s="339"/>
      <c r="Z242" s="336"/>
      <c r="AA242" s="336"/>
      <c r="AB242" s="337"/>
      <c r="AC242" s="2284"/>
      <c r="AD242" s="2285"/>
      <c r="AE242" s="2285"/>
      <c r="AF242" s="2286"/>
    </row>
    <row r="243" spans="1:32" ht="18.75" customHeight="1" x14ac:dyDescent="0.2">
      <c r="A243" s="398" t="s">
        <v>8</v>
      </c>
      <c r="B243" s="331">
        <v>26</v>
      </c>
      <c r="C243" s="332" t="s">
        <v>270</v>
      </c>
      <c r="D243" s="398" t="s">
        <v>8</v>
      </c>
      <c r="E243" s="322" t="s">
        <v>176</v>
      </c>
      <c r="F243" s="398" t="s">
        <v>8</v>
      </c>
      <c r="G243" s="322" t="s">
        <v>161</v>
      </c>
      <c r="H243" s="2308" t="s">
        <v>149</v>
      </c>
      <c r="I243" s="417" t="s">
        <v>8</v>
      </c>
      <c r="J243" s="343" t="s">
        <v>126</v>
      </c>
      <c r="K243" s="343"/>
      <c r="L243" s="434"/>
      <c r="M243" s="434"/>
      <c r="N243" s="434"/>
      <c r="O243" s="434"/>
      <c r="P243" s="418" t="s">
        <v>8</v>
      </c>
      <c r="Q243" s="343" t="s">
        <v>127</v>
      </c>
      <c r="R243" s="434"/>
      <c r="S243" s="434"/>
      <c r="T243" s="434"/>
      <c r="U243" s="434"/>
      <c r="V243" s="434"/>
      <c r="W243" s="434"/>
      <c r="X243" s="435"/>
      <c r="Y243" s="339"/>
      <c r="Z243" s="336"/>
      <c r="AA243" s="336"/>
      <c r="AB243" s="337"/>
      <c r="AC243" s="2284"/>
      <c r="AD243" s="2285"/>
      <c r="AE243" s="2285"/>
      <c r="AF243" s="2286"/>
    </row>
    <row r="244" spans="1:32" ht="18.75" customHeight="1" x14ac:dyDescent="0.2">
      <c r="A244" s="330"/>
      <c r="B244" s="331"/>
      <c r="C244" s="332"/>
      <c r="D244" s="333"/>
      <c r="E244" s="322"/>
      <c r="F244" s="334"/>
      <c r="G244" s="322" t="s">
        <v>162</v>
      </c>
      <c r="H244" s="2304"/>
      <c r="I244" s="404" t="s">
        <v>8</v>
      </c>
      <c r="J244" s="344" t="s">
        <v>151</v>
      </c>
      <c r="K244" s="405"/>
      <c r="L244" s="405"/>
      <c r="M244" s="405"/>
      <c r="N244" s="405"/>
      <c r="O244" s="405"/>
      <c r="P244" s="405"/>
      <c r="Q244" s="338"/>
      <c r="R244" s="405"/>
      <c r="S244" s="405"/>
      <c r="T244" s="405"/>
      <c r="U244" s="405"/>
      <c r="V244" s="405"/>
      <c r="W244" s="405"/>
      <c r="X244" s="406"/>
      <c r="Y244" s="339"/>
      <c r="Z244" s="336"/>
      <c r="AA244" s="336"/>
      <c r="AB244" s="337"/>
      <c r="AC244" s="2284"/>
      <c r="AD244" s="2285"/>
      <c r="AE244" s="2285"/>
      <c r="AF244" s="2286"/>
    </row>
    <row r="245" spans="1:32" ht="18.75" customHeight="1" x14ac:dyDescent="0.2">
      <c r="A245" s="330"/>
      <c r="B245" s="331"/>
      <c r="C245" s="332"/>
      <c r="D245" s="333"/>
      <c r="E245" s="322"/>
      <c r="F245" s="398" t="s">
        <v>8</v>
      </c>
      <c r="G245" s="322" t="s">
        <v>163</v>
      </c>
      <c r="H245" s="433" t="s">
        <v>108</v>
      </c>
      <c r="I245" s="407" t="s">
        <v>8</v>
      </c>
      <c r="J245" s="341" t="s">
        <v>22</v>
      </c>
      <c r="K245" s="341"/>
      <c r="L245" s="409" t="s">
        <v>8</v>
      </c>
      <c r="M245" s="341" t="s">
        <v>23</v>
      </c>
      <c r="N245" s="341"/>
      <c r="O245" s="409" t="s">
        <v>8</v>
      </c>
      <c r="P245" s="341" t="s">
        <v>24</v>
      </c>
      <c r="Q245" s="410"/>
      <c r="R245" s="410"/>
      <c r="S245" s="410"/>
      <c r="T245" s="410"/>
      <c r="U245" s="434"/>
      <c r="V245" s="434"/>
      <c r="W245" s="434"/>
      <c r="X245" s="435"/>
      <c r="Y245" s="339"/>
      <c r="Z245" s="336"/>
      <c r="AA245" s="336"/>
      <c r="AB245" s="337"/>
      <c r="AC245" s="2284"/>
      <c r="AD245" s="2285"/>
      <c r="AE245" s="2285"/>
      <c r="AF245" s="2286"/>
    </row>
    <row r="246" spans="1:32" ht="18.75" customHeight="1" x14ac:dyDescent="0.2">
      <c r="A246" s="330"/>
      <c r="B246" s="331"/>
      <c r="C246" s="332"/>
      <c r="D246" s="333"/>
      <c r="E246" s="322"/>
      <c r="F246" s="334"/>
      <c r="G246" s="322" t="s">
        <v>164</v>
      </c>
      <c r="H246" s="2308" t="s">
        <v>165</v>
      </c>
      <c r="I246" s="417" t="s">
        <v>8</v>
      </c>
      <c r="J246" s="343" t="s">
        <v>153</v>
      </c>
      <c r="K246" s="415"/>
      <c r="L246" s="373"/>
      <c r="M246" s="418" t="s">
        <v>8</v>
      </c>
      <c r="N246" s="343" t="s">
        <v>154</v>
      </c>
      <c r="O246" s="434"/>
      <c r="P246" s="434"/>
      <c r="Q246" s="418" t="s">
        <v>8</v>
      </c>
      <c r="R246" s="343" t="s">
        <v>155</v>
      </c>
      <c r="S246" s="434"/>
      <c r="T246" s="434"/>
      <c r="U246" s="434"/>
      <c r="V246" s="434"/>
      <c r="W246" s="434"/>
      <c r="X246" s="435"/>
      <c r="Y246" s="339"/>
      <c r="Z246" s="336"/>
      <c r="AA246" s="336"/>
      <c r="AB246" s="337"/>
      <c r="AC246" s="2284"/>
      <c r="AD246" s="2285"/>
      <c r="AE246" s="2285"/>
      <c r="AF246" s="2286"/>
    </row>
    <row r="247" spans="1:32" ht="18.75" customHeight="1" x14ac:dyDescent="0.2">
      <c r="A247" s="330"/>
      <c r="B247" s="331"/>
      <c r="C247" s="332"/>
      <c r="D247" s="333"/>
      <c r="E247" s="322"/>
      <c r="F247" s="307"/>
      <c r="G247" s="307"/>
      <c r="H247" s="2304"/>
      <c r="I247" s="404" t="s">
        <v>8</v>
      </c>
      <c r="J247" s="344" t="s">
        <v>157</v>
      </c>
      <c r="K247" s="405"/>
      <c r="L247" s="405"/>
      <c r="M247" s="405"/>
      <c r="N247" s="405"/>
      <c r="O247" s="405"/>
      <c r="P247" s="405"/>
      <c r="Q247" s="427" t="s">
        <v>8</v>
      </c>
      <c r="R247" s="344" t="s">
        <v>158</v>
      </c>
      <c r="S247" s="338"/>
      <c r="T247" s="405"/>
      <c r="U247" s="405"/>
      <c r="V247" s="405"/>
      <c r="W247" s="405"/>
      <c r="X247" s="406"/>
      <c r="Y247" s="339"/>
      <c r="Z247" s="336"/>
      <c r="AA247" s="336"/>
      <c r="AB247" s="337"/>
      <c r="AC247" s="2284"/>
      <c r="AD247" s="2285"/>
      <c r="AE247" s="2285"/>
      <c r="AF247" s="2286"/>
    </row>
    <row r="248" spans="1:32" ht="18.75" customHeight="1" x14ac:dyDescent="0.2">
      <c r="A248" s="330"/>
      <c r="B248" s="331"/>
      <c r="C248" s="335"/>
      <c r="D248" s="333"/>
      <c r="E248" s="322"/>
      <c r="F248" s="334"/>
      <c r="G248" s="322"/>
      <c r="H248" s="385" t="s">
        <v>78</v>
      </c>
      <c r="I248" s="407" t="s">
        <v>8</v>
      </c>
      <c r="J248" s="341" t="s">
        <v>22</v>
      </c>
      <c r="K248" s="341"/>
      <c r="L248" s="409" t="s">
        <v>8</v>
      </c>
      <c r="M248" s="341" t="s">
        <v>35</v>
      </c>
      <c r="N248" s="341"/>
      <c r="O248" s="409" t="s">
        <v>8</v>
      </c>
      <c r="P248" s="341" t="s">
        <v>36</v>
      </c>
      <c r="Q248" s="368"/>
      <c r="R248" s="409" t="s">
        <v>8</v>
      </c>
      <c r="S248" s="341" t="s">
        <v>79</v>
      </c>
      <c r="T248" s="368"/>
      <c r="U248" s="368"/>
      <c r="V248" s="368"/>
      <c r="W248" s="368"/>
      <c r="X248" s="369"/>
      <c r="Y248" s="339"/>
      <c r="Z248" s="336"/>
      <c r="AA248" s="336"/>
      <c r="AB248" s="337"/>
      <c r="AC248" s="2284"/>
      <c r="AD248" s="2285"/>
      <c r="AE248" s="2285"/>
      <c r="AF248" s="2286"/>
    </row>
    <row r="249" spans="1:32" ht="18.75" customHeight="1" x14ac:dyDescent="0.2">
      <c r="A249" s="530"/>
      <c r="B249" s="63"/>
      <c r="D249" s="333"/>
      <c r="E249" s="322"/>
      <c r="F249" s="334"/>
      <c r="G249" s="322"/>
      <c r="H249" s="2278" t="s">
        <v>113</v>
      </c>
      <c r="I249" s="2305" t="s">
        <v>8</v>
      </c>
      <c r="J249" s="2306" t="s">
        <v>22</v>
      </c>
      <c r="K249" s="2306"/>
      <c r="L249" s="2307" t="s">
        <v>8</v>
      </c>
      <c r="M249" s="2306" t="s">
        <v>26</v>
      </c>
      <c r="N249" s="2306"/>
      <c r="O249" s="370"/>
      <c r="P249" s="370"/>
      <c r="Q249" s="370"/>
      <c r="R249" s="370"/>
      <c r="S249" s="370"/>
      <c r="T249" s="370"/>
      <c r="U249" s="370"/>
      <c r="V249" s="370"/>
      <c r="W249" s="370"/>
      <c r="X249" s="371"/>
      <c r="Y249" s="339"/>
      <c r="Z249" s="336"/>
      <c r="AA249" s="336"/>
      <c r="AB249" s="337"/>
      <c r="AC249" s="2284"/>
      <c r="AD249" s="2285"/>
      <c r="AE249" s="2285"/>
      <c r="AF249" s="2286"/>
    </row>
    <row r="250" spans="1:32" ht="18.75" customHeight="1" x14ac:dyDescent="0.2">
      <c r="A250" s="330"/>
      <c r="B250" s="331"/>
      <c r="C250" s="335"/>
      <c r="D250" s="333"/>
      <c r="E250" s="322"/>
      <c r="F250" s="334"/>
      <c r="G250" s="322"/>
      <c r="H250" s="2279"/>
      <c r="I250" s="2305"/>
      <c r="J250" s="2306"/>
      <c r="K250" s="2306"/>
      <c r="L250" s="2307"/>
      <c r="M250" s="2306"/>
      <c r="N250" s="2306"/>
      <c r="O250" s="338"/>
      <c r="P250" s="338"/>
      <c r="Q250" s="338"/>
      <c r="R250" s="338"/>
      <c r="S250" s="338"/>
      <c r="T250" s="338"/>
      <c r="U250" s="338"/>
      <c r="V250" s="338"/>
      <c r="W250" s="338"/>
      <c r="X250" s="374"/>
      <c r="Y250" s="339"/>
      <c r="Z250" s="336"/>
      <c r="AA250" s="336"/>
      <c r="AB250" s="337"/>
      <c r="AC250" s="2284"/>
      <c r="AD250" s="2285"/>
      <c r="AE250" s="2285"/>
      <c r="AF250" s="2286"/>
    </row>
    <row r="251" spans="1:32" ht="18.75" customHeight="1" x14ac:dyDescent="0.2">
      <c r="A251" s="330"/>
      <c r="B251" s="331"/>
      <c r="C251" s="332"/>
      <c r="D251" s="333"/>
      <c r="E251" s="322"/>
      <c r="F251" s="334"/>
      <c r="G251" s="335"/>
      <c r="H251" s="348" t="s">
        <v>34</v>
      </c>
      <c r="I251" s="407" t="s">
        <v>8</v>
      </c>
      <c r="J251" s="341" t="s">
        <v>22</v>
      </c>
      <c r="K251" s="341"/>
      <c r="L251" s="409" t="s">
        <v>8</v>
      </c>
      <c r="M251" s="341" t="s">
        <v>35</v>
      </c>
      <c r="N251" s="341"/>
      <c r="O251" s="409" t="s">
        <v>8</v>
      </c>
      <c r="P251" s="341" t="s">
        <v>36</v>
      </c>
      <c r="Q251" s="341"/>
      <c r="R251" s="409" t="s">
        <v>8</v>
      </c>
      <c r="S251" s="341" t="s">
        <v>37</v>
      </c>
      <c r="T251" s="341"/>
      <c r="U251" s="408"/>
      <c r="V251" s="408"/>
      <c r="W251" s="408"/>
      <c r="X251" s="412"/>
      <c r="Y251" s="339"/>
      <c r="Z251" s="336"/>
      <c r="AA251" s="336"/>
      <c r="AB251" s="337"/>
      <c r="AC251" s="2284"/>
      <c r="AD251" s="2285"/>
      <c r="AE251" s="2285"/>
      <c r="AF251" s="2286"/>
    </row>
    <row r="252" spans="1:32" ht="18.75" customHeight="1" x14ac:dyDescent="0.2">
      <c r="A252" s="330"/>
      <c r="B252" s="331"/>
      <c r="C252" s="332"/>
      <c r="D252" s="333"/>
      <c r="E252" s="322"/>
      <c r="F252" s="334"/>
      <c r="G252" s="335"/>
      <c r="H252" s="349" t="s">
        <v>38</v>
      </c>
      <c r="I252" s="417" t="s">
        <v>8</v>
      </c>
      <c r="J252" s="343" t="s">
        <v>39</v>
      </c>
      <c r="K252" s="343"/>
      <c r="L252" s="418" t="s">
        <v>8</v>
      </c>
      <c r="M252" s="343" t="s">
        <v>40</v>
      </c>
      <c r="N252" s="343"/>
      <c r="O252" s="418" t="s">
        <v>8</v>
      </c>
      <c r="P252" s="343" t="s">
        <v>41</v>
      </c>
      <c r="Q252" s="343"/>
      <c r="R252" s="418"/>
      <c r="S252" s="343"/>
      <c r="T252" s="343"/>
      <c r="U252" s="415"/>
      <c r="V252" s="415"/>
      <c r="W252" s="415"/>
      <c r="X252" s="416"/>
      <c r="Y252" s="339"/>
      <c r="Z252" s="336"/>
      <c r="AA252" s="336"/>
      <c r="AB252" s="337"/>
      <c r="AC252" s="2284"/>
      <c r="AD252" s="2285"/>
      <c r="AE252" s="2285"/>
      <c r="AF252" s="2286"/>
    </row>
    <row r="253" spans="1:32" ht="18.75" customHeight="1" x14ac:dyDescent="0.2">
      <c r="A253" s="350"/>
      <c r="B253" s="351"/>
      <c r="C253" s="352"/>
      <c r="D253" s="353"/>
      <c r="E253" s="354"/>
      <c r="F253" s="355"/>
      <c r="G253" s="356"/>
      <c r="H253" s="357" t="s">
        <v>42</v>
      </c>
      <c r="I253" s="419" t="s">
        <v>8</v>
      </c>
      <c r="J253" s="358" t="s">
        <v>22</v>
      </c>
      <c r="K253" s="358"/>
      <c r="L253" s="420" t="s">
        <v>8</v>
      </c>
      <c r="M253" s="358" t="s">
        <v>26</v>
      </c>
      <c r="N253" s="358"/>
      <c r="O253" s="358"/>
      <c r="P253" s="358"/>
      <c r="Q253" s="421"/>
      <c r="R253" s="358"/>
      <c r="S253" s="358"/>
      <c r="T253" s="358"/>
      <c r="U253" s="358"/>
      <c r="V253" s="358"/>
      <c r="W253" s="358"/>
      <c r="X253" s="359"/>
      <c r="Y253" s="360"/>
      <c r="Z253" s="361"/>
      <c r="AA253" s="361"/>
      <c r="AB253" s="362"/>
      <c r="AC253" s="2275"/>
      <c r="AD253" s="2276"/>
      <c r="AE253" s="2276"/>
      <c r="AF253" s="2277"/>
    </row>
    <row r="254" spans="1:32" ht="18.75" customHeight="1" x14ac:dyDescent="0.2">
      <c r="A254" s="323"/>
      <c r="B254" s="324"/>
      <c r="C254" s="325"/>
      <c r="D254" s="326"/>
      <c r="E254" s="328"/>
      <c r="F254" s="326"/>
      <c r="G254" s="319"/>
      <c r="H254" s="2270" t="s">
        <v>90</v>
      </c>
      <c r="I254" s="428" t="s">
        <v>8</v>
      </c>
      <c r="J254" s="317" t="s">
        <v>91</v>
      </c>
      <c r="K254" s="400"/>
      <c r="L254" s="386"/>
      <c r="M254" s="399" t="s">
        <v>8</v>
      </c>
      <c r="N254" s="317" t="s">
        <v>134</v>
      </c>
      <c r="O254" s="387"/>
      <c r="P254" s="387"/>
      <c r="Q254" s="399" t="s">
        <v>8</v>
      </c>
      <c r="R254" s="317" t="s">
        <v>135</v>
      </c>
      <c r="S254" s="387"/>
      <c r="T254" s="387"/>
      <c r="U254" s="399" t="s">
        <v>8</v>
      </c>
      <c r="V254" s="317" t="s">
        <v>136</v>
      </c>
      <c r="W254" s="387"/>
      <c r="X254" s="375"/>
      <c r="Y254" s="428" t="s">
        <v>8</v>
      </c>
      <c r="Z254" s="317" t="s">
        <v>17</v>
      </c>
      <c r="AA254" s="317"/>
      <c r="AB254" s="329"/>
      <c r="AC254" s="2272"/>
      <c r="AD254" s="2273"/>
      <c r="AE254" s="2273"/>
      <c r="AF254" s="2274"/>
    </row>
    <row r="255" spans="1:32" ht="18.75" customHeight="1" x14ac:dyDescent="0.2">
      <c r="A255" s="330"/>
      <c r="B255" s="331"/>
      <c r="C255" s="332"/>
      <c r="D255" s="333"/>
      <c r="E255" s="335"/>
      <c r="F255" s="333"/>
      <c r="G255" s="322"/>
      <c r="H255" s="2304"/>
      <c r="I255" s="404" t="s">
        <v>8</v>
      </c>
      <c r="J255" s="344" t="s">
        <v>137</v>
      </c>
      <c r="K255" s="413"/>
      <c r="L255" s="389"/>
      <c r="M255" s="427" t="s">
        <v>8</v>
      </c>
      <c r="N255" s="344" t="s">
        <v>92</v>
      </c>
      <c r="O255" s="338"/>
      <c r="P255" s="338"/>
      <c r="Q255" s="338"/>
      <c r="R255" s="338"/>
      <c r="S255" s="338"/>
      <c r="T255" s="338"/>
      <c r="U255" s="338"/>
      <c r="V255" s="338"/>
      <c r="W255" s="338"/>
      <c r="X255" s="374"/>
      <c r="Y255" s="397" t="s">
        <v>8</v>
      </c>
      <c r="Z255" s="320" t="s">
        <v>18</v>
      </c>
      <c r="AA255" s="336"/>
      <c r="AB255" s="337"/>
      <c r="AC255" s="2284"/>
      <c r="AD255" s="2285"/>
      <c r="AE255" s="2285"/>
      <c r="AF255" s="2286"/>
    </row>
    <row r="256" spans="1:32" ht="18.75" customHeight="1" x14ac:dyDescent="0.2">
      <c r="A256" s="330"/>
      <c r="B256" s="331"/>
      <c r="C256" s="332"/>
      <c r="D256" s="333"/>
      <c r="E256" s="335"/>
      <c r="F256" s="333"/>
      <c r="G256" s="322"/>
      <c r="H256" s="2308" t="s">
        <v>57</v>
      </c>
      <c r="I256" s="417" t="s">
        <v>8</v>
      </c>
      <c r="J256" s="343" t="s">
        <v>22</v>
      </c>
      <c r="K256" s="343"/>
      <c r="L256" s="373"/>
      <c r="M256" s="418" t="s">
        <v>8</v>
      </c>
      <c r="N256" s="343" t="s">
        <v>81</v>
      </c>
      <c r="O256" s="343"/>
      <c r="P256" s="373"/>
      <c r="Q256" s="418" t="s">
        <v>8</v>
      </c>
      <c r="R256" s="370" t="s">
        <v>178</v>
      </c>
      <c r="S256" s="370"/>
      <c r="T256" s="370"/>
      <c r="U256" s="434"/>
      <c r="V256" s="373"/>
      <c r="W256" s="370"/>
      <c r="X256" s="435"/>
      <c r="Y256" s="339"/>
      <c r="Z256" s="336"/>
      <c r="AA256" s="336"/>
      <c r="AB256" s="337"/>
      <c r="AC256" s="2284"/>
      <c r="AD256" s="2285"/>
      <c r="AE256" s="2285"/>
      <c r="AF256" s="2286"/>
    </row>
    <row r="257" spans="1:32" ht="18.75" customHeight="1" x14ac:dyDescent="0.2">
      <c r="A257" s="330"/>
      <c r="B257" s="331"/>
      <c r="C257" s="332"/>
      <c r="D257" s="333"/>
      <c r="E257" s="335"/>
      <c r="F257" s="333"/>
      <c r="G257" s="322"/>
      <c r="H257" s="2304"/>
      <c r="I257" s="404" t="s">
        <v>8</v>
      </c>
      <c r="J257" s="338" t="s">
        <v>179</v>
      </c>
      <c r="K257" s="338"/>
      <c r="L257" s="338"/>
      <c r="M257" s="427" t="s">
        <v>8</v>
      </c>
      <c r="N257" s="338" t="s">
        <v>180</v>
      </c>
      <c r="O257" s="389"/>
      <c r="P257" s="338"/>
      <c r="Q257" s="338"/>
      <c r="R257" s="389"/>
      <c r="S257" s="338"/>
      <c r="T257" s="338"/>
      <c r="U257" s="405"/>
      <c r="V257" s="389"/>
      <c r="W257" s="338"/>
      <c r="X257" s="406"/>
      <c r="Y257" s="339"/>
      <c r="Z257" s="336"/>
      <c r="AA257" s="336"/>
      <c r="AB257" s="337"/>
      <c r="AC257" s="2284"/>
      <c r="AD257" s="2285"/>
      <c r="AE257" s="2285"/>
      <c r="AF257" s="2286"/>
    </row>
    <row r="258" spans="1:32" ht="19.5" customHeight="1" x14ac:dyDescent="0.2">
      <c r="A258" s="330"/>
      <c r="B258" s="331"/>
      <c r="C258" s="332"/>
      <c r="D258" s="333"/>
      <c r="E258" s="322"/>
      <c r="F258" s="334"/>
      <c r="G258" s="335"/>
      <c r="H258" s="347" t="s">
        <v>19</v>
      </c>
      <c r="I258" s="407" t="s">
        <v>8</v>
      </c>
      <c r="J258" s="341" t="s">
        <v>20</v>
      </c>
      <c r="K258" s="408"/>
      <c r="L258" s="367"/>
      <c r="M258" s="409" t="s">
        <v>8</v>
      </c>
      <c r="N258" s="341" t="s">
        <v>21</v>
      </c>
      <c r="O258" s="409"/>
      <c r="P258" s="341"/>
      <c r="Q258" s="410"/>
      <c r="R258" s="410"/>
      <c r="S258" s="410"/>
      <c r="T258" s="410"/>
      <c r="U258" s="410"/>
      <c r="V258" s="410"/>
      <c r="W258" s="410"/>
      <c r="X258" s="411"/>
      <c r="Y258" s="336"/>
      <c r="Z258" s="336"/>
      <c r="AA258" s="336"/>
      <c r="AB258" s="337"/>
      <c r="AC258" s="2284"/>
      <c r="AD258" s="2285"/>
      <c r="AE258" s="2285"/>
      <c r="AF258" s="2286"/>
    </row>
    <row r="259" spans="1:32" ht="19.5" customHeight="1" x14ac:dyDescent="0.2">
      <c r="A259" s="330"/>
      <c r="B259" s="331"/>
      <c r="C259" s="332"/>
      <c r="D259" s="333"/>
      <c r="E259" s="322"/>
      <c r="F259" s="334"/>
      <c r="G259" s="335"/>
      <c r="H259" s="347" t="s">
        <v>60</v>
      </c>
      <c r="I259" s="407" t="s">
        <v>8</v>
      </c>
      <c r="J259" s="341" t="s">
        <v>20</v>
      </c>
      <c r="K259" s="408"/>
      <c r="L259" s="367"/>
      <c r="M259" s="409" t="s">
        <v>8</v>
      </c>
      <c r="N259" s="341" t="s">
        <v>21</v>
      </c>
      <c r="O259" s="409"/>
      <c r="P259" s="341"/>
      <c r="Q259" s="410"/>
      <c r="R259" s="410"/>
      <c r="S259" s="410"/>
      <c r="T259" s="410"/>
      <c r="U259" s="410"/>
      <c r="V259" s="410"/>
      <c r="W259" s="410"/>
      <c r="X259" s="411"/>
      <c r="Y259" s="336"/>
      <c r="Z259" s="336"/>
      <c r="AA259" s="336"/>
      <c r="AB259" s="337"/>
      <c r="AC259" s="2284"/>
      <c r="AD259" s="2285"/>
      <c r="AE259" s="2285"/>
      <c r="AF259" s="2286"/>
    </row>
    <row r="260" spans="1:32" ht="18.75" customHeight="1" x14ac:dyDescent="0.2">
      <c r="A260" s="330"/>
      <c r="B260" s="331"/>
      <c r="C260" s="332"/>
      <c r="D260" s="333"/>
      <c r="E260" s="335"/>
      <c r="F260" s="333"/>
      <c r="G260" s="322"/>
      <c r="H260" s="385" t="s">
        <v>181</v>
      </c>
      <c r="I260" s="407" t="s">
        <v>8</v>
      </c>
      <c r="J260" s="341" t="s">
        <v>91</v>
      </c>
      <c r="K260" s="408"/>
      <c r="L260" s="367"/>
      <c r="M260" s="409" t="s">
        <v>8</v>
      </c>
      <c r="N260" s="341" t="s">
        <v>138</v>
      </c>
      <c r="O260" s="410"/>
      <c r="P260" s="410"/>
      <c r="Q260" s="410"/>
      <c r="R260" s="410"/>
      <c r="S260" s="410"/>
      <c r="T260" s="410"/>
      <c r="U260" s="410"/>
      <c r="V260" s="410"/>
      <c r="W260" s="410"/>
      <c r="X260" s="411"/>
      <c r="Y260" s="339"/>
      <c r="Z260" s="336"/>
      <c r="AA260" s="336"/>
      <c r="AB260" s="337"/>
      <c r="AC260" s="2284"/>
      <c r="AD260" s="2285"/>
      <c r="AE260" s="2285"/>
      <c r="AF260" s="2286"/>
    </row>
    <row r="261" spans="1:32" ht="18.75" customHeight="1" x14ac:dyDescent="0.2">
      <c r="A261" s="330"/>
      <c r="B261" s="331"/>
      <c r="C261" s="332"/>
      <c r="D261" s="333"/>
      <c r="E261" s="335"/>
      <c r="F261" s="333"/>
      <c r="G261" s="322"/>
      <c r="H261" s="385" t="s">
        <v>182</v>
      </c>
      <c r="I261" s="407" t="s">
        <v>8</v>
      </c>
      <c r="J261" s="341" t="s">
        <v>91</v>
      </c>
      <c r="K261" s="408"/>
      <c r="L261" s="367"/>
      <c r="M261" s="409" t="s">
        <v>8</v>
      </c>
      <c r="N261" s="341" t="s">
        <v>138</v>
      </c>
      <c r="O261" s="410"/>
      <c r="P261" s="410"/>
      <c r="Q261" s="410"/>
      <c r="R261" s="410"/>
      <c r="S261" s="410"/>
      <c r="T261" s="410"/>
      <c r="U261" s="410"/>
      <c r="V261" s="410"/>
      <c r="W261" s="410"/>
      <c r="X261" s="411"/>
      <c r="Y261" s="339"/>
      <c r="Z261" s="336"/>
      <c r="AA261" s="336"/>
      <c r="AB261" s="337"/>
      <c r="AC261" s="2284"/>
      <c r="AD261" s="2285"/>
      <c r="AE261" s="2285"/>
      <c r="AF261" s="2286"/>
    </row>
    <row r="262" spans="1:32" ht="18.75" customHeight="1" x14ac:dyDescent="0.2">
      <c r="A262" s="330"/>
      <c r="B262" s="331"/>
      <c r="C262" s="332"/>
      <c r="D262" s="333"/>
      <c r="E262" s="335"/>
      <c r="F262" s="333"/>
      <c r="G262" s="322"/>
      <c r="H262" s="385" t="s">
        <v>262</v>
      </c>
      <c r="I262" s="407" t="s">
        <v>8</v>
      </c>
      <c r="J262" s="341" t="s">
        <v>22</v>
      </c>
      <c r="K262" s="408"/>
      <c r="L262" s="409" t="s">
        <v>8</v>
      </c>
      <c r="M262" s="341" t="s">
        <v>26</v>
      </c>
      <c r="N262" s="410"/>
      <c r="O262" s="410"/>
      <c r="P262" s="410"/>
      <c r="Q262" s="408"/>
      <c r="R262" s="410"/>
      <c r="S262" s="410"/>
      <c r="T262" s="410"/>
      <c r="U262" s="410"/>
      <c r="V262" s="410"/>
      <c r="W262" s="410"/>
      <c r="X262" s="411"/>
      <c r="Y262" s="339"/>
      <c r="Z262" s="336"/>
      <c r="AA262" s="336"/>
      <c r="AB262" s="337"/>
      <c r="AC262" s="2284"/>
      <c r="AD262" s="2285"/>
      <c r="AE262" s="2285"/>
      <c r="AF262" s="2286"/>
    </row>
    <row r="263" spans="1:32" ht="18.75" customHeight="1" x14ac:dyDescent="0.2">
      <c r="A263" s="330"/>
      <c r="B263" s="331"/>
      <c r="C263" s="332"/>
      <c r="D263" s="333"/>
      <c r="E263" s="335"/>
      <c r="F263" s="333"/>
      <c r="G263" s="322"/>
      <c r="H263" s="385" t="s">
        <v>106</v>
      </c>
      <c r="I263" s="407" t="s">
        <v>8</v>
      </c>
      <c r="J263" s="341" t="s">
        <v>47</v>
      </c>
      <c r="K263" s="408"/>
      <c r="L263" s="367"/>
      <c r="M263" s="409" t="s">
        <v>8</v>
      </c>
      <c r="N263" s="341" t="s">
        <v>48</v>
      </c>
      <c r="O263" s="410"/>
      <c r="P263" s="410"/>
      <c r="Q263" s="408"/>
      <c r="R263" s="410"/>
      <c r="S263" s="410"/>
      <c r="T263" s="410"/>
      <c r="U263" s="410"/>
      <c r="V263" s="410"/>
      <c r="W263" s="410"/>
      <c r="X263" s="411"/>
      <c r="Y263" s="339"/>
      <c r="Z263" s="336"/>
      <c r="AA263" s="336"/>
      <c r="AB263" s="337"/>
      <c r="AC263" s="2284"/>
      <c r="AD263" s="2285"/>
      <c r="AE263" s="2285"/>
      <c r="AF263" s="2286"/>
    </row>
    <row r="264" spans="1:32" ht="19.5" customHeight="1" x14ac:dyDescent="0.2">
      <c r="A264" s="330"/>
      <c r="B264" s="331"/>
      <c r="C264" s="332"/>
      <c r="D264" s="333"/>
      <c r="E264" s="322"/>
      <c r="F264" s="334"/>
      <c r="G264" s="335"/>
      <c r="H264" s="347" t="s">
        <v>32</v>
      </c>
      <c r="I264" s="407" t="s">
        <v>8</v>
      </c>
      <c r="J264" s="341" t="s">
        <v>22</v>
      </c>
      <c r="K264" s="341"/>
      <c r="L264" s="409" t="s">
        <v>8</v>
      </c>
      <c r="M264" s="341" t="s">
        <v>26</v>
      </c>
      <c r="N264" s="341"/>
      <c r="O264" s="410"/>
      <c r="P264" s="341"/>
      <c r="Q264" s="410"/>
      <c r="R264" s="410"/>
      <c r="S264" s="410"/>
      <c r="T264" s="410"/>
      <c r="U264" s="410"/>
      <c r="V264" s="410"/>
      <c r="W264" s="410"/>
      <c r="X264" s="411"/>
      <c r="Y264" s="336"/>
      <c r="Z264" s="336"/>
      <c r="AA264" s="336"/>
      <c r="AB264" s="337"/>
      <c r="AC264" s="2284"/>
      <c r="AD264" s="2285"/>
      <c r="AE264" s="2285"/>
      <c r="AF264" s="2286"/>
    </row>
    <row r="265" spans="1:32" ht="18.75" customHeight="1" x14ac:dyDescent="0.2">
      <c r="A265" s="330"/>
      <c r="B265" s="331"/>
      <c r="C265" s="332"/>
      <c r="D265" s="333"/>
      <c r="E265" s="335"/>
      <c r="F265" s="398" t="s">
        <v>8</v>
      </c>
      <c r="G265" s="322" t="s">
        <v>275</v>
      </c>
      <c r="H265" s="385" t="s">
        <v>107</v>
      </c>
      <c r="I265" s="407" t="s">
        <v>8</v>
      </c>
      <c r="J265" s="341" t="s">
        <v>22</v>
      </c>
      <c r="K265" s="408"/>
      <c r="L265" s="409" t="s">
        <v>8</v>
      </c>
      <c r="M265" s="341" t="s">
        <v>26</v>
      </c>
      <c r="N265" s="410"/>
      <c r="O265" s="410"/>
      <c r="P265" s="410"/>
      <c r="Q265" s="408"/>
      <c r="R265" s="410"/>
      <c r="S265" s="410"/>
      <c r="T265" s="410"/>
      <c r="U265" s="410"/>
      <c r="V265" s="410"/>
      <c r="W265" s="410"/>
      <c r="X265" s="411"/>
      <c r="Y265" s="339"/>
      <c r="Z265" s="336"/>
      <c r="AA265" s="336"/>
      <c r="AB265" s="337"/>
      <c r="AC265" s="2284"/>
      <c r="AD265" s="2285"/>
      <c r="AE265" s="2285"/>
      <c r="AF265" s="2286"/>
    </row>
    <row r="266" spans="1:32" ht="18.75" customHeight="1" x14ac:dyDescent="0.2">
      <c r="A266" s="398" t="s">
        <v>8</v>
      </c>
      <c r="B266" s="331" t="s">
        <v>276</v>
      </c>
      <c r="C266" s="332" t="s">
        <v>268</v>
      </c>
      <c r="D266" s="398" t="s">
        <v>8</v>
      </c>
      <c r="E266" s="335" t="s">
        <v>277</v>
      </c>
      <c r="F266" s="398" t="s">
        <v>8</v>
      </c>
      <c r="G266" s="322" t="s">
        <v>184</v>
      </c>
      <c r="H266" s="385" t="s">
        <v>33</v>
      </c>
      <c r="I266" s="407" t="s">
        <v>8</v>
      </c>
      <c r="J266" s="341" t="s">
        <v>22</v>
      </c>
      <c r="K266" s="341"/>
      <c r="L266" s="409" t="s">
        <v>8</v>
      </c>
      <c r="M266" s="341" t="s">
        <v>23</v>
      </c>
      <c r="N266" s="341"/>
      <c r="O266" s="409" t="s">
        <v>8</v>
      </c>
      <c r="P266" s="341" t="s">
        <v>24</v>
      </c>
      <c r="Q266" s="410"/>
      <c r="R266" s="410"/>
      <c r="S266" s="410"/>
      <c r="T266" s="410"/>
      <c r="U266" s="410"/>
      <c r="V266" s="410"/>
      <c r="W266" s="410"/>
      <c r="X266" s="411"/>
      <c r="Y266" s="339"/>
      <c r="Z266" s="336"/>
      <c r="AA266" s="336"/>
      <c r="AB266" s="337"/>
      <c r="AC266" s="2284"/>
      <c r="AD266" s="2285"/>
      <c r="AE266" s="2285"/>
      <c r="AF266" s="2286"/>
    </row>
    <row r="267" spans="1:32" ht="18.75" customHeight="1" x14ac:dyDescent="0.2">
      <c r="A267" s="330"/>
      <c r="B267" s="331"/>
      <c r="C267" s="332"/>
      <c r="D267" s="333"/>
      <c r="E267" s="335"/>
      <c r="F267" s="398" t="s">
        <v>8</v>
      </c>
      <c r="G267" s="322" t="s">
        <v>185</v>
      </c>
      <c r="H267" s="2308" t="s">
        <v>186</v>
      </c>
      <c r="I267" s="417" t="s">
        <v>8</v>
      </c>
      <c r="J267" s="343" t="s">
        <v>126</v>
      </c>
      <c r="K267" s="343"/>
      <c r="L267" s="434"/>
      <c r="M267" s="434"/>
      <c r="N267" s="434"/>
      <c r="O267" s="434"/>
      <c r="P267" s="418" t="s">
        <v>8</v>
      </c>
      <c r="Q267" s="343" t="s">
        <v>127</v>
      </c>
      <c r="R267" s="434"/>
      <c r="S267" s="434"/>
      <c r="T267" s="434"/>
      <c r="U267" s="434"/>
      <c r="V267" s="434"/>
      <c r="W267" s="434"/>
      <c r="X267" s="435"/>
      <c r="Y267" s="339"/>
      <c r="Z267" s="336"/>
      <c r="AA267" s="336"/>
      <c r="AB267" s="337"/>
      <c r="AC267" s="2284"/>
      <c r="AD267" s="2285"/>
      <c r="AE267" s="2285"/>
      <c r="AF267" s="2286"/>
    </row>
    <row r="268" spans="1:32" ht="18.75" customHeight="1" x14ac:dyDescent="0.2">
      <c r="A268" s="330"/>
      <c r="B268" s="331"/>
      <c r="C268" s="332"/>
      <c r="D268" s="333"/>
      <c r="E268" s="335"/>
      <c r="F268" s="333"/>
      <c r="G268" s="322"/>
      <c r="H268" s="2304"/>
      <c r="I268" s="404" t="s">
        <v>8</v>
      </c>
      <c r="J268" s="344" t="s">
        <v>151</v>
      </c>
      <c r="K268" s="405"/>
      <c r="L268" s="405"/>
      <c r="M268" s="405"/>
      <c r="N268" s="405"/>
      <c r="O268" s="405"/>
      <c r="P268" s="405"/>
      <c r="Q268" s="338"/>
      <c r="R268" s="405"/>
      <c r="S268" s="405"/>
      <c r="T268" s="405"/>
      <c r="U268" s="405"/>
      <c r="V268" s="405"/>
      <c r="W268" s="405"/>
      <c r="X268" s="406"/>
      <c r="Y268" s="339"/>
      <c r="Z268" s="336"/>
      <c r="AA268" s="336"/>
      <c r="AB268" s="337"/>
      <c r="AC268" s="2284"/>
      <c r="AD268" s="2285"/>
      <c r="AE268" s="2285"/>
      <c r="AF268" s="2286"/>
    </row>
    <row r="269" spans="1:32" ht="18.75" customHeight="1" x14ac:dyDescent="0.2">
      <c r="A269" s="330"/>
      <c r="B269" s="331"/>
      <c r="C269" s="332"/>
      <c r="D269" s="333"/>
      <c r="E269" s="335"/>
      <c r="F269" s="333"/>
      <c r="G269" s="322"/>
      <c r="H269" s="2308" t="s">
        <v>165</v>
      </c>
      <c r="I269" s="417" t="s">
        <v>8</v>
      </c>
      <c r="J269" s="343" t="s">
        <v>153</v>
      </c>
      <c r="K269" s="415"/>
      <c r="L269" s="373"/>
      <c r="M269" s="418" t="s">
        <v>8</v>
      </c>
      <c r="N269" s="343" t="s">
        <v>154</v>
      </c>
      <c r="O269" s="434"/>
      <c r="P269" s="434"/>
      <c r="Q269" s="418" t="s">
        <v>8</v>
      </c>
      <c r="R269" s="343" t="s">
        <v>155</v>
      </c>
      <c r="S269" s="434"/>
      <c r="T269" s="434"/>
      <c r="U269" s="434"/>
      <c r="V269" s="434"/>
      <c r="W269" s="434"/>
      <c r="X269" s="435"/>
      <c r="Y269" s="339"/>
      <c r="Z269" s="336"/>
      <c r="AA269" s="336"/>
      <c r="AB269" s="337"/>
      <c r="AC269" s="2284"/>
      <c r="AD269" s="2285"/>
      <c r="AE269" s="2285"/>
      <c r="AF269" s="2286"/>
    </row>
    <row r="270" spans="1:32" ht="18.75" customHeight="1" x14ac:dyDescent="0.2">
      <c r="A270" s="330"/>
      <c r="B270" s="331"/>
      <c r="C270" s="332"/>
      <c r="D270" s="333"/>
      <c r="E270" s="335"/>
      <c r="F270" s="333"/>
      <c r="G270" s="322"/>
      <c r="H270" s="2304"/>
      <c r="I270" s="404" t="s">
        <v>8</v>
      </c>
      <c r="J270" s="344" t="s">
        <v>157</v>
      </c>
      <c r="K270" s="405"/>
      <c r="L270" s="405"/>
      <c r="M270" s="405"/>
      <c r="N270" s="405"/>
      <c r="O270" s="405"/>
      <c r="P270" s="405"/>
      <c r="Q270" s="427" t="s">
        <v>8</v>
      </c>
      <c r="R270" s="344" t="s">
        <v>158</v>
      </c>
      <c r="S270" s="338"/>
      <c r="T270" s="405"/>
      <c r="U270" s="405"/>
      <c r="V270" s="405"/>
      <c r="W270" s="405"/>
      <c r="X270" s="406"/>
      <c r="Y270" s="339"/>
      <c r="Z270" s="336"/>
      <c r="AA270" s="336"/>
      <c r="AB270" s="337"/>
      <c r="AC270" s="2284"/>
      <c r="AD270" s="2285"/>
      <c r="AE270" s="2285"/>
      <c r="AF270" s="2286"/>
    </row>
    <row r="271" spans="1:32" ht="18.75" customHeight="1" x14ac:dyDescent="0.2">
      <c r="A271" s="330"/>
      <c r="B271" s="331"/>
      <c r="C271" s="332"/>
      <c r="D271" s="333"/>
      <c r="E271" s="335"/>
      <c r="F271" s="333"/>
      <c r="G271" s="322"/>
      <c r="H271" s="433" t="s">
        <v>108</v>
      </c>
      <c r="I271" s="407" t="s">
        <v>8</v>
      </c>
      <c r="J271" s="341" t="s">
        <v>22</v>
      </c>
      <c r="K271" s="341"/>
      <c r="L271" s="409" t="s">
        <v>8</v>
      </c>
      <c r="M271" s="341" t="s">
        <v>23</v>
      </c>
      <c r="N271" s="341"/>
      <c r="O271" s="409" t="s">
        <v>8</v>
      </c>
      <c r="P271" s="341" t="s">
        <v>24</v>
      </c>
      <c r="Q271" s="410"/>
      <c r="R271" s="410"/>
      <c r="S271" s="410"/>
      <c r="T271" s="410"/>
      <c r="U271" s="434"/>
      <c r="V271" s="434"/>
      <c r="W271" s="434"/>
      <c r="X271" s="435"/>
      <c r="Y271" s="339"/>
      <c r="Z271" s="336"/>
      <c r="AA271" s="336"/>
      <c r="AB271" s="337"/>
      <c r="AC271" s="2284"/>
      <c r="AD271" s="2285"/>
      <c r="AE271" s="2285"/>
      <c r="AF271" s="2286"/>
    </row>
    <row r="272" spans="1:32" ht="18.75" customHeight="1" x14ac:dyDescent="0.2">
      <c r="A272" s="330"/>
      <c r="B272" s="331"/>
      <c r="C272" s="332"/>
      <c r="D272" s="333"/>
      <c r="E272" s="335"/>
      <c r="F272" s="333"/>
      <c r="G272" s="322"/>
      <c r="H272" s="385" t="s">
        <v>78</v>
      </c>
      <c r="I272" s="407" t="s">
        <v>8</v>
      </c>
      <c r="J272" s="341" t="s">
        <v>22</v>
      </c>
      <c r="K272" s="341"/>
      <c r="L272" s="409" t="s">
        <v>8</v>
      </c>
      <c r="M272" s="341" t="s">
        <v>35</v>
      </c>
      <c r="N272" s="341"/>
      <c r="O272" s="409" t="s">
        <v>8</v>
      </c>
      <c r="P272" s="341" t="s">
        <v>36</v>
      </c>
      <c r="Q272" s="368"/>
      <c r="R272" s="409" t="s">
        <v>8</v>
      </c>
      <c r="S272" s="341" t="s">
        <v>79</v>
      </c>
      <c r="T272" s="368"/>
      <c r="U272" s="368"/>
      <c r="V272" s="368"/>
      <c r="W272" s="368"/>
      <c r="X272" s="369"/>
      <c r="Y272" s="339"/>
      <c r="Z272" s="336"/>
      <c r="AA272" s="336"/>
      <c r="AB272" s="337"/>
      <c r="AC272" s="2284"/>
      <c r="AD272" s="2285"/>
      <c r="AE272" s="2285"/>
      <c r="AF272" s="2286"/>
    </row>
    <row r="273" spans="1:32" ht="18.75" customHeight="1" x14ac:dyDescent="0.2">
      <c r="A273" s="330"/>
      <c r="B273" s="331"/>
      <c r="C273" s="332"/>
      <c r="D273" s="333"/>
      <c r="E273" s="335"/>
      <c r="F273" s="333"/>
      <c r="G273" s="322"/>
      <c r="H273" s="2278" t="s">
        <v>113</v>
      </c>
      <c r="I273" s="2305" t="s">
        <v>8</v>
      </c>
      <c r="J273" s="2306" t="s">
        <v>22</v>
      </c>
      <c r="K273" s="2306"/>
      <c r="L273" s="2307" t="s">
        <v>8</v>
      </c>
      <c r="M273" s="2306" t="s">
        <v>26</v>
      </c>
      <c r="N273" s="2306"/>
      <c r="O273" s="370"/>
      <c r="P273" s="370"/>
      <c r="Q273" s="370"/>
      <c r="R273" s="370"/>
      <c r="S273" s="370"/>
      <c r="T273" s="370"/>
      <c r="U273" s="370"/>
      <c r="V273" s="370"/>
      <c r="W273" s="370"/>
      <c r="X273" s="371"/>
      <c r="Y273" s="339"/>
      <c r="Z273" s="336"/>
      <c r="AA273" s="336"/>
      <c r="AB273" s="337"/>
      <c r="AC273" s="2284"/>
      <c r="AD273" s="2285"/>
      <c r="AE273" s="2285"/>
      <c r="AF273" s="2286"/>
    </row>
    <row r="274" spans="1:32" ht="18.75" customHeight="1" x14ac:dyDescent="0.2">
      <c r="A274" s="330"/>
      <c r="B274" s="331"/>
      <c r="C274" s="332"/>
      <c r="D274" s="333"/>
      <c r="E274" s="335"/>
      <c r="F274" s="333"/>
      <c r="G274" s="322"/>
      <c r="H274" s="2279"/>
      <c r="I274" s="2305"/>
      <c r="J274" s="2306"/>
      <c r="K274" s="2306"/>
      <c r="L274" s="2307"/>
      <c r="M274" s="2306"/>
      <c r="N274" s="2306"/>
      <c r="O274" s="338"/>
      <c r="P274" s="338"/>
      <c r="Q274" s="338"/>
      <c r="R274" s="338"/>
      <c r="S274" s="338"/>
      <c r="T274" s="338"/>
      <c r="U274" s="338"/>
      <c r="V274" s="338"/>
      <c r="W274" s="338"/>
      <c r="X274" s="374"/>
      <c r="Y274" s="339"/>
      <c r="Z274" s="336"/>
      <c r="AA274" s="336"/>
      <c r="AB274" s="337"/>
      <c r="AC274" s="2284"/>
      <c r="AD274" s="2285"/>
      <c r="AE274" s="2285"/>
      <c r="AF274" s="2286"/>
    </row>
    <row r="275" spans="1:32" ht="18.75" customHeight="1" x14ac:dyDescent="0.2">
      <c r="A275" s="330"/>
      <c r="B275" s="331"/>
      <c r="C275" s="332"/>
      <c r="D275" s="333"/>
      <c r="E275" s="322"/>
      <c r="F275" s="334"/>
      <c r="G275" s="335"/>
      <c r="H275" s="348" t="s">
        <v>34</v>
      </c>
      <c r="I275" s="407" t="s">
        <v>8</v>
      </c>
      <c r="J275" s="341" t="s">
        <v>22</v>
      </c>
      <c r="K275" s="341"/>
      <c r="L275" s="409" t="s">
        <v>8</v>
      </c>
      <c r="M275" s="341" t="s">
        <v>35</v>
      </c>
      <c r="N275" s="341"/>
      <c r="O275" s="409" t="s">
        <v>8</v>
      </c>
      <c r="P275" s="341" t="s">
        <v>36</v>
      </c>
      <c r="Q275" s="341"/>
      <c r="R275" s="409" t="s">
        <v>8</v>
      </c>
      <c r="S275" s="341" t="s">
        <v>37</v>
      </c>
      <c r="T275" s="341"/>
      <c r="U275" s="408"/>
      <c r="V275" s="408"/>
      <c r="W275" s="408"/>
      <c r="X275" s="412"/>
      <c r="Y275" s="339"/>
      <c r="Z275" s="336"/>
      <c r="AA275" s="336"/>
      <c r="AB275" s="337"/>
      <c r="AC275" s="2284"/>
      <c r="AD275" s="2285"/>
      <c r="AE275" s="2285"/>
      <c r="AF275" s="2286"/>
    </row>
    <row r="276" spans="1:32" ht="18.75" customHeight="1" x14ac:dyDescent="0.2">
      <c r="A276" s="330"/>
      <c r="B276" s="331"/>
      <c r="C276" s="332"/>
      <c r="D276" s="333"/>
      <c r="E276" s="322"/>
      <c r="F276" s="334"/>
      <c r="G276" s="335"/>
      <c r="H276" s="349" t="s">
        <v>38</v>
      </c>
      <c r="I276" s="417" t="s">
        <v>8</v>
      </c>
      <c r="J276" s="343" t="s">
        <v>39</v>
      </c>
      <c r="K276" s="343"/>
      <c r="L276" s="418" t="s">
        <v>8</v>
      </c>
      <c r="M276" s="343" t="s">
        <v>40</v>
      </c>
      <c r="N276" s="343"/>
      <c r="O276" s="418" t="s">
        <v>8</v>
      </c>
      <c r="P276" s="343" t="s">
        <v>41</v>
      </c>
      <c r="Q276" s="343"/>
      <c r="R276" s="418"/>
      <c r="S276" s="343"/>
      <c r="T276" s="343"/>
      <c r="U276" s="415"/>
      <c r="V276" s="415"/>
      <c r="W276" s="415"/>
      <c r="X276" s="416"/>
      <c r="Y276" s="339"/>
      <c r="Z276" s="336"/>
      <c r="AA276" s="336"/>
      <c r="AB276" s="337"/>
      <c r="AC276" s="2284"/>
      <c r="AD276" s="2285"/>
      <c r="AE276" s="2285"/>
      <c r="AF276" s="2286"/>
    </row>
    <row r="277" spans="1:32" ht="18.75" customHeight="1" x14ac:dyDescent="0.2">
      <c r="A277" s="350"/>
      <c r="B277" s="351"/>
      <c r="C277" s="352"/>
      <c r="D277" s="353"/>
      <c r="E277" s="354"/>
      <c r="F277" s="355"/>
      <c r="G277" s="356"/>
      <c r="H277" s="357" t="s">
        <v>42</v>
      </c>
      <c r="I277" s="419" t="s">
        <v>8</v>
      </c>
      <c r="J277" s="358" t="s">
        <v>22</v>
      </c>
      <c r="K277" s="358"/>
      <c r="L277" s="420" t="s">
        <v>8</v>
      </c>
      <c r="M277" s="358" t="s">
        <v>26</v>
      </c>
      <c r="N277" s="358"/>
      <c r="O277" s="358"/>
      <c r="P277" s="358"/>
      <c r="Q277" s="421"/>
      <c r="R277" s="358"/>
      <c r="S277" s="358"/>
      <c r="T277" s="358"/>
      <c r="U277" s="358"/>
      <c r="V277" s="358"/>
      <c r="W277" s="358"/>
      <c r="X277" s="359"/>
      <c r="Y277" s="360"/>
      <c r="Z277" s="361"/>
      <c r="AA277" s="361"/>
      <c r="AB277" s="362"/>
      <c r="AC277" s="2284"/>
      <c r="AD277" s="2285"/>
      <c r="AE277" s="2285"/>
      <c r="AF277" s="2286"/>
    </row>
    <row r="278" spans="1:32" ht="18.75" customHeight="1" x14ac:dyDescent="0.2">
      <c r="A278" s="323"/>
      <c r="B278" s="324"/>
      <c r="C278" s="325"/>
      <c r="D278" s="326"/>
      <c r="E278" s="328"/>
      <c r="F278" s="326"/>
      <c r="G278" s="319"/>
      <c r="H278" s="2270" t="s">
        <v>114</v>
      </c>
      <c r="I278" s="428" t="s">
        <v>8</v>
      </c>
      <c r="J278" s="317" t="s">
        <v>91</v>
      </c>
      <c r="K278" s="400"/>
      <c r="L278" s="386"/>
      <c r="M278" s="399" t="s">
        <v>8</v>
      </c>
      <c r="N278" s="317" t="s">
        <v>134</v>
      </c>
      <c r="O278" s="387"/>
      <c r="P278" s="387"/>
      <c r="Q278" s="399" t="s">
        <v>8</v>
      </c>
      <c r="R278" s="317" t="s">
        <v>135</v>
      </c>
      <c r="S278" s="387"/>
      <c r="T278" s="387"/>
      <c r="U278" s="399" t="s">
        <v>8</v>
      </c>
      <c r="V278" s="317" t="s">
        <v>136</v>
      </c>
      <c r="W278" s="387"/>
      <c r="X278" s="375"/>
      <c r="Y278" s="399" t="s">
        <v>8</v>
      </c>
      <c r="Z278" s="317" t="s">
        <v>17</v>
      </c>
      <c r="AA278" s="317"/>
      <c r="AB278" s="329"/>
      <c r="AC278" s="2272"/>
      <c r="AD278" s="2273"/>
      <c r="AE278" s="2273"/>
      <c r="AF278" s="2274"/>
    </row>
    <row r="279" spans="1:32" ht="18.75" customHeight="1" x14ac:dyDescent="0.2">
      <c r="A279" s="330"/>
      <c r="B279" s="331"/>
      <c r="C279" s="332"/>
      <c r="D279" s="333"/>
      <c r="E279" s="335"/>
      <c r="F279" s="333"/>
      <c r="G279" s="322"/>
      <c r="H279" s="2304"/>
      <c r="I279" s="404" t="s">
        <v>8</v>
      </c>
      <c r="J279" s="344" t="s">
        <v>137</v>
      </c>
      <c r="K279" s="413"/>
      <c r="L279" s="389"/>
      <c r="M279" s="427" t="s">
        <v>8</v>
      </c>
      <c r="N279" s="344" t="s">
        <v>92</v>
      </c>
      <c r="O279" s="338"/>
      <c r="P279" s="338"/>
      <c r="Q279" s="338"/>
      <c r="R279" s="338"/>
      <c r="S279" s="338"/>
      <c r="T279" s="338"/>
      <c r="U279" s="338"/>
      <c r="V279" s="338"/>
      <c r="W279" s="338"/>
      <c r="X279" s="374"/>
      <c r="Y279" s="397" t="s">
        <v>8</v>
      </c>
      <c r="Z279" s="320" t="s">
        <v>18</v>
      </c>
      <c r="AA279" s="336"/>
      <c r="AB279" s="337"/>
      <c r="AC279" s="2284"/>
      <c r="AD279" s="2285"/>
      <c r="AE279" s="2285"/>
      <c r="AF279" s="2286"/>
    </row>
    <row r="280" spans="1:32" ht="18.75" customHeight="1" x14ac:dyDescent="0.2">
      <c r="A280" s="330"/>
      <c r="B280" s="331"/>
      <c r="C280" s="332"/>
      <c r="D280" s="333"/>
      <c r="E280" s="335"/>
      <c r="F280" s="333"/>
      <c r="G280" s="322"/>
      <c r="H280" s="2308" t="s">
        <v>57</v>
      </c>
      <c r="I280" s="417" t="s">
        <v>8</v>
      </c>
      <c r="J280" s="343" t="s">
        <v>22</v>
      </c>
      <c r="K280" s="343"/>
      <c r="L280" s="373"/>
      <c r="M280" s="418" t="s">
        <v>8</v>
      </c>
      <c r="N280" s="343" t="s">
        <v>81</v>
      </c>
      <c r="O280" s="343"/>
      <c r="P280" s="373"/>
      <c r="Q280" s="418" t="s">
        <v>8</v>
      </c>
      <c r="R280" s="370" t="s">
        <v>178</v>
      </c>
      <c r="S280" s="370"/>
      <c r="T280" s="370"/>
      <c r="U280" s="434"/>
      <c r="V280" s="373"/>
      <c r="W280" s="370"/>
      <c r="X280" s="435"/>
      <c r="Y280" s="339"/>
      <c r="Z280" s="336"/>
      <c r="AA280" s="336"/>
      <c r="AB280" s="337"/>
      <c r="AC280" s="2284"/>
      <c r="AD280" s="2285"/>
      <c r="AE280" s="2285"/>
      <c r="AF280" s="2286"/>
    </row>
    <row r="281" spans="1:32" ht="18.75" customHeight="1" x14ac:dyDescent="0.2">
      <c r="A281" s="330"/>
      <c r="B281" s="331"/>
      <c r="C281" s="332"/>
      <c r="D281" s="333"/>
      <c r="E281" s="335"/>
      <c r="F281" s="333"/>
      <c r="G281" s="322"/>
      <c r="H281" s="2304"/>
      <c r="I281" s="404" t="s">
        <v>8</v>
      </c>
      <c r="J281" s="338" t="s">
        <v>179</v>
      </c>
      <c r="K281" s="338"/>
      <c r="L281" s="338"/>
      <c r="M281" s="427" t="s">
        <v>8</v>
      </c>
      <c r="N281" s="338" t="s">
        <v>180</v>
      </c>
      <c r="O281" s="389"/>
      <c r="P281" s="338"/>
      <c r="Q281" s="338"/>
      <c r="R281" s="389"/>
      <c r="S281" s="338"/>
      <c r="T281" s="338"/>
      <c r="U281" s="405"/>
      <c r="V281" s="389"/>
      <c r="W281" s="338"/>
      <c r="X281" s="406"/>
      <c r="Y281" s="339"/>
      <c r="Z281" s="336"/>
      <c r="AA281" s="336"/>
      <c r="AB281" s="337"/>
      <c r="AC281" s="2284"/>
      <c r="AD281" s="2285"/>
      <c r="AE281" s="2285"/>
      <c r="AF281" s="2286"/>
    </row>
    <row r="282" spans="1:32" ht="19.5" customHeight="1" x14ac:dyDescent="0.2">
      <c r="A282" s="330"/>
      <c r="B282" s="331"/>
      <c r="C282" s="332"/>
      <c r="D282" s="333"/>
      <c r="E282" s="322"/>
      <c r="F282" s="334"/>
      <c r="G282" s="335"/>
      <c r="H282" s="347" t="s">
        <v>19</v>
      </c>
      <c r="I282" s="407" t="s">
        <v>8</v>
      </c>
      <c r="J282" s="341" t="s">
        <v>20</v>
      </c>
      <c r="K282" s="408"/>
      <c r="L282" s="367"/>
      <c r="M282" s="409" t="s">
        <v>8</v>
      </c>
      <c r="N282" s="341" t="s">
        <v>21</v>
      </c>
      <c r="O282" s="409"/>
      <c r="P282" s="341"/>
      <c r="Q282" s="410"/>
      <c r="R282" s="410"/>
      <c r="S282" s="410"/>
      <c r="T282" s="410"/>
      <c r="U282" s="410"/>
      <c r="V282" s="410"/>
      <c r="W282" s="410"/>
      <c r="X282" s="411"/>
      <c r="Y282" s="336"/>
      <c r="Z282" s="336"/>
      <c r="AA282" s="336"/>
      <c r="AB282" s="337"/>
      <c r="AC282" s="2284"/>
      <c r="AD282" s="2285"/>
      <c r="AE282" s="2285"/>
      <c r="AF282" s="2286"/>
    </row>
    <row r="283" spans="1:32" ht="19.5" customHeight="1" x14ac:dyDescent="0.2">
      <c r="A283" s="330"/>
      <c r="B283" s="331"/>
      <c r="C283" s="332"/>
      <c r="D283" s="333"/>
      <c r="E283" s="322"/>
      <c r="F283" s="334"/>
      <c r="G283" s="335"/>
      <c r="H283" s="347" t="s">
        <v>60</v>
      </c>
      <c r="I283" s="407" t="s">
        <v>8</v>
      </c>
      <c r="J283" s="341" t="s">
        <v>20</v>
      </c>
      <c r="K283" s="408"/>
      <c r="L283" s="367"/>
      <c r="M283" s="409" t="s">
        <v>8</v>
      </c>
      <c r="N283" s="341" t="s">
        <v>21</v>
      </c>
      <c r="O283" s="409"/>
      <c r="P283" s="341"/>
      <c r="Q283" s="410"/>
      <c r="R283" s="410"/>
      <c r="S283" s="410"/>
      <c r="T283" s="410"/>
      <c r="U283" s="410"/>
      <c r="V283" s="410"/>
      <c r="W283" s="410"/>
      <c r="X283" s="411"/>
      <c r="Y283" s="336"/>
      <c r="Z283" s="336"/>
      <c r="AA283" s="336"/>
      <c r="AB283" s="337"/>
      <c r="AC283" s="2284"/>
      <c r="AD283" s="2285"/>
      <c r="AE283" s="2285"/>
      <c r="AF283" s="2286"/>
    </row>
    <row r="284" spans="1:32" ht="18.75" customHeight="1" x14ac:dyDescent="0.2">
      <c r="A284" s="330"/>
      <c r="B284" s="331"/>
      <c r="C284" s="332"/>
      <c r="D284" s="333"/>
      <c r="E284" s="335"/>
      <c r="F284" s="333"/>
      <c r="G284" s="322"/>
      <c r="H284" s="385" t="s">
        <v>181</v>
      </c>
      <c r="I284" s="407" t="s">
        <v>8</v>
      </c>
      <c r="J284" s="341" t="s">
        <v>91</v>
      </c>
      <c r="K284" s="408"/>
      <c r="L284" s="367"/>
      <c r="M284" s="409" t="s">
        <v>8</v>
      </c>
      <c r="N284" s="341" t="s">
        <v>138</v>
      </c>
      <c r="O284" s="410"/>
      <c r="P284" s="410"/>
      <c r="Q284" s="410"/>
      <c r="R284" s="410"/>
      <c r="S284" s="410"/>
      <c r="T284" s="410"/>
      <c r="U284" s="410"/>
      <c r="V284" s="410"/>
      <c r="W284" s="410"/>
      <c r="X284" s="411"/>
      <c r="Y284" s="339"/>
      <c r="Z284" s="336"/>
      <c r="AA284" s="336"/>
      <c r="AB284" s="337"/>
      <c r="AC284" s="2284"/>
      <c r="AD284" s="2285"/>
      <c r="AE284" s="2285"/>
      <c r="AF284" s="2286"/>
    </row>
    <row r="285" spans="1:32" ht="18.75" customHeight="1" x14ac:dyDescent="0.2">
      <c r="A285" s="330"/>
      <c r="B285" s="331"/>
      <c r="C285" s="332"/>
      <c r="D285" s="333"/>
      <c r="E285" s="335"/>
      <c r="F285" s="333"/>
      <c r="G285" s="322"/>
      <c r="H285" s="385" t="s">
        <v>182</v>
      </c>
      <c r="I285" s="407" t="s">
        <v>8</v>
      </c>
      <c r="J285" s="341" t="s">
        <v>91</v>
      </c>
      <c r="K285" s="408"/>
      <c r="L285" s="367"/>
      <c r="M285" s="409" t="s">
        <v>8</v>
      </c>
      <c r="N285" s="341" t="s">
        <v>138</v>
      </c>
      <c r="O285" s="410"/>
      <c r="P285" s="410"/>
      <c r="Q285" s="410"/>
      <c r="R285" s="410"/>
      <c r="S285" s="410"/>
      <c r="T285" s="410"/>
      <c r="U285" s="410"/>
      <c r="V285" s="410"/>
      <c r="W285" s="410"/>
      <c r="X285" s="411"/>
      <c r="Y285" s="339"/>
      <c r="Z285" s="336"/>
      <c r="AA285" s="336"/>
      <c r="AB285" s="337"/>
      <c r="AC285" s="2284"/>
      <c r="AD285" s="2285"/>
      <c r="AE285" s="2285"/>
      <c r="AF285" s="2286"/>
    </row>
    <row r="286" spans="1:32" ht="18.75" customHeight="1" x14ac:dyDescent="0.2">
      <c r="A286" s="330"/>
      <c r="B286" s="331"/>
      <c r="C286" s="332"/>
      <c r="D286" s="333"/>
      <c r="E286" s="335"/>
      <c r="F286" s="333"/>
      <c r="G286" s="322"/>
      <c r="H286" s="385" t="s">
        <v>262</v>
      </c>
      <c r="I286" s="407" t="s">
        <v>8</v>
      </c>
      <c r="J286" s="341" t="s">
        <v>22</v>
      </c>
      <c r="K286" s="408"/>
      <c r="L286" s="409" t="s">
        <v>8</v>
      </c>
      <c r="M286" s="341" t="s">
        <v>26</v>
      </c>
      <c r="N286" s="410"/>
      <c r="O286" s="410"/>
      <c r="P286" s="410"/>
      <c r="Q286" s="410"/>
      <c r="R286" s="410"/>
      <c r="S286" s="410"/>
      <c r="T286" s="410"/>
      <c r="U286" s="410"/>
      <c r="V286" s="410"/>
      <c r="W286" s="410"/>
      <c r="X286" s="411"/>
      <c r="Y286" s="339"/>
      <c r="Z286" s="336"/>
      <c r="AA286" s="336"/>
      <c r="AB286" s="337"/>
      <c r="AC286" s="2284"/>
      <c r="AD286" s="2285"/>
      <c r="AE286" s="2285"/>
      <c r="AF286" s="2286"/>
    </row>
    <row r="287" spans="1:32" ht="18.75" customHeight="1" x14ac:dyDescent="0.2">
      <c r="A287" s="330"/>
      <c r="B287" s="331"/>
      <c r="C287" s="332"/>
      <c r="D287" s="333"/>
      <c r="E287" s="335"/>
      <c r="F287" s="333"/>
      <c r="G287" s="322"/>
      <c r="H287" s="385" t="s">
        <v>106</v>
      </c>
      <c r="I287" s="407" t="s">
        <v>8</v>
      </c>
      <c r="J287" s="341" t="s">
        <v>47</v>
      </c>
      <c r="K287" s="408"/>
      <c r="L287" s="367"/>
      <c r="M287" s="409" t="s">
        <v>8</v>
      </c>
      <c r="N287" s="341" t="s">
        <v>48</v>
      </c>
      <c r="O287" s="410"/>
      <c r="P287" s="410"/>
      <c r="Q287" s="410"/>
      <c r="R287" s="410"/>
      <c r="S287" s="410"/>
      <c r="T287" s="410"/>
      <c r="U287" s="410"/>
      <c r="V287" s="410"/>
      <c r="W287" s="410"/>
      <c r="X287" s="411"/>
      <c r="Y287" s="339"/>
      <c r="Z287" s="336"/>
      <c r="AA287" s="336"/>
      <c r="AB287" s="337"/>
      <c r="AC287" s="2284"/>
      <c r="AD287" s="2285"/>
      <c r="AE287" s="2285"/>
      <c r="AF287" s="2286"/>
    </row>
    <row r="288" spans="1:32" ht="19.5" customHeight="1" x14ac:dyDescent="0.2">
      <c r="A288" s="330"/>
      <c r="B288" s="331"/>
      <c r="C288" s="332"/>
      <c r="D288" s="333"/>
      <c r="E288" s="322"/>
      <c r="F288" s="333"/>
      <c r="G288" s="322"/>
      <c r="H288" s="347" t="s">
        <v>32</v>
      </c>
      <c r="I288" s="407" t="s">
        <v>8</v>
      </c>
      <c r="J288" s="341" t="s">
        <v>22</v>
      </c>
      <c r="K288" s="341"/>
      <c r="L288" s="409" t="s">
        <v>8</v>
      </c>
      <c r="M288" s="341" t="s">
        <v>26</v>
      </c>
      <c r="N288" s="341"/>
      <c r="O288" s="410"/>
      <c r="P288" s="341"/>
      <c r="Q288" s="410"/>
      <c r="R288" s="410"/>
      <c r="S288" s="410"/>
      <c r="T288" s="410"/>
      <c r="U288" s="410"/>
      <c r="V288" s="410"/>
      <c r="W288" s="410"/>
      <c r="X288" s="411"/>
      <c r="Y288" s="336"/>
      <c r="Z288" s="336"/>
      <c r="AA288" s="336"/>
      <c r="AB288" s="337"/>
      <c r="AC288" s="2284"/>
      <c r="AD288" s="2285"/>
      <c r="AE288" s="2285"/>
      <c r="AF288" s="2286"/>
    </row>
    <row r="289" spans="1:32" ht="18.75" customHeight="1" x14ac:dyDescent="0.2">
      <c r="A289" s="330"/>
      <c r="B289" s="331"/>
      <c r="C289" s="332"/>
      <c r="D289" s="333"/>
      <c r="E289" s="322"/>
      <c r="F289" s="333"/>
      <c r="G289" s="322"/>
      <c r="H289" s="385" t="s">
        <v>107</v>
      </c>
      <c r="I289" s="407" t="s">
        <v>8</v>
      </c>
      <c r="J289" s="341" t="s">
        <v>22</v>
      </c>
      <c r="K289" s="408"/>
      <c r="L289" s="409" t="s">
        <v>8</v>
      </c>
      <c r="M289" s="341" t="s">
        <v>26</v>
      </c>
      <c r="N289" s="410"/>
      <c r="O289" s="410"/>
      <c r="P289" s="410"/>
      <c r="Q289" s="410"/>
      <c r="R289" s="410"/>
      <c r="S289" s="410"/>
      <c r="T289" s="410"/>
      <c r="U289" s="410"/>
      <c r="V289" s="410"/>
      <c r="W289" s="410"/>
      <c r="X289" s="411"/>
      <c r="Y289" s="339"/>
      <c r="Z289" s="336"/>
      <c r="AA289" s="336"/>
      <c r="AB289" s="337"/>
      <c r="AC289" s="2284"/>
      <c r="AD289" s="2285"/>
      <c r="AE289" s="2285"/>
      <c r="AF289" s="2286"/>
    </row>
    <row r="290" spans="1:32" ht="18.75" customHeight="1" x14ac:dyDescent="0.2">
      <c r="A290" s="398"/>
      <c r="B290" s="331"/>
      <c r="C290" s="332"/>
      <c r="D290" s="398"/>
      <c r="E290" s="335"/>
      <c r="F290" s="398" t="s">
        <v>8</v>
      </c>
      <c r="G290" s="322" t="s">
        <v>278</v>
      </c>
      <c r="H290" s="385" t="s">
        <v>33</v>
      </c>
      <c r="I290" s="407" t="s">
        <v>8</v>
      </c>
      <c r="J290" s="341" t="s">
        <v>22</v>
      </c>
      <c r="K290" s="341"/>
      <c r="L290" s="409" t="s">
        <v>8</v>
      </c>
      <c r="M290" s="341" t="s">
        <v>23</v>
      </c>
      <c r="N290" s="341"/>
      <c r="O290" s="409" t="s">
        <v>8</v>
      </c>
      <c r="P290" s="341" t="s">
        <v>24</v>
      </c>
      <c r="Q290" s="410"/>
      <c r="R290" s="410"/>
      <c r="S290" s="410"/>
      <c r="T290" s="410"/>
      <c r="U290" s="410"/>
      <c r="V290" s="410"/>
      <c r="W290" s="410"/>
      <c r="X290" s="411"/>
      <c r="Y290" s="339"/>
      <c r="Z290" s="336"/>
      <c r="AA290" s="336"/>
      <c r="AB290" s="337"/>
      <c r="AC290" s="2284"/>
      <c r="AD290" s="2285"/>
      <c r="AE290" s="2285"/>
      <c r="AF290" s="2286"/>
    </row>
    <row r="291" spans="1:32" ht="18.75" customHeight="1" x14ac:dyDescent="0.2">
      <c r="A291" s="398" t="s">
        <v>8</v>
      </c>
      <c r="B291" s="331" t="s">
        <v>276</v>
      </c>
      <c r="C291" s="332" t="s">
        <v>268</v>
      </c>
      <c r="D291" s="398" t="s">
        <v>8</v>
      </c>
      <c r="E291" s="335" t="s">
        <v>279</v>
      </c>
      <c r="F291" s="398" t="s">
        <v>8</v>
      </c>
      <c r="G291" s="322" t="s">
        <v>187</v>
      </c>
      <c r="H291" s="2308" t="s">
        <v>186</v>
      </c>
      <c r="I291" s="417" t="s">
        <v>8</v>
      </c>
      <c r="J291" s="343" t="s">
        <v>126</v>
      </c>
      <c r="K291" s="343"/>
      <c r="L291" s="434"/>
      <c r="M291" s="434"/>
      <c r="N291" s="434"/>
      <c r="O291" s="434"/>
      <c r="P291" s="418" t="s">
        <v>8</v>
      </c>
      <c r="Q291" s="343" t="s">
        <v>127</v>
      </c>
      <c r="R291" s="434"/>
      <c r="S291" s="434"/>
      <c r="T291" s="434"/>
      <c r="U291" s="434"/>
      <c r="V291" s="434"/>
      <c r="W291" s="434"/>
      <c r="X291" s="435"/>
      <c r="Y291" s="339"/>
      <c r="Z291" s="336"/>
      <c r="AA291" s="336"/>
      <c r="AB291" s="337"/>
      <c r="AC291" s="2284"/>
      <c r="AD291" s="2285"/>
      <c r="AE291" s="2285"/>
      <c r="AF291" s="2286"/>
    </row>
    <row r="292" spans="1:32" ht="18.75" customHeight="1" x14ac:dyDescent="0.2">
      <c r="A292" s="330"/>
      <c r="B292" s="331"/>
      <c r="C292" s="332"/>
      <c r="D292" s="333"/>
      <c r="E292" s="335"/>
      <c r="F292" s="398" t="s">
        <v>8</v>
      </c>
      <c r="G292" s="322" t="s">
        <v>188</v>
      </c>
      <c r="H292" s="2304"/>
      <c r="I292" s="404" t="s">
        <v>8</v>
      </c>
      <c r="J292" s="344" t="s">
        <v>151</v>
      </c>
      <c r="K292" s="405"/>
      <c r="L292" s="405"/>
      <c r="M292" s="405"/>
      <c r="N292" s="405"/>
      <c r="O292" s="405"/>
      <c r="P292" s="405"/>
      <c r="Q292" s="338"/>
      <c r="R292" s="405"/>
      <c r="S292" s="405"/>
      <c r="T292" s="405"/>
      <c r="U292" s="405"/>
      <c r="V292" s="405"/>
      <c r="W292" s="405"/>
      <c r="X292" s="406"/>
      <c r="Y292" s="339"/>
      <c r="Z292" s="336"/>
      <c r="AA292" s="336"/>
      <c r="AB292" s="337"/>
      <c r="AC292" s="2284"/>
      <c r="AD292" s="2285"/>
      <c r="AE292" s="2285"/>
      <c r="AF292" s="2286"/>
    </row>
    <row r="293" spans="1:32" ht="18.75" customHeight="1" x14ac:dyDescent="0.2">
      <c r="A293" s="330"/>
      <c r="B293" s="331"/>
      <c r="C293" s="332"/>
      <c r="D293" s="333"/>
      <c r="E293" s="335"/>
      <c r="F293" s="333"/>
      <c r="G293" s="322"/>
      <c r="H293" s="2308" t="s">
        <v>165</v>
      </c>
      <c r="I293" s="417" t="s">
        <v>8</v>
      </c>
      <c r="J293" s="343" t="s">
        <v>153</v>
      </c>
      <c r="K293" s="415"/>
      <c r="L293" s="373"/>
      <c r="M293" s="418" t="s">
        <v>8</v>
      </c>
      <c r="N293" s="343" t="s">
        <v>154</v>
      </c>
      <c r="O293" s="434"/>
      <c r="P293" s="434"/>
      <c r="Q293" s="418" t="s">
        <v>8</v>
      </c>
      <c r="R293" s="343" t="s">
        <v>155</v>
      </c>
      <c r="S293" s="434"/>
      <c r="T293" s="434"/>
      <c r="U293" s="434"/>
      <c r="V293" s="434"/>
      <c r="W293" s="434"/>
      <c r="X293" s="435"/>
      <c r="Y293" s="339"/>
      <c r="Z293" s="336"/>
      <c r="AA293" s="336"/>
      <c r="AB293" s="337"/>
      <c r="AC293" s="2284"/>
      <c r="AD293" s="2285"/>
      <c r="AE293" s="2285"/>
      <c r="AF293" s="2286"/>
    </row>
    <row r="294" spans="1:32" ht="18.75" customHeight="1" x14ac:dyDescent="0.2">
      <c r="A294" s="330"/>
      <c r="B294" s="331"/>
      <c r="C294" s="332"/>
      <c r="D294" s="333"/>
      <c r="E294" s="335"/>
      <c r="F294" s="333"/>
      <c r="G294" s="322"/>
      <c r="H294" s="2304"/>
      <c r="I294" s="404" t="s">
        <v>8</v>
      </c>
      <c r="J294" s="344" t="s">
        <v>157</v>
      </c>
      <c r="K294" s="405"/>
      <c r="L294" s="405"/>
      <c r="M294" s="405"/>
      <c r="N294" s="405"/>
      <c r="O294" s="405"/>
      <c r="P294" s="405"/>
      <c r="Q294" s="427" t="s">
        <v>8</v>
      </c>
      <c r="R294" s="344" t="s">
        <v>158</v>
      </c>
      <c r="S294" s="338"/>
      <c r="T294" s="405"/>
      <c r="U294" s="405"/>
      <c r="V294" s="405"/>
      <c r="W294" s="405"/>
      <c r="X294" s="406"/>
      <c r="Y294" s="339"/>
      <c r="Z294" s="336"/>
      <c r="AA294" s="336"/>
      <c r="AB294" s="337"/>
      <c r="AC294" s="2284"/>
      <c r="AD294" s="2285"/>
      <c r="AE294" s="2285"/>
      <c r="AF294" s="2286"/>
    </row>
    <row r="295" spans="1:32" ht="18.75" customHeight="1" x14ac:dyDescent="0.2">
      <c r="A295" s="330"/>
      <c r="B295" s="331"/>
      <c r="C295" s="332"/>
      <c r="D295" s="333"/>
      <c r="E295" s="335"/>
      <c r="F295" s="333"/>
      <c r="G295" s="322"/>
      <c r="H295" s="433" t="s">
        <v>108</v>
      </c>
      <c r="I295" s="407" t="s">
        <v>8</v>
      </c>
      <c r="J295" s="341" t="s">
        <v>22</v>
      </c>
      <c r="K295" s="341"/>
      <c r="L295" s="409" t="s">
        <v>8</v>
      </c>
      <c r="M295" s="341" t="s">
        <v>23</v>
      </c>
      <c r="N295" s="341"/>
      <c r="O295" s="409" t="s">
        <v>8</v>
      </c>
      <c r="P295" s="341" t="s">
        <v>24</v>
      </c>
      <c r="Q295" s="410"/>
      <c r="R295" s="410"/>
      <c r="S295" s="410"/>
      <c r="T295" s="410"/>
      <c r="U295" s="434"/>
      <c r="V295" s="434"/>
      <c r="W295" s="434"/>
      <c r="X295" s="435"/>
      <c r="Y295" s="339"/>
      <c r="Z295" s="336"/>
      <c r="AA295" s="336"/>
      <c r="AB295" s="337"/>
      <c r="AC295" s="2284"/>
      <c r="AD295" s="2285"/>
      <c r="AE295" s="2285"/>
      <c r="AF295" s="2286"/>
    </row>
    <row r="296" spans="1:32" ht="18.75" customHeight="1" x14ac:dyDescent="0.2">
      <c r="A296" s="330"/>
      <c r="B296" s="331"/>
      <c r="C296" s="332"/>
      <c r="D296" s="333"/>
      <c r="E296" s="335"/>
      <c r="F296" s="333"/>
      <c r="G296" s="322"/>
      <c r="H296" s="385" t="s">
        <v>78</v>
      </c>
      <c r="I296" s="407" t="s">
        <v>8</v>
      </c>
      <c r="J296" s="341" t="s">
        <v>22</v>
      </c>
      <c r="K296" s="341"/>
      <c r="L296" s="409" t="s">
        <v>8</v>
      </c>
      <c r="M296" s="341" t="s">
        <v>35</v>
      </c>
      <c r="N296" s="341"/>
      <c r="O296" s="409" t="s">
        <v>8</v>
      </c>
      <c r="P296" s="341" t="s">
        <v>36</v>
      </c>
      <c r="Q296" s="368"/>
      <c r="R296" s="409" t="s">
        <v>8</v>
      </c>
      <c r="S296" s="341" t="s">
        <v>79</v>
      </c>
      <c r="T296" s="368"/>
      <c r="U296" s="368"/>
      <c r="V296" s="368"/>
      <c r="W296" s="368"/>
      <c r="X296" s="369"/>
      <c r="Y296" s="339"/>
      <c r="Z296" s="336"/>
      <c r="AA296" s="336"/>
      <c r="AB296" s="337"/>
      <c r="AC296" s="2284"/>
      <c r="AD296" s="2285"/>
      <c r="AE296" s="2285"/>
      <c r="AF296" s="2286"/>
    </row>
    <row r="297" spans="1:32" ht="18.75" customHeight="1" x14ac:dyDescent="0.2">
      <c r="A297" s="330"/>
      <c r="B297" s="331"/>
      <c r="C297" s="332"/>
      <c r="D297" s="333"/>
      <c r="E297" s="335"/>
      <c r="F297" s="333"/>
      <c r="G297" s="322"/>
      <c r="H297" s="2278" t="s">
        <v>113</v>
      </c>
      <c r="I297" s="2305" t="s">
        <v>8</v>
      </c>
      <c r="J297" s="2306" t="s">
        <v>22</v>
      </c>
      <c r="K297" s="2306"/>
      <c r="L297" s="2307" t="s">
        <v>8</v>
      </c>
      <c r="M297" s="2306" t="s">
        <v>26</v>
      </c>
      <c r="N297" s="2306"/>
      <c r="O297" s="370"/>
      <c r="P297" s="370"/>
      <c r="Q297" s="370"/>
      <c r="R297" s="370"/>
      <c r="S297" s="370"/>
      <c r="T297" s="370"/>
      <c r="U297" s="370"/>
      <c r="V297" s="370"/>
      <c r="W297" s="370"/>
      <c r="X297" s="371"/>
      <c r="Y297" s="339"/>
      <c r="Z297" s="336"/>
      <c r="AA297" s="336"/>
      <c r="AB297" s="337"/>
      <c r="AC297" s="2284"/>
      <c r="AD297" s="2285"/>
      <c r="AE297" s="2285"/>
      <c r="AF297" s="2286"/>
    </row>
    <row r="298" spans="1:32" ht="18.75" customHeight="1" x14ac:dyDescent="0.2">
      <c r="A298" s="330"/>
      <c r="B298" s="331"/>
      <c r="C298" s="332"/>
      <c r="D298" s="333"/>
      <c r="E298" s="335"/>
      <c r="F298" s="333"/>
      <c r="G298" s="322"/>
      <c r="H298" s="2279"/>
      <c r="I298" s="2305"/>
      <c r="J298" s="2306"/>
      <c r="K298" s="2306"/>
      <c r="L298" s="2307"/>
      <c r="M298" s="2306"/>
      <c r="N298" s="2306"/>
      <c r="O298" s="338"/>
      <c r="P298" s="338"/>
      <c r="Q298" s="338"/>
      <c r="R298" s="338"/>
      <c r="S298" s="338"/>
      <c r="T298" s="338"/>
      <c r="U298" s="338"/>
      <c r="V298" s="338"/>
      <c r="W298" s="338"/>
      <c r="X298" s="374"/>
      <c r="Y298" s="339"/>
      <c r="Z298" s="336"/>
      <c r="AA298" s="336"/>
      <c r="AB298" s="337"/>
      <c r="AC298" s="2284"/>
      <c r="AD298" s="2285"/>
      <c r="AE298" s="2285"/>
      <c r="AF298" s="2286"/>
    </row>
    <row r="299" spans="1:32" ht="18.75" customHeight="1" x14ac:dyDescent="0.2">
      <c r="A299" s="330"/>
      <c r="B299" s="331"/>
      <c r="C299" s="332"/>
      <c r="D299" s="333"/>
      <c r="E299" s="322"/>
      <c r="F299" s="334"/>
      <c r="G299" s="335"/>
      <c r="H299" s="348" t="s">
        <v>34</v>
      </c>
      <c r="I299" s="407" t="s">
        <v>8</v>
      </c>
      <c r="J299" s="341" t="s">
        <v>22</v>
      </c>
      <c r="K299" s="341"/>
      <c r="L299" s="409" t="s">
        <v>8</v>
      </c>
      <c r="M299" s="341" t="s">
        <v>35</v>
      </c>
      <c r="N299" s="341"/>
      <c r="O299" s="409" t="s">
        <v>8</v>
      </c>
      <c r="P299" s="341" t="s">
        <v>36</v>
      </c>
      <c r="Q299" s="341"/>
      <c r="R299" s="409" t="s">
        <v>8</v>
      </c>
      <c r="S299" s="341" t="s">
        <v>37</v>
      </c>
      <c r="T299" s="341"/>
      <c r="U299" s="408"/>
      <c r="V299" s="408"/>
      <c r="W299" s="408"/>
      <c r="X299" s="412"/>
      <c r="Y299" s="339"/>
      <c r="Z299" s="336"/>
      <c r="AA299" s="336"/>
      <c r="AB299" s="337"/>
      <c r="AC299" s="2284"/>
      <c r="AD299" s="2285"/>
      <c r="AE299" s="2285"/>
      <c r="AF299" s="2286"/>
    </row>
    <row r="300" spans="1:32" ht="18.75" customHeight="1" x14ac:dyDescent="0.2">
      <c r="A300" s="330"/>
      <c r="B300" s="331"/>
      <c r="C300" s="332"/>
      <c r="D300" s="333"/>
      <c r="E300" s="322"/>
      <c r="F300" s="334"/>
      <c r="G300" s="335"/>
      <c r="H300" s="349" t="s">
        <v>38</v>
      </c>
      <c r="I300" s="417" t="s">
        <v>8</v>
      </c>
      <c r="J300" s="343" t="s">
        <v>39</v>
      </c>
      <c r="K300" s="343"/>
      <c r="L300" s="418" t="s">
        <v>8</v>
      </c>
      <c r="M300" s="343" t="s">
        <v>40</v>
      </c>
      <c r="N300" s="343"/>
      <c r="O300" s="418" t="s">
        <v>8</v>
      </c>
      <c r="P300" s="343" t="s">
        <v>41</v>
      </c>
      <c r="Q300" s="343"/>
      <c r="R300" s="418"/>
      <c r="S300" s="343"/>
      <c r="T300" s="343"/>
      <c r="U300" s="415"/>
      <c r="V300" s="415"/>
      <c r="W300" s="415"/>
      <c r="X300" s="416"/>
      <c r="Y300" s="339"/>
      <c r="Z300" s="336"/>
      <c r="AA300" s="336"/>
      <c r="AB300" s="337"/>
      <c r="AC300" s="2284"/>
      <c r="AD300" s="2285"/>
      <c r="AE300" s="2285"/>
      <c r="AF300" s="2286"/>
    </row>
    <row r="301" spans="1:32" ht="18.75" customHeight="1" x14ac:dyDescent="0.2">
      <c r="A301" s="350"/>
      <c r="B301" s="351"/>
      <c r="C301" s="352"/>
      <c r="D301" s="353"/>
      <c r="E301" s="354"/>
      <c r="F301" s="355"/>
      <c r="G301" s="356"/>
      <c r="H301" s="357" t="s">
        <v>42</v>
      </c>
      <c r="I301" s="419" t="s">
        <v>8</v>
      </c>
      <c r="J301" s="358" t="s">
        <v>22</v>
      </c>
      <c r="K301" s="358"/>
      <c r="L301" s="420" t="s">
        <v>8</v>
      </c>
      <c r="M301" s="358" t="s">
        <v>26</v>
      </c>
      <c r="N301" s="358"/>
      <c r="O301" s="358"/>
      <c r="P301" s="358"/>
      <c r="Q301" s="421"/>
      <c r="R301" s="358"/>
      <c r="S301" s="358"/>
      <c r="T301" s="358"/>
      <c r="U301" s="358"/>
      <c r="V301" s="358"/>
      <c r="W301" s="358"/>
      <c r="X301" s="359"/>
      <c r="Y301" s="360"/>
      <c r="Z301" s="361"/>
      <c r="AA301" s="361"/>
      <c r="AB301" s="362"/>
      <c r="AC301" s="2275"/>
      <c r="AD301" s="2276"/>
      <c r="AE301" s="2276"/>
      <c r="AF301" s="2277"/>
    </row>
    <row r="302" spans="1:32" ht="18.75" customHeight="1" x14ac:dyDescent="0.2">
      <c r="A302" s="323"/>
      <c r="B302" s="324"/>
      <c r="C302" s="325"/>
      <c r="D302" s="326"/>
      <c r="E302" s="328"/>
      <c r="F302" s="326"/>
      <c r="G302" s="319"/>
      <c r="H302" s="2270" t="s">
        <v>114</v>
      </c>
      <c r="I302" s="428" t="s">
        <v>8</v>
      </c>
      <c r="J302" s="317" t="s">
        <v>91</v>
      </c>
      <c r="K302" s="400"/>
      <c r="L302" s="386"/>
      <c r="M302" s="399" t="s">
        <v>8</v>
      </c>
      <c r="N302" s="317" t="s">
        <v>134</v>
      </c>
      <c r="O302" s="387"/>
      <c r="P302" s="387"/>
      <c r="Q302" s="399" t="s">
        <v>8</v>
      </c>
      <c r="R302" s="317" t="s">
        <v>135</v>
      </c>
      <c r="S302" s="387"/>
      <c r="T302" s="387"/>
      <c r="U302" s="399" t="s">
        <v>8</v>
      </c>
      <c r="V302" s="317" t="s">
        <v>136</v>
      </c>
      <c r="W302" s="387"/>
      <c r="X302" s="375"/>
      <c r="Y302" s="428" t="s">
        <v>8</v>
      </c>
      <c r="Z302" s="317" t="s">
        <v>17</v>
      </c>
      <c r="AA302" s="317"/>
      <c r="AB302" s="329"/>
      <c r="AC302" s="2272"/>
      <c r="AD302" s="2273"/>
      <c r="AE302" s="2273"/>
      <c r="AF302" s="2274"/>
    </row>
    <row r="303" spans="1:32" ht="18.75" customHeight="1" x14ac:dyDescent="0.2">
      <c r="A303" s="330"/>
      <c r="B303" s="331"/>
      <c r="C303" s="332"/>
      <c r="D303" s="333"/>
      <c r="E303" s="335"/>
      <c r="F303" s="333"/>
      <c r="G303" s="322"/>
      <c r="H303" s="2304"/>
      <c r="I303" s="404" t="s">
        <v>8</v>
      </c>
      <c r="J303" s="344" t="s">
        <v>137</v>
      </c>
      <c r="K303" s="413"/>
      <c r="L303" s="389"/>
      <c r="M303" s="427" t="s">
        <v>8</v>
      </c>
      <c r="N303" s="344" t="s">
        <v>92</v>
      </c>
      <c r="O303" s="338"/>
      <c r="P303" s="338"/>
      <c r="Q303" s="338"/>
      <c r="R303" s="338"/>
      <c r="S303" s="338"/>
      <c r="T303" s="338"/>
      <c r="U303" s="338"/>
      <c r="V303" s="338"/>
      <c r="W303" s="338"/>
      <c r="X303" s="374"/>
      <c r="Y303" s="397" t="s">
        <v>8</v>
      </c>
      <c r="Z303" s="320" t="s">
        <v>18</v>
      </c>
      <c r="AA303" s="336"/>
      <c r="AB303" s="337"/>
      <c r="AC303" s="2284"/>
      <c r="AD303" s="2285"/>
      <c r="AE303" s="2285"/>
      <c r="AF303" s="2286"/>
    </row>
    <row r="304" spans="1:32" ht="18.75" customHeight="1" x14ac:dyDescent="0.2">
      <c r="A304" s="330"/>
      <c r="B304" s="331"/>
      <c r="C304" s="332"/>
      <c r="D304" s="333"/>
      <c r="E304" s="335"/>
      <c r="F304" s="333"/>
      <c r="G304" s="322"/>
      <c r="H304" s="2308" t="s">
        <v>57</v>
      </c>
      <c r="I304" s="417" t="s">
        <v>8</v>
      </c>
      <c r="J304" s="343" t="s">
        <v>22</v>
      </c>
      <c r="K304" s="343"/>
      <c r="L304" s="373"/>
      <c r="M304" s="418" t="s">
        <v>8</v>
      </c>
      <c r="N304" s="343" t="s">
        <v>81</v>
      </c>
      <c r="O304" s="343"/>
      <c r="P304" s="373"/>
      <c r="Q304" s="418" t="s">
        <v>8</v>
      </c>
      <c r="R304" s="370" t="s">
        <v>178</v>
      </c>
      <c r="S304" s="370"/>
      <c r="T304" s="370"/>
      <c r="U304" s="434"/>
      <c r="V304" s="373"/>
      <c r="W304" s="370"/>
      <c r="X304" s="435"/>
      <c r="Y304" s="339"/>
      <c r="Z304" s="336"/>
      <c r="AA304" s="336"/>
      <c r="AB304" s="337"/>
      <c r="AC304" s="2284"/>
      <c r="AD304" s="2285"/>
      <c r="AE304" s="2285"/>
      <c r="AF304" s="2286"/>
    </row>
    <row r="305" spans="1:32" ht="18.75" customHeight="1" x14ac:dyDescent="0.2">
      <c r="A305" s="330"/>
      <c r="B305" s="331"/>
      <c r="C305" s="332"/>
      <c r="D305" s="333"/>
      <c r="E305" s="335"/>
      <c r="F305" s="333"/>
      <c r="G305" s="322"/>
      <c r="H305" s="2304"/>
      <c r="I305" s="404" t="s">
        <v>8</v>
      </c>
      <c r="J305" s="338" t="s">
        <v>179</v>
      </c>
      <c r="K305" s="338"/>
      <c r="L305" s="338"/>
      <c r="M305" s="427" t="s">
        <v>8</v>
      </c>
      <c r="N305" s="338" t="s">
        <v>180</v>
      </c>
      <c r="O305" s="389"/>
      <c r="P305" s="338"/>
      <c r="Q305" s="338"/>
      <c r="R305" s="389"/>
      <c r="S305" s="338"/>
      <c r="T305" s="338"/>
      <c r="U305" s="405"/>
      <c r="V305" s="389"/>
      <c r="W305" s="338"/>
      <c r="X305" s="406"/>
      <c r="Y305" s="339"/>
      <c r="Z305" s="336"/>
      <c r="AA305" s="336"/>
      <c r="AB305" s="337"/>
      <c r="AC305" s="2284"/>
      <c r="AD305" s="2285"/>
      <c r="AE305" s="2285"/>
      <c r="AF305" s="2286"/>
    </row>
    <row r="306" spans="1:32" ht="19.5" customHeight="1" x14ac:dyDescent="0.2">
      <c r="A306" s="330"/>
      <c r="B306" s="331"/>
      <c r="C306" s="332"/>
      <c r="D306" s="333"/>
      <c r="E306" s="322"/>
      <c r="F306" s="334"/>
      <c r="G306" s="335"/>
      <c r="H306" s="347" t="s">
        <v>19</v>
      </c>
      <c r="I306" s="407" t="s">
        <v>8</v>
      </c>
      <c r="J306" s="341" t="s">
        <v>20</v>
      </c>
      <c r="K306" s="408"/>
      <c r="L306" s="367"/>
      <c r="M306" s="409" t="s">
        <v>8</v>
      </c>
      <c r="N306" s="341" t="s">
        <v>21</v>
      </c>
      <c r="O306" s="409"/>
      <c r="P306" s="341"/>
      <c r="Q306" s="410"/>
      <c r="R306" s="410"/>
      <c r="S306" s="410"/>
      <c r="T306" s="410"/>
      <c r="U306" s="410"/>
      <c r="V306" s="410"/>
      <c r="W306" s="410"/>
      <c r="X306" s="411"/>
      <c r="Y306" s="336"/>
      <c r="Z306" s="336"/>
      <c r="AA306" s="336"/>
      <c r="AB306" s="337"/>
      <c r="AC306" s="2284"/>
      <c r="AD306" s="2285"/>
      <c r="AE306" s="2285"/>
      <c r="AF306" s="2286"/>
    </row>
    <row r="307" spans="1:32" ht="19.5" customHeight="1" x14ac:dyDescent="0.2">
      <c r="A307" s="330"/>
      <c r="B307" s="331"/>
      <c r="C307" s="332"/>
      <c r="D307" s="333"/>
      <c r="E307" s="322"/>
      <c r="F307" s="334"/>
      <c r="G307" s="335"/>
      <c r="H307" s="347" t="s">
        <v>60</v>
      </c>
      <c r="I307" s="407" t="s">
        <v>8</v>
      </c>
      <c r="J307" s="341" t="s">
        <v>20</v>
      </c>
      <c r="K307" s="408"/>
      <c r="L307" s="367"/>
      <c r="M307" s="409" t="s">
        <v>8</v>
      </c>
      <c r="N307" s="341" t="s">
        <v>21</v>
      </c>
      <c r="O307" s="409"/>
      <c r="P307" s="341"/>
      <c r="Q307" s="410"/>
      <c r="R307" s="410"/>
      <c r="S307" s="410"/>
      <c r="T307" s="410"/>
      <c r="U307" s="410"/>
      <c r="V307" s="410"/>
      <c r="W307" s="410"/>
      <c r="X307" s="411"/>
      <c r="Y307" s="336"/>
      <c r="Z307" s="336"/>
      <c r="AA307" s="336"/>
      <c r="AB307" s="337"/>
      <c r="AC307" s="2284"/>
      <c r="AD307" s="2285"/>
      <c r="AE307" s="2285"/>
      <c r="AF307" s="2286"/>
    </row>
    <row r="308" spans="1:32" ht="18.75" customHeight="1" x14ac:dyDescent="0.2">
      <c r="A308" s="330"/>
      <c r="B308" s="331"/>
      <c r="C308" s="332"/>
      <c r="D308" s="333"/>
      <c r="E308" s="335"/>
      <c r="F308" s="333"/>
      <c r="G308" s="322"/>
      <c r="H308" s="385" t="s">
        <v>181</v>
      </c>
      <c r="I308" s="407" t="s">
        <v>8</v>
      </c>
      <c r="J308" s="341" t="s">
        <v>91</v>
      </c>
      <c r="K308" s="408"/>
      <c r="L308" s="367"/>
      <c r="M308" s="409" t="s">
        <v>8</v>
      </c>
      <c r="N308" s="341" t="s">
        <v>138</v>
      </c>
      <c r="O308" s="410"/>
      <c r="P308" s="410"/>
      <c r="Q308" s="410"/>
      <c r="R308" s="410"/>
      <c r="S308" s="410"/>
      <c r="T308" s="410"/>
      <c r="U308" s="410"/>
      <c r="V308" s="410"/>
      <c r="W308" s="410"/>
      <c r="X308" s="411"/>
      <c r="Y308" s="339"/>
      <c r="Z308" s="336"/>
      <c r="AA308" s="336"/>
      <c r="AB308" s="337"/>
      <c r="AC308" s="2284"/>
      <c r="AD308" s="2285"/>
      <c r="AE308" s="2285"/>
      <c r="AF308" s="2286"/>
    </row>
    <row r="309" spans="1:32" ht="18.75" customHeight="1" x14ac:dyDescent="0.2">
      <c r="A309" s="330"/>
      <c r="B309" s="331"/>
      <c r="C309" s="332"/>
      <c r="D309" s="333"/>
      <c r="E309" s="335"/>
      <c r="F309" s="333"/>
      <c r="G309" s="322"/>
      <c r="H309" s="385" t="s">
        <v>182</v>
      </c>
      <c r="I309" s="407" t="s">
        <v>8</v>
      </c>
      <c r="J309" s="341" t="s">
        <v>91</v>
      </c>
      <c r="K309" s="408"/>
      <c r="L309" s="367"/>
      <c r="M309" s="409" t="s">
        <v>8</v>
      </c>
      <c r="N309" s="341" t="s">
        <v>138</v>
      </c>
      <c r="O309" s="410"/>
      <c r="P309" s="410"/>
      <c r="Q309" s="410"/>
      <c r="R309" s="410"/>
      <c r="S309" s="410"/>
      <c r="T309" s="410"/>
      <c r="U309" s="410"/>
      <c r="V309" s="410"/>
      <c r="W309" s="410"/>
      <c r="X309" s="411"/>
      <c r="Y309" s="339"/>
      <c r="Z309" s="336"/>
      <c r="AA309" s="336"/>
      <c r="AB309" s="337"/>
      <c r="AC309" s="2284"/>
      <c r="AD309" s="2285"/>
      <c r="AE309" s="2285"/>
      <c r="AF309" s="2286"/>
    </row>
    <row r="310" spans="1:32" ht="18.75" customHeight="1" x14ac:dyDescent="0.2">
      <c r="A310" s="330"/>
      <c r="B310" s="331"/>
      <c r="C310" s="332"/>
      <c r="D310" s="333"/>
      <c r="E310" s="335"/>
      <c r="F310" s="398"/>
      <c r="G310" s="322"/>
      <c r="H310" s="385" t="s">
        <v>262</v>
      </c>
      <c r="I310" s="407" t="s">
        <v>8</v>
      </c>
      <c r="J310" s="341" t="s">
        <v>22</v>
      </c>
      <c r="K310" s="408"/>
      <c r="L310" s="409" t="s">
        <v>8</v>
      </c>
      <c r="M310" s="341" t="s">
        <v>26</v>
      </c>
      <c r="N310" s="410"/>
      <c r="O310" s="410"/>
      <c r="P310" s="410"/>
      <c r="Q310" s="410"/>
      <c r="R310" s="410"/>
      <c r="S310" s="410"/>
      <c r="T310" s="410"/>
      <c r="U310" s="410"/>
      <c r="V310" s="410"/>
      <c r="W310" s="410"/>
      <c r="X310" s="411"/>
      <c r="Y310" s="339"/>
      <c r="Z310" s="336"/>
      <c r="AA310" s="336"/>
      <c r="AB310" s="337"/>
      <c r="AC310" s="2284"/>
      <c r="AD310" s="2285"/>
      <c r="AE310" s="2285"/>
      <c r="AF310" s="2286"/>
    </row>
    <row r="311" spans="1:32" ht="18.75" customHeight="1" x14ac:dyDescent="0.2">
      <c r="A311" s="330"/>
      <c r="B311" s="331"/>
      <c r="C311" s="332"/>
      <c r="D311" s="333"/>
      <c r="E311" s="335"/>
      <c r="F311" s="398"/>
      <c r="G311" s="322"/>
      <c r="H311" s="385" t="s">
        <v>106</v>
      </c>
      <c r="I311" s="407" t="s">
        <v>8</v>
      </c>
      <c r="J311" s="341" t="s">
        <v>47</v>
      </c>
      <c r="K311" s="408"/>
      <c r="L311" s="367"/>
      <c r="M311" s="409" t="s">
        <v>8</v>
      </c>
      <c r="N311" s="341" t="s">
        <v>48</v>
      </c>
      <c r="O311" s="410"/>
      <c r="P311" s="410"/>
      <c r="Q311" s="410"/>
      <c r="R311" s="410"/>
      <c r="S311" s="410"/>
      <c r="T311" s="410"/>
      <c r="U311" s="410"/>
      <c r="V311" s="410"/>
      <c r="W311" s="410"/>
      <c r="X311" s="411"/>
      <c r="Y311" s="339"/>
      <c r="Z311" s="336"/>
      <c r="AA311" s="336"/>
      <c r="AB311" s="337"/>
      <c r="AC311" s="2284"/>
      <c r="AD311" s="2285"/>
      <c r="AE311" s="2285"/>
      <c r="AF311" s="2286"/>
    </row>
    <row r="312" spans="1:32" ht="19.5" customHeight="1" x14ac:dyDescent="0.2">
      <c r="A312" s="398" t="s">
        <v>8</v>
      </c>
      <c r="B312" s="331" t="s">
        <v>276</v>
      </c>
      <c r="C312" s="332" t="s">
        <v>268</v>
      </c>
      <c r="D312" s="398" t="s">
        <v>8</v>
      </c>
      <c r="E312" s="335" t="s">
        <v>280</v>
      </c>
      <c r="F312" s="398" t="s">
        <v>8</v>
      </c>
      <c r="G312" s="322" t="s">
        <v>189</v>
      </c>
      <c r="H312" s="347" t="s">
        <v>32</v>
      </c>
      <c r="I312" s="407" t="s">
        <v>8</v>
      </c>
      <c r="J312" s="341" t="s">
        <v>22</v>
      </c>
      <c r="K312" s="341"/>
      <c r="L312" s="409" t="s">
        <v>8</v>
      </c>
      <c r="M312" s="341" t="s">
        <v>26</v>
      </c>
      <c r="N312" s="341"/>
      <c r="O312" s="410"/>
      <c r="P312" s="341"/>
      <c r="Q312" s="410"/>
      <c r="R312" s="410"/>
      <c r="S312" s="410"/>
      <c r="T312" s="410"/>
      <c r="U312" s="410"/>
      <c r="V312" s="410"/>
      <c r="W312" s="410"/>
      <c r="X312" s="411"/>
      <c r="Y312" s="336"/>
      <c r="Z312" s="336"/>
      <c r="AA312" s="336"/>
      <c r="AB312" s="337"/>
      <c r="AC312" s="2284"/>
      <c r="AD312" s="2285"/>
      <c r="AE312" s="2285"/>
      <c r="AF312" s="2286"/>
    </row>
    <row r="313" spans="1:32" ht="18.75" customHeight="1" x14ac:dyDescent="0.2">
      <c r="A313" s="330"/>
      <c r="B313" s="331"/>
      <c r="C313" s="332"/>
      <c r="D313" s="333"/>
      <c r="E313" s="335"/>
      <c r="F313" s="398" t="s">
        <v>8</v>
      </c>
      <c r="G313" s="322" t="s">
        <v>175</v>
      </c>
      <c r="H313" s="385" t="s">
        <v>107</v>
      </c>
      <c r="I313" s="407" t="s">
        <v>8</v>
      </c>
      <c r="J313" s="341" t="s">
        <v>22</v>
      </c>
      <c r="K313" s="408"/>
      <c r="L313" s="409" t="s">
        <v>8</v>
      </c>
      <c r="M313" s="341" t="s">
        <v>26</v>
      </c>
      <c r="N313" s="410"/>
      <c r="O313" s="410"/>
      <c r="P313" s="410"/>
      <c r="Q313" s="410"/>
      <c r="R313" s="410"/>
      <c r="S313" s="410"/>
      <c r="T313" s="410"/>
      <c r="U313" s="410"/>
      <c r="V313" s="410"/>
      <c r="W313" s="410"/>
      <c r="X313" s="411"/>
      <c r="Y313" s="339"/>
      <c r="Z313" s="336"/>
      <c r="AA313" s="336"/>
      <c r="AB313" s="337"/>
      <c r="AC313" s="2284"/>
      <c r="AD313" s="2285"/>
      <c r="AE313" s="2285"/>
      <c r="AF313" s="2286"/>
    </row>
    <row r="314" spans="1:32" ht="18.75" customHeight="1" x14ac:dyDescent="0.2">
      <c r="A314" s="330"/>
      <c r="B314" s="331"/>
      <c r="C314" s="332"/>
      <c r="D314" s="333"/>
      <c r="E314" s="335"/>
      <c r="F314" s="333"/>
      <c r="G314" s="322"/>
      <c r="H314" s="385" t="s">
        <v>33</v>
      </c>
      <c r="I314" s="407" t="s">
        <v>8</v>
      </c>
      <c r="J314" s="341" t="s">
        <v>22</v>
      </c>
      <c r="K314" s="341"/>
      <c r="L314" s="409" t="s">
        <v>8</v>
      </c>
      <c r="M314" s="341" t="s">
        <v>23</v>
      </c>
      <c r="N314" s="341"/>
      <c r="O314" s="409" t="s">
        <v>8</v>
      </c>
      <c r="P314" s="341" t="s">
        <v>24</v>
      </c>
      <c r="Q314" s="410"/>
      <c r="R314" s="410"/>
      <c r="S314" s="410"/>
      <c r="T314" s="410"/>
      <c r="U314" s="410"/>
      <c r="V314" s="410"/>
      <c r="W314" s="410"/>
      <c r="X314" s="411"/>
      <c r="Y314" s="339"/>
      <c r="Z314" s="336"/>
      <c r="AA314" s="336"/>
      <c r="AB314" s="337"/>
      <c r="AC314" s="2284"/>
      <c r="AD314" s="2285"/>
      <c r="AE314" s="2285"/>
      <c r="AF314" s="2286"/>
    </row>
    <row r="315" spans="1:32" ht="18.75" customHeight="1" x14ac:dyDescent="0.2">
      <c r="A315" s="330"/>
      <c r="B315" s="331"/>
      <c r="C315" s="332"/>
      <c r="D315" s="333"/>
      <c r="E315" s="335"/>
      <c r="F315" s="333"/>
      <c r="G315" s="322"/>
      <c r="H315" s="433" t="s">
        <v>108</v>
      </c>
      <c r="I315" s="407" t="s">
        <v>8</v>
      </c>
      <c r="J315" s="341" t="s">
        <v>22</v>
      </c>
      <c r="K315" s="341"/>
      <c r="L315" s="409" t="s">
        <v>8</v>
      </c>
      <c r="M315" s="341" t="s">
        <v>23</v>
      </c>
      <c r="N315" s="341"/>
      <c r="O315" s="409" t="s">
        <v>8</v>
      </c>
      <c r="P315" s="341" t="s">
        <v>24</v>
      </c>
      <c r="Q315" s="410"/>
      <c r="R315" s="410"/>
      <c r="S315" s="410"/>
      <c r="T315" s="410"/>
      <c r="U315" s="434"/>
      <c r="V315" s="434"/>
      <c r="W315" s="434"/>
      <c r="X315" s="435"/>
      <c r="Y315" s="339"/>
      <c r="Z315" s="336"/>
      <c r="AA315" s="336"/>
      <c r="AB315" s="337"/>
      <c r="AC315" s="2284"/>
      <c r="AD315" s="2285"/>
      <c r="AE315" s="2285"/>
      <c r="AF315" s="2286"/>
    </row>
    <row r="316" spans="1:32" ht="18.75" customHeight="1" x14ac:dyDescent="0.2">
      <c r="A316" s="330"/>
      <c r="B316" s="331"/>
      <c r="C316" s="332"/>
      <c r="D316" s="333"/>
      <c r="E316" s="335"/>
      <c r="F316" s="333"/>
      <c r="G316" s="322"/>
      <c r="H316" s="385" t="s">
        <v>78</v>
      </c>
      <c r="I316" s="407" t="s">
        <v>8</v>
      </c>
      <c r="J316" s="341" t="s">
        <v>22</v>
      </c>
      <c r="K316" s="341"/>
      <c r="L316" s="409" t="s">
        <v>8</v>
      </c>
      <c r="M316" s="341" t="s">
        <v>35</v>
      </c>
      <c r="N316" s="341"/>
      <c r="O316" s="409" t="s">
        <v>8</v>
      </c>
      <c r="P316" s="341" t="s">
        <v>36</v>
      </c>
      <c r="Q316" s="368"/>
      <c r="R316" s="409" t="s">
        <v>8</v>
      </c>
      <c r="S316" s="341" t="s">
        <v>79</v>
      </c>
      <c r="T316" s="368"/>
      <c r="U316" s="368"/>
      <c r="V316" s="368"/>
      <c r="W316" s="368"/>
      <c r="X316" s="369"/>
      <c r="Y316" s="339"/>
      <c r="Z316" s="336"/>
      <c r="AA316" s="336"/>
      <c r="AB316" s="337"/>
      <c r="AC316" s="2284"/>
      <c r="AD316" s="2285"/>
      <c r="AE316" s="2285"/>
      <c r="AF316" s="2286"/>
    </row>
    <row r="317" spans="1:32" ht="18.75" customHeight="1" x14ac:dyDescent="0.2">
      <c r="A317" s="330"/>
      <c r="B317" s="331"/>
      <c r="C317" s="332"/>
      <c r="D317" s="333"/>
      <c r="E317" s="335"/>
      <c r="F317" s="333"/>
      <c r="G317" s="322"/>
      <c r="H317" s="2278" t="s">
        <v>113</v>
      </c>
      <c r="I317" s="2305" t="s">
        <v>8</v>
      </c>
      <c r="J317" s="2306" t="s">
        <v>22</v>
      </c>
      <c r="K317" s="2306"/>
      <c r="L317" s="2307" t="s">
        <v>8</v>
      </c>
      <c r="M317" s="2306" t="s">
        <v>26</v>
      </c>
      <c r="N317" s="2306"/>
      <c r="O317" s="370"/>
      <c r="P317" s="370"/>
      <c r="Q317" s="370"/>
      <c r="R317" s="370"/>
      <c r="S317" s="370"/>
      <c r="T317" s="370"/>
      <c r="U317" s="370"/>
      <c r="V317" s="370"/>
      <c r="W317" s="370"/>
      <c r="X317" s="371"/>
      <c r="Y317" s="339"/>
      <c r="Z317" s="336"/>
      <c r="AA317" s="336"/>
      <c r="AB317" s="337"/>
      <c r="AC317" s="2284"/>
      <c r="AD317" s="2285"/>
      <c r="AE317" s="2285"/>
      <c r="AF317" s="2286"/>
    </row>
    <row r="318" spans="1:32" ht="18.75" customHeight="1" x14ac:dyDescent="0.2">
      <c r="A318" s="330"/>
      <c r="B318" s="331"/>
      <c r="C318" s="332"/>
      <c r="D318" s="333"/>
      <c r="E318" s="335"/>
      <c r="F318" s="333"/>
      <c r="G318" s="322"/>
      <c r="H318" s="2279"/>
      <c r="I318" s="2305"/>
      <c r="J318" s="2306"/>
      <c r="K318" s="2306"/>
      <c r="L318" s="2307"/>
      <c r="M318" s="2306"/>
      <c r="N318" s="2306"/>
      <c r="O318" s="338"/>
      <c r="P318" s="338"/>
      <c r="Q318" s="338"/>
      <c r="R318" s="338"/>
      <c r="S318" s="338"/>
      <c r="T318" s="338"/>
      <c r="U318" s="338"/>
      <c r="V318" s="338"/>
      <c r="W318" s="338"/>
      <c r="X318" s="374"/>
      <c r="Y318" s="339"/>
      <c r="Z318" s="336"/>
      <c r="AA318" s="336"/>
      <c r="AB318" s="337"/>
      <c r="AC318" s="2284"/>
      <c r="AD318" s="2285"/>
      <c r="AE318" s="2285"/>
      <c r="AF318" s="2286"/>
    </row>
    <row r="319" spans="1:32" ht="18.75" customHeight="1" x14ac:dyDescent="0.2">
      <c r="A319" s="330"/>
      <c r="B319" s="331"/>
      <c r="C319" s="332"/>
      <c r="D319" s="333"/>
      <c r="E319" s="322"/>
      <c r="F319" s="334"/>
      <c r="G319" s="335"/>
      <c r="H319" s="348" t="s">
        <v>34</v>
      </c>
      <c r="I319" s="407" t="s">
        <v>8</v>
      </c>
      <c r="J319" s="341" t="s">
        <v>22</v>
      </c>
      <c r="K319" s="341"/>
      <c r="L319" s="409" t="s">
        <v>8</v>
      </c>
      <c r="M319" s="341" t="s">
        <v>35</v>
      </c>
      <c r="N319" s="341"/>
      <c r="O319" s="409" t="s">
        <v>8</v>
      </c>
      <c r="P319" s="341" t="s">
        <v>36</v>
      </c>
      <c r="Q319" s="341"/>
      <c r="R319" s="409" t="s">
        <v>8</v>
      </c>
      <c r="S319" s="341" t="s">
        <v>37</v>
      </c>
      <c r="T319" s="341"/>
      <c r="U319" s="408"/>
      <c r="V319" s="408"/>
      <c r="W319" s="408"/>
      <c r="X319" s="412"/>
      <c r="Y319" s="339"/>
      <c r="Z319" s="336"/>
      <c r="AA319" s="336"/>
      <c r="AB319" s="337"/>
      <c r="AC319" s="2284"/>
      <c r="AD319" s="2285"/>
      <c r="AE319" s="2285"/>
      <c r="AF319" s="2286"/>
    </row>
    <row r="320" spans="1:32" ht="18.75" customHeight="1" x14ac:dyDescent="0.2">
      <c r="A320" s="330"/>
      <c r="B320" s="331"/>
      <c r="C320" s="332"/>
      <c r="D320" s="333"/>
      <c r="E320" s="322"/>
      <c r="F320" s="334"/>
      <c r="G320" s="335"/>
      <c r="H320" s="349" t="s">
        <v>38</v>
      </c>
      <c r="I320" s="417" t="s">
        <v>8</v>
      </c>
      <c r="J320" s="343" t="s">
        <v>39</v>
      </c>
      <c r="K320" s="343"/>
      <c r="L320" s="418" t="s">
        <v>8</v>
      </c>
      <c r="M320" s="343" t="s">
        <v>40</v>
      </c>
      <c r="N320" s="343"/>
      <c r="O320" s="418" t="s">
        <v>8</v>
      </c>
      <c r="P320" s="343" t="s">
        <v>41</v>
      </c>
      <c r="Q320" s="343"/>
      <c r="R320" s="418"/>
      <c r="S320" s="343"/>
      <c r="T320" s="343"/>
      <c r="U320" s="415"/>
      <c r="V320" s="415"/>
      <c r="W320" s="415"/>
      <c r="X320" s="416"/>
      <c r="Y320" s="339"/>
      <c r="Z320" s="336"/>
      <c r="AA320" s="336"/>
      <c r="AB320" s="337"/>
      <c r="AC320" s="2284"/>
      <c r="AD320" s="2285"/>
      <c r="AE320" s="2285"/>
      <c r="AF320" s="2286"/>
    </row>
    <row r="321" spans="1:32" ht="18.75" customHeight="1" x14ac:dyDescent="0.2">
      <c r="A321" s="350"/>
      <c r="B321" s="351"/>
      <c r="C321" s="352"/>
      <c r="D321" s="353"/>
      <c r="E321" s="354"/>
      <c r="F321" s="355"/>
      <c r="G321" s="356"/>
      <c r="H321" s="357" t="s">
        <v>42</v>
      </c>
      <c r="I321" s="419" t="s">
        <v>8</v>
      </c>
      <c r="J321" s="358" t="s">
        <v>22</v>
      </c>
      <c r="K321" s="358"/>
      <c r="L321" s="420" t="s">
        <v>8</v>
      </c>
      <c r="M321" s="358" t="s">
        <v>26</v>
      </c>
      <c r="N321" s="358"/>
      <c r="O321" s="358"/>
      <c r="P321" s="358"/>
      <c r="Q321" s="421"/>
      <c r="R321" s="358"/>
      <c r="S321" s="358"/>
      <c r="T321" s="358"/>
      <c r="U321" s="358"/>
      <c r="V321" s="358"/>
      <c r="W321" s="358"/>
      <c r="X321" s="359"/>
      <c r="Y321" s="360"/>
      <c r="Z321" s="361"/>
      <c r="AA321" s="361"/>
      <c r="AB321" s="362"/>
      <c r="AC321" s="2284"/>
      <c r="AD321" s="2285"/>
      <c r="AE321" s="2285"/>
      <c r="AF321" s="2286"/>
    </row>
    <row r="322" spans="1:32" ht="18.75" customHeight="1" x14ac:dyDescent="0.2">
      <c r="A322" s="323"/>
      <c r="B322" s="324"/>
      <c r="C322" s="325"/>
      <c r="D322" s="326"/>
      <c r="E322" s="319"/>
      <c r="F322" s="327"/>
      <c r="G322" s="319"/>
      <c r="H322" s="2270" t="s">
        <v>114</v>
      </c>
      <c r="I322" s="428" t="s">
        <v>8</v>
      </c>
      <c r="J322" s="317" t="s">
        <v>91</v>
      </c>
      <c r="K322" s="400"/>
      <c r="L322" s="386"/>
      <c r="M322" s="399" t="s">
        <v>8</v>
      </c>
      <c r="N322" s="317" t="s">
        <v>134</v>
      </c>
      <c r="O322" s="387"/>
      <c r="P322" s="387"/>
      <c r="Q322" s="399" t="s">
        <v>8</v>
      </c>
      <c r="R322" s="317" t="s">
        <v>135</v>
      </c>
      <c r="S322" s="387"/>
      <c r="T322" s="387"/>
      <c r="U322" s="399" t="s">
        <v>8</v>
      </c>
      <c r="V322" s="317" t="s">
        <v>136</v>
      </c>
      <c r="W322" s="387"/>
      <c r="X322" s="375"/>
      <c r="Y322" s="399" t="s">
        <v>8</v>
      </c>
      <c r="Z322" s="317" t="s">
        <v>17</v>
      </c>
      <c r="AA322" s="317"/>
      <c r="AB322" s="329"/>
      <c r="AC322" s="2272"/>
      <c r="AD322" s="2273"/>
      <c r="AE322" s="2273"/>
      <c r="AF322" s="2274"/>
    </row>
    <row r="323" spans="1:32" ht="18.75" customHeight="1" x14ac:dyDescent="0.2">
      <c r="A323" s="330"/>
      <c r="B323" s="331"/>
      <c r="C323" s="332"/>
      <c r="D323" s="333"/>
      <c r="E323" s="322"/>
      <c r="F323" s="334"/>
      <c r="G323" s="322"/>
      <c r="H323" s="2304"/>
      <c r="I323" s="404" t="s">
        <v>8</v>
      </c>
      <c r="J323" s="344" t="s">
        <v>137</v>
      </c>
      <c r="K323" s="413"/>
      <c r="L323" s="389"/>
      <c r="M323" s="427" t="s">
        <v>8</v>
      </c>
      <c r="N323" s="344" t="s">
        <v>92</v>
      </c>
      <c r="O323" s="338"/>
      <c r="P323" s="338"/>
      <c r="Q323" s="338"/>
      <c r="R323" s="338"/>
      <c r="S323" s="338"/>
      <c r="T323" s="338"/>
      <c r="U323" s="338"/>
      <c r="V323" s="338"/>
      <c r="W323" s="338"/>
      <c r="X323" s="374"/>
      <c r="Y323" s="397" t="s">
        <v>8</v>
      </c>
      <c r="Z323" s="320" t="s">
        <v>18</v>
      </c>
      <c r="AA323" s="336"/>
      <c r="AB323" s="337"/>
      <c r="AC323" s="2284"/>
      <c r="AD323" s="2285"/>
      <c r="AE323" s="2285"/>
      <c r="AF323" s="2286"/>
    </row>
    <row r="324" spans="1:32" ht="18.75" customHeight="1" x14ac:dyDescent="0.2">
      <c r="A324" s="398"/>
      <c r="B324" s="331"/>
      <c r="C324" s="332"/>
      <c r="D324" s="333"/>
      <c r="E324" s="322"/>
      <c r="F324" s="334"/>
      <c r="G324" s="322"/>
      <c r="H324" s="2308" t="s">
        <v>57</v>
      </c>
      <c r="I324" s="417" t="s">
        <v>8</v>
      </c>
      <c r="J324" s="343" t="s">
        <v>22</v>
      </c>
      <c r="K324" s="343"/>
      <c r="L324" s="373"/>
      <c r="M324" s="418" t="s">
        <v>8</v>
      </c>
      <c r="N324" s="343" t="s">
        <v>81</v>
      </c>
      <c r="O324" s="343"/>
      <c r="P324" s="373"/>
      <c r="Q324" s="418" t="s">
        <v>8</v>
      </c>
      <c r="R324" s="370" t="s">
        <v>178</v>
      </c>
      <c r="S324" s="370"/>
      <c r="T324" s="370"/>
      <c r="U324" s="434"/>
      <c r="V324" s="373"/>
      <c r="W324" s="370"/>
      <c r="X324" s="435"/>
      <c r="Y324" s="339"/>
      <c r="Z324" s="336"/>
      <c r="AA324" s="336"/>
      <c r="AB324" s="337"/>
      <c r="AC324" s="2284"/>
      <c r="AD324" s="2285"/>
      <c r="AE324" s="2285"/>
      <c r="AF324" s="2286"/>
    </row>
    <row r="325" spans="1:32" ht="18.75" customHeight="1" x14ac:dyDescent="0.2">
      <c r="A325" s="330"/>
      <c r="B325" s="331"/>
      <c r="C325" s="332"/>
      <c r="D325" s="333"/>
      <c r="E325" s="322"/>
      <c r="F325" s="334"/>
      <c r="G325" s="322"/>
      <c r="H325" s="2304"/>
      <c r="I325" s="404" t="s">
        <v>8</v>
      </c>
      <c r="J325" s="338" t="s">
        <v>179</v>
      </c>
      <c r="K325" s="338"/>
      <c r="L325" s="338"/>
      <c r="M325" s="427" t="s">
        <v>8</v>
      </c>
      <c r="N325" s="338" t="s">
        <v>180</v>
      </c>
      <c r="O325" s="389"/>
      <c r="P325" s="338"/>
      <c r="Q325" s="338"/>
      <c r="R325" s="389"/>
      <c r="S325" s="338"/>
      <c r="T325" s="338"/>
      <c r="U325" s="405"/>
      <c r="V325" s="389"/>
      <c r="W325" s="338"/>
      <c r="X325" s="406"/>
      <c r="Y325" s="339"/>
      <c r="Z325" s="336"/>
      <c r="AA325" s="336"/>
      <c r="AB325" s="337"/>
      <c r="AC325" s="2284"/>
      <c r="AD325" s="2285"/>
      <c r="AE325" s="2285"/>
      <c r="AF325" s="2286"/>
    </row>
    <row r="326" spans="1:32" ht="18.75" customHeight="1" x14ac:dyDescent="0.2">
      <c r="A326" s="330"/>
      <c r="B326" s="331"/>
      <c r="C326" s="332"/>
      <c r="D326" s="333"/>
      <c r="E326" s="322"/>
      <c r="F326" s="334"/>
      <c r="G326" s="322"/>
      <c r="H326" s="385" t="s">
        <v>93</v>
      </c>
      <c r="I326" s="407" t="s">
        <v>8</v>
      </c>
      <c r="J326" s="341" t="s">
        <v>47</v>
      </c>
      <c r="K326" s="408"/>
      <c r="L326" s="367"/>
      <c r="M326" s="409" t="s">
        <v>8</v>
      </c>
      <c r="N326" s="341" t="s">
        <v>48</v>
      </c>
      <c r="O326" s="410"/>
      <c r="P326" s="410"/>
      <c r="Q326" s="410"/>
      <c r="R326" s="410"/>
      <c r="S326" s="410"/>
      <c r="T326" s="410"/>
      <c r="U326" s="410"/>
      <c r="V326" s="410"/>
      <c r="W326" s="410"/>
      <c r="X326" s="411"/>
      <c r="Y326" s="339"/>
      <c r="Z326" s="336"/>
      <c r="AA326" s="336"/>
      <c r="AB326" s="337"/>
      <c r="AC326" s="2284"/>
      <c r="AD326" s="2285"/>
      <c r="AE326" s="2285"/>
      <c r="AF326" s="2286"/>
    </row>
    <row r="327" spans="1:32" ht="19.5" customHeight="1" x14ac:dyDescent="0.2">
      <c r="A327" s="330"/>
      <c r="B327" s="331"/>
      <c r="C327" s="332"/>
      <c r="D327" s="333"/>
      <c r="E327" s="322"/>
      <c r="F327" s="334"/>
      <c r="G327" s="335"/>
      <c r="H327" s="347" t="s">
        <v>19</v>
      </c>
      <c r="I327" s="407" t="s">
        <v>8</v>
      </c>
      <c r="J327" s="341" t="s">
        <v>20</v>
      </c>
      <c r="K327" s="408"/>
      <c r="L327" s="367"/>
      <c r="M327" s="409" t="s">
        <v>8</v>
      </c>
      <c r="N327" s="341" t="s">
        <v>21</v>
      </c>
      <c r="O327" s="409"/>
      <c r="P327" s="341"/>
      <c r="Q327" s="410"/>
      <c r="R327" s="410"/>
      <c r="S327" s="410"/>
      <c r="T327" s="410"/>
      <c r="U327" s="410"/>
      <c r="V327" s="410"/>
      <c r="W327" s="410"/>
      <c r="X327" s="411"/>
      <c r="Y327" s="336"/>
      <c r="Z327" s="336"/>
      <c r="AA327" s="336"/>
      <c r="AB327" s="337"/>
      <c r="AC327" s="2284"/>
      <c r="AD327" s="2285"/>
      <c r="AE327" s="2285"/>
      <c r="AF327" s="2286"/>
    </row>
    <row r="328" spans="1:32" ht="19.5" customHeight="1" x14ac:dyDescent="0.2">
      <c r="A328" s="330"/>
      <c r="B328" s="331"/>
      <c r="C328" s="332"/>
      <c r="D328" s="333"/>
      <c r="E328" s="322"/>
      <c r="F328" s="334"/>
      <c r="G328" s="335"/>
      <c r="H328" s="347" t="s">
        <v>60</v>
      </c>
      <c r="I328" s="407" t="s">
        <v>8</v>
      </c>
      <c r="J328" s="341" t="s">
        <v>20</v>
      </c>
      <c r="K328" s="408"/>
      <c r="L328" s="367"/>
      <c r="M328" s="409" t="s">
        <v>8</v>
      </c>
      <c r="N328" s="341" t="s">
        <v>21</v>
      </c>
      <c r="O328" s="409"/>
      <c r="P328" s="341"/>
      <c r="Q328" s="410"/>
      <c r="R328" s="410"/>
      <c r="S328" s="410"/>
      <c r="T328" s="410"/>
      <c r="U328" s="410"/>
      <c r="V328" s="410"/>
      <c r="W328" s="410"/>
      <c r="X328" s="411"/>
      <c r="Y328" s="336"/>
      <c r="Z328" s="336"/>
      <c r="AA328" s="336"/>
      <c r="AB328" s="337"/>
      <c r="AC328" s="2284"/>
      <c r="AD328" s="2285"/>
      <c r="AE328" s="2285"/>
      <c r="AF328" s="2286"/>
    </row>
    <row r="329" spans="1:32" ht="18.75" customHeight="1" x14ac:dyDescent="0.2">
      <c r="A329" s="330"/>
      <c r="B329" s="331"/>
      <c r="C329" s="332"/>
      <c r="D329" s="333"/>
      <c r="E329" s="322"/>
      <c r="F329" s="334"/>
      <c r="G329" s="322"/>
      <c r="H329" s="385" t="s">
        <v>181</v>
      </c>
      <c r="I329" s="407" t="s">
        <v>8</v>
      </c>
      <c r="J329" s="341" t="s">
        <v>91</v>
      </c>
      <c r="K329" s="408"/>
      <c r="L329" s="367"/>
      <c r="M329" s="409" t="s">
        <v>8</v>
      </c>
      <c r="N329" s="341" t="s">
        <v>138</v>
      </c>
      <c r="O329" s="410"/>
      <c r="P329" s="410"/>
      <c r="Q329" s="410"/>
      <c r="R329" s="410"/>
      <c r="S329" s="410"/>
      <c r="T329" s="410"/>
      <c r="U329" s="410"/>
      <c r="V329" s="410"/>
      <c r="W329" s="410"/>
      <c r="X329" s="411"/>
      <c r="Y329" s="339"/>
      <c r="Z329" s="336"/>
      <c r="AA329" s="336"/>
      <c r="AB329" s="337"/>
      <c r="AC329" s="2284"/>
      <c r="AD329" s="2285"/>
      <c r="AE329" s="2285"/>
      <c r="AF329" s="2286"/>
    </row>
    <row r="330" spans="1:32" ht="18.75" customHeight="1" x14ac:dyDescent="0.2">
      <c r="A330" s="330"/>
      <c r="B330" s="331"/>
      <c r="C330" s="332"/>
      <c r="D330" s="333"/>
      <c r="E330" s="322"/>
      <c r="F330" s="334"/>
      <c r="G330" s="322"/>
      <c r="H330" s="385" t="s">
        <v>182</v>
      </c>
      <c r="I330" s="407" t="s">
        <v>8</v>
      </c>
      <c r="J330" s="341" t="s">
        <v>91</v>
      </c>
      <c r="K330" s="408"/>
      <c r="L330" s="367"/>
      <c r="M330" s="409" t="s">
        <v>8</v>
      </c>
      <c r="N330" s="341" t="s">
        <v>138</v>
      </c>
      <c r="O330" s="410"/>
      <c r="P330" s="410"/>
      <c r="Q330" s="410"/>
      <c r="R330" s="410"/>
      <c r="S330" s="410"/>
      <c r="T330" s="410"/>
      <c r="U330" s="410"/>
      <c r="V330" s="410"/>
      <c r="W330" s="410"/>
      <c r="X330" s="411"/>
      <c r="Y330" s="339"/>
      <c r="Z330" s="336"/>
      <c r="AA330" s="336"/>
      <c r="AB330" s="337"/>
      <c r="AC330" s="2284"/>
      <c r="AD330" s="2285"/>
      <c r="AE330" s="2285"/>
      <c r="AF330" s="2286"/>
    </row>
    <row r="331" spans="1:32" ht="18.75" customHeight="1" x14ac:dyDescent="0.2">
      <c r="A331" s="330"/>
      <c r="B331" s="331"/>
      <c r="C331" s="332"/>
      <c r="D331" s="333"/>
      <c r="E331" s="322"/>
      <c r="F331" s="334"/>
      <c r="G331" s="322"/>
      <c r="H331" s="385" t="s">
        <v>262</v>
      </c>
      <c r="I331" s="407" t="s">
        <v>8</v>
      </c>
      <c r="J331" s="341" t="s">
        <v>22</v>
      </c>
      <c r="K331" s="408"/>
      <c r="L331" s="409" t="s">
        <v>8</v>
      </c>
      <c r="M331" s="341" t="s">
        <v>26</v>
      </c>
      <c r="N331" s="410"/>
      <c r="O331" s="410"/>
      <c r="P331" s="410"/>
      <c r="Q331" s="410"/>
      <c r="R331" s="410"/>
      <c r="S331" s="410"/>
      <c r="T331" s="410"/>
      <c r="U331" s="410"/>
      <c r="V331" s="410"/>
      <c r="W331" s="410"/>
      <c r="X331" s="411"/>
      <c r="Y331" s="339"/>
      <c r="Z331" s="336"/>
      <c r="AA331" s="336"/>
      <c r="AB331" s="337"/>
      <c r="AC331" s="2284"/>
      <c r="AD331" s="2285"/>
      <c r="AE331" s="2285"/>
      <c r="AF331" s="2286"/>
    </row>
    <row r="332" spans="1:32" ht="18.75" customHeight="1" x14ac:dyDescent="0.2">
      <c r="A332" s="330"/>
      <c r="B332" s="331"/>
      <c r="C332" s="332"/>
      <c r="D332" s="333"/>
      <c r="E332" s="322"/>
      <c r="F332" s="334"/>
      <c r="G332" s="322"/>
      <c r="H332" s="385" t="s">
        <v>106</v>
      </c>
      <c r="I332" s="407" t="s">
        <v>8</v>
      </c>
      <c r="J332" s="341" t="s">
        <v>47</v>
      </c>
      <c r="K332" s="408"/>
      <c r="L332" s="367"/>
      <c r="M332" s="409" t="s">
        <v>8</v>
      </c>
      <c r="N332" s="341" t="s">
        <v>48</v>
      </c>
      <c r="O332" s="410"/>
      <c r="P332" s="410"/>
      <c r="Q332" s="410"/>
      <c r="R332" s="410"/>
      <c r="S332" s="410"/>
      <c r="T332" s="410"/>
      <c r="U332" s="410"/>
      <c r="V332" s="410"/>
      <c r="W332" s="410"/>
      <c r="X332" s="411"/>
      <c r="Y332" s="339"/>
      <c r="Z332" s="336"/>
      <c r="AA332" s="336"/>
      <c r="AB332" s="337"/>
      <c r="AC332" s="2284"/>
      <c r="AD332" s="2285"/>
      <c r="AE332" s="2285"/>
      <c r="AF332" s="2286"/>
    </row>
    <row r="333" spans="1:32" ht="19.5" customHeight="1" x14ac:dyDescent="0.2">
      <c r="A333" s="398" t="s">
        <v>8</v>
      </c>
      <c r="B333" s="331" t="s">
        <v>276</v>
      </c>
      <c r="C333" s="332" t="s">
        <v>268</v>
      </c>
      <c r="D333" s="398" t="s">
        <v>8</v>
      </c>
      <c r="E333" s="322" t="s">
        <v>281</v>
      </c>
      <c r="F333" s="398" t="s">
        <v>8</v>
      </c>
      <c r="G333" s="322" t="s">
        <v>183</v>
      </c>
      <c r="H333" s="347" t="s">
        <v>32</v>
      </c>
      <c r="I333" s="407" t="s">
        <v>8</v>
      </c>
      <c r="J333" s="341" t="s">
        <v>22</v>
      </c>
      <c r="K333" s="341"/>
      <c r="L333" s="409" t="s">
        <v>8</v>
      </c>
      <c r="M333" s="341" t="s">
        <v>26</v>
      </c>
      <c r="N333" s="341"/>
      <c r="O333" s="410"/>
      <c r="P333" s="341"/>
      <c r="Q333" s="410"/>
      <c r="R333" s="410"/>
      <c r="S333" s="410"/>
      <c r="T333" s="410"/>
      <c r="U333" s="410"/>
      <c r="V333" s="410"/>
      <c r="W333" s="410"/>
      <c r="X333" s="411"/>
      <c r="Y333" s="336"/>
      <c r="Z333" s="336"/>
      <c r="AA333" s="336"/>
      <c r="AB333" s="337"/>
      <c r="AC333" s="2284"/>
      <c r="AD333" s="2285"/>
      <c r="AE333" s="2285"/>
      <c r="AF333" s="2286"/>
    </row>
    <row r="334" spans="1:32" ht="18.75" customHeight="1" x14ac:dyDescent="0.2">
      <c r="A334" s="398"/>
      <c r="B334" s="331"/>
      <c r="C334" s="332"/>
      <c r="D334" s="398"/>
      <c r="E334" s="322"/>
      <c r="F334" s="398" t="s">
        <v>8</v>
      </c>
      <c r="G334" s="322" t="s">
        <v>184</v>
      </c>
      <c r="H334" s="385" t="s">
        <v>107</v>
      </c>
      <c r="I334" s="407" t="s">
        <v>8</v>
      </c>
      <c r="J334" s="341" t="s">
        <v>22</v>
      </c>
      <c r="K334" s="408"/>
      <c r="L334" s="409" t="s">
        <v>8</v>
      </c>
      <c r="M334" s="341" t="s">
        <v>26</v>
      </c>
      <c r="N334" s="410"/>
      <c r="O334" s="410"/>
      <c r="P334" s="410"/>
      <c r="Q334" s="410"/>
      <c r="R334" s="410"/>
      <c r="S334" s="410"/>
      <c r="T334" s="410"/>
      <c r="U334" s="410"/>
      <c r="V334" s="410"/>
      <c r="W334" s="410"/>
      <c r="X334" s="411"/>
      <c r="Y334" s="339"/>
      <c r="Z334" s="336"/>
      <c r="AA334" s="336"/>
      <c r="AB334" s="337"/>
      <c r="AC334" s="2284"/>
      <c r="AD334" s="2285"/>
      <c r="AE334" s="2285"/>
      <c r="AF334" s="2286"/>
    </row>
    <row r="335" spans="1:32" ht="18.75" customHeight="1" x14ac:dyDescent="0.2">
      <c r="A335" s="330"/>
      <c r="B335" s="331"/>
      <c r="C335" s="332"/>
      <c r="D335" s="333"/>
      <c r="E335" s="322"/>
      <c r="F335" s="398"/>
      <c r="G335" s="322"/>
      <c r="H335" s="385" t="s">
        <v>33</v>
      </c>
      <c r="I335" s="407" t="s">
        <v>8</v>
      </c>
      <c r="J335" s="341" t="s">
        <v>22</v>
      </c>
      <c r="K335" s="341"/>
      <c r="L335" s="409" t="s">
        <v>8</v>
      </c>
      <c r="M335" s="341" t="s">
        <v>23</v>
      </c>
      <c r="N335" s="341"/>
      <c r="O335" s="409" t="s">
        <v>8</v>
      </c>
      <c r="P335" s="341" t="s">
        <v>24</v>
      </c>
      <c r="Q335" s="410"/>
      <c r="R335" s="410"/>
      <c r="S335" s="410"/>
      <c r="T335" s="410"/>
      <c r="U335" s="410"/>
      <c r="V335" s="410"/>
      <c r="W335" s="410"/>
      <c r="X335" s="411"/>
      <c r="Y335" s="339"/>
      <c r="Z335" s="336"/>
      <c r="AA335" s="336"/>
      <c r="AB335" s="337"/>
      <c r="AC335" s="2284"/>
      <c r="AD335" s="2285"/>
      <c r="AE335" s="2285"/>
      <c r="AF335" s="2286"/>
    </row>
    <row r="336" spans="1:32" ht="18.75" customHeight="1" x14ac:dyDescent="0.2">
      <c r="A336" s="330"/>
      <c r="B336" s="331"/>
      <c r="C336" s="332"/>
      <c r="D336" s="333"/>
      <c r="E336" s="322"/>
      <c r="F336" s="334"/>
      <c r="G336" s="322"/>
      <c r="H336" s="2308" t="s">
        <v>186</v>
      </c>
      <c r="I336" s="417" t="s">
        <v>8</v>
      </c>
      <c r="J336" s="343" t="s">
        <v>126</v>
      </c>
      <c r="K336" s="343"/>
      <c r="L336" s="434"/>
      <c r="M336" s="434"/>
      <c r="N336" s="434"/>
      <c r="O336" s="434"/>
      <c r="P336" s="418" t="s">
        <v>8</v>
      </c>
      <c r="Q336" s="343" t="s">
        <v>127</v>
      </c>
      <c r="R336" s="434"/>
      <c r="S336" s="434"/>
      <c r="T336" s="434"/>
      <c r="U336" s="434"/>
      <c r="V336" s="434"/>
      <c r="W336" s="434"/>
      <c r="X336" s="435"/>
      <c r="Y336" s="339"/>
      <c r="Z336" s="336"/>
      <c r="AA336" s="336"/>
      <c r="AB336" s="337"/>
      <c r="AC336" s="2284"/>
      <c r="AD336" s="2285"/>
      <c r="AE336" s="2285"/>
      <c r="AF336" s="2286"/>
    </row>
    <row r="337" spans="1:32" ht="18.75" customHeight="1" x14ac:dyDescent="0.2">
      <c r="A337" s="330"/>
      <c r="B337" s="331"/>
      <c r="C337" s="332"/>
      <c r="D337" s="333"/>
      <c r="E337" s="322"/>
      <c r="F337" s="334"/>
      <c r="G337" s="322"/>
      <c r="H337" s="2304"/>
      <c r="I337" s="404" t="s">
        <v>8</v>
      </c>
      <c r="J337" s="344" t="s">
        <v>151</v>
      </c>
      <c r="K337" s="405"/>
      <c r="L337" s="405"/>
      <c r="M337" s="405"/>
      <c r="N337" s="405"/>
      <c r="O337" s="405"/>
      <c r="P337" s="405"/>
      <c r="Q337" s="338"/>
      <c r="R337" s="405"/>
      <c r="S337" s="405"/>
      <c r="T337" s="405"/>
      <c r="U337" s="405"/>
      <c r="V337" s="405"/>
      <c r="W337" s="405"/>
      <c r="X337" s="406"/>
      <c r="Y337" s="339"/>
      <c r="Z337" s="336"/>
      <c r="AA337" s="336"/>
      <c r="AB337" s="337"/>
      <c r="AC337" s="2284"/>
      <c r="AD337" s="2285"/>
      <c r="AE337" s="2285"/>
      <c r="AF337" s="2286"/>
    </row>
    <row r="338" spans="1:32" ht="18.75" customHeight="1" x14ac:dyDescent="0.2">
      <c r="A338" s="330"/>
      <c r="B338" s="331"/>
      <c r="C338" s="332"/>
      <c r="D338" s="333"/>
      <c r="E338" s="322"/>
      <c r="F338" s="334"/>
      <c r="G338" s="322"/>
      <c r="H338" s="2308" t="s">
        <v>165</v>
      </c>
      <c r="I338" s="417" t="s">
        <v>8</v>
      </c>
      <c r="J338" s="343" t="s">
        <v>153</v>
      </c>
      <c r="K338" s="415"/>
      <c r="L338" s="373"/>
      <c r="M338" s="418" t="s">
        <v>8</v>
      </c>
      <c r="N338" s="343" t="s">
        <v>154</v>
      </c>
      <c r="O338" s="434"/>
      <c r="P338" s="434"/>
      <c r="Q338" s="418" t="s">
        <v>8</v>
      </c>
      <c r="R338" s="343" t="s">
        <v>155</v>
      </c>
      <c r="S338" s="434"/>
      <c r="T338" s="434"/>
      <c r="U338" s="434"/>
      <c r="V338" s="434"/>
      <c r="W338" s="434"/>
      <c r="X338" s="435"/>
      <c r="Y338" s="339"/>
      <c r="Z338" s="336"/>
      <c r="AA338" s="336"/>
      <c r="AB338" s="337"/>
      <c r="AC338" s="2284"/>
      <c r="AD338" s="2285"/>
      <c r="AE338" s="2285"/>
      <c r="AF338" s="2286"/>
    </row>
    <row r="339" spans="1:32" ht="18.75" customHeight="1" x14ac:dyDescent="0.2">
      <c r="A339" s="330"/>
      <c r="B339" s="331"/>
      <c r="C339" s="332"/>
      <c r="D339" s="333"/>
      <c r="E339" s="322"/>
      <c r="F339" s="334"/>
      <c r="G339" s="322"/>
      <c r="H339" s="2304"/>
      <c r="I339" s="404" t="s">
        <v>8</v>
      </c>
      <c r="J339" s="344" t="s">
        <v>157</v>
      </c>
      <c r="K339" s="405"/>
      <c r="L339" s="405"/>
      <c r="M339" s="405"/>
      <c r="N339" s="405"/>
      <c r="O339" s="405"/>
      <c r="P339" s="405"/>
      <c r="Q339" s="427" t="s">
        <v>8</v>
      </c>
      <c r="R339" s="344" t="s">
        <v>158</v>
      </c>
      <c r="S339" s="338"/>
      <c r="T339" s="405"/>
      <c r="U339" s="405"/>
      <c r="V339" s="405"/>
      <c r="W339" s="405"/>
      <c r="X339" s="406"/>
      <c r="Y339" s="339"/>
      <c r="Z339" s="336"/>
      <c r="AA339" s="336"/>
      <c r="AB339" s="337"/>
      <c r="AC339" s="2284"/>
      <c r="AD339" s="2285"/>
      <c r="AE339" s="2285"/>
      <c r="AF339" s="2286"/>
    </row>
    <row r="340" spans="1:32" ht="18.75" customHeight="1" x14ac:dyDescent="0.2">
      <c r="A340" s="330"/>
      <c r="B340" s="331"/>
      <c r="C340" s="332"/>
      <c r="D340" s="333"/>
      <c r="E340" s="322"/>
      <c r="F340" s="334"/>
      <c r="G340" s="322"/>
      <c r="H340" s="433" t="s">
        <v>108</v>
      </c>
      <c r="I340" s="407" t="s">
        <v>8</v>
      </c>
      <c r="J340" s="341" t="s">
        <v>22</v>
      </c>
      <c r="K340" s="341"/>
      <c r="L340" s="409" t="s">
        <v>8</v>
      </c>
      <c r="M340" s="341" t="s">
        <v>23</v>
      </c>
      <c r="N340" s="341"/>
      <c r="O340" s="409" t="s">
        <v>8</v>
      </c>
      <c r="P340" s="341" t="s">
        <v>24</v>
      </c>
      <c r="Q340" s="410"/>
      <c r="R340" s="410"/>
      <c r="S340" s="410"/>
      <c r="T340" s="410"/>
      <c r="U340" s="434"/>
      <c r="V340" s="434"/>
      <c r="W340" s="434"/>
      <c r="X340" s="435"/>
      <c r="Y340" s="339"/>
      <c r="Z340" s="336"/>
      <c r="AA340" s="336"/>
      <c r="AB340" s="337"/>
      <c r="AC340" s="2284"/>
      <c r="AD340" s="2285"/>
      <c r="AE340" s="2285"/>
      <c r="AF340" s="2286"/>
    </row>
    <row r="341" spans="1:32" ht="18.75" customHeight="1" x14ac:dyDescent="0.2">
      <c r="A341" s="330"/>
      <c r="B341" s="331"/>
      <c r="C341" s="332"/>
      <c r="D341" s="333"/>
      <c r="E341" s="322"/>
      <c r="F341" s="334"/>
      <c r="G341" s="322"/>
      <c r="H341" s="385" t="s">
        <v>78</v>
      </c>
      <c r="I341" s="407" t="s">
        <v>8</v>
      </c>
      <c r="J341" s="341" t="s">
        <v>22</v>
      </c>
      <c r="K341" s="341"/>
      <c r="L341" s="409" t="s">
        <v>8</v>
      </c>
      <c r="M341" s="341" t="s">
        <v>35</v>
      </c>
      <c r="N341" s="341"/>
      <c r="O341" s="409" t="s">
        <v>8</v>
      </c>
      <c r="P341" s="341" t="s">
        <v>36</v>
      </c>
      <c r="Q341" s="368"/>
      <c r="R341" s="409" t="s">
        <v>8</v>
      </c>
      <c r="S341" s="341" t="s">
        <v>79</v>
      </c>
      <c r="T341" s="368"/>
      <c r="U341" s="368"/>
      <c r="V341" s="368"/>
      <c r="W341" s="368"/>
      <c r="X341" s="369"/>
      <c r="Y341" s="339"/>
      <c r="Z341" s="336"/>
      <c r="AA341" s="336"/>
      <c r="AB341" s="337"/>
      <c r="AC341" s="2284"/>
      <c r="AD341" s="2285"/>
      <c r="AE341" s="2285"/>
      <c r="AF341" s="2286"/>
    </row>
    <row r="342" spans="1:32" ht="18.75" customHeight="1" x14ac:dyDescent="0.2">
      <c r="A342" s="330"/>
      <c r="B342" s="331"/>
      <c r="C342" s="332"/>
      <c r="D342" s="333"/>
      <c r="E342" s="322"/>
      <c r="F342" s="334"/>
      <c r="G342" s="322"/>
      <c r="H342" s="2278" t="s">
        <v>113</v>
      </c>
      <c r="I342" s="2305" t="s">
        <v>8</v>
      </c>
      <c r="J342" s="2306" t="s">
        <v>22</v>
      </c>
      <c r="K342" s="2306"/>
      <c r="L342" s="2307" t="s">
        <v>8</v>
      </c>
      <c r="M342" s="2306" t="s">
        <v>26</v>
      </c>
      <c r="N342" s="2306"/>
      <c r="O342" s="370"/>
      <c r="P342" s="370"/>
      <c r="Q342" s="370"/>
      <c r="R342" s="370"/>
      <c r="S342" s="370"/>
      <c r="T342" s="370"/>
      <c r="U342" s="370"/>
      <c r="V342" s="370"/>
      <c r="W342" s="370"/>
      <c r="X342" s="371"/>
      <c r="Y342" s="339"/>
      <c r="Z342" s="336"/>
      <c r="AA342" s="336"/>
      <c r="AB342" s="337"/>
      <c r="AC342" s="2284"/>
      <c r="AD342" s="2285"/>
      <c r="AE342" s="2285"/>
      <c r="AF342" s="2286"/>
    </row>
    <row r="343" spans="1:32" ht="18.75" customHeight="1" x14ac:dyDescent="0.2">
      <c r="A343" s="330"/>
      <c r="B343" s="331"/>
      <c r="C343" s="332"/>
      <c r="D343" s="333"/>
      <c r="E343" s="322"/>
      <c r="F343" s="334"/>
      <c r="G343" s="322"/>
      <c r="H343" s="2279"/>
      <c r="I343" s="2305"/>
      <c r="J343" s="2306"/>
      <c r="K343" s="2306"/>
      <c r="L343" s="2307"/>
      <c r="M343" s="2306"/>
      <c r="N343" s="2306"/>
      <c r="O343" s="338"/>
      <c r="P343" s="338"/>
      <c r="Q343" s="338"/>
      <c r="R343" s="338"/>
      <c r="S343" s="338"/>
      <c r="T343" s="338"/>
      <c r="U343" s="338"/>
      <c r="V343" s="338"/>
      <c r="W343" s="338"/>
      <c r="X343" s="374"/>
      <c r="Y343" s="339"/>
      <c r="Z343" s="336"/>
      <c r="AA343" s="336"/>
      <c r="AB343" s="337"/>
      <c r="AC343" s="2284"/>
      <c r="AD343" s="2285"/>
      <c r="AE343" s="2285"/>
      <c r="AF343" s="2286"/>
    </row>
    <row r="344" spans="1:32" ht="18.75" customHeight="1" x14ac:dyDescent="0.2">
      <c r="A344" s="330"/>
      <c r="B344" s="331"/>
      <c r="C344" s="332"/>
      <c r="D344" s="333"/>
      <c r="E344" s="322"/>
      <c r="F344" s="334"/>
      <c r="G344" s="335"/>
      <c r="H344" s="348" t="s">
        <v>34</v>
      </c>
      <c r="I344" s="407" t="s">
        <v>8</v>
      </c>
      <c r="J344" s="341" t="s">
        <v>22</v>
      </c>
      <c r="K344" s="341"/>
      <c r="L344" s="409" t="s">
        <v>8</v>
      </c>
      <c r="M344" s="341" t="s">
        <v>35</v>
      </c>
      <c r="N344" s="341"/>
      <c r="O344" s="409" t="s">
        <v>8</v>
      </c>
      <c r="P344" s="341" t="s">
        <v>36</v>
      </c>
      <c r="Q344" s="341"/>
      <c r="R344" s="409" t="s">
        <v>8</v>
      </c>
      <c r="S344" s="341" t="s">
        <v>37</v>
      </c>
      <c r="T344" s="341"/>
      <c r="U344" s="408"/>
      <c r="V344" s="408"/>
      <c r="W344" s="408"/>
      <c r="X344" s="412"/>
      <c r="Y344" s="339"/>
      <c r="Z344" s="336"/>
      <c r="AA344" s="336"/>
      <c r="AB344" s="337"/>
      <c r="AC344" s="2284"/>
      <c r="AD344" s="2285"/>
      <c r="AE344" s="2285"/>
      <c r="AF344" s="2286"/>
    </row>
    <row r="345" spans="1:32" ht="18.75" customHeight="1" x14ac:dyDescent="0.2">
      <c r="A345" s="330"/>
      <c r="B345" s="331"/>
      <c r="C345" s="332"/>
      <c r="D345" s="333"/>
      <c r="E345" s="322"/>
      <c r="F345" s="334"/>
      <c r="G345" s="335"/>
      <c r="H345" s="349" t="s">
        <v>38</v>
      </c>
      <c r="I345" s="417" t="s">
        <v>8</v>
      </c>
      <c r="J345" s="343" t="s">
        <v>39</v>
      </c>
      <c r="K345" s="343"/>
      <c r="L345" s="418" t="s">
        <v>8</v>
      </c>
      <c r="M345" s="343" t="s">
        <v>40</v>
      </c>
      <c r="N345" s="343"/>
      <c r="O345" s="418" t="s">
        <v>8</v>
      </c>
      <c r="P345" s="343" t="s">
        <v>41</v>
      </c>
      <c r="Q345" s="343"/>
      <c r="R345" s="418"/>
      <c r="S345" s="343"/>
      <c r="T345" s="343"/>
      <c r="U345" s="415"/>
      <c r="V345" s="415"/>
      <c r="W345" s="415"/>
      <c r="X345" s="416"/>
      <c r="Y345" s="339"/>
      <c r="Z345" s="336"/>
      <c r="AA345" s="336"/>
      <c r="AB345" s="337"/>
      <c r="AC345" s="2284"/>
      <c r="AD345" s="2285"/>
      <c r="AE345" s="2285"/>
      <c r="AF345" s="2286"/>
    </row>
    <row r="346" spans="1:32" ht="18.75" customHeight="1" x14ac:dyDescent="0.2">
      <c r="A346" s="350"/>
      <c r="B346" s="351"/>
      <c r="C346" s="352"/>
      <c r="D346" s="353"/>
      <c r="E346" s="354"/>
      <c r="F346" s="355"/>
      <c r="G346" s="356"/>
      <c r="H346" s="357" t="s">
        <v>42</v>
      </c>
      <c r="I346" s="419" t="s">
        <v>8</v>
      </c>
      <c r="J346" s="358" t="s">
        <v>22</v>
      </c>
      <c r="K346" s="358"/>
      <c r="L346" s="420" t="s">
        <v>8</v>
      </c>
      <c r="M346" s="358" t="s">
        <v>26</v>
      </c>
      <c r="N346" s="358"/>
      <c r="O346" s="358"/>
      <c r="P346" s="358"/>
      <c r="Q346" s="421"/>
      <c r="R346" s="358"/>
      <c r="S346" s="358"/>
      <c r="T346" s="358"/>
      <c r="U346" s="358"/>
      <c r="V346" s="358"/>
      <c r="W346" s="358"/>
      <c r="X346" s="359"/>
      <c r="Y346" s="360"/>
      <c r="Z346" s="361"/>
      <c r="AA346" s="361"/>
      <c r="AB346" s="362"/>
      <c r="AC346" s="2275"/>
      <c r="AD346" s="2276"/>
      <c r="AE346" s="2276"/>
      <c r="AF346" s="2277"/>
    </row>
    <row r="347" spans="1:32" ht="18.75" customHeight="1" x14ac:dyDescent="0.2">
      <c r="A347" s="323"/>
      <c r="B347" s="324"/>
      <c r="C347" s="325"/>
      <c r="D347" s="326"/>
      <c r="E347" s="319"/>
      <c r="F347" s="327"/>
      <c r="G347" s="319"/>
      <c r="H347" s="2270" t="s">
        <v>114</v>
      </c>
      <c r="I347" s="428" t="s">
        <v>8</v>
      </c>
      <c r="J347" s="317" t="s">
        <v>91</v>
      </c>
      <c r="K347" s="400"/>
      <c r="L347" s="386"/>
      <c r="M347" s="399" t="s">
        <v>8</v>
      </c>
      <c r="N347" s="317" t="s">
        <v>134</v>
      </c>
      <c r="O347" s="387"/>
      <c r="P347" s="387"/>
      <c r="Q347" s="399" t="s">
        <v>8</v>
      </c>
      <c r="R347" s="317" t="s">
        <v>135</v>
      </c>
      <c r="S347" s="387"/>
      <c r="T347" s="387"/>
      <c r="U347" s="399" t="s">
        <v>8</v>
      </c>
      <c r="V347" s="317" t="s">
        <v>136</v>
      </c>
      <c r="W347" s="387"/>
      <c r="X347" s="375"/>
      <c r="Y347" s="428" t="s">
        <v>8</v>
      </c>
      <c r="Z347" s="317" t="s">
        <v>17</v>
      </c>
      <c r="AA347" s="317"/>
      <c r="AB347" s="329"/>
      <c r="AC347" s="2272"/>
      <c r="AD347" s="2273"/>
      <c r="AE347" s="2273"/>
      <c r="AF347" s="2274"/>
    </row>
    <row r="348" spans="1:32" ht="18.75" customHeight="1" x14ac:dyDescent="0.2">
      <c r="A348" s="330"/>
      <c r="B348" s="331"/>
      <c r="C348" s="332"/>
      <c r="D348" s="333"/>
      <c r="E348" s="322"/>
      <c r="F348" s="334"/>
      <c r="G348" s="322"/>
      <c r="H348" s="2304"/>
      <c r="I348" s="404" t="s">
        <v>8</v>
      </c>
      <c r="J348" s="344" t="s">
        <v>137</v>
      </c>
      <c r="K348" s="413"/>
      <c r="L348" s="389"/>
      <c r="M348" s="427" t="s">
        <v>8</v>
      </c>
      <c r="N348" s="344" t="s">
        <v>92</v>
      </c>
      <c r="O348" s="338"/>
      <c r="P348" s="338"/>
      <c r="Q348" s="338"/>
      <c r="R348" s="338"/>
      <c r="S348" s="338"/>
      <c r="T348" s="338"/>
      <c r="U348" s="338"/>
      <c r="V348" s="338"/>
      <c r="W348" s="338"/>
      <c r="X348" s="374"/>
      <c r="Y348" s="397" t="s">
        <v>8</v>
      </c>
      <c r="Z348" s="320" t="s">
        <v>18</v>
      </c>
      <c r="AA348" s="336"/>
      <c r="AB348" s="337"/>
      <c r="AC348" s="2284"/>
      <c r="AD348" s="2285"/>
      <c r="AE348" s="2285"/>
      <c r="AF348" s="2286"/>
    </row>
    <row r="349" spans="1:32" ht="18.75" customHeight="1" x14ac:dyDescent="0.2">
      <c r="A349" s="330"/>
      <c r="B349" s="331"/>
      <c r="C349" s="332"/>
      <c r="D349" s="333"/>
      <c r="E349" s="322"/>
      <c r="F349" s="334"/>
      <c r="G349" s="322"/>
      <c r="H349" s="2308" t="s">
        <v>80</v>
      </c>
      <c r="I349" s="417" t="s">
        <v>8</v>
      </c>
      <c r="J349" s="343" t="s">
        <v>22</v>
      </c>
      <c r="K349" s="343"/>
      <c r="L349" s="373"/>
      <c r="M349" s="418" t="s">
        <v>8</v>
      </c>
      <c r="N349" s="343" t="s">
        <v>81</v>
      </c>
      <c r="O349" s="343"/>
      <c r="P349" s="373"/>
      <c r="Q349" s="418" t="s">
        <v>8</v>
      </c>
      <c r="R349" s="370" t="s">
        <v>178</v>
      </c>
      <c r="S349" s="370"/>
      <c r="T349" s="370"/>
      <c r="U349" s="434"/>
      <c r="V349" s="373"/>
      <c r="W349" s="370"/>
      <c r="X349" s="435"/>
      <c r="Y349" s="339"/>
      <c r="Z349" s="336"/>
      <c r="AA349" s="336"/>
      <c r="AB349" s="337"/>
      <c r="AC349" s="2284"/>
      <c r="AD349" s="2285"/>
      <c r="AE349" s="2285"/>
      <c r="AF349" s="2286"/>
    </row>
    <row r="350" spans="1:32" ht="18.75" customHeight="1" x14ac:dyDescent="0.2">
      <c r="A350" s="330"/>
      <c r="B350" s="331"/>
      <c r="C350" s="332"/>
      <c r="D350" s="333"/>
      <c r="E350" s="322"/>
      <c r="F350" s="334"/>
      <c r="G350" s="322"/>
      <c r="H350" s="2304"/>
      <c r="I350" s="404" t="s">
        <v>8</v>
      </c>
      <c r="J350" s="338" t="s">
        <v>179</v>
      </c>
      <c r="K350" s="338"/>
      <c r="L350" s="338"/>
      <c r="M350" s="427" t="s">
        <v>8</v>
      </c>
      <c r="N350" s="338" t="s">
        <v>180</v>
      </c>
      <c r="O350" s="389"/>
      <c r="P350" s="338"/>
      <c r="Q350" s="338"/>
      <c r="R350" s="389"/>
      <c r="S350" s="338"/>
      <c r="T350" s="338"/>
      <c r="U350" s="405"/>
      <c r="V350" s="389"/>
      <c r="W350" s="338"/>
      <c r="X350" s="406"/>
      <c r="Y350" s="339"/>
      <c r="Z350" s="336"/>
      <c r="AA350" s="336"/>
      <c r="AB350" s="337"/>
      <c r="AC350" s="2284"/>
      <c r="AD350" s="2285"/>
      <c r="AE350" s="2285"/>
      <c r="AF350" s="2286"/>
    </row>
    <row r="351" spans="1:32" ht="18.75" customHeight="1" x14ac:dyDescent="0.2">
      <c r="A351" s="330"/>
      <c r="B351" s="331"/>
      <c r="C351" s="332"/>
      <c r="D351" s="333"/>
      <c r="E351" s="322"/>
      <c r="F351" s="334"/>
      <c r="G351" s="322"/>
      <c r="H351" s="385" t="s">
        <v>93</v>
      </c>
      <c r="I351" s="407" t="s">
        <v>8</v>
      </c>
      <c r="J351" s="341" t="s">
        <v>47</v>
      </c>
      <c r="K351" s="408"/>
      <c r="L351" s="367"/>
      <c r="M351" s="409" t="s">
        <v>8</v>
      </c>
      <c r="N351" s="341" t="s">
        <v>48</v>
      </c>
      <c r="O351" s="410"/>
      <c r="P351" s="410"/>
      <c r="Q351" s="410"/>
      <c r="R351" s="410"/>
      <c r="S351" s="410"/>
      <c r="T351" s="410"/>
      <c r="U351" s="410"/>
      <c r="V351" s="410"/>
      <c r="W351" s="410"/>
      <c r="X351" s="411"/>
      <c r="Y351" s="339"/>
      <c r="Z351" s="336"/>
      <c r="AA351" s="336"/>
      <c r="AB351" s="337"/>
      <c r="AC351" s="2284"/>
      <c r="AD351" s="2285"/>
      <c r="AE351" s="2285"/>
      <c r="AF351" s="2286"/>
    </row>
    <row r="352" spans="1:32" ht="19.5" customHeight="1" x14ac:dyDescent="0.2">
      <c r="A352" s="330"/>
      <c r="B352" s="331"/>
      <c r="C352" s="332"/>
      <c r="D352" s="333"/>
      <c r="E352" s="322"/>
      <c r="F352" s="334"/>
      <c r="G352" s="335"/>
      <c r="H352" s="347" t="s">
        <v>19</v>
      </c>
      <c r="I352" s="407" t="s">
        <v>8</v>
      </c>
      <c r="J352" s="341" t="s">
        <v>20</v>
      </c>
      <c r="K352" s="408"/>
      <c r="L352" s="367"/>
      <c r="M352" s="409" t="s">
        <v>8</v>
      </c>
      <c r="N352" s="341" t="s">
        <v>21</v>
      </c>
      <c r="O352" s="409"/>
      <c r="P352" s="341"/>
      <c r="Q352" s="410"/>
      <c r="R352" s="410"/>
      <c r="S352" s="410"/>
      <c r="T352" s="410"/>
      <c r="U352" s="410"/>
      <c r="V352" s="410"/>
      <c r="W352" s="410"/>
      <c r="X352" s="411"/>
      <c r="Y352" s="336"/>
      <c r="Z352" s="336"/>
      <c r="AA352" s="336"/>
      <c r="AB352" s="337"/>
      <c r="AC352" s="2284"/>
      <c r="AD352" s="2285"/>
      <c r="AE352" s="2285"/>
      <c r="AF352" s="2286"/>
    </row>
    <row r="353" spans="1:32" ht="19.5" customHeight="1" x14ac:dyDescent="0.2">
      <c r="A353" s="330"/>
      <c r="B353" s="331"/>
      <c r="C353" s="332"/>
      <c r="D353" s="333"/>
      <c r="E353" s="322"/>
      <c r="F353" s="334"/>
      <c r="G353" s="335"/>
      <c r="H353" s="347" t="s">
        <v>60</v>
      </c>
      <c r="I353" s="407" t="s">
        <v>8</v>
      </c>
      <c r="J353" s="341" t="s">
        <v>20</v>
      </c>
      <c r="K353" s="408"/>
      <c r="L353" s="367"/>
      <c r="M353" s="409" t="s">
        <v>8</v>
      </c>
      <c r="N353" s="341" t="s">
        <v>21</v>
      </c>
      <c r="O353" s="409"/>
      <c r="P353" s="341"/>
      <c r="Q353" s="410"/>
      <c r="R353" s="410"/>
      <c r="S353" s="410"/>
      <c r="T353" s="410"/>
      <c r="U353" s="410"/>
      <c r="V353" s="410"/>
      <c r="W353" s="410"/>
      <c r="X353" s="411"/>
      <c r="Y353" s="336"/>
      <c r="Z353" s="336"/>
      <c r="AA353" s="336"/>
      <c r="AB353" s="337"/>
      <c r="AC353" s="2284"/>
      <c r="AD353" s="2285"/>
      <c r="AE353" s="2285"/>
      <c r="AF353" s="2286"/>
    </row>
    <row r="354" spans="1:32" ht="18.75" customHeight="1" x14ac:dyDescent="0.2">
      <c r="A354" s="330"/>
      <c r="B354" s="331"/>
      <c r="C354" s="332"/>
      <c r="D354" s="333"/>
      <c r="E354" s="322"/>
      <c r="F354" s="334"/>
      <c r="G354" s="322"/>
      <c r="H354" s="385" t="s">
        <v>181</v>
      </c>
      <c r="I354" s="407" t="s">
        <v>8</v>
      </c>
      <c r="J354" s="341" t="s">
        <v>91</v>
      </c>
      <c r="K354" s="408"/>
      <c r="L354" s="367"/>
      <c r="M354" s="409" t="s">
        <v>8</v>
      </c>
      <c r="N354" s="341" t="s">
        <v>138</v>
      </c>
      <c r="O354" s="410"/>
      <c r="P354" s="410"/>
      <c r="Q354" s="410"/>
      <c r="R354" s="410"/>
      <c r="S354" s="410"/>
      <c r="T354" s="410"/>
      <c r="U354" s="410"/>
      <c r="V354" s="410"/>
      <c r="W354" s="410"/>
      <c r="X354" s="411"/>
      <c r="Y354" s="339"/>
      <c r="Z354" s="336"/>
      <c r="AA354" s="336"/>
      <c r="AB354" s="337"/>
      <c r="AC354" s="2284"/>
      <c r="AD354" s="2285"/>
      <c r="AE354" s="2285"/>
      <c r="AF354" s="2286"/>
    </row>
    <row r="355" spans="1:32" ht="18.75" customHeight="1" x14ac:dyDescent="0.2">
      <c r="A355" s="330"/>
      <c r="B355" s="331"/>
      <c r="C355" s="332"/>
      <c r="D355" s="333"/>
      <c r="E355" s="322"/>
      <c r="F355" s="334"/>
      <c r="G355" s="322"/>
      <c r="H355" s="385" t="s">
        <v>182</v>
      </c>
      <c r="I355" s="407" t="s">
        <v>8</v>
      </c>
      <c r="J355" s="341" t="s">
        <v>91</v>
      </c>
      <c r="K355" s="408"/>
      <c r="L355" s="367"/>
      <c r="M355" s="409" t="s">
        <v>8</v>
      </c>
      <c r="N355" s="341" t="s">
        <v>138</v>
      </c>
      <c r="O355" s="410"/>
      <c r="P355" s="410"/>
      <c r="Q355" s="410"/>
      <c r="R355" s="410"/>
      <c r="S355" s="410"/>
      <c r="T355" s="410"/>
      <c r="U355" s="410"/>
      <c r="V355" s="410"/>
      <c r="W355" s="410"/>
      <c r="X355" s="411"/>
      <c r="Y355" s="339"/>
      <c r="Z355" s="336"/>
      <c r="AA355" s="336"/>
      <c r="AB355" s="337"/>
      <c r="AC355" s="2284"/>
      <c r="AD355" s="2285"/>
      <c r="AE355" s="2285"/>
      <c r="AF355" s="2286"/>
    </row>
    <row r="356" spans="1:32" ht="18.75" customHeight="1" x14ac:dyDescent="0.2">
      <c r="A356" s="330"/>
      <c r="B356" s="331"/>
      <c r="C356" s="332"/>
      <c r="D356" s="333"/>
      <c r="E356" s="322"/>
      <c r="F356" s="334"/>
      <c r="G356" s="322"/>
      <c r="H356" s="385" t="s">
        <v>262</v>
      </c>
      <c r="I356" s="407" t="s">
        <v>8</v>
      </c>
      <c r="J356" s="341" t="s">
        <v>22</v>
      </c>
      <c r="K356" s="408"/>
      <c r="L356" s="409" t="s">
        <v>8</v>
      </c>
      <c r="M356" s="341" t="s">
        <v>26</v>
      </c>
      <c r="N356" s="410"/>
      <c r="O356" s="410"/>
      <c r="P356" s="410"/>
      <c r="Q356" s="410"/>
      <c r="R356" s="410"/>
      <c r="S356" s="410"/>
      <c r="T356" s="410"/>
      <c r="U356" s="410"/>
      <c r="V356" s="410"/>
      <c r="W356" s="410"/>
      <c r="X356" s="411"/>
      <c r="Y356" s="339"/>
      <c r="Z356" s="336"/>
      <c r="AA356" s="336"/>
      <c r="AB356" s="337"/>
      <c r="AC356" s="2284"/>
      <c r="AD356" s="2285"/>
      <c r="AE356" s="2285"/>
      <c r="AF356" s="2286"/>
    </row>
    <row r="357" spans="1:32" ht="18.75" customHeight="1" x14ac:dyDescent="0.2">
      <c r="A357" s="330"/>
      <c r="B357" s="331"/>
      <c r="C357" s="332"/>
      <c r="D357" s="333"/>
      <c r="E357" s="322"/>
      <c r="F357" s="334"/>
      <c r="G357" s="322"/>
      <c r="H357" s="385" t="s">
        <v>106</v>
      </c>
      <c r="I357" s="407" t="s">
        <v>8</v>
      </c>
      <c r="J357" s="341" t="s">
        <v>47</v>
      </c>
      <c r="K357" s="408"/>
      <c r="L357" s="367"/>
      <c r="M357" s="409" t="s">
        <v>8</v>
      </c>
      <c r="N357" s="341" t="s">
        <v>48</v>
      </c>
      <c r="O357" s="410"/>
      <c r="P357" s="410"/>
      <c r="Q357" s="410"/>
      <c r="R357" s="410"/>
      <c r="S357" s="410"/>
      <c r="T357" s="410"/>
      <c r="U357" s="410"/>
      <c r="V357" s="410"/>
      <c r="W357" s="410"/>
      <c r="X357" s="411"/>
      <c r="Y357" s="339"/>
      <c r="Z357" s="336"/>
      <c r="AA357" s="336"/>
      <c r="AB357" s="337"/>
      <c r="AC357" s="2284"/>
      <c r="AD357" s="2285"/>
      <c r="AE357" s="2285"/>
      <c r="AF357" s="2286"/>
    </row>
    <row r="358" spans="1:32" ht="19.5" customHeight="1" x14ac:dyDescent="0.2">
      <c r="A358" s="330"/>
      <c r="B358" s="331"/>
      <c r="C358" s="332"/>
      <c r="D358" s="333"/>
      <c r="E358" s="322"/>
      <c r="F358" s="334"/>
      <c r="G358" s="335"/>
      <c r="H358" s="347" t="s">
        <v>32</v>
      </c>
      <c r="I358" s="407" t="s">
        <v>8</v>
      </c>
      <c r="J358" s="341" t="s">
        <v>22</v>
      </c>
      <c r="K358" s="341"/>
      <c r="L358" s="409" t="s">
        <v>8</v>
      </c>
      <c r="M358" s="341" t="s">
        <v>26</v>
      </c>
      <c r="N358" s="341"/>
      <c r="O358" s="410"/>
      <c r="P358" s="341"/>
      <c r="Q358" s="410"/>
      <c r="R358" s="410"/>
      <c r="S358" s="410"/>
      <c r="T358" s="410"/>
      <c r="U358" s="410"/>
      <c r="V358" s="410"/>
      <c r="W358" s="410"/>
      <c r="X358" s="411"/>
      <c r="Y358" s="336"/>
      <c r="Z358" s="336"/>
      <c r="AA358" s="336"/>
      <c r="AB358" s="337"/>
      <c r="AC358" s="2284"/>
      <c r="AD358" s="2285"/>
      <c r="AE358" s="2285"/>
      <c r="AF358" s="2286"/>
    </row>
    <row r="359" spans="1:32" ht="18.75" customHeight="1" x14ac:dyDescent="0.2">
      <c r="A359" s="398" t="s">
        <v>8</v>
      </c>
      <c r="B359" s="331" t="s">
        <v>276</v>
      </c>
      <c r="C359" s="332" t="s">
        <v>268</v>
      </c>
      <c r="D359" s="398" t="s">
        <v>8</v>
      </c>
      <c r="E359" s="322" t="s">
        <v>282</v>
      </c>
      <c r="F359" s="334"/>
      <c r="G359" s="322"/>
      <c r="H359" s="385" t="s">
        <v>107</v>
      </c>
      <c r="I359" s="407" t="s">
        <v>8</v>
      </c>
      <c r="J359" s="341" t="s">
        <v>22</v>
      </c>
      <c r="K359" s="408"/>
      <c r="L359" s="409" t="s">
        <v>8</v>
      </c>
      <c r="M359" s="341" t="s">
        <v>26</v>
      </c>
      <c r="N359" s="410"/>
      <c r="O359" s="410"/>
      <c r="P359" s="410"/>
      <c r="Q359" s="410"/>
      <c r="R359" s="410"/>
      <c r="S359" s="410"/>
      <c r="T359" s="410"/>
      <c r="U359" s="410"/>
      <c r="V359" s="410"/>
      <c r="W359" s="410"/>
      <c r="X359" s="411"/>
      <c r="Y359" s="339"/>
      <c r="Z359" s="336"/>
      <c r="AA359" s="336"/>
      <c r="AB359" s="337"/>
      <c r="AC359" s="2284"/>
      <c r="AD359" s="2285"/>
      <c r="AE359" s="2285"/>
      <c r="AF359" s="2286"/>
    </row>
    <row r="360" spans="1:32" ht="18.75" customHeight="1" x14ac:dyDescent="0.2">
      <c r="A360" s="330"/>
      <c r="B360" s="331"/>
      <c r="C360" s="332"/>
      <c r="D360" s="333"/>
      <c r="E360" s="322"/>
      <c r="F360" s="334"/>
      <c r="G360" s="322"/>
      <c r="H360" s="385" t="s">
        <v>33</v>
      </c>
      <c r="I360" s="407" t="s">
        <v>8</v>
      </c>
      <c r="J360" s="341" t="s">
        <v>22</v>
      </c>
      <c r="K360" s="341"/>
      <c r="L360" s="409" t="s">
        <v>8</v>
      </c>
      <c r="M360" s="341" t="s">
        <v>23</v>
      </c>
      <c r="N360" s="341"/>
      <c r="O360" s="409" t="s">
        <v>8</v>
      </c>
      <c r="P360" s="341" t="s">
        <v>24</v>
      </c>
      <c r="Q360" s="410"/>
      <c r="R360" s="410"/>
      <c r="S360" s="410"/>
      <c r="T360" s="410"/>
      <c r="U360" s="410"/>
      <c r="V360" s="410"/>
      <c r="W360" s="410"/>
      <c r="X360" s="411"/>
      <c r="Y360" s="339"/>
      <c r="Z360" s="336"/>
      <c r="AA360" s="336"/>
      <c r="AB360" s="337"/>
      <c r="AC360" s="2284"/>
      <c r="AD360" s="2285"/>
      <c r="AE360" s="2285"/>
      <c r="AF360" s="2286"/>
    </row>
    <row r="361" spans="1:32" ht="18.75" customHeight="1" x14ac:dyDescent="0.2">
      <c r="A361" s="330"/>
      <c r="B361" s="331"/>
      <c r="C361" s="332"/>
      <c r="D361" s="333"/>
      <c r="E361" s="322"/>
      <c r="F361" s="334"/>
      <c r="G361" s="322"/>
      <c r="H361" s="2308" t="s">
        <v>186</v>
      </c>
      <c r="I361" s="417" t="s">
        <v>8</v>
      </c>
      <c r="J361" s="343" t="s">
        <v>126</v>
      </c>
      <c r="K361" s="343"/>
      <c r="L361" s="434"/>
      <c r="M361" s="434"/>
      <c r="N361" s="434"/>
      <c r="O361" s="434"/>
      <c r="P361" s="418" t="s">
        <v>8</v>
      </c>
      <c r="Q361" s="343" t="s">
        <v>127</v>
      </c>
      <c r="R361" s="434"/>
      <c r="S361" s="434"/>
      <c r="T361" s="434"/>
      <c r="U361" s="434"/>
      <c r="V361" s="434"/>
      <c r="W361" s="434"/>
      <c r="X361" s="435"/>
      <c r="Y361" s="339"/>
      <c r="Z361" s="336"/>
      <c r="AA361" s="336"/>
      <c r="AB361" s="337"/>
      <c r="AC361" s="2284"/>
      <c r="AD361" s="2285"/>
      <c r="AE361" s="2285"/>
      <c r="AF361" s="2286"/>
    </row>
    <row r="362" spans="1:32" ht="18.75" customHeight="1" x14ac:dyDescent="0.2">
      <c r="A362" s="330"/>
      <c r="B362" s="331"/>
      <c r="C362" s="332"/>
      <c r="D362" s="333"/>
      <c r="E362" s="322"/>
      <c r="F362" s="334"/>
      <c r="G362" s="322"/>
      <c r="H362" s="2304"/>
      <c r="I362" s="404" t="s">
        <v>8</v>
      </c>
      <c r="J362" s="344" t="s">
        <v>151</v>
      </c>
      <c r="K362" s="405"/>
      <c r="L362" s="405"/>
      <c r="M362" s="405"/>
      <c r="N362" s="405"/>
      <c r="O362" s="405"/>
      <c r="P362" s="405"/>
      <c r="Q362" s="338"/>
      <c r="R362" s="405"/>
      <c r="S362" s="405"/>
      <c r="T362" s="405"/>
      <c r="U362" s="405"/>
      <c r="V362" s="405"/>
      <c r="W362" s="405"/>
      <c r="X362" s="406"/>
      <c r="Y362" s="339"/>
      <c r="Z362" s="336"/>
      <c r="AA362" s="336"/>
      <c r="AB362" s="337"/>
      <c r="AC362" s="2284"/>
      <c r="AD362" s="2285"/>
      <c r="AE362" s="2285"/>
      <c r="AF362" s="2286"/>
    </row>
    <row r="363" spans="1:32" ht="18.75" customHeight="1" x14ac:dyDescent="0.2">
      <c r="A363" s="330"/>
      <c r="B363" s="331"/>
      <c r="C363" s="332"/>
      <c r="D363" s="333"/>
      <c r="E363" s="322"/>
      <c r="F363" s="334"/>
      <c r="G363" s="322"/>
      <c r="H363" s="2308" t="s">
        <v>165</v>
      </c>
      <c r="I363" s="417" t="s">
        <v>8</v>
      </c>
      <c r="J363" s="343" t="s">
        <v>153</v>
      </c>
      <c r="K363" s="415"/>
      <c r="L363" s="373"/>
      <c r="M363" s="418" t="s">
        <v>8</v>
      </c>
      <c r="N363" s="343" t="s">
        <v>154</v>
      </c>
      <c r="O363" s="434"/>
      <c r="P363" s="434"/>
      <c r="Q363" s="418" t="s">
        <v>8</v>
      </c>
      <c r="R363" s="343" t="s">
        <v>155</v>
      </c>
      <c r="S363" s="434"/>
      <c r="T363" s="434"/>
      <c r="U363" s="434"/>
      <c r="V363" s="434"/>
      <c r="W363" s="434"/>
      <c r="X363" s="435"/>
      <c r="Y363" s="339"/>
      <c r="Z363" s="336"/>
      <c r="AA363" s="336"/>
      <c r="AB363" s="337"/>
      <c r="AC363" s="2284"/>
      <c r="AD363" s="2285"/>
      <c r="AE363" s="2285"/>
      <c r="AF363" s="2286"/>
    </row>
    <row r="364" spans="1:32" ht="18.75" customHeight="1" x14ac:dyDescent="0.2">
      <c r="A364" s="330"/>
      <c r="B364" s="331"/>
      <c r="C364" s="332"/>
      <c r="D364" s="333"/>
      <c r="E364" s="322"/>
      <c r="F364" s="334"/>
      <c r="G364" s="322"/>
      <c r="H364" s="2304"/>
      <c r="I364" s="404" t="s">
        <v>8</v>
      </c>
      <c r="J364" s="344" t="s">
        <v>157</v>
      </c>
      <c r="K364" s="405"/>
      <c r="L364" s="405"/>
      <c r="M364" s="405"/>
      <c r="N364" s="405"/>
      <c r="O364" s="405"/>
      <c r="P364" s="405"/>
      <c r="Q364" s="427" t="s">
        <v>8</v>
      </c>
      <c r="R364" s="344" t="s">
        <v>158</v>
      </c>
      <c r="S364" s="338"/>
      <c r="T364" s="405"/>
      <c r="U364" s="405"/>
      <c r="V364" s="405"/>
      <c r="W364" s="405"/>
      <c r="X364" s="406"/>
      <c r="Y364" s="339"/>
      <c r="Z364" s="336"/>
      <c r="AA364" s="336"/>
      <c r="AB364" s="337"/>
      <c r="AC364" s="2284"/>
      <c r="AD364" s="2285"/>
      <c r="AE364" s="2285"/>
      <c r="AF364" s="2286"/>
    </row>
    <row r="365" spans="1:32" ht="18.75" customHeight="1" x14ac:dyDescent="0.2">
      <c r="A365" s="330"/>
      <c r="B365" s="331"/>
      <c r="C365" s="332"/>
      <c r="D365" s="333"/>
      <c r="E365" s="322"/>
      <c r="F365" s="334"/>
      <c r="G365" s="322"/>
      <c r="H365" s="433" t="s">
        <v>108</v>
      </c>
      <c r="I365" s="407" t="s">
        <v>8</v>
      </c>
      <c r="J365" s="341" t="s">
        <v>22</v>
      </c>
      <c r="K365" s="341"/>
      <c r="L365" s="409" t="s">
        <v>8</v>
      </c>
      <c r="M365" s="341" t="s">
        <v>23</v>
      </c>
      <c r="N365" s="341"/>
      <c r="O365" s="409" t="s">
        <v>8</v>
      </c>
      <c r="P365" s="341" t="s">
        <v>24</v>
      </c>
      <c r="Q365" s="410"/>
      <c r="R365" s="410"/>
      <c r="S365" s="410"/>
      <c r="T365" s="410"/>
      <c r="U365" s="434"/>
      <c r="V365" s="434"/>
      <c r="W365" s="434"/>
      <c r="X365" s="435"/>
      <c r="Y365" s="339"/>
      <c r="Z365" s="336"/>
      <c r="AA365" s="336"/>
      <c r="AB365" s="337"/>
      <c r="AC365" s="2284"/>
      <c r="AD365" s="2285"/>
      <c r="AE365" s="2285"/>
      <c r="AF365" s="2286"/>
    </row>
    <row r="366" spans="1:32" ht="18.75" customHeight="1" x14ac:dyDescent="0.2">
      <c r="A366" s="330"/>
      <c r="B366" s="331"/>
      <c r="C366" s="332"/>
      <c r="D366" s="333"/>
      <c r="E366" s="322"/>
      <c r="F366" s="334"/>
      <c r="G366" s="322"/>
      <c r="H366" s="385" t="s">
        <v>78</v>
      </c>
      <c r="I366" s="407" t="s">
        <v>8</v>
      </c>
      <c r="J366" s="341" t="s">
        <v>22</v>
      </c>
      <c r="K366" s="341"/>
      <c r="L366" s="409" t="s">
        <v>8</v>
      </c>
      <c r="M366" s="341" t="s">
        <v>35</v>
      </c>
      <c r="N366" s="341"/>
      <c r="O366" s="409" t="s">
        <v>8</v>
      </c>
      <c r="P366" s="341" t="s">
        <v>36</v>
      </c>
      <c r="Q366" s="368"/>
      <c r="R366" s="409" t="s">
        <v>8</v>
      </c>
      <c r="S366" s="341" t="s">
        <v>79</v>
      </c>
      <c r="T366" s="368"/>
      <c r="U366" s="368"/>
      <c r="V366" s="368"/>
      <c r="W366" s="368"/>
      <c r="X366" s="369"/>
      <c r="Y366" s="339"/>
      <c r="Z366" s="336"/>
      <c r="AA366" s="336"/>
      <c r="AB366" s="337"/>
      <c r="AC366" s="2284"/>
      <c r="AD366" s="2285"/>
      <c r="AE366" s="2285"/>
      <c r="AF366" s="2286"/>
    </row>
    <row r="367" spans="1:32" ht="18.75" customHeight="1" x14ac:dyDescent="0.2">
      <c r="A367" s="330"/>
      <c r="B367" s="331"/>
      <c r="C367" s="332"/>
      <c r="D367" s="333"/>
      <c r="E367" s="322"/>
      <c r="F367" s="334"/>
      <c r="G367" s="322"/>
      <c r="H367" s="2278" t="s">
        <v>113</v>
      </c>
      <c r="I367" s="2305" t="s">
        <v>8</v>
      </c>
      <c r="J367" s="2306" t="s">
        <v>22</v>
      </c>
      <c r="K367" s="2306"/>
      <c r="L367" s="2307" t="s">
        <v>8</v>
      </c>
      <c r="M367" s="2306" t="s">
        <v>26</v>
      </c>
      <c r="N367" s="2306"/>
      <c r="O367" s="370"/>
      <c r="P367" s="370"/>
      <c r="Q367" s="370"/>
      <c r="R367" s="370"/>
      <c r="S367" s="370"/>
      <c r="T367" s="370"/>
      <c r="U367" s="370"/>
      <c r="V367" s="370"/>
      <c r="W367" s="370"/>
      <c r="X367" s="371"/>
      <c r="Y367" s="339"/>
      <c r="Z367" s="336"/>
      <c r="AA367" s="336"/>
      <c r="AB367" s="337"/>
      <c r="AC367" s="2284"/>
      <c r="AD367" s="2285"/>
      <c r="AE367" s="2285"/>
      <c r="AF367" s="2286"/>
    </row>
    <row r="368" spans="1:32" ht="18.75" customHeight="1" x14ac:dyDescent="0.2">
      <c r="A368" s="398"/>
      <c r="B368" s="331"/>
      <c r="C368" s="332"/>
      <c r="D368" s="333"/>
      <c r="E368" s="322"/>
      <c r="F368" s="334"/>
      <c r="G368" s="322"/>
      <c r="H368" s="2279"/>
      <c r="I368" s="2305"/>
      <c r="J368" s="2306"/>
      <c r="K368" s="2306"/>
      <c r="L368" s="2307"/>
      <c r="M368" s="2306"/>
      <c r="N368" s="2306"/>
      <c r="O368" s="338"/>
      <c r="P368" s="338"/>
      <c r="Q368" s="338"/>
      <c r="R368" s="338"/>
      <c r="S368" s="338"/>
      <c r="T368" s="338"/>
      <c r="U368" s="338"/>
      <c r="V368" s="338"/>
      <c r="W368" s="338"/>
      <c r="X368" s="374"/>
      <c r="Y368" s="339"/>
      <c r="Z368" s="336"/>
      <c r="AA368" s="336"/>
      <c r="AB368" s="337"/>
      <c r="AC368" s="2284"/>
      <c r="AD368" s="2285"/>
      <c r="AE368" s="2285"/>
      <c r="AF368" s="2286"/>
    </row>
    <row r="369" spans="1:32" ht="18.75" customHeight="1" x14ac:dyDescent="0.2">
      <c r="A369" s="330"/>
      <c r="B369" s="331"/>
      <c r="C369" s="332"/>
      <c r="D369" s="333"/>
      <c r="E369" s="322"/>
      <c r="F369" s="334"/>
      <c r="G369" s="335"/>
      <c r="H369" s="348" t="s">
        <v>34</v>
      </c>
      <c r="I369" s="407" t="s">
        <v>8</v>
      </c>
      <c r="J369" s="341" t="s">
        <v>22</v>
      </c>
      <c r="K369" s="341"/>
      <c r="L369" s="409" t="s">
        <v>8</v>
      </c>
      <c r="M369" s="341" t="s">
        <v>35</v>
      </c>
      <c r="N369" s="341"/>
      <c r="O369" s="409" t="s">
        <v>8</v>
      </c>
      <c r="P369" s="341" t="s">
        <v>36</v>
      </c>
      <c r="Q369" s="341"/>
      <c r="R369" s="409" t="s">
        <v>8</v>
      </c>
      <c r="S369" s="341" t="s">
        <v>37</v>
      </c>
      <c r="T369" s="341"/>
      <c r="U369" s="408"/>
      <c r="V369" s="408"/>
      <c r="W369" s="408"/>
      <c r="X369" s="412"/>
      <c r="Y369" s="339"/>
      <c r="Z369" s="336"/>
      <c r="AA369" s="336"/>
      <c r="AB369" s="337"/>
      <c r="AC369" s="2284"/>
      <c r="AD369" s="2285"/>
      <c r="AE369" s="2285"/>
      <c r="AF369" s="2286"/>
    </row>
    <row r="370" spans="1:32" ht="18.75" customHeight="1" x14ac:dyDescent="0.2">
      <c r="A370" s="330"/>
      <c r="B370" s="331"/>
      <c r="C370" s="332"/>
      <c r="D370" s="333"/>
      <c r="E370" s="322"/>
      <c r="F370" s="334"/>
      <c r="G370" s="335"/>
      <c r="H370" s="349" t="s">
        <v>38</v>
      </c>
      <c r="I370" s="417" t="s">
        <v>8</v>
      </c>
      <c r="J370" s="343" t="s">
        <v>39</v>
      </c>
      <c r="K370" s="343"/>
      <c r="L370" s="418" t="s">
        <v>8</v>
      </c>
      <c r="M370" s="343" t="s">
        <v>40</v>
      </c>
      <c r="N370" s="343"/>
      <c r="O370" s="418" t="s">
        <v>8</v>
      </c>
      <c r="P370" s="343" t="s">
        <v>41</v>
      </c>
      <c r="Q370" s="343"/>
      <c r="R370" s="418"/>
      <c r="S370" s="343"/>
      <c r="T370" s="343"/>
      <c r="U370" s="415"/>
      <c r="V370" s="415"/>
      <c r="W370" s="415"/>
      <c r="X370" s="416"/>
      <c r="Y370" s="339"/>
      <c r="Z370" s="336"/>
      <c r="AA370" s="336"/>
      <c r="AB370" s="337"/>
      <c r="AC370" s="2284"/>
      <c r="AD370" s="2285"/>
      <c r="AE370" s="2285"/>
      <c r="AF370" s="2286"/>
    </row>
    <row r="371" spans="1:32" ht="18.75" customHeight="1" x14ac:dyDescent="0.2">
      <c r="A371" s="350"/>
      <c r="B371" s="351"/>
      <c r="C371" s="352"/>
      <c r="D371" s="353"/>
      <c r="E371" s="354"/>
      <c r="F371" s="355"/>
      <c r="G371" s="356"/>
      <c r="H371" s="357" t="s">
        <v>42</v>
      </c>
      <c r="I371" s="419" t="s">
        <v>8</v>
      </c>
      <c r="J371" s="358" t="s">
        <v>22</v>
      </c>
      <c r="K371" s="358"/>
      <c r="L371" s="420" t="s">
        <v>8</v>
      </c>
      <c r="M371" s="358" t="s">
        <v>26</v>
      </c>
      <c r="N371" s="358"/>
      <c r="O371" s="358"/>
      <c r="P371" s="358"/>
      <c r="Q371" s="421"/>
      <c r="R371" s="358"/>
      <c r="S371" s="358"/>
      <c r="T371" s="358"/>
      <c r="U371" s="358"/>
      <c r="V371" s="358"/>
      <c r="W371" s="358"/>
      <c r="X371" s="359"/>
      <c r="Y371" s="360"/>
      <c r="Z371" s="361"/>
      <c r="AA371" s="361"/>
      <c r="AB371" s="362"/>
      <c r="AC371" s="2284"/>
      <c r="AD371" s="2285"/>
      <c r="AE371" s="2285"/>
      <c r="AF371" s="2286"/>
    </row>
    <row r="372" spans="1:32" ht="18.75" customHeight="1" x14ac:dyDescent="0.2">
      <c r="A372" s="323"/>
      <c r="B372" s="324"/>
      <c r="C372" s="325"/>
      <c r="D372" s="326"/>
      <c r="E372" s="319"/>
      <c r="F372" s="327"/>
      <c r="G372" s="319"/>
      <c r="H372" s="2270" t="s">
        <v>114</v>
      </c>
      <c r="I372" s="428" t="s">
        <v>8</v>
      </c>
      <c r="J372" s="317" t="s">
        <v>91</v>
      </c>
      <c r="K372" s="400"/>
      <c r="L372" s="386"/>
      <c r="M372" s="399" t="s">
        <v>8</v>
      </c>
      <c r="N372" s="317" t="s">
        <v>134</v>
      </c>
      <c r="O372" s="387"/>
      <c r="P372" s="387"/>
      <c r="Q372" s="399" t="s">
        <v>8</v>
      </c>
      <c r="R372" s="317" t="s">
        <v>135</v>
      </c>
      <c r="S372" s="387"/>
      <c r="T372" s="387"/>
      <c r="U372" s="399" t="s">
        <v>8</v>
      </c>
      <c r="V372" s="317" t="s">
        <v>136</v>
      </c>
      <c r="W372" s="387"/>
      <c r="X372" s="375"/>
      <c r="Y372" s="399" t="s">
        <v>8</v>
      </c>
      <c r="Z372" s="317" t="s">
        <v>17</v>
      </c>
      <c r="AA372" s="317"/>
      <c r="AB372" s="329"/>
      <c r="AC372" s="2272"/>
      <c r="AD372" s="2273"/>
      <c r="AE372" s="2273"/>
      <c r="AF372" s="2274"/>
    </row>
    <row r="373" spans="1:32" ht="18.75" customHeight="1" x14ac:dyDescent="0.2">
      <c r="A373" s="330"/>
      <c r="B373" s="331"/>
      <c r="C373" s="332"/>
      <c r="D373" s="333"/>
      <c r="E373" s="322"/>
      <c r="F373" s="334"/>
      <c r="G373" s="322"/>
      <c r="H373" s="2304"/>
      <c r="I373" s="404" t="s">
        <v>8</v>
      </c>
      <c r="J373" s="344" t="s">
        <v>137</v>
      </c>
      <c r="K373" s="413"/>
      <c r="L373" s="389"/>
      <c r="M373" s="427" t="s">
        <v>8</v>
      </c>
      <c r="N373" s="344" t="s">
        <v>92</v>
      </c>
      <c r="O373" s="338"/>
      <c r="P373" s="338"/>
      <c r="Q373" s="338"/>
      <c r="R373" s="338"/>
      <c r="S373" s="338"/>
      <c r="T373" s="338"/>
      <c r="U373" s="338"/>
      <c r="V373" s="338"/>
      <c r="W373" s="338"/>
      <c r="X373" s="374"/>
      <c r="Y373" s="397" t="s">
        <v>8</v>
      </c>
      <c r="Z373" s="320" t="s">
        <v>18</v>
      </c>
      <c r="AA373" s="336"/>
      <c r="AB373" s="337"/>
      <c r="AC373" s="2284"/>
      <c r="AD373" s="2285"/>
      <c r="AE373" s="2285"/>
      <c r="AF373" s="2286"/>
    </row>
    <row r="374" spans="1:32" ht="18.75" customHeight="1" x14ac:dyDescent="0.2">
      <c r="A374" s="330"/>
      <c r="B374" s="331"/>
      <c r="C374" s="332"/>
      <c r="D374" s="333"/>
      <c r="E374" s="322"/>
      <c r="F374" s="334"/>
      <c r="G374" s="322"/>
      <c r="H374" s="2308" t="s">
        <v>57</v>
      </c>
      <c r="I374" s="417" t="s">
        <v>8</v>
      </c>
      <c r="J374" s="343" t="s">
        <v>22</v>
      </c>
      <c r="K374" s="343"/>
      <c r="L374" s="373"/>
      <c r="M374" s="418" t="s">
        <v>8</v>
      </c>
      <c r="N374" s="343" t="s">
        <v>81</v>
      </c>
      <c r="O374" s="343"/>
      <c r="P374" s="373"/>
      <c r="Q374" s="418" t="s">
        <v>8</v>
      </c>
      <c r="R374" s="370" t="s">
        <v>178</v>
      </c>
      <c r="S374" s="370"/>
      <c r="T374" s="370"/>
      <c r="U374" s="434"/>
      <c r="V374" s="373"/>
      <c r="W374" s="370"/>
      <c r="X374" s="435"/>
      <c r="Y374" s="339"/>
      <c r="Z374" s="336"/>
      <c r="AA374" s="336"/>
      <c r="AB374" s="337"/>
      <c r="AC374" s="2284"/>
      <c r="AD374" s="2285"/>
      <c r="AE374" s="2285"/>
      <c r="AF374" s="2286"/>
    </row>
    <row r="375" spans="1:32" ht="18.75" customHeight="1" x14ac:dyDescent="0.2">
      <c r="A375" s="330"/>
      <c r="B375" s="331"/>
      <c r="C375" s="332"/>
      <c r="D375" s="333"/>
      <c r="E375" s="322"/>
      <c r="F375" s="334"/>
      <c r="G375" s="322"/>
      <c r="H375" s="2304"/>
      <c r="I375" s="404" t="s">
        <v>8</v>
      </c>
      <c r="J375" s="338" t="s">
        <v>179</v>
      </c>
      <c r="K375" s="338"/>
      <c r="L375" s="338"/>
      <c r="M375" s="427" t="s">
        <v>8</v>
      </c>
      <c r="N375" s="338" t="s">
        <v>180</v>
      </c>
      <c r="O375" s="389"/>
      <c r="P375" s="338"/>
      <c r="Q375" s="338"/>
      <c r="R375" s="389"/>
      <c r="S375" s="338"/>
      <c r="T375" s="338"/>
      <c r="U375" s="405"/>
      <c r="V375" s="389"/>
      <c r="W375" s="338"/>
      <c r="X375" s="406"/>
      <c r="Y375" s="339"/>
      <c r="Z375" s="336"/>
      <c r="AA375" s="336"/>
      <c r="AB375" s="337"/>
      <c r="AC375" s="2284"/>
      <c r="AD375" s="2285"/>
      <c r="AE375" s="2285"/>
      <c r="AF375" s="2286"/>
    </row>
    <row r="376" spans="1:32" ht="18.75" customHeight="1" x14ac:dyDescent="0.2">
      <c r="A376" s="330"/>
      <c r="B376" s="331"/>
      <c r="C376" s="332"/>
      <c r="D376" s="333"/>
      <c r="E376" s="322"/>
      <c r="F376" s="334"/>
      <c r="G376" s="322"/>
      <c r="H376" s="385" t="s">
        <v>93</v>
      </c>
      <c r="I376" s="407" t="s">
        <v>8</v>
      </c>
      <c r="J376" s="341" t="s">
        <v>47</v>
      </c>
      <c r="K376" s="408"/>
      <c r="L376" s="367"/>
      <c r="M376" s="409" t="s">
        <v>8</v>
      </c>
      <c r="N376" s="341" t="s">
        <v>48</v>
      </c>
      <c r="O376" s="410"/>
      <c r="P376" s="410"/>
      <c r="Q376" s="410"/>
      <c r="R376" s="410"/>
      <c r="S376" s="410"/>
      <c r="T376" s="410"/>
      <c r="U376" s="410"/>
      <c r="V376" s="410"/>
      <c r="W376" s="410"/>
      <c r="X376" s="411"/>
      <c r="Y376" s="339"/>
      <c r="Z376" s="336"/>
      <c r="AA376" s="336"/>
      <c r="AB376" s="337"/>
      <c r="AC376" s="2284"/>
      <c r="AD376" s="2285"/>
      <c r="AE376" s="2285"/>
      <c r="AF376" s="2286"/>
    </row>
    <row r="377" spans="1:32" ht="19.5" customHeight="1" x14ac:dyDescent="0.2">
      <c r="A377" s="330"/>
      <c r="B377" s="331"/>
      <c r="C377" s="332"/>
      <c r="D377" s="333"/>
      <c r="E377" s="322"/>
      <c r="F377" s="334"/>
      <c r="G377" s="335"/>
      <c r="H377" s="347" t="s">
        <v>19</v>
      </c>
      <c r="I377" s="407" t="s">
        <v>8</v>
      </c>
      <c r="J377" s="341" t="s">
        <v>20</v>
      </c>
      <c r="K377" s="408"/>
      <c r="L377" s="367"/>
      <c r="M377" s="409" t="s">
        <v>8</v>
      </c>
      <c r="N377" s="341" t="s">
        <v>21</v>
      </c>
      <c r="O377" s="409"/>
      <c r="P377" s="341"/>
      <c r="Q377" s="410"/>
      <c r="R377" s="410"/>
      <c r="S377" s="410"/>
      <c r="T377" s="410"/>
      <c r="U377" s="410"/>
      <c r="V377" s="410"/>
      <c r="W377" s="410"/>
      <c r="X377" s="411"/>
      <c r="Y377" s="336"/>
      <c r="Z377" s="336"/>
      <c r="AA377" s="336"/>
      <c r="AB377" s="337"/>
      <c r="AC377" s="2284"/>
      <c r="AD377" s="2285"/>
      <c r="AE377" s="2285"/>
      <c r="AF377" s="2286"/>
    </row>
    <row r="378" spans="1:32" ht="19.5" customHeight="1" x14ac:dyDescent="0.2">
      <c r="A378" s="330"/>
      <c r="B378" s="331"/>
      <c r="C378" s="332"/>
      <c r="D378" s="333"/>
      <c r="E378" s="322"/>
      <c r="F378" s="334"/>
      <c r="G378" s="335"/>
      <c r="H378" s="347" t="s">
        <v>60</v>
      </c>
      <c r="I378" s="407" t="s">
        <v>8</v>
      </c>
      <c r="J378" s="341" t="s">
        <v>20</v>
      </c>
      <c r="K378" s="408"/>
      <c r="L378" s="367"/>
      <c r="M378" s="409" t="s">
        <v>8</v>
      </c>
      <c r="N378" s="341" t="s">
        <v>21</v>
      </c>
      <c r="O378" s="409"/>
      <c r="P378" s="341"/>
      <c r="Q378" s="410"/>
      <c r="R378" s="410"/>
      <c r="S378" s="410"/>
      <c r="T378" s="410"/>
      <c r="U378" s="410"/>
      <c r="V378" s="410"/>
      <c r="W378" s="410"/>
      <c r="X378" s="411"/>
      <c r="Y378" s="336"/>
      <c r="Z378" s="336"/>
      <c r="AA378" s="336"/>
      <c r="AB378" s="337"/>
      <c r="AC378" s="2284"/>
      <c r="AD378" s="2285"/>
      <c r="AE378" s="2285"/>
      <c r="AF378" s="2286"/>
    </row>
    <row r="379" spans="1:32" ht="18.75" customHeight="1" x14ac:dyDescent="0.2">
      <c r="A379" s="330"/>
      <c r="B379" s="331"/>
      <c r="C379" s="332"/>
      <c r="D379" s="333"/>
      <c r="E379" s="322"/>
      <c r="F379" s="334"/>
      <c r="G379" s="322"/>
      <c r="H379" s="385" t="s">
        <v>181</v>
      </c>
      <c r="I379" s="407" t="s">
        <v>8</v>
      </c>
      <c r="J379" s="341" t="s">
        <v>91</v>
      </c>
      <c r="K379" s="408"/>
      <c r="L379" s="367"/>
      <c r="M379" s="409" t="s">
        <v>8</v>
      </c>
      <c r="N379" s="341" t="s">
        <v>138</v>
      </c>
      <c r="O379" s="410"/>
      <c r="P379" s="410"/>
      <c r="Q379" s="410"/>
      <c r="R379" s="410"/>
      <c r="S379" s="410"/>
      <c r="T379" s="410"/>
      <c r="U379" s="410"/>
      <c r="V379" s="410"/>
      <c r="W379" s="410"/>
      <c r="X379" s="411"/>
      <c r="Y379" s="339"/>
      <c r="Z379" s="336"/>
      <c r="AA379" s="336"/>
      <c r="AB379" s="337"/>
      <c r="AC379" s="2284"/>
      <c r="AD379" s="2285"/>
      <c r="AE379" s="2285"/>
      <c r="AF379" s="2286"/>
    </row>
    <row r="380" spans="1:32" ht="18.75" customHeight="1" x14ac:dyDescent="0.2">
      <c r="A380" s="330"/>
      <c r="B380" s="331"/>
      <c r="C380" s="332"/>
      <c r="D380" s="333"/>
      <c r="E380" s="322"/>
      <c r="F380" s="334"/>
      <c r="G380" s="322"/>
      <c r="H380" s="385" t="s">
        <v>182</v>
      </c>
      <c r="I380" s="407" t="s">
        <v>8</v>
      </c>
      <c r="J380" s="341" t="s">
        <v>91</v>
      </c>
      <c r="K380" s="408"/>
      <c r="L380" s="367"/>
      <c r="M380" s="409" t="s">
        <v>8</v>
      </c>
      <c r="N380" s="341" t="s">
        <v>138</v>
      </c>
      <c r="O380" s="410"/>
      <c r="P380" s="410"/>
      <c r="Q380" s="410"/>
      <c r="R380" s="410"/>
      <c r="S380" s="410"/>
      <c r="T380" s="410"/>
      <c r="U380" s="410"/>
      <c r="V380" s="410"/>
      <c r="W380" s="410"/>
      <c r="X380" s="411"/>
      <c r="Y380" s="339"/>
      <c r="Z380" s="336"/>
      <c r="AA380" s="336"/>
      <c r="AB380" s="337"/>
      <c r="AC380" s="2284"/>
      <c r="AD380" s="2285"/>
      <c r="AE380" s="2285"/>
      <c r="AF380" s="2286"/>
    </row>
    <row r="381" spans="1:32" ht="18.75" customHeight="1" x14ac:dyDescent="0.2">
      <c r="A381" s="398"/>
      <c r="B381" s="331"/>
      <c r="C381" s="332"/>
      <c r="D381" s="398"/>
      <c r="E381" s="322"/>
      <c r="F381" s="398"/>
      <c r="G381" s="322"/>
      <c r="H381" s="385" t="s">
        <v>262</v>
      </c>
      <c r="I381" s="407" t="s">
        <v>8</v>
      </c>
      <c r="J381" s="341" t="s">
        <v>22</v>
      </c>
      <c r="K381" s="408"/>
      <c r="L381" s="409" t="s">
        <v>8</v>
      </c>
      <c r="M381" s="341" t="s">
        <v>26</v>
      </c>
      <c r="N381" s="410"/>
      <c r="O381" s="410"/>
      <c r="P381" s="410"/>
      <c r="Q381" s="410"/>
      <c r="R381" s="410"/>
      <c r="S381" s="410"/>
      <c r="T381" s="410"/>
      <c r="U381" s="410"/>
      <c r="V381" s="410"/>
      <c r="W381" s="410"/>
      <c r="X381" s="411"/>
      <c r="Y381" s="339"/>
      <c r="Z381" s="336"/>
      <c r="AA381" s="336"/>
      <c r="AB381" s="337"/>
      <c r="AC381" s="2284"/>
      <c r="AD381" s="2285"/>
      <c r="AE381" s="2285"/>
      <c r="AF381" s="2286"/>
    </row>
    <row r="382" spans="1:32" ht="18.75" customHeight="1" x14ac:dyDescent="0.2">
      <c r="A382" s="398" t="s">
        <v>8</v>
      </c>
      <c r="B382" s="331" t="s">
        <v>276</v>
      </c>
      <c r="C382" s="332" t="s">
        <v>268</v>
      </c>
      <c r="D382" s="398" t="s">
        <v>8</v>
      </c>
      <c r="E382" s="322" t="s">
        <v>190</v>
      </c>
      <c r="F382" s="398" t="s">
        <v>8</v>
      </c>
      <c r="G382" s="322" t="s">
        <v>189</v>
      </c>
      <c r="H382" s="385" t="s">
        <v>106</v>
      </c>
      <c r="I382" s="407" t="s">
        <v>8</v>
      </c>
      <c r="J382" s="341" t="s">
        <v>47</v>
      </c>
      <c r="K382" s="408"/>
      <c r="L382" s="367"/>
      <c r="M382" s="409" t="s">
        <v>8</v>
      </c>
      <c r="N382" s="341" t="s">
        <v>48</v>
      </c>
      <c r="O382" s="410"/>
      <c r="P382" s="410"/>
      <c r="Q382" s="410"/>
      <c r="R382" s="410"/>
      <c r="S382" s="410"/>
      <c r="T382" s="410"/>
      <c r="U382" s="410"/>
      <c r="V382" s="410"/>
      <c r="W382" s="410"/>
      <c r="X382" s="411"/>
      <c r="Y382" s="339"/>
      <c r="Z382" s="336"/>
      <c r="AA382" s="336"/>
      <c r="AB382" s="337"/>
      <c r="AC382" s="2284"/>
      <c r="AD382" s="2285"/>
      <c r="AE382" s="2285"/>
      <c r="AF382" s="2286"/>
    </row>
    <row r="383" spans="1:32" ht="19.5" customHeight="1" x14ac:dyDescent="0.2">
      <c r="A383" s="330"/>
      <c r="B383" s="331"/>
      <c r="C383" s="332"/>
      <c r="D383" s="333"/>
      <c r="E383" s="322"/>
      <c r="F383" s="398" t="s">
        <v>8</v>
      </c>
      <c r="G383" s="322" t="s">
        <v>175</v>
      </c>
      <c r="H383" s="347" t="s">
        <v>32</v>
      </c>
      <c r="I383" s="407" t="s">
        <v>8</v>
      </c>
      <c r="J383" s="341" t="s">
        <v>22</v>
      </c>
      <c r="K383" s="341"/>
      <c r="L383" s="409" t="s">
        <v>8</v>
      </c>
      <c r="M383" s="341" t="s">
        <v>26</v>
      </c>
      <c r="N383" s="341"/>
      <c r="O383" s="410"/>
      <c r="P383" s="341"/>
      <c r="Q383" s="410"/>
      <c r="R383" s="410"/>
      <c r="S383" s="410"/>
      <c r="T383" s="410"/>
      <c r="U383" s="410"/>
      <c r="V383" s="410"/>
      <c r="W383" s="410"/>
      <c r="X383" s="411"/>
      <c r="Y383" s="336"/>
      <c r="Z383" s="336"/>
      <c r="AA383" s="336"/>
      <c r="AB383" s="337"/>
      <c r="AC383" s="2284"/>
      <c r="AD383" s="2285"/>
      <c r="AE383" s="2285"/>
      <c r="AF383" s="2286"/>
    </row>
    <row r="384" spans="1:32" ht="18.75" customHeight="1" x14ac:dyDescent="0.2">
      <c r="A384" s="330"/>
      <c r="B384" s="331"/>
      <c r="C384" s="332"/>
      <c r="D384" s="333"/>
      <c r="E384" s="322"/>
      <c r="F384" s="334"/>
      <c r="G384" s="322"/>
      <c r="H384" s="385" t="s">
        <v>107</v>
      </c>
      <c r="I384" s="407" t="s">
        <v>8</v>
      </c>
      <c r="J384" s="341" t="s">
        <v>22</v>
      </c>
      <c r="K384" s="408"/>
      <c r="L384" s="409" t="s">
        <v>8</v>
      </c>
      <c r="M384" s="341" t="s">
        <v>26</v>
      </c>
      <c r="N384" s="410"/>
      <c r="O384" s="410"/>
      <c r="P384" s="410"/>
      <c r="Q384" s="410"/>
      <c r="R384" s="410"/>
      <c r="S384" s="410"/>
      <c r="T384" s="410"/>
      <c r="U384" s="410"/>
      <c r="V384" s="410"/>
      <c r="W384" s="410"/>
      <c r="X384" s="411"/>
      <c r="Y384" s="339"/>
      <c r="Z384" s="336"/>
      <c r="AA384" s="336"/>
      <c r="AB384" s="337"/>
      <c r="AC384" s="2284"/>
      <c r="AD384" s="2285"/>
      <c r="AE384" s="2285"/>
      <c r="AF384" s="2286"/>
    </row>
    <row r="385" spans="1:33" ht="18.75" customHeight="1" x14ac:dyDescent="0.2">
      <c r="A385" s="330"/>
      <c r="B385" s="331"/>
      <c r="C385" s="332"/>
      <c r="D385" s="333"/>
      <c r="E385" s="322"/>
      <c r="F385" s="334"/>
      <c r="G385" s="322"/>
      <c r="H385" s="385" t="s">
        <v>33</v>
      </c>
      <c r="I385" s="407" t="s">
        <v>8</v>
      </c>
      <c r="J385" s="341" t="s">
        <v>22</v>
      </c>
      <c r="K385" s="341"/>
      <c r="L385" s="409" t="s">
        <v>8</v>
      </c>
      <c r="M385" s="341" t="s">
        <v>23</v>
      </c>
      <c r="N385" s="341"/>
      <c r="O385" s="409" t="s">
        <v>8</v>
      </c>
      <c r="P385" s="341" t="s">
        <v>24</v>
      </c>
      <c r="Q385" s="410"/>
      <c r="R385" s="410"/>
      <c r="S385" s="410"/>
      <c r="T385" s="410"/>
      <c r="U385" s="410"/>
      <c r="V385" s="410"/>
      <c r="W385" s="410"/>
      <c r="X385" s="411"/>
      <c r="Y385" s="339"/>
      <c r="Z385" s="336"/>
      <c r="AA385" s="336"/>
      <c r="AB385" s="337"/>
      <c r="AC385" s="2284"/>
      <c r="AD385" s="2285"/>
      <c r="AE385" s="2285"/>
      <c r="AF385" s="2286"/>
    </row>
    <row r="386" spans="1:33" ht="18.75" customHeight="1" x14ac:dyDescent="0.2">
      <c r="A386" s="330"/>
      <c r="B386" s="331"/>
      <c r="C386" s="332"/>
      <c r="D386" s="333"/>
      <c r="E386" s="322"/>
      <c r="F386" s="334"/>
      <c r="G386" s="335"/>
      <c r="H386" s="433" t="s">
        <v>108</v>
      </c>
      <c r="I386" s="407" t="s">
        <v>8</v>
      </c>
      <c r="J386" s="341" t="s">
        <v>22</v>
      </c>
      <c r="K386" s="341"/>
      <c r="L386" s="409" t="s">
        <v>8</v>
      </c>
      <c r="M386" s="341" t="s">
        <v>23</v>
      </c>
      <c r="N386" s="341"/>
      <c r="O386" s="409" t="s">
        <v>8</v>
      </c>
      <c r="P386" s="341" t="s">
        <v>24</v>
      </c>
      <c r="Q386" s="410"/>
      <c r="R386" s="410"/>
      <c r="S386" s="410"/>
      <c r="T386" s="410"/>
      <c r="U386" s="434"/>
      <c r="V386" s="434"/>
      <c r="W386" s="434"/>
      <c r="X386" s="435"/>
      <c r="Y386" s="339"/>
      <c r="Z386" s="336"/>
      <c r="AA386" s="336"/>
      <c r="AB386" s="337"/>
      <c r="AC386" s="2284"/>
      <c r="AD386" s="2285"/>
      <c r="AE386" s="2285"/>
      <c r="AF386" s="2286"/>
    </row>
    <row r="387" spans="1:33" ht="18.75" customHeight="1" x14ac:dyDescent="0.2">
      <c r="A387" s="330"/>
      <c r="B387" s="331"/>
      <c r="C387" s="332"/>
      <c r="D387" s="333"/>
      <c r="E387" s="322"/>
      <c r="F387" s="334"/>
      <c r="G387" s="335"/>
      <c r="H387" s="385" t="s">
        <v>78</v>
      </c>
      <c r="I387" s="407" t="s">
        <v>8</v>
      </c>
      <c r="J387" s="341" t="s">
        <v>22</v>
      </c>
      <c r="K387" s="341"/>
      <c r="L387" s="409" t="s">
        <v>8</v>
      </c>
      <c r="M387" s="341" t="s">
        <v>35</v>
      </c>
      <c r="N387" s="341"/>
      <c r="O387" s="409" t="s">
        <v>8</v>
      </c>
      <c r="P387" s="341" t="s">
        <v>36</v>
      </c>
      <c r="Q387" s="368"/>
      <c r="R387" s="409" t="s">
        <v>8</v>
      </c>
      <c r="S387" s="341" t="s">
        <v>79</v>
      </c>
      <c r="T387" s="368"/>
      <c r="U387" s="368"/>
      <c r="V387" s="368"/>
      <c r="W387" s="368"/>
      <c r="X387" s="369"/>
      <c r="Y387" s="339"/>
      <c r="Z387" s="336"/>
      <c r="AA387" s="336"/>
      <c r="AB387" s="337"/>
      <c r="AC387" s="2284"/>
      <c r="AD387" s="2285"/>
      <c r="AE387" s="2285"/>
      <c r="AF387" s="2286"/>
    </row>
    <row r="388" spans="1:33" ht="18.75" customHeight="1" x14ac:dyDescent="0.2">
      <c r="A388" s="330"/>
      <c r="B388" s="331"/>
      <c r="C388" s="332"/>
      <c r="D388" s="333"/>
      <c r="E388" s="322"/>
      <c r="F388" s="334"/>
      <c r="G388" s="322"/>
      <c r="H388" s="2278" t="s">
        <v>113</v>
      </c>
      <c r="I388" s="2305" t="s">
        <v>8</v>
      </c>
      <c r="J388" s="2306" t="s">
        <v>22</v>
      </c>
      <c r="K388" s="2306"/>
      <c r="L388" s="2307" t="s">
        <v>8</v>
      </c>
      <c r="M388" s="2306" t="s">
        <v>26</v>
      </c>
      <c r="N388" s="2306"/>
      <c r="O388" s="370"/>
      <c r="P388" s="370"/>
      <c r="Q388" s="370"/>
      <c r="R388" s="370"/>
      <c r="S388" s="370"/>
      <c r="T388" s="370"/>
      <c r="U388" s="370"/>
      <c r="V388" s="370"/>
      <c r="W388" s="370"/>
      <c r="X388" s="371"/>
      <c r="Y388" s="339"/>
      <c r="Z388" s="336"/>
      <c r="AA388" s="336"/>
      <c r="AB388" s="337"/>
      <c r="AC388" s="2284"/>
      <c r="AD388" s="2285"/>
      <c r="AE388" s="2285"/>
      <c r="AF388" s="2286"/>
    </row>
    <row r="389" spans="1:33" ht="18.75" customHeight="1" x14ac:dyDescent="0.2">
      <c r="A389" s="330"/>
      <c r="B389" s="331"/>
      <c r="C389" s="332"/>
      <c r="D389" s="333"/>
      <c r="E389" s="322"/>
      <c r="F389" s="334"/>
      <c r="G389" s="322"/>
      <c r="H389" s="2279"/>
      <c r="I389" s="2305"/>
      <c r="J389" s="2306"/>
      <c r="K389" s="2306"/>
      <c r="L389" s="2307"/>
      <c r="M389" s="2306"/>
      <c r="N389" s="2306"/>
      <c r="O389" s="338"/>
      <c r="P389" s="338"/>
      <c r="Q389" s="338"/>
      <c r="R389" s="338"/>
      <c r="S389" s="338"/>
      <c r="T389" s="338"/>
      <c r="U389" s="338"/>
      <c r="V389" s="338"/>
      <c r="W389" s="338"/>
      <c r="X389" s="374"/>
      <c r="Y389" s="339"/>
      <c r="Z389" s="336"/>
      <c r="AA389" s="336"/>
      <c r="AB389" s="337"/>
      <c r="AC389" s="2284"/>
      <c r="AD389" s="2285"/>
      <c r="AE389" s="2285"/>
      <c r="AF389" s="2286"/>
    </row>
    <row r="390" spans="1:33" ht="18.75" customHeight="1" x14ac:dyDescent="0.2">
      <c r="A390" s="330"/>
      <c r="B390" s="331"/>
      <c r="C390" s="332"/>
      <c r="D390" s="333"/>
      <c r="E390" s="322"/>
      <c r="F390" s="334"/>
      <c r="G390" s="335"/>
      <c r="H390" s="348" t="s">
        <v>34</v>
      </c>
      <c r="I390" s="407" t="s">
        <v>8</v>
      </c>
      <c r="J390" s="341" t="s">
        <v>22</v>
      </c>
      <c r="K390" s="341"/>
      <c r="L390" s="409" t="s">
        <v>8</v>
      </c>
      <c r="M390" s="341" t="s">
        <v>35</v>
      </c>
      <c r="N390" s="341"/>
      <c r="O390" s="409" t="s">
        <v>8</v>
      </c>
      <c r="P390" s="341" t="s">
        <v>36</v>
      </c>
      <c r="Q390" s="341"/>
      <c r="R390" s="409" t="s">
        <v>8</v>
      </c>
      <c r="S390" s="341" t="s">
        <v>37</v>
      </c>
      <c r="T390" s="341"/>
      <c r="U390" s="408"/>
      <c r="V390" s="408"/>
      <c r="W390" s="408"/>
      <c r="X390" s="412"/>
      <c r="Y390" s="339"/>
      <c r="Z390" s="336"/>
      <c r="AA390" s="336"/>
      <c r="AB390" s="337"/>
      <c r="AC390" s="2284"/>
      <c r="AD390" s="2285"/>
      <c r="AE390" s="2285"/>
      <c r="AF390" s="2286"/>
    </row>
    <row r="391" spans="1:33" ht="18.75" customHeight="1" x14ac:dyDescent="0.2">
      <c r="A391" s="330"/>
      <c r="B391" s="331"/>
      <c r="C391" s="332"/>
      <c r="D391" s="333"/>
      <c r="E391" s="322"/>
      <c r="F391" s="334"/>
      <c r="G391" s="335"/>
      <c r="H391" s="349" t="s">
        <v>38</v>
      </c>
      <c r="I391" s="417" t="s">
        <v>8</v>
      </c>
      <c r="J391" s="343" t="s">
        <v>39</v>
      </c>
      <c r="K391" s="343"/>
      <c r="L391" s="418" t="s">
        <v>8</v>
      </c>
      <c r="M391" s="343" t="s">
        <v>40</v>
      </c>
      <c r="N391" s="343"/>
      <c r="O391" s="418" t="s">
        <v>8</v>
      </c>
      <c r="P391" s="343" t="s">
        <v>41</v>
      </c>
      <c r="Q391" s="343"/>
      <c r="R391" s="418"/>
      <c r="S391" s="343"/>
      <c r="T391" s="343"/>
      <c r="U391" s="415"/>
      <c r="V391" s="415"/>
      <c r="W391" s="415"/>
      <c r="X391" s="416"/>
      <c r="Y391" s="339"/>
      <c r="Z391" s="336"/>
      <c r="AA391" s="336"/>
      <c r="AB391" s="337"/>
      <c r="AC391" s="2284"/>
      <c r="AD391" s="2285"/>
      <c r="AE391" s="2285"/>
      <c r="AF391" s="2286"/>
    </row>
    <row r="392" spans="1:33" ht="18.75" customHeight="1" x14ac:dyDescent="0.2">
      <c r="A392" s="350"/>
      <c r="B392" s="351"/>
      <c r="C392" s="352"/>
      <c r="D392" s="353"/>
      <c r="E392" s="354"/>
      <c r="F392" s="355"/>
      <c r="G392" s="356"/>
      <c r="H392" s="357" t="s">
        <v>42</v>
      </c>
      <c r="I392" s="419" t="s">
        <v>8</v>
      </c>
      <c r="J392" s="358" t="s">
        <v>22</v>
      </c>
      <c r="K392" s="358"/>
      <c r="L392" s="420" t="s">
        <v>8</v>
      </c>
      <c r="M392" s="358" t="s">
        <v>26</v>
      </c>
      <c r="N392" s="358"/>
      <c r="O392" s="358"/>
      <c r="P392" s="358"/>
      <c r="Q392" s="421"/>
      <c r="R392" s="358"/>
      <c r="S392" s="358"/>
      <c r="T392" s="358"/>
      <c r="U392" s="358"/>
      <c r="V392" s="358"/>
      <c r="W392" s="358"/>
      <c r="X392" s="359"/>
      <c r="Y392" s="360"/>
      <c r="Z392" s="361"/>
      <c r="AA392" s="361"/>
      <c r="AB392" s="362"/>
      <c r="AC392" s="2275"/>
      <c r="AD392" s="2276"/>
      <c r="AE392" s="2276"/>
      <c r="AF392" s="2277"/>
    </row>
    <row r="393" spans="1:33" ht="18.75" customHeight="1" x14ac:dyDescent="0.2">
      <c r="A393" s="323"/>
      <c r="B393" s="324"/>
      <c r="C393" s="378"/>
      <c r="D393" s="327"/>
      <c r="E393" s="319"/>
      <c r="F393" s="327"/>
      <c r="G393" s="319"/>
      <c r="H393" s="393" t="s">
        <v>57</v>
      </c>
      <c r="I393" s="422" t="s">
        <v>8</v>
      </c>
      <c r="J393" s="366" t="s">
        <v>22</v>
      </c>
      <c r="K393" s="366"/>
      <c r="L393" s="379"/>
      <c r="M393" s="424" t="s">
        <v>8</v>
      </c>
      <c r="N393" s="366" t="s">
        <v>58</v>
      </c>
      <c r="O393" s="366"/>
      <c r="P393" s="379"/>
      <c r="Q393" s="424" t="s">
        <v>8</v>
      </c>
      <c r="R393" s="380" t="s">
        <v>59</v>
      </c>
      <c r="S393" s="380"/>
      <c r="T393" s="423"/>
      <c r="U393" s="423"/>
      <c r="V393" s="423"/>
      <c r="W393" s="423"/>
      <c r="X393" s="439"/>
      <c r="Y393" s="428" t="s">
        <v>8</v>
      </c>
      <c r="Z393" s="317" t="s">
        <v>17</v>
      </c>
      <c r="AA393" s="317"/>
      <c r="AB393" s="329"/>
      <c r="AC393" s="399" t="s">
        <v>8</v>
      </c>
      <c r="AD393" s="317" t="s">
        <v>17</v>
      </c>
      <c r="AE393" s="317"/>
      <c r="AF393" s="329"/>
      <c r="AG393" s="261"/>
    </row>
    <row r="394" spans="1:33" ht="18.75" customHeight="1" x14ac:dyDescent="0.2">
      <c r="A394" s="330"/>
      <c r="B394" s="331"/>
      <c r="C394" s="382"/>
      <c r="D394" s="334"/>
      <c r="E394" s="322"/>
      <c r="F394" s="334"/>
      <c r="G394" s="322"/>
      <c r="H394" s="364" t="s">
        <v>191</v>
      </c>
      <c r="I394" s="407" t="s">
        <v>8</v>
      </c>
      <c r="J394" s="341" t="s">
        <v>20</v>
      </c>
      <c r="K394" s="408"/>
      <c r="L394" s="367"/>
      <c r="M394" s="409" t="s">
        <v>8</v>
      </c>
      <c r="N394" s="341" t="s">
        <v>192</v>
      </c>
      <c r="O394" s="410"/>
      <c r="P394" s="410"/>
      <c r="Q394" s="341"/>
      <c r="R394" s="341"/>
      <c r="S394" s="341"/>
      <c r="T394" s="341"/>
      <c r="U394" s="341"/>
      <c r="V394" s="341"/>
      <c r="W394" s="341"/>
      <c r="X394" s="342"/>
      <c r="Y394" s="397" t="s">
        <v>8</v>
      </c>
      <c r="Z394" s="320" t="s">
        <v>18</v>
      </c>
      <c r="AA394" s="336"/>
      <c r="AB394" s="337"/>
      <c r="AC394" s="397" t="s">
        <v>8</v>
      </c>
      <c r="AD394" s="320" t="s">
        <v>18</v>
      </c>
      <c r="AE394" s="336"/>
      <c r="AF394" s="337"/>
    </row>
    <row r="395" spans="1:33" ht="19.5" customHeight="1" x14ac:dyDescent="0.2">
      <c r="A395" s="330"/>
      <c r="B395" s="331"/>
      <c r="C395" s="332"/>
      <c r="D395" s="333"/>
      <c r="E395" s="322"/>
      <c r="F395" s="334"/>
      <c r="G395" s="335"/>
      <c r="H395" s="347" t="s">
        <v>19</v>
      </c>
      <c r="I395" s="407" t="s">
        <v>8</v>
      </c>
      <c r="J395" s="341" t="s">
        <v>20</v>
      </c>
      <c r="K395" s="408"/>
      <c r="L395" s="367"/>
      <c r="M395" s="409" t="s">
        <v>8</v>
      </c>
      <c r="N395" s="341" t="s">
        <v>21</v>
      </c>
      <c r="O395" s="409"/>
      <c r="P395" s="341"/>
      <c r="Q395" s="410"/>
      <c r="R395" s="410"/>
      <c r="S395" s="410"/>
      <c r="T395" s="410"/>
      <c r="U395" s="410"/>
      <c r="V395" s="410"/>
      <c r="W395" s="410"/>
      <c r="X395" s="411"/>
      <c r="Y395" s="336"/>
      <c r="Z395" s="336"/>
      <c r="AA395" s="336"/>
      <c r="AB395" s="337"/>
      <c r="AC395" s="339"/>
      <c r="AD395" s="336"/>
      <c r="AE395" s="336"/>
      <c r="AF395" s="337"/>
    </row>
    <row r="396" spans="1:33" ht="19.5" customHeight="1" x14ac:dyDescent="0.2">
      <c r="A396" s="330"/>
      <c r="B396" s="331"/>
      <c r="C396" s="332"/>
      <c r="D396" s="333"/>
      <c r="E396" s="322"/>
      <c r="F396" s="334"/>
      <c r="G396" s="335"/>
      <c r="H396" s="347" t="s">
        <v>60</v>
      </c>
      <c r="I396" s="407" t="s">
        <v>8</v>
      </c>
      <c r="J396" s="341" t="s">
        <v>20</v>
      </c>
      <c r="K396" s="408"/>
      <c r="L396" s="367"/>
      <c r="M396" s="409" t="s">
        <v>8</v>
      </c>
      <c r="N396" s="341" t="s">
        <v>21</v>
      </c>
      <c r="O396" s="409"/>
      <c r="P396" s="341"/>
      <c r="Q396" s="410"/>
      <c r="R396" s="410"/>
      <c r="S396" s="410"/>
      <c r="T396" s="410"/>
      <c r="U396" s="410"/>
      <c r="V396" s="410"/>
      <c r="W396" s="410"/>
      <c r="X396" s="411"/>
      <c r="Y396" s="336"/>
      <c r="Z396" s="336"/>
      <c r="AA396" s="336"/>
      <c r="AB396" s="337"/>
      <c r="AC396" s="339"/>
      <c r="AD396" s="336"/>
      <c r="AE396" s="336"/>
      <c r="AF396" s="337"/>
    </row>
    <row r="397" spans="1:33" ht="18.75" customHeight="1" x14ac:dyDescent="0.2">
      <c r="A397" s="330"/>
      <c r="B397" s="331"/>
      <c r="C397" s="382"/>
      <c r="D397" s="334"/>
      <c r="E397" s="322"/>
      <c r="F397" s="334"/>
      <c r="G397" s="322"/>
      <c r="H397" s="340" t="s">
        <v>96</v>
      </c>
      <c r="I397" s="407" t="s">
        <v>8</v>
      </c>
      <c r="J397" s="341" t="s">
        <v>22</v>
      </c>
      <c r="K397" s="341"/>
      <c r="L397" s="409" t="s">
        <v>8</v>
      </c>
      <c r="M397" s="341" t="s">
        <v>49</v>
      </c>
      <c r="N397" s="341"/>
      <c r="O397" s="409" t="s">
        <v>8</v>
      </c>
      <c r="P397" s="341" t="s">
        <v>50</v>
      </c>
      <c r="Q397" s="341"/>
      <c r="R397" s="341"/>
      <c r="S397" s="341"/>
      <c r="T397" s="341"/>
      <c r="U397" s="341"/>
      <c r="V397" s="341"/>
      <c r="W397" s="341"/>
      <c r="X397" s="342"/>
      <c r="Y397" s="339"/>
      <c r="Z397" s="336"/>
      <c r="AA397" s="336"/>
      <c r="AB397" s="337"/>
      <c r="AC397" s="339"/>
      <c r="AD397" s="336"/>
      <c r="AE397" s="336"/>
      <c r="AF397" s="337"/>
    </row>
    <row r="398" spans="1:33" ht="18.75" customHeight="1" x14ac:dyDescent="0.2">
      <c r="A398" s="330"/>
      <c r="B398" s="331"/>
      <c r="C398" s="382"/>
      <c r="D398" s="334"/>
      <c r="E398" s="322"/>
      <c r="F398" s="334"/>
      <c r="G398" s="322"/>
      <c r="H398" s="340" t="s">
        <v>193</v>
      </c>
      <c r="I398" s="407" t="s">
        <v>8</v>
      </c>
      <c r="J398" s="341" t="s">
        <v>22</v>
      </c>
      <c r="K398" s="408"/>
      <c r="L398" s="409" t="s">
        <v>8</v>
      </c>
      <c r="M398" s="341" t="s">
        <v>26</v>
      </c>
      <c r="N398" s="341"/>
      <c r="O398" s="341"/>
      <c r="P398" s="341"/>
      <c r="Q398" s="341"/>
      <c r="R398" s="341"/>
      <c r="S398" s="341"/>
      <c r="T398" s="341"/>
      <c r="U398" s="341"/>
      <c r="V398" s="341"/>
      <c r="W398" s="341"/>
      <c r="X398" s="342"/>
      <c r="Y398" s="339"/>
      <c r="Z398" s="336"/>
      <c r="AA398" s="336"/>
      <c r="AB398" s="337"/>
      <c r="AC398" s="339"/>
      <c r="AD398" s="336"/>
      <c r="AE398" s="336"/>
      <c r="AF398" s="337"/>
      <c r="AG398" s="261"/>
    </row>
    <row r="399" spans="1:33" ht="18.75" customHeight="1" x14ac:dyDescent="0.2">
      <c r="A399" s="398"/>
      <c r="B399" s="331"/>
      <c r="C399" s="382"/>
      <c r="D399" s="398"/>
      <c r="E399" s="322"/>
      <c r="F399" s="398"/>
      <c r="G399" s="322"/>
      <c r="H399" s="364" t="s">
        <v>198</v>
      </c>
      <c r="I399" s="407" t="s">
        <v>8</v>
      </c>
      <c r="J399" s="341" t="s">
        <v>22</v>
      </c>
      <c r="K399" s="408"/>
      <c r="L399" s="409" t="s">
        <v>8</v>
      </c>
      <c r="M399" s="341" t="s">
        <v>26</v>
      </c>
      <c r="N399" s="341"/>
      <c r="O399" s="341"/>
      <c r="P399" s="341"/>
      <c r="Q399" s="341"/>
      <c r="R399" s="341"/>
      <c r="S399" s="341"/>
      <c r="T399" s="341"/>
      <c r="U399" s="341"/>
      <c r="V399" s="341"/>
      <c r="W399" s="341"/>
      <c r="X399" s="342"/>
      <c r="Y399" s="339"/>
      <c r="Z399" s="336"/>
      <c r="AA399" s="336"/>
      <c r="AB399" s="337"/>
      <c r="AC399" s="339"/>
      <c r="AD399" s="336"/>
      <c r="AE399" s="336"/>
      <c r="AF399" s="337"/>
    </row>
    <row r="400" spans="1:33" ht="18.75" customHeight="1" x14ac:dyDescent="0.2">
      <c r="A400" s="398" t="s">
        <v>8</v>
      </c>
      <c r="B400" s="331">
        <v>35</v>
      </c>
      <c r="C400" s="382" t="s">
        <v>283</v>
      </c>
      <c r="D400" s="398" t="s">
        <v>8</v>
      </c>
      <c r="E400" s="322" t="s">
        <v>284</v>
      </c>
      <c r="F400" s="398" t="s">
        <v>8</v>
      </c>
      <c r="G400" s="322" t="s">
        <v>194</v>
      </c>
      <c r="H400" s="340" t="s">
        <v>77</v>
      </c>
      <c r="I400" s="407" t="s">
        <v>8</v>
      </c>
      <c r="J400" s="341" t="s">
        <v>22</v>
      </c>
      <c r="K400" s="408"/>
      <c r="L400" s="409" t="s">
        <v>8</v>
      </c>
      <c r="M400" s="341" t="s">
        <v>26</v>
      </c>
      <c r="N400" s="341"/>
      <c r="O400" s="341"/>
      <c r="P400" s="341"/>
      <c r="Q400" s="341"/>
      <c r="R400" s="341"/>
      <c r="S400" s="341"/>
      <c r="T400" s="341"/>
      <c r="U400" s="341"/>
      <c r="V400" s="341"/>
      <c r="W400" s="341"/>
      <c r="X400" s="342"/>
      <c r="Y400" s="339"/>
      <c r="Z400" s="336"/>
      <c r="AA400" s="336"/>
      <c r="AB400" s="337"/>
      <c r="AC400" s="339"/>
      <c r="AD400" s="336"/>
      <c r="AE400" s="336"/>
      <c r="AF400" s="337"/>
    </row>
    <row r="401" spans="1:32" ht="18.75" customHeight="1" x14ac:dyDescent="0.2">
      <c r="A401" s="330"/>
      <c r="B401" s="331"/>
      <c r="C401" s="382" t="s">
        <v>285</v>
      </c>
      <c r="D401" s="398" t="s">
        <v>8</v>
      </c>
      <c r="E401" s="322" t="s">
        <v>286</v>
      </c>
      <c r="F401" s="398" t="s">
        <v>8</v>
      </c>
      <c r="G401" s="322" t="s">
        <v>195</v>
      </c>
      <c r="H401" s="364" t="s">
        <v>33</v>
      </c>
      <c r="I401" s="407" t="s">
        <v>8</v>
      </c>
      <c r="J401" s="341" t="s">
        <v>22</v>
      </c>
      <c r="K401" s="341"/>
      <c r="L401" s="409" t="s">
        <v>8</v>
      </c>
      <c r="M401" s="341" t="s">
        <v>23</v>
      </c>
      <c r="N401" s="341"/>
      <c r="O401" s="409" t="s">
        <v>8</v>
      </c>
      <c r="P401" s="341" t="s">
        <v>24</v>
      </c>
      <c r="Q401" s="408"/>
      <c r="R401" s="408"/>
      <c r="S401" s="408"/>
      <c r="T401" s="408"/>
      <c r="U401" s="408"/>
      <c r="V401" s="408"/>
      <c r="W401" s="408"/>
      <c r="X401" s="412"/>
      <c r="Y401" s="339"/>
      <c r="Z401" s="336"/>
      <c r="AA401" s="336"/>
      <c r="AB401" s="337"/>
      <c r="AC401" s="339"/>
      <c r="AD401" s="336"/>
      <c r="AE401" s="336"/>
      <c r="AF401" s="337"/>
    </row>
    <row r="402" spans="1:32" ht="18.75" customHeight="1" x14ac:dyDescent="0.2">
      <c r="A402" s="330"/>
      <c r="B402" s="331"/>
      <c r="C402" s="382"/>
      <c r="D402" s="398" t="s">
        <v>8</v>
      </c>
      <c r="E402" s="322" t="s">
        <v>287</v>
      </c>
      <c r="F402" s="334"/>
      <c r="G402" s="322" t="s">
        <v>197</v>
      </c>
      <c r="H402" s="385" t="s">
        <v>1448</v>
      </c>
      <c r="I402" s="407" t="s">
        <v>8</v>
      </c>
      <c r="J402" s="341" t="s">
        <v>22</v>
      </c>
      <c r="K402" s="341"/>
      <c r="L402" s="409" t="s">
        <v>8</v>
      </c>
      <c r="M402" s="344" t="s">
        <v>26</v>
      </c>
      <c r="N402" s="341"/>
      <c r="O402" s="341"/>
      <c r="P402" s="341"/>
      <c r="Q402" s="408"/>
      <c r="R402" s="408"/>
      <c r="S402" s="408"/>
      <c r="T402" s="408"/>
      <c r="U402" s="408"/>
      <c r="V402" s="408"/>
      <c r="W402" s="408"/>
      <c r="X402" s="412"/>
      <c r="Y402" s="339"/>
      <c r="Z402" s="336"/>
      <c r="AA402" s="336"/>
      <c r="AB402" s="337"/>
      <c r="AC402" s="339"/>
      <c r="AD402" s="336"/>
      <c r="AE402" s="336"/>
      <c r="AF402" s="337"/>
    </row>
    <row r="403" spans="1:32" ht="18.75" customHeight="1" x14ac:dyDescent="0.2">
      <c r="A403" s="330"/>
      <c r="B403" s="331"/>
      <c r="C403" s="332"/>
      <c r="D403" s="333"/>
      <c r="E403" s="322"/>
      <c r="F403" s="334"/>
      <c r="G403" s="335"/>
      <c r="H403" s="385" t="s">
        <v>1449</v>
      </c>
      <c r="I403" s="407" t="s">
        <v>8</v>
      </c>
      <c r="J403" s="341" t="s">
        <v>22</v>
      </c>
      <c r="K403" s="341"/>
      <c r="L403" s="409" t="s">
        <v>8</v>
      </c>
      <c r="M403" s="344" t="s">
        <v>26</v>
      </c>
      <c r="N403" s="341"/>
      <c r="O403" s="341"/>
      <c r="P403" s="341"/>
      <c r="Q403" s="408"/>
      <c r="R403" s="408"/>
      <c r="S403" s="408"/>
      <c r="T403" s="408"/>
      <c r="U403" s="408"/>
      <c r="V403" s="408"/>
      <c r="W403" s="408"/>
      <c r="X403" s="412"/>
      <c r="Y403" s="339"/>
      <c r="Z403" s="336"/>
      <c r="AA403" s="336"/>
      <c r="AB403" s="337"/>
      <c r="AC403" s="339"/>
      <c r="AD403" s="336"/>
      <c r="AE403" s="336"/>
      <c r="AF403" s="337"/>
    </row>
    <row r="404" spans="1:32" ht="18.75" customHeight="1" x14ac:dyDescent="0.2">
      <c r="A404" s="330"/>
      <c r="B404" s="331"/>
      <c r="C404" s="332"/>
      <c r="D404" s="333"/>
      <c r="E404" s="322"/>
      <c r="F404" s="334"/>
      <c r="G404" s="335"/>
      <c r="H404" s="433" t="s">
        <v>108</v>
      </c>
      <c r="I404" s="407" t="s">
        <v>8</v>
      </c>
      <c r="J404" s="341" t="s">
        <v>22</v>
      </c>
      <c r="K404" s="341"/>
      <c r="L404" s="409" t="s">
        <v>8</v>
      </c>
      <c r="M404" s="341" t="s">
        <v>23</v>
      </c>
      <c r="N404" s="341"/>
      <c r="O404" s="409" t="s">
        <v>8</v>
      </c>
      <c r="P404" s="341" t="s">
        <v>24</v>
      </c>
      <c r="Q404" s="410"/>
      <c r="R404" s="410"/>
      <c r="S404" s="410"/>
      <c r="T404" s="410"/>
      <c r="U404" s="434"/>
      <c r="V404" s="434"/>
      <c r="W404" s="434"/>
      <c r="X404" s="435"/>
      <c r="Y404" s="339"/>
      <c r="Z404" s="336"/>
      <c r="AA404" s="336"/>
      <c r="AB404" s="337"/>
      <c r="AC404" s="339"/>
      <c r="AD404" s="336"/>
      <c r="AE404" s="336"/>
      <c r="AF404" s="337"/>
    </row>
    <row r="405" spans="1:32" ht="18.75" customHeight="1" x14ac:dyDescent="0.2">
      <c r="A405" s="330"/>
      <c r="B405" s="331"/>
      <c r="C405" s="332"/>
      <c r="D405" s="333"/>
      <c r="E405" s="322"/>
      <c r="F405" s="334"/>
      <c r="G405" s="335"/>
      <c r="H405" s="348" t="s">
        <v>200</v>
      </c>
      <c r="I405" s="407" t="s">
        <v>8</v>
      </c>
      <c r="J405" s="341" t="s">
        <v>22</v>
      </c>
      <c r="K405" s="341"/>
      <c r="L405" s="409" t="s">
        <v>8</v>
      </c>
      <c r="M405" s="341" t="s">
        <v>35</v>
      </c>
      <c r="N405" s="341"/>
      <c r="O405" s="409" t="s">
        <v>8</v>
      </c>
      <c r="P405" s="341" t="s">
        <v>50</v>
      </c>
      <c r="Q405" s="368"/>
      <c r="R405" s="409" t="s">
        <v>8</v>
      </c>
      <c r="S405" s="341" t="s">
        <v>79</v>
      </c>
      <c r="T405" s="341"/>
      <c r="U405" s="341"/>
      <c r="V405" s="341"/>
      <c r="W405" s="341"/>
      <c r="X405" s="342"/>
      <c r="Y405" s="339"/>
      <c r="Z405" s="336"/>
      <c r="AA405" s="336"/>
      <c r="AB405" s="337"/>
      <c r="AC405" s="339"/>
      <c r="AD405" s="336"/>
      <c r="AE405" s="336"/>
      <c r="AF405" s="337"/>
    </row>
    <row r="406" spans="1:32" ht="18.75" customHeight="1" x14ac:dyDescent="0.2">
      <c r="A406" s="330"/>
      <c r="B406" s="331"/>
      <c r="C406" s="332"/>
      <c r="D406" s="333"/>
      <c r="E406" s="322"/>
      <c r="F406" s="334"/>
      <c r="G406" s="335"/>
      <c r="H406" s="348" t="s">
        <v>34</v>
      </c>
      <c r="I406" s="407" t="s">
        <v>8</v>
      </c>
      <c r="J406" s="341" t="s">
        <v>22</v>
      </c>
      <c r="K406" s="341"/>
      <c r="L406" s="409" t="s">
        <v>8</v>
      </c>
      <c r="M406" s="341" t="s">
        <v>35</v>
      </c>
      <c r="N406" s="341"/>
      <c r="O406" s="409" t="s">
        <v>8</v>
      </c>
      <c r="P406" s="341" t="s">
        <v>36</v>
      </c>
      <c r="Q406" s="341"/>
      <c r="R406" s="409" t="s">
        <v>8</v>
      </c>
      <c r="S406" s="341" t="s">
        <v>37</v>
      </c>
      <c r="T406" s="341"/>
      <c r="U406" s="408"/>
      <c r="V406" s="408"/>
      <c r="W406" s="408"/>
      <c r="X406" s="412"/>
      <c r="Y406" s="339"/>
      <c r="Z406" s="336"/>
      <c r="AA406" s="336"/>
      <c r="AB406" s="337"/>
      <c r="AC406" s="339"/>
      <c r="AD406" s="336"/>
      <c r="AE406" s="336"/>
      <c r="AF406" s="337"/>
    </row>
    <row r="407" spans="1:32" ht="18.75" customHeight="1" x14ac:dyDescent="0.2">
      <c r="A407" s="330"/>
      <c r="B407" s="331"/>
      <c r="C407" s="332"/>
      <c r="D407" s="333"/>
      <c r="E407" s="322"/>
      <c r="F407" s="334"/>
      <c r="G407" s="335"/>
      <c r="H407" s="349" t="s">
        <v>38</v>
      </c>
      <c r="I407" s="417" t="s">
        <v>8</v>
      </c>
      <c r="J407" s="343" t="s">
        <v>39</v>
      </c>
      <c r="K407" s="343"/>
      <c r="L407" s="418" t="s">
        <v>8</v>
      </c>
      <c r="M407" s="343" t="s">
        <v>40</v>
      </c>
      <c r="N407" s="343"/>
      <c r="O407" s="418" t="s">
        <v>8</v>
      </c>
      <c r="P407" s="343" t="s">
        <v>41</v>
      </c>
      <c r="Q407" s="343"/>
      <c r="R407" s="418"/>
      <c r="S407" s="343"/>
      <c r="T407" s="343"/>
      <c r="U407" s="415"/>
      <c r="V407" s="415"/>
      <c r="W407" s="415"/>
      <c r="X407" s="416"/>
      <c r="Y407" s="339"/>
      <c r="Z407" s="336"/>
      <c r="AA407" s="336"/>
      <c r="AB407" s="337"/>
      <c r="AC407" s="339"/>
      <c r="AD407" s="336"/>
      <c r="AE407" s="336"/>
      <c r="AF407" s="337"/>
    </row>
    <row r="408" spans="1:32" ht="18.75" customHeight="1" x14ac:dyDescent="0.2">
      <c r="A408" s="350"/>
      <c r="B408" s="351"/>
      <c r="C408" s="352"/>
      <c r="D408" s="353"/>
      <c r="E408" s="354"/>
      <c r="F408" s="355"/>
      <c r="G408" s="356"/>
      <c r="H408" s="357" t="s">
        <v>42</v>
      </c>
      <c r="I408" s="419" t="s">
        <v>8</v>
      </c>
      <c r="J408" s="358" t="s">
        <v>22</v>
      </c>
      <c r="K408" s="358"/>
      <c r="L408" s="420" t="s">
        <v>8</v>
      </c>
      <c r="M408" s="358" t="s">
        <v>26</v>
      </c>
      <c r="N408" s="358"/>
      <c r="O408" s="358"/>
      <c r="P408" s="358"/>
      <c r="Q408" s="421"/>
      <c r="R408" s="358"/>
      <c r="S408" s="358"/>
      <c r="T408" s="358"/>
      <c r="U408" s="358"/>
      <c r="V408" s="358"/>
      <c r="W408" s="358"/>
      <c r="X408" s="359"/>
      <c r="Y408" s="360"/>
      <c r="Z408" s="361"/>
      <c r="AA408" s="361"/>
      <c r="AB408" s="362"/>
      <c r="AC408" s="339"/>
      <c r="AD408" s="336"/>
      <c r="AE408" s="336"/>
      <c r="AF408" s="337"/>
    </row>
    <row r="409" spans="1:32" ht="18.75" customHeight="1" x14ac:dyDescent="0.2">
      <c r="A409" s="330"/>
      <c r="B409" s="331"/>
      <c r="C409" s="332"/>
      <c r="D409" s="333"/>
      <c r="E409" s="335"/>
      <c r="F409" s="333"/>
      <c r="G409" s="335"/>
      <c r="H409" s="393" t="s">
        <v>201</v>
      </c>
      <c r="I409" s="422" t="s">
        <v>8</v>
      </c>
      <c r="J409" s="366" t="s">
        <v>22</v>
      </c>
      <c r="K409" s="423"/>
      <c r="L409" s="424" t="s">
        <v>8</v>
      </c>
      <c r="M409" s="366" t="s">
        <v>26</v>
      </c>
      <c r="N409" s="423"/>
      <c r="O409" s="423"/>
      <c r="P409" s="423"/>
      <c r="Q409" s="423"/>
      <c r="R409" s="423"/>
      <c r="S409" s="423"/>
      <c r="T409" s="423"/>
      <c r="U409" s="423"/>
      <c r="V409" s="423"/>
      <c r="W409" s="423"/>
      <c r="X409" s="439"/>
      <c r="Y409" s="428" t="s">
        <v>8</v>
      </c>
      <c r="Z409" s="317" t="s">
        <v>288</v>
      </c>
      <c r="AA409" s="317"/>
      <c r="AB409" s="337"/>
      <c r="AC409" s="2284"/>
      <c r="AD409" s="2285"/>
      <c r="AE409" s="2285"/>
      <c r="AF409" s="2286"/>
    </row>
    <row r="410" spans="1:32" ht="18.75" customHeight="1" x14ac:dyDescent="0.2">
      <c r="A410" s="398"/>
      <c r="B410" s="331"/>
      <c r="C410" s="332"/>
      <c r="D410" s="333"/>
      <c r="E410" s="335"/>
      <c r="F410" s="333"/>
      <c r="G410" s="335"/>
      <c r="H410" s="2312" t="s">
        <v>255</v>
      </c>
      <c r="I410" s="2280" t="s">
        <v>8</v>
      </c>
      <c r="J410" s="2282" t="s">
        <v>27</v>
      </c>
      <c r="K410" s="2282"/>
      <c r="L410" s="2282"/>
      <c r="M410" s="2280" t="s">
        <v>8</v>
      </c>
      <c r="N410" s="2282" t="s">
        <v>28</v>
      </c>
      <c r="O410" s="2282"/>
      <c r="P410" s="2282"/>
      <c r="Q410" s="434"/>
      <c r="R410" s="434"/>
      <c r="S410" s="434"/>
      <c r="T410" s="434"/>
      <c r="U410" s="434"/>
      <c r="V410" s="434"/>
      <c r="W410" s="434"/>
      <c r="X410" s="435"/>
      <c r="Y410" s="397" t="s">
        <v>8</v>
      </c>
      <c r="Z410" s="320" t="s">
        <v>18</v>
      </c>
      <c r="AA410" s="336"/>
      <c r="AB410" s="337"/>
      <c r="AC410" s="2284"/>
      <c r="AD410" s="2285"/>
      <c r="AE410" s="2285"/>
      <c r="AF410" s="2286"/>
    </row>
    <row r="411" spans="1:32" ht="18.75" customHeight="1" x14ac:dyDescent="0.2">
      <c r="A411" s="398" t="s">
        <v>8</v>
      </c>
      <c r="B411" s="331">
        <v>67</v>
      </c>
      <c r="C411" s="332" t="s">
        <v>289</v>
      </c>
      <c r="D411" s="333"/>
      <c r="E411" s="335"/>
      <c r="F411" s="333"/>
      <c r="G411" s="335"/>
      <c r="H411" s="2313"/>
      <c r="I411" s="2281"/>
      <c r="J411" s="2283"/>
      <c r="K411" s="2283"/>
      <c r="L411" s="2283"/>
      <c r="M411" s="2281"/>
      <c r="N411" s="2283"/>
      <c r="O411" s="2283"/>
      <c r="P411" s="2283"/>
      <c r="Q411" s="413"/>
      <c r="R411" s="413"/>
      <c r="S411" s="413"/>
      <c r="T411" s="413"/>
      <c r="U411" s="413"/>
      <c r="V411" s="413"/>
      <c r="W411" s="413"/>
      <c r="X411" s="414"/>
      <c r="Y411" s="339"/>
      <c r="Z411" s="336"/>
      <c r="AA411" s="336"/>
      <c r="AB411" s="337"/>
      <c r="AC411" s="2284"/>
      <c r="AD411" s="2285"/>
      <c r="AE411" s="2285"/>
      <c r="AF411" s="2286"/>
    </row>
    <row r="412" spans="1:32" ht="18.75" customHeight="1" x14ac:dyDescent="0.2">
      <c r="A412" s="330"/>
      <c r="B412" s="331"/>
      <c r="C412" s="332"/>
      <c r="D412" s="333"/>
      <c r="E412" s="335"/>
      <c r="F412" s="333"/>
      <c r="G412" s="335"/>
      <c r="H412" s="2312" t="s">
        <v>257</v>
      </c>
      <c r="I412" s="2315" t="s">
        <v>8</v>
      </c>
      <c r="J412" s="2282" t="s">
        <v>27</v>
      </c>
      <c r="K412" s="2282"/>
      <c r="L412" s="2282"/>
      <c r="M412" s="2280" t="s">
        <v>8</v>
      </c>
      <c r="N412" s="2282" t="s">
        <v>28</v>
      </c>
      <c r="O412" s="2282"/>
      <c r="P412" s="2282"/>
      <c r="Q412" s="434"/>
      <c r="R412" s="434"/>
      <c r="S412" s="434"/>
      <c r="T412" s="434"/>
      <c r="U412" s="434"/>
      <c r="V412" s="434"/>
      <c r="W412" s="434"/>
      <c r="X412" s="435"/>
      <c r="Y412" s="339"/>
      <c r="Z412" s="336"/>
      <c r="AA412" s="336"/>
      <c r="AB412" s="337"/>
      <c r="AC412" s="2284"/>
      <c r="AD412" s="2285"/>
      <c r="AE412" s="2285"/>
      <c r="AF412" s="2286"/>
    </row>
    <row r="413" spans="1:32" ht="18.75" customHeight="1" x14ac:dyDescent="0.2">
      <c r="A413" s="350"/>
      <c r="B413" s="351"/>
      <c r="C413" s="352"/>
      <c r="D413" s="353"/>
      <c r="E413" s="356"/>
      <c r="F413" s="353"/>
      <c r="G413" s="356"/>
      <c r="H413" s="2314"/>
      <c r="I413" s="2316"/>
      <c r="J413" s="2302"/>
      <c r="K413" s="2302"/>
      <c r="L413" s="2302"/>
      <c r="M413" s="2317"/>
      <c r="N413" s="2302"/>
      <c r="O413" s="2302"/>
      <c r="P413" s="2302"/>
      <c r="Q413" s="440"/>
      <c r="R413" s="440"/>
      <c r="S413" s="440"/>
      <c r="T413" s="440"/>
      <c r="U413" s="440"/>
      <c r="V413" s="440"/>
      <c r="W413" s="440"/>
      <c r="X413" s="441"/>
      <c r="Y413" s="360"/>
      <c r="Z413" s="361"/>
      <c r="AA413" s="361"/>
      <c r="AB413" s="362"/>
      <c r="AC413" s="2275"/>
      <c r="AD413" s="2276"/>
      <c r="AE413" s="2276"/>
      <c r="AF413" s="2277"/>
    </row>
    <row r="414" spans="1:32" ht="19.5" customHeight="1" x14ac:dyDescent="0.2">
      <c r="A414" s="491" t="s">
        <v>8</v>
      </c>
      <c r="B414" s="324">
        <v>46</v>
      </c>
      <c r="C414" s="325" t="s">
        <v>290</v>
      </c>
      <c r="D414" s="491" t="s">
        <v>8</v>
      </c>
      <c r="E414" s="319" t="s">
        <v>291</v>
      </c>
      <c r="F414" s="492"/>
      <c r="G414" s="493"/>
      <c r="H414" s="2318"/>
      <c r="I414" s="2320"/>
      <c r="J414" s="2322"/>
      <c r="K414" s="2322"/>
      <c r="L414" s="2322"/>
      <c r="M414" s="2324"/>
      <c r="N414" s="2322"/>
      <c r="O414" s="2322"/>
      <c r="P414" s="2322"/>
      <c r="Q414" s="494"/>
      <c r="R414" s="494"/>
      <c r="S414" s="494"/>
      <c r="T414" s="494"/>
      <c r="U414" s="494"/>
      <c r="V414" s="494"/>
      <c r="W414" s="494"/>
      <c r="X414" s="495"/>
      <c r="Y414" s="496" t="s">
        <v>8</v>
      </c>
      <c r="Z414" s="317" t="s">
        <v>288</v>
      </c>
      <c r="AA414" s="497"/>
      <c r="AB414" s="498"/>
      <c r="AC414" s="2272"/>
      <c r="AD414" s="2273"/>
      <c r="AE414" s="2273"/>
      <c r="AF414" s="2274"/>
    </row>
    <row r="415" spans="1:32" ht="18.75" customHeight="1" x14ac:dyDescent="0.2">
      <c r="A415" s="499"/>
      <c r="B415" s="500"/>
      <c r="C415" s="501"/>
      <c r="D415" s="502"/>
      <c r="E415" s="503"/>
      <c r="F415" s="504"/>
      <c r="G415" s="505"/>
      <c r="H415" s="2319"/>
      <c r="I415" s="2321"/>
      <c r="J415" s="2323"/>
      <c r="K415" s="2323"/>
      <c r="L415" s="2323"/>
      <c r="M415" s="2325"/>
      <c r="N415" s="2323"/>
      <c r="O415" s="2323"/>
      <c r="P415" s="2323"/>
      <c r="Q415" s="506"/>
      <c r="R415" s="506"/>
      <c r="S415" s="506"/>
      <c r="T415" s="506"/>
      <c r="U415" s="506"/>
      <c r="V415" s="506"/>
      <c r="W415" s="506"/>
      <c r="X415" s="507"/>
      <c r="Y415" s="508" t="s">
        <v>8</v>
      </c>
      <c r="Z415" s="451" t="s">
        <v>18</v>
      </c>
      <c r="AA415" s="509"/>
      <c r="AB415" s="510"/>
      <c r="AC415" s="2275"/>
      <c r="AD415" s="2276"/>
      <c r="AE415" s="2276"/>
      <c r="AF415" s="2277"/>
    </row>
    <row r="416" spans="1:32" ht="18.75" customHeight="1" x14ac:dyDescent="0.2">
      <c r="A416" s="330"/>
      <c r="B416" s="331"/>
      <c r="C416" s="332"/>
      <c r="D416" s="333"/>
      <c r="E416" s="322"/>
      <c r="F416" s="395"/>
      <c r="G416" s="442"/>
      <c r="H416" s="385" t="s">
        <v>292</v>
      </c>
      <c r="I416" s="407" t="s">
        <v>8</v>
      </c>
      <c r="J416" s="341" t="s">
        <v>22</v>
      </c>
      <c r="K416" s="408"/>
      <c r="L416" s="409" t="s">
        <v>8</v>
      </c>
      <c r="M416" s="341" t="s">
        <v>26</v>
      </c>
      <c r="N416" s="408"/>
      <c r="O416" s="408"/>
      <c r="P416" s="408"/>
      <c r="Q416" s="408"/>
      <c r="R416" s="408"/>
      <c r="S416" s="408"/>
      <c r="T416" s="408"/>
      <c r="U416" s="408"/>
      <c r="V416" s="408"/>
      <c r="W416" s="408"/>
      <c r="X416" s="412"/>
      <c r="Y416" s="496" t="s">
        <v>8</v>
      </c>
      <c r="Z416" s="317" t="s">
        <v>288</v>
      </c>
      <c r="AA416" s="511"/>
      <c r="AB416" s="329"/>
      <c r="AC416" s="2284"/>
      <c r="AD416" s="2285"/>
      <c r="AE416" s="2285"/>
      <c r="AF416" s="2286"/>
    </row>
    <row r="417" spans="1:32" ht="18.75" customHeight="1" x14ac:dyDescent="0.2">
      <c r="A417" s="512" t="s">
        <v>8</v>
      </c>
      <c r="B417" s="331">
        <v>46</v>
      </c>
      <c r="C417" s="332" t="s">
        <v>290</v>
      </c>
      <c r="D417" s="512" t="s">
        <v>8</v>
      </c>
      <c r="E417" s="322" t="s">
        <v>293</v>
      </c>
      <c r="F417" s="395"/>
      <c r="G417" s="442"/>
      <c r="H417" s="2278" t="s">
        <v>52</v>
      </c>
      <c r="I417" s="2280" t="s">
        <v>8</v>
      </c>
      <c r="J417" s="2282" t="s">
        <v>27</v>
      </c>
      <c r="K417" s="2282"/>
      <c r="L417" s="2282"/>
      <c r="M417" s="2280" t="s">
        <v>8</v>
      </c>
      <c r="N417" s="2282" t="s">
        <v>28</v>
      </c>
      <c r="O417" s="2282"/>
      <c r="P417" s="2282"/>
      <c r="Q417" s="434"/>
      <c r="R417" s="434"/>
      <c r="S417" s="434"/>
      <c r="T417" s="434"/>
      <c r="U417" s="434"/>
      <c r="V417" s="434"/>
      <c r="W417" s="434"/>
      <c r="X417" s="435"/>
      <c r="Y417" s="513" t="s">
        <v>8</v>
      </c>
      <c r="Z417" s="320" t="s">
        <v>18</v>
      </c>
      <c r="AA417" s="514"/>
      <c r="AB417" s="515"/>
      <c r="AC417" s="2284"/>
      <c r="AD417" s="2285"/>
      <c r="AE417" s="2285"/>
      <c r="AF417" s="2286"/>
    </row>
    <row r="418" spans="1:32" ht="18.75" customHeight="1" x14ac:dyDescent="0.2">
      <c r="A418" s="330"/>
      <c r="B418" s="331"/>
      <c r="C418" s="332"/>
      <c r="D418" s="333"/>
      <c r="E418" s="322"/>
      <c r="F418" s="395"/>
      <c r="G418" s="442"/>
      <c r="H418" s="2279"/>
      <c r="I418" s="2281"/>
      <c r="J418" s="2283"/>
      <c r="K418" s="2283"/>
      <c r="L418" s="2283"/>
      <c r="M418" s="2281"/>
      <c r="N418" s="2283"/>
      <c r="O418" s="2283"/>
      <c r="P418" s="2283"/>
      <c r="Q418" s="413"/>
      <c r="R418" s="413"/>
      <c r="S418" s="413"/>
      <c r="T418" s="413"/>
      <c r="U418" s="413"/>
      <c r="V418" s="413"/>
      <c r="W418" s="413"/>
      <c r="X418" s="414"/>
      <c r="Y418" s="339"/>
      <c r="Z418" s="336"/>
      <c r="AA418" s="336"/>
      <c r="AB418" s="337"/>
      <c r="AC418" s="2284"/>
      <c r="AD418" s="2285"/>
      <c r="AE418" s="2285"/>
      <c r="AF418" s="2286"/>
    </row>
    <row r="419" spans="1:32" ht="18.75" customHeight="1" x14ac:dyDescent="0.2">
      <c r="A419" s="330"/>
      <c r="B419" s="331"/>
      <c r="C419" s="332"/>
      <c r="D419" s="333"/>
      <c r="E419" s="322"/>
      <c r="F419" s="395"/>
      <c r="G419" s="442"/>
      <c r="H419" s="2278" t="s">
        <v>53</v>
      </c>
      <c r="I419" s="2326" t="s">
        <v>8</v>
      </c>
      <c r="J419" s="2306" t="s">
        <v>27</v>
      </c>
      <c r="K419" s="2306"/>
      <c r="L419" s="2306"/>
      <c r="M419" s="2329" t="s">
        <v>8</v>
      </c>
      <c r="N419" s="2306" t="s">
        <v>202</v>
      </c>
      <c r="O419" s="2306"/>
      <c r="P419" s="2306"/>
      <c r="Q419" s="434"/>
      <c r="R419" s="434"/>
      <c r="S419" s="434"/>
      <c r="T419" s="434"/>
      <c r="U419" s="434"/>
      <c r="V419" s="434"/>
      <c r="W419" s="434"/>
      <c r="X419" s="435"/>
      <c r="Y419" s="339"/>
      <c r="Z419" s="336"/>
      <c r="AA419" s="336"/>
      <c r="AB419" s="337"/>
      <c r="AC419" s="2284"/>
      <c r="AD419" s="2285"/>
      <c r="AE419" s="2285"/>
      <c r="AF419" s="2286"/>
    </row>
    <row r="420" spans="1:32" ht="18.75" customHeight="1" x14ac:dyDescent="0.2">
      <c r="A420" s="350"/>
      <c r="B420" s="351"/>
      <c r="C420" s="352"/>
      <c r="D420" s="353"/>
      <c r="E420" s="354"/>
      <c r="F420" s="396"/>
      <c r="G420" s="441"/>
      <c r="H420" s="2300"/>
      <c r="I420" s="2327"/>
      <c r="J420" s="2328"/>
      <c r="K420" s="2328"/>
      <c r="L420" s="2328"/>
      <c r="M420" s="2330"/>
      <c r="N420" s="2328"/>
      <c r="O420" s="2328"/>
      <c r="P420" s="2328"/>
      <c r="Q420" s="440"/>
      <c r="R420" s="440"/>
      <c r="S420" s="440"/>
      <c r="T420" s="440"/>
      <c r="U420" s="440"/>
      <c r="V420" s="440"/>
      <c r="W420" s="440"/>
      <c r="X420" s="441"/>
      <c r="Y420" s="360"/>
      <c r="Z420" s="361"/>
      <c r="AA420" s="361"/>
      <c r="AB420" s="362"/>
      <c r="AC420" s="2275"/>
      <c r="AD420" s="2276"/>
      <c r="AE420" s="2276"/>
      <c r="AF420" s="2277"/>
    </row>
    <row r="421" spans="1:32" ht="20.25" customHeight="1" x14ac:dyDescent="0.2"/>
    <row r="422" spans="1:32" ht="20.25" customHeight="1" x14ac:dyDescent="0.2">
      <c r="A422" s="2257" t="s">
        <v>229</v>
      </c>
      <c r="B422" s="2257"/>
      <c r="C422" s="2257"/>
      <c r="D422" s="2257"/>
      <c r="E422" s="2257"/>
      <c r="F422" s="2257"/>
      <c r="G422" s="2257"/>
      <c r="H422" s="2257"/>
      <c r="I422" s="2257"/>
      <c r="J422" s="2257"/>
      <c r="K422" s="2257"/>
      <c r="L422" s="2257"/>
      <c r="M422" s="2257"/>
      <c r="N422" s="2257"/>
      <c r="O422" s="2257"/>
      <c r="P422" s="2257"/>
      <c r="Q422" s="2257"/>
      <c r="R422" s="2257"/>
      <c r="S422" s="2257"/>
      <c r="T422" s="2257"/>
      <c r="U422" s="2257"/>
      <c r="V422" s="2257"/>
      <c r="W422" s="2257"/>
      <c r="X422" s="2257"/>
      <c r="Y422" s="2257"/>
      <c r="Z422" s="2257"/>
      <c r="AA422" s="2257"/>
      <c r="AB422" s="2257"/>
      <c r="AC422" s="2257"/>
      <c r="AD422" s="2257"/>
      <c r="AE422" s="2257"/>
      <c r="AF422" s="2257"/>
    </row>
    <row r="423" spans="1:32" ht="20.25" customHeight="1" x14ac:dyDescent="0.2"/>
    <row r="424" spans="1:32" ht="30" customHeight="1" x14ac:dyDescent="0.2">
      <c r="S424" s="2258" t="s">
        <v>0</v>
      </c>
      <c r="T424" s="2259"/>
      <c r="U424" s="2259"/>
      <c r="V424" s="2260"/>
      <c r="W424" s="236"/>
      <c r="X424" s="67"/>
      <c r="Y424" s="67"/>
      <c r="Z424" s="67"/>
      <c r="AA424" s="67"/>
      <c r="AB424" s="67"/>
      <c r="AC424" s="67"/>
      <c r="AD424" s="67"/>
      <c r="AE424" s="67"/>
      <c r="AF424" s="106"/>
    </row>
    <row r="425" spans="1:32" ht="20.25" customHeight="1" x14ac:dyDescent="0.2"/>
    <row r="426" spans="1:32" ht="17.25" customHeight="1" x14ac:dyDescent="0.2">
      <c r="A426" s="2258" t="s">
        <v>230</v>
      </c>
      <c r="B426" s="2259"/>
      <c r="C426" s="2260"/>
      <c r="D426" s="2258" t="s">
        <v>1</v>
      </c>
      <c r="E426" s="2260"/>
      <c r="F426" s="2258" t="s">
        <v>2</v>
      </c>
      <c r="G426" s="2260"/>
      <c r="H426" s="2258" t="s">
        <v>3</v>
      </c>
      <c r="I426" s="2259"/>
      <c r="J426" s="2259"/>
      <c r="K426" s="2259"/>
      <c r="L426" s="2259"/>
      <c r="M426" s="2259"/>
      <c r="N426" s="2259"/>
      <c r="O426" s="2259"/>
      <c r="P426" s="2259"/>
      <c r="Q426" s="2259"/>
      <c r="R426" s="2259"/>
      <c r="S426" s="2259"/>
      <c r="T426" s="2259"/>
      <c r="U426" s="2259"/>
      <c r="V426" s="2259"/>
      <c r="W426" s="2259"/>
      <c r="X426" s="2259"/>
      <c r="Y426" s="2259"/>
      <c r="Z426" s="2259"/>
      <c r="AA426" s="2259"/>
      <c r="AB426" s="2259"/>
      <c r="AC426" s="2259"/>
      <c r="AD426" s="2259"/>
      <c r="AE426" s="2259"/>
      <c r="AF426" s="2260"/>
    </row>
    <row r="427" spans="1:32" ht="18.75" customHeight="1" x14ac:dyDescent="0.2">
      <c r="A427" s="2331" t="s">
        <v>6</v>
      </c>
      <c r="B427" s="2332"/>
      <c r="C427" s="2333"/>
      <c r="D427" s="107"/>
      <c r="E427" s="4"/>
      <c r="F427" s="5"/>
      <c r="G427" s="14"/>
      <c r="H427" s="2337" t="s">
        <v>7</v>
      </c>
      <c r="I427" s="251" t="s">
        <v>8</v>
      </c>
      <c r="J427" s="13" t="s">
        <v>9</v>
      </c>
      <c r="K427" s="58"/>
      <c r="L427" s="58"/>
      <c r="M427" s="239" t="s">
        <v>8</v>
      </c>
      <c r="N427" s="13" t="s">
        <v>10</v>
      </c>
      <c r="O427" s="58"/>
      <c r="P427" s="58"/>
      <c r="Q427" s="239" t="s">
        <v>8</v>
      </c>
      <c r="R427" s="13" t="s">
        <v>11</v>
      </c>
      <c r="S427" s="58"/>
      <c r="T427" s="58"/>
      <c r="U427" s="239" t="s">
        <v>8</v>
      </c>
      <c r="V427" s="13" t="s">
        <v>12</v>
      </c>
      <c r="W427" s="58"/>
      <c r="X427" s="58"/>
      <c r="Y427" s="13"/>
      <c r="Z427" s="58"/>
      <c r="AA427" s="58"/>
      <c r="AB427" s="58"/>
      <c r="AC427" s="58"/>
      <c r="AD427" s="58"/>
      <c r="AE427" s="58"/>
      <c r="AF427" s="237"/>
    </row>
    <row r="428" spans="1:32" ht="18.75" customHeight="1" x14ac:dyDescent="0.2">
      <c r="A428" s="2334"/>
      <c r="B428" s="2335"/>
      <c r="C428" s="2336"/>
      <c r="D428" s="108"/>
      <c r="E428" s="56"/>
      <c r="F428" s="55"/>
      <c r="G428" s="62"/>
      <c r="H428" s="2338"/>
      <c r="I428" s="259" t="s">
        <v>8</v>
      </c>
      <c r="J428" s="23" t="s">
        <v>13</v>
      </c>
      <c r="K428" s="54"/>
      <c r="L428" s="54"/>
      <c r="M428" s="253" t="s">
        <v>8</v>
      </c>
      <c r="N428" s="23" t="s">
        <v>14</v>
      </c>
      <c r="O428" s="54"/>
      <c r="P428" s="54"/>
      <c r="Q428" s="253" t="s">
        <v>8</v>
      </c>
      <c r="R428" s="23" t="s">
        <v>15</v>
      </c>
      <c r="S428" s="54"/>
      <c r="T428" s="54"/>
      <c r="U428" s="253" t="s">
        <v>8</v>
      </c>
      <c r="V428" s="23" t="s">
        <v>16</v>
      </c>
      <c r="W428" s="54"/>
      <c r="X428" s="54"/>
      <c r="Y428" s="6"/>
      <c r="Z428" s="111"/>
      <c r="AA428" s="111"/>
      <c r="AB428" s="111"/>
      <c r="AC428" s="111"/>
      <c r="AD428" s="111"/>
      <c r="AE428" s="111"/>
      <c r="AF428" s="112"/>
    </row>
    <row r="429" spans="1:32" ht="18.75" customHeight="1" x14ac:dyDescent="0.2">
      <c r="A429" s="64"/>
      <c r="B429" s="63"/>
      <c r="C429" s="240"/>
      <c r="D429" s="59"/>
      <c r="E429" s="53"/>
      <c r="F429" s="66"/>
      <c r="G429" s="52"/>
      <c r="H429" s="262" t="s">
        <v>51</v>
      </c>
      <c r="I429" s="243" t="s">
        <v>8</v>
      </c>
      <c r="J429" s="247" t="s">
        <v>22</v>
      </c>
      <c r="K429" s="248"/>
      <c r="L429" s="252" t="s">
        <v>8</v>
      </c>
      <c r="M429" s="247" t="s">
        <v>26</v>
      </c>
      <c r="N429" s="248"/>
      <c r="O429" s="244"/>
      <c r="P429" s="244"/>
      <c r="Q429" s="244"/>
      <c r="R429" s="244"/>
      <c r="S429" s="244"/>
      <c r="T429" s="244"/>
      <c r="U429" s="244"/>
      <c r="V429" s="244"/>
      <c r="W429" s="244"/>
      <c r="X429" s="244"/>
      <c r="Y429" s="244"/>
      <c r="Z429" s="244"/>
      <c r="AA429" s="27"/>
      <c r="AB429" s="27"/>
      <c r="AC429" s="27"/>
      <c r="AD429" s="27"/>
      <c r="AE429" s="27"/>
      <c r="AF429" s="241"/>
    </row>
    <row r="430" spans="1:32" ht="18.75" customHeight="1" x14ac:dyDescent="0.2">
      <c r="A430" s="64"/>
      <c r="B430" s="63"/>
      <c r="C430" s="240"/>
      <c r="D430" s="59"/>
      <c r="E430" s="53"/>
      <c r="F430" s="66"/>
      <c r="G430" s="52"/>
      <c r="H430" s="2339" t="s">
        <v>52</v>
      </c>
      <c r="I430" s="2341" t="s">
        <v>8</v>
      </c>
      <c r="J430" s="2236" t="s">
        <v>27</v>
      </c>
      <c r="K430" s="2236"/>
      <c r="L430" s="2236"/>
      <c r="M430" s="2341" t="s">
        <v>8</v>
      </c>
      <c r="N430" s="2236" t="s">
        <v>28</v>
      </c>
      <c r="O430" s="2236"/>
      <c r="P430" s="2236"/>
      <c r="Q430" s="257"/>
      <c r="R430" s="257"/>
      <c r="S430" s="257"/>
      <c r="T430" s="257"/>
      <c r="U430" s="257"/>
      <c r="V430" s="257"/>
      <c r="W430" s="257"/>
      <c r="X430" s="257"/>
      <c r="Y430" s="257"/>
      <c r="Z430" s="257"/>
      <c r="AA430" s="257"/>
      <c r="AB430" s="257"/>
      <c r="AC430" s="257"/>
      <c r="AD430" s="257"/>
      <c r="AE430" s="257"/>
      <c r="AF430" s="258"/>
    </row>
    <row r="431" spans="1:32" ht="18.75" customHeight="1" x14ac:dyDescent="0.2">
      <c r="A431" s="238" t="s">
        <v>8</v>
      </c>
      <c r="B431" s="63">
        <v>63</v>
      </c>
      <c r="C431" s="240" t="s">
        <v>294</v>
      </c>
      <c r="D431" s="238" t="s">
        <v>8</v>
      </c>
      <c r="E431" s="53" t="s">
        <v>45</v>
      </c>
      <c r="F431" s="66"/>
      <c r="G431" s="52"/>
      <c r="H431" s="2340"/>
      <c r="I431" s="2342"/>
      <c r="J431" s="2237"/>
      <c r="K431" s="2237"/>
      <c r="L431" s="2237"/>
      <c r="M431" s="2342"/>
      <c r="N431" s="2237"/>
      <c r="O431" s="2237"/>
      <c r="P431" s="2237"/>
      <c r="Q431" s="244"/>
      <c r="R431" s="244"/>
      <c r="S431" s="244"/>
      <c r="T431" s="244"/>
      <c r="U431" s="244"/>
      <c r="V431" s="244"/>
      <c r="W431" s="244"/>
      <c r="X431" s="244"/>
      <c r="Y431" s="244"/>
      <c r="Z431" s="244"/>
      <c r="AA431" s="244"/>
      <c r="AB431" s="244"/>
      <c r="AC431" s="244"/>
      <c r="AD431" s="244"/>
      <c r="AE431" s="244"/>
      <c r="AF431" s="245"/>
    </row>
    <row r="432" spans="1:32" ht="18.75" customHeight="1" x14ac:dyDescent="0.2">
      <c r="A432" s="64"/>
      <c r="B432" s="63"/>
      <c r="C432" s="240"/>
      <c r="D432" s="238" t="s">
        <v>8</v>
      </c>
      <c r="E432" s="53" t="s">
        <v>46</v>
      </c>
      <c r="F432" s="66"/>
      <c r="G432" s="52"/>
      <c r="H432" s="2339" t="s">
        <v>53</v>
      </c>
      <c r="I432" s="2344" t="s">
        <v>8</v>
      </c>
      <c r="J432" s="2236" t="s">
        <v>27</v>
      </c>
      <c r="K432" s="2236"/>
      <c r="L432" s="2236"/>
      <c r="M432" s="2341" t="s">
        <v>8</v>
      </c>
      <c r="N432" s="2236" t="s">
        <v>28</v>
      </c>
      <c r="O432" s="2236"/>
      <c r="P432" s="2236"/>
      <c r="Q432" s="257"/>
      <c r="R432" s="257"/>
      <c r="S432" s="257"/>
      <c r="T432" s="257"/>
      <c r="U432" s="257"/>
      <c r="V432" s="257"/>
      <c r="W432" s="257"/>
      <c r="X432" s="257"/>
      <c r="Y432" s="257"/>
      <c r="Z432" s="257"/>
      <c r="AA432" s="257"/>
      <c r="AB432" s="257"/>
      <c r="AC432" s="257"/>
      <c r="AD432" s="257"/>
      <c r="AE432" s="257"/>
      <c r="AF432" s="258"/>
    </row>
    <row r="433" spans="1:32" ht="18.75" customHeight="1" x14ac:dyDescent="0.2">
      <c r="A433" s="65"/>
      <c r="B433" s="109"/>
      <c r="C433" s="249"/>
      <c r="D433" s="55"/>
      <c r="E433" s="250"/>
      <c r="F433" s="24"/>
      <c r="G433" s="62"/>
      <c r="H433" s="2343"/>
      <c r="I433" s="2345"/>
      <c r="J433" s="2346"/>
      <c r="K433" s="2346"/>
      <c r="L433" s="2346"/>
      <c r="M433" s="2347"/>
      <c r="N433" s="2346"/>
      <c r="O433" s="2346"/>
      <c r="P433" s="2346"/>
      <c r="Q433" s="254"/>
      <c r="R433" s="254"/>
      <c r="S433" s="254"/>
      <c r="T433" s="254"/>
      <c r="U433" s="254"/>
      <c r="V433" s="254"/>
      <c r="W433" s="254"/>
      <c r="X433" s="254"/>
      <c r="Y433" s="254"/>
      <c r="Z433" s="254"/>
      <c r="AA433" s="254"/>
      <c r="AB433" s="254"/>
      <c r="AC433" s="254"/>
      <c r="AD433" s="254"/>
      <c r="AE433" s="254"/>
      <c r="AF433" s="255"/>
    </row>
    <row r="434" spans="1:32" ht="18.75" customHeight="1" x14ac:dyDescent="0.2">
      <c r="A434" s="64"/>
      <c r="B434" s="63"/>
      <c r="C434" s="256"/>
      <c r="D434" s="110"/>
      <c r="E434" s="53"/>
      <c r="F434" s="110"/>
      <c r="G434" s="52"/>
      <c r="H434" s="263" t="s">
        <v>51</v>
      </c>
      <c r="I434" s="243" t="s">
        <v>8</v>
      </c>
      <c r="J434" s="247" t="s">
        <v>22</v>
      </c>
      <c r="K434" s="248"/>
      <c r="L434" s="252" t="s">
        <v>8</v>
      </c>
      <c r="M434" s="247" t="s">
        <v>26</v>
      </c>
      <c r="N434" s="248"/>
      <c r="O434" s="244"/>
      <c r="P434" s="244"/>
      <c r="Q434" s="244"/>
      <c r="R434" s="244"/>
      <c r="S434" s="244"/>
      <c r="T434" s="244"/>
      <c r="U434" s="244"/>
      <c r="V434" s="244"/>
      <c r="W434" s="244"/>
      <c r="X434" s="244"/>
      <c r="Y434" s="244"/>
      <c r="Z434" s="244"/>
      <c r="AA434" s="244"/>
      <c r="AB434" s="244"/>
      <c r="AC434" s="244"/>
      <c r="AD434" s="244"/>
      <c r="AE434" s="244"/>
      <c r="AF434" s="245"/>
    </row>
    <row r="435" spans="1:32" ht="18.75" customHeight="1" x14ac:dyDescent="0.2">
      <c r="A435" s="64"/>
      <c r="B435" s="63"/>
      <c r="C435" s="256"/>
      <c r="D435" s="110"/>
      <c r="E435" s="53"/>
      <c r="F435" s="110"/>
      <c r="G435" s="52"/>
      <c r="H435" s="2339" t="s">
        <v>52</v>
      </c>
      <c r="I435" s="2341" t="s">
        <v>8</v>
      </c>
      <c r="J435" s="2236" t="s">
        <v>27</v>
      </c>
      <c r="K435" s="2236"/>
      <c r="L435" s="2236"/>
      <c r="M435" s="2341" t="s">
        <v>8</v>
      </c>
      <c r="N435" s="2236" t="s">
        <v>28</v>
      </c>
      <c r="O435" s="2236"/>
      <c r="P435" s="2236"/>
      <c r="Q435" s="257"/>
      <c r="R435" s="257"/>
      <c r="S435" s="257"/>
      <c r="T435" s="257"/>
      <c r="U435" s="257"/>
      <c r="V435" s="257"/>
      <c r="W435" s="257"/>
      <c r="X435" s="257"/>
      <c r="Y435" s="257"/>
      <c r="Z435" s="257"/>
      <c r="AA435" s="257"/>
      <c r="AB435" s="257"/>
      <c r="AC435" s="257"/>
      <c r="AD435" s="257"/>
      <c r="AE435" s="257"/>
      <c r="AF435" s="258"/>
    </row>
    <row r="436" spans="1:32" ht="18.75" customHeight="1" x14ac:dyDescent="0.2">
      <c r="A436" s="238" t="s">
        <v>8</v>
      </c>
      <c r="B436" s="63">
        <v>64</v>
      </c>
      <c r="C436" s="256" t="s">
        <v>256</v>
      </c>
      <c r="D436" s="238" t="s">
        <v>8</v>
      </c>
      <c r="E436" s="53" t="s">
        <v>231</v>
      </c>
      <c r="F436" s="110"/>
      <c r="G436" s="52"/>
      <c r="H436" s="2340"/>
      <c r="I436" s="2342"/>
      <c r="J436" s="2237"/>
      <c r="K436" s="2237"/>
      <c r="L436" s="2237"/>
      <c r="M436" s="2342"/>
      <c r="N436" s="2237"/>
      <c r="O436" s="2237"/>
      <c r="P436" s="2237"/>
      <c r="Q436" s="244"/>
      <c r="R436" s="244"/>
      <c r="S436" s="244"/>
      <c r="T436" s="244"/>
      <c r="U436" s="244"/>
      <c r="V436" s="244"/>
      <c r="W436" s="244"/>
      <c r="X436" s="244"/>
      <c r="Y436" s="244"/>
      <c r="Z436" s="244"/>
      <c r="AA436" s="244"/>
      <c r="AB436" s="244"/>
      <c r="AC436" s="244"/>
      <c r="AD436" s="244"/>
      <c r="AE436" s="244"/>
      <c r="AF436" s="245"/>
    </row>
    <row r="437" spans="1:32" ht="18.75" customHeight="1" x14ac:dyDescent="0.2">
      <c r="A437" s="64"/>
      <c r="B437" s="63"/>
      <c r="C437" s="256" t="s">
        <v>258</v>
      </c>
      <c r="D437" s="238" t="s">
        <v>8</v>
      </c>
      <c r="E437" s="53" t="s">
        <v>54</v>
      </c>
      <c r="F437" s="110"/>
      <c r="G437" s="52"/>
      <c r="H437" s="2339" t="s">
        <v>53</v>
      </c>
      <c r="I437" s="2341" t="s">
        <v>8</v>
      </c>
      <c r="J437" s="2236" t="s">
        <v>27</v>
      </c>
      <c r="K437" s="2236"/>
      <c r="L437" s="2236"/>
      <c r="M437" s="2341" t="s">
        <v>8</v>
      </c>
      <c r="N437" s="2236" t="s">
        <v>28</v>
      </c>
      <c r="O437" s="2236"/>
      <c r="P437" s="2236"/>
      <c r="Q437" s="257"/>
      <c r="R437" s="257"/>
      <c r="S437" s="257"/>
      <c r="T437" s="257"/>
      <c r="U437" s="257"/>
      <c r="V437" s="257"/>
      <c r="W437" s="257"/>
      <c r="X437" s="257"/>
      <c r="Y437" s="257"/>
      <c r="Z437" s="257"/>
      <c r="AA437" s="257"/>
      <c r="AB437" s="257"/>
      <c r="AC437" s="257"/>
      <c r="AD437" s="257"/>
      <c r="AE437" s="257"/>
      <c r="AF437" s="258"/>
    </row>
    <row r="438" spans="1:32" ht="18.75" customHeight="1" x14ac:dyDescent="0.2">
      <c r="A438" s="65"/>
      <c r="B438" s="109"/>
      <c r="C438" s="313"/>
      <c r="D438" s="259" t="s">
        <v>8</v>
      </c>
      <c r="E438" s="250" t="s">
        <v>55</v>
      </c>
      <c r="F438" s="314"/>
      <c r="G438" s="62"/>
      <c r="H438" s="2340"/>
      <c r="I438" s="2342"/>
      <c r="J438" s="2237"/>
      <c r="K438" s="2237"/>
      <c r="L438" s="2237"/>
      <c r="M438" s="2342"/>
      <c r="N438" s="2237"/>
      <c r="O438" s="2237"/>
      <c r="P438" s="2237"/>
      <c r="Q438" s="244"/>
      <c r="R438" s="244"/>
      <c r="S438" s="244"/>
      <c r="T438" s="244"/>
      <c r="U438" s="244"/>
      <c r="V438" s="244"/>
      <c r="W438" s="244"/>
      <c r="X438" s="244"/>
      <c r="Y438" s="244"/>
      <c r="Z438" s="244"/>
      <c r="AA438" s="244"/>
      <c r="AB438" s="244"/>
      <c r="AC438" s="244"/>
      <c r="AD438" s="244"/>
      <c r="AE438" s="244"/>
      <c r="AF438" s="245"/>
    </row>
    <row r="439" spans="1:32" ht="8.25" customHeight="1" x14ac:dyDescent="0.2">
      <c r="A439" s="3"/>
      <c r="B439" s="3"/>
      <c r="G439" s="2"/>
      <c r="H439" s="2"/>
      <c r="I439" s="2"/>
      <c r="J439" s="2"/>
      <c r="K439" s="2"/>
      <c r="L439" s="2"/>
      <c r="M439" s="2"/>
      <c r="N439" s="2"/>
      <c r="O439" s="2"/>
      <c r="P439" s="2"/>
      <c r="Q439" s="2"/>
      <c r="R439" s="2"/>
      <c r="S439" s="2"/>
      <c r="T439" s="2"/>
      <c r="U439" s="2"/>
      <c r="V439" s="2"/>
      <c r="W439" s="2"/>
      <c r="X439" s="2"/>
      <c r="Y439" s="2"/>
      <c r="Z439" s="2"/>
      <c r="AA439" s="2"/>
      <c r="AB439" s="2"/>
    </row>
    <row r="440" spans="1:32" ht="20.25" customHeight="1" x14ac:dyDescent="0.2">
      <c r="A440" s="57"/>
      <c r="B440" s="57"/>
      <c r="C440" s="2" t="s">
        <v>234</v>
      </c>
      <c r="D440" s="2"/>
      <c r="E440" s="3"/>
      <c r="F440" s="3"/>
      <c r="G440" s="3"/>
      <c r="H440" s="3"/>
      <c r="I440" s="3"/>
      <c r="J440" s="3"/>
      <c r="K440" s="3"/>
      <c r="L440" s="3"/>
      <c r="M440" s="3"/>
      <c r="N440" s="3"/>
      <c r="O440" s="3"/>
      <c r="P440" s="3"/>
      <c r="Q440" s="3"/>
      <c r="R440" s="3"/>
      <c r="S440" s="3"/>
      <c r="T440" s="3"/>
      <c r="U440" s="3"/>
      <c r="V440" s="3"/>
    </row>
    <row r="441" spans="1:32" ht="20.25" customHeight="1" x14ac:dyDescent="0.2"/>
    <row r="442" spans="1:32" ht="20.25" customHeight="1" x14ac:dyDescent="0.2"/>
    <row r="443" spans="1:32" ht="20.25" customHeight="1" x14ac:dyDescent="0.2"/>
    <row r="444" spans="1:32" ht="20.25" customHeight="1" x14ac:dyDescent="0.2"/>
    <row r="445" spans="1:32" ht="20.25" customHeight="1" x14ac:dyDescent="0.2"/>
    <row r="446" spans="1:32" ht="20.25" customHeight="1" x14ac:dyDescent="0.2"/>
    <row r="447" spans="1:32" ht="20.25" customHeight="1" x14ac:dyDescent="0.2"/>
    <row r="448" spans="1:32" ht="20.25" customHeight="1" x14ac:dyDescent="0.2"/>
    <row r="449" ht="20.25" customHeight="1" x14ac:dyDescent="0.2"/>
    <row r="450" ht="20.25" customHeight="1" x14ac:dyDescent="0.2"/>
    <row r="451" ht="20.25" customHeight="1" x14ac:dyDescent="0.2"/>
    <row r="452" ht="20.25" customHeight="1" x14ac:dyDescent="0.2"/>
    <row r="453" ht="20.25" customHeight="1" x14ac:dyDescent="0.2"/>
    <row r="454" ht="20.25" customHeight="1" x14ac:dyDescent="0.2"/>
    <row r="455" ht="20.25" customHeight="1" x14ac:dyDescent="0.2"/>
    <row r="456" ht="20.25" customHeight="1" x14ac:dyDescent="0.2"/>
    <row r="457" ht="20.25" customHeight="1" x14ac:dyDescent="0.2"/>
    <row r="458" ht="20.25" customHeight="1" x14ac:dyDescent="0.2"/>
    <row r="459" ht="20.25" customHeight="1" x14ac:dyDescent="0.2"/>
    <row r="460" ht="20.25" customHeight="1" x14ac:dyDescent="0.2"/>
    <row r="461" ht="20.25" customHeight="1" x14ac:dyDescent="0.2"/>
    <row r="462" ht="20.25" customHeight="1" x14ac:dyDescent="0.2"/>
    <row r="463" ht="20.25" customHeight="1" x14ac:dyDescent="0.2"/>
    <row r="464" ht="20.25" customHeight="1" x14ac:dyDescent="0.2"/>
    <row r="465" ht="20.25" customHeight="1" x14ac:dyDescent="0.2"/>
    <row r="466" ht="20.25" customHeight="1" x14ac:dyDescent="0.2"/>
    <row r="467" ht="20.25" customHeight="1" x14ac:dyDescent="0.2"/>
    <row r="468" ht="20.25" customHeight="1" x14ac:dyDescent="0.2"/>
    <row r="469" ht="20.25" customHeight="1" x14ac:dyDescent="0.2"/>
    <row r="470" ht="20.25" customHeight="1" x14ac:dyDescent="0.2"/>
    <row r="471" ht="20.25" customHeight="1" x14ac:dyDescent="0.2"/>
    <row r="472" ht="20.25" customHeight="1" x14ac:dyDescent="0.2"/>
    <row r="473" ht="20.25" customHeight="1" x14ac:dyDescent="0.2"/>
    <row r="474" ht="20.25" customHeight="1" x14ac:dyDescent="0.2"/>
    <row r="475" ht="20.25" customHeight="1" x14ac:dyDescent="0.2"/>
    <row r="476" ht="20.25" customHeight="1" x14ac:dyDescent="0.2"/>
    <row r="477" ht="20.25" customHeight="1" x14ac:dyDescent="0.2"/>
    <row r="478" ht="20.25" customHeight="1" x14ac:dyDescent="0.2"/>
    <row r="479" ht="20.25" customHeight="1" x14ac:dyDescent="0.2"/>
    <row r="480" ht="20.25" customHeight="1" x14ac:dyDescent="0.2"/>
    <row r="481" ht="20.25" customHeight="1" x14ac:dyDescent="0.2"/>
    <row r="482" ht="20.25" customHeight="1" x14ac:dyDescent="0.2"/>
    <row r="483" ht="20.25" customHeight="1" x14ac:dyDescent="0.2"/>
    <row r="484" ht="20.25" customHeight="1" x14ac:dyDescent="0.2"/>
    <row r="485" ht="20.25" customHeight="1" x14ac:dyDescent="0.2"/>
    <row r="486" ht="20.25" customHeight="1" x14ac:dyDescent="0.2"/>
    <row r="487" ht="20.25" customHeight="1" x14ac:dyDescent="0.2"/>
    <row r="488" ht="20.25" customHeight="1" x14ac:dyDescent="0.2"/>
    <row r="489" ht="20.25" customHeight="1" x14ac:dyDescent="0.2"/>
    <row r="490" ht="20.25" customHeight="1" x14ac:dyDescent="0.2"/>
    <row r="491" ht="20.25" customHeight="1" x14ac:dyDescent="0.2"/>
    <row r="492" ht="20.25" customHeight="1" x14ac:dyDescent="0.2"/>
    <row r="493" ht="20.25" customHeight="1" x14ac:dyDescent="0.2"/>
    <row r="494" ht="20.25" customHeight="1" x14ac:dyDescent="0.2"/>
    <row r="495" ht="20.25" customHeight="1" x14ac:dyDescent="0.2"/>
    <row r="496" ht="20.25" customHeight="1" x14ac:dyDescent="0.2"/>
    <row r="497" ht="20.25" customHeight="1" x14ac:dyDescent="0.2"/>
    <row r="498" ht="20.25" customHeight="1" x14ac:dyDescent="0.2"/>
    <row r="499" ht="20.25" customHeight="1" x14ac:dyDescent="0.2"/>
    <row r="500" ht="20.25" customHeight="1" x14ac:dyDescent="0.2"/>
    <row r="501" ht="20.25" customHeight="1" x14ac:dyDescent="0.2"/>
    <row r="502" ht="20.25" customHeight="1" x14ac:dyDescent="0.2"/>
    <row r="503" ht="20.25" customHeight="1" x14ac:dyDescent="0.2"/>
    <row r="504" ht="20.25" customHeight="1" x14ac:dyDescent="0.2"/>
    <row r="505" ht="20.25" customHeight="1" x14ac:dyDescent="0.2"/>
    <row r="506" ht="20.25" customHeight="1" x14ac:dyDescent="0.2"/>
    <row r="507" ht="20.25" customHeight="1" x14ac:dyDescent="0.2"/>
    <row r="508" ht="20.25" customHeight="1" x14ac:dyDescent="0.2"/>
    <row r="509" ht="20.25" customHeight="1" x14ac:dyDescent="0.2"/>
    <row r="510" ht="20.25" customHeight="1" x14ac:dyDescent="0.2"/>
    <row r="511" ht="20.25" customHeight="1" x14ac:dyDescent="0.2"/>
    <row r="512" ht="20.25" customHeight="1" x14ac:dyDescent="0.2"/>
    <row r="513" ht="20.25" customHeight="1" x14ac:dyDescent="0.2"/>
    <row r="514" ht="20.25" customHeight="1" x14ac:dyDescent="0.2"/>
    <row r="515" ht="20.25" customHeight="1" x14ac:dyDescent="0.2"/>
    <row r="516" ht="20.25" customHeight="1" x14ac:dyDescent="0.2"/>
    <row r="517" ht="20.25" customHeight="1" x14ac:dyDescent="0.2"/>
    <row r="518" ht="20.25" customHeight="1" x14ac:dyDescent="0.2"/>
    <row r="519" ht="20.25" customHeight="1" x14ac:dyDescent="0.2"/>
    <row r="520" ht="20.25" customHeight="1" x14ac:dyDescent="0.2"/>
    <row r="521" ht="20.25" customHeight="1" x14ac:dyDescent="0.2"/>
    <row r="522" ht="20.25" customHeight="1" x14ac:dyDescent="0.2"/>
    <row r="523" ht="20.25" customHeight="1" x14ac:dyDescent="0.2"/>
    <row r="524" ht="20.25" customHeight="1" x14ac:dyDescent="0.2"/>
    <row r="525" ht="20.25" customHeight="1" x14ac:dyDescent="0.2"/>
    <row r="526" ht="20.25" customHeight="1" x14ac:dyDescent="0.2"/>
    <row r="527" ht="20.25" customHeight="1" x14ac:dyDescent="0.2"/>
    <row r="528" ht="20.25" customHeight="1" x14ac:dyDescent="0.2"/>
  </sheetData>
  <mergeCells count="261">
    <mergeCell ref="H437:H438"/>
    <mergeCell ref="I437:I438"/>
    <mergeCell ref="J437:L438"/>
    <mergeCell ref="M437:M438"/>
    <mergeCell ref="N437:P438"/>
    <mergeCell ref="H432:H433"/>
    <mergeCell ref="I432:I433"/>
    <mergeCell ref="J432:L433"/>
    <mergeCell ref="M432:M433"/>
    <mergeCell ref="N432:P433"/>
    <mergeCell ref="H435:H436"/>
    <mergeCell ref="I435:I436"/>
    <mergeCell ref="J435:L436"/>
    <mergeCell ref="M435:M436"/>
    <mergeCell ref="N435:P436"/>
    <mergeCell ref="A422:AF422"/>
    <mergeCell ref="S424:V424"/>
    <mergeCell ref="A426:C426"/>
    <mergeCell ref="D426:E426"/>
    <mergeCell ref="F426:G426"/>
    <mergeCell ref="H426:AF426"/>
    <mergeCell ref="A427:C428"/>
    <mergeCell ref="H427:H428"/>
    <mergeCell ref="H430:H431"/>
    <mergeCell ref="I430:I431"/>
    <mergeCell ref="J430:L431"/>
    <mergeCell ref="M430:M431"/>
    <mergeCell ref="N430:P431"/>
    <mergeCell ref="H414:H415"/>
    <mergeCell ref="I414:I415"/>
    <mergeCell ref="J414:L415"/>
    <mergeCell ref="M414:M415"/>
    <mergeCell ref="N414:P415"/>
    <mergeCell ref="AC414:AF415"/>
    <mergeCell ref="AC416:AF420"/>
    <mergeCell ref="H417:H418"/>
    <mergeCell ref="I417:I418"/>
    <mergeCell ref="J417:L418"/>
    <mergeCell ref="M417:M418"/>
    <mergeCell ref="N417:P418"/>
    <mergeCell ref="H419:H420"/>
    <mergeCell ref="I419:I420"/>
    <mergeCell ref="J419:L420"/>
    <mergeCell ref="M419:M420"/>
    <mergeCell ref="N419:P420"/>
    <mergeCell ref="H372:H373"/>
    <mergeCell ref="AC372:AF392"/>
    <mergeCell ref="H374:H375"/>
    <mergeCell ref="H388:H389"/>
    <mergeCell ref="I388:I389"/>
    <mergeCell ref="J388:K389"/>
    <mergeCell ref="L388:L389"/>
    <mergeCell ref="M388:N389"/>
    <mergeCell ref="AC409:AF413"/>
    <mergeCell ref="H410:H411"/>
    <mergeCell ref="I410:I411"/>
    <mergeCell ref="J410:L411"/>
    <mergeCell ref="M410:M411"/>
    <mergeCell ref="N410:P411"/>
    <mergeCell ref="H412:H413"/>
    <mergeCell ref="I412:I413"/>
    <mergeCell ref="J412:L413"/>
    <mergeCell ref="M412:M413"/>
    <mergeCell ref="N412:P413"/>
    <mergeCell ref="H347:H348"/>
    <mergeCell ref="AC347:AF371"/>
    <mergeCell ref="H349:H350"/>
    <mergeCell ref="H361:H362"/>
    <mergeCell ref="H363:H364"/>
    <mergeCell ref="H367:H368"/>
    <mergeCell ref="I367:I368"/>
    <mergeCell ref="J367:K368"/>
    <mergeCell ref="L367:L368"/>
    <mergeCell ref="M367:N368"/>
    <mergeCell ref="H302:H303"/>
    <mergeCell ref="AC302:AF321"/>
    <mergeCell ref="H304:H305"/>
    <mergeCell ref="H317:H318"/>
    <mergeCell ref="I317:I318"/>
    <mergeCell ref="J317:K318"/>
    <mergeCell ref="L317:L318"/>
    <mergeCell ref="M317:N318"/>
    <mergeCell ref="H322:H323"/>
    <mergeCell ref="AC322:AF346"/>
    <mergeCell ref="H324:H325"/>
    <mergeCell ref="H336:H337"/>
    <mergeCell ref="H338:H339"/>
    <mergeCell ref="H342:H343"/>
    <mergeCell ref="I342:I343"/>
    <mergeCell ref="J342:K343"/>
    <mergeCell ref="L342:L343"/>
    <mergeCell ref="M342:N343"/>
    <mergeCell ref="H278:H279"/>
    <mergeCell ref="AC278:AF301"/>
    <mergeCell ref="H280:H281"/>
    <mergeCell ref="H291:H292"/>
    <mergeCell ref="H293:H294"/>
    <mergeCell ref="H297:H298"/>
    <mergeCell ref="I297:I298"/>
    <mergeCell ref="J297:K298"/>
    <mergeCell ref="L297:L298"/>
    <mergeCell ref="M297:N298"/>
    <mergeCell ref="H254:H255"/>
    <mergeCell ref="AC254:AF277"/>
    <mergeCell ref="H256:H257"/>
    <mergeCell ref="H267:H268"/>
    <mergeCell ref="H269:H270"/>
    <mergeCell ref="H273:H274"/>
    <mergeCell ref="I273:I274"/>
    <mergeCell ref="J273:K274"/>
    <mergeCell ref="L273:L274"/>
    <mergeCell ref="M273:N274"/>
    <mergeCell ref="AC213:AF232"/>
    <mergeCell ref="H222:H223"/>
    <mergeCell ref="H225:H226"/>
    <mergeCell ref="H228:H229"/>
    <mergeCell ref="I228:I229"/>
    <mergeCell ref="J228:K229"/>
    <mergeCell ref="L228:L229"/>
    <mergeCell ref="M228:N229"/>
    <mergeCell ref="AC233:AF253"/>
    <mergeCell ref="H243:H244"/>
    <mergeCell ref="H246:H247"/>
    <mergeCell ref="H249:H250"/>
    <mergeCell ref="I249:I250"/>
    <mergeCell ref="J249:K250"/>
    <mergeCell ref="L249:L250"/>
    <mergeCell ref="M249:N250"/>
    <mergeCell ref="H189:H190"/>
    <mergeCell ref="AC189:AF212"/>
    <mergeCell ref="H202:H203"/>
    <mergeCell ref="H205:H206"/>
    <mergeCell ref="H208:H209"/>
    <mergeCell ref="I208:I209"/>
    <mergeCell ref="J208:K209"/>
    <mergeCell ref="L208:L209"/>
    <mergeCell ref="M208:N209"/>
    <mergeCell ref="H165:H166"/>
    <mergeCell ref="AC165:AF188"/>
    <mergeCell ref="H178:H179"/>
    <mergeCell ref="H181:H182"/>
    <mergeCell ref="H184:H185"/>
    <mergeCell ref="I184:I185"/>
    <mergeCell ref="J184:K185"/>
    <mergeCell ref="L184:L185"/>
    <mergeCell ref="M184:N185"/>
    <mergeCell ref="H142:H143"/>
    <mergeCell ref="AC142:AF164"/>
    <mergeCell ref="H154:H155"/>
    <mergeCell ref="H157:H158"/>
    <mergeCell ref="H160:H161"/>
    <mergeCell ref="I160:I161"/>
    <mergeCell ref="J160:K161"/>
    <mergeCell ref="L160:L161"/>
    <mergeCell ref="M160:N161"/>
    <mergeCell ref="AC100:AF122"/>
    <mergeCell ref="H101:H102"/>
    <mergeCell ref="H118:H119"/>
    <mergeCell ref="I118:I119"/>
    <mergeCell ref="J118:K119"/>
    <mergeCell ref="L118:L119"/>
    <mergeCell ref="M118:N119"/>
    <mergeCell ref="AC123:AF141"/>
    <mergeCell ref="H124:H125"/>
    <mergeCell ref="H137:H138"/>
    <mergeCell ref="I137:I138"/>
    <mergeCell ref="J137:K138"/>
    <mergeCell ref="L137:L138"/>
    <mergeCell ref="M137:N138"/>
    <mergeCell ref="H75:H76"/>
    <mergeCell ref="I75:I76"/>
    <mergeCell ref="J75:K76"/>
    <mergeCell ref="L75:L76"/>
    <mergeCell ref="M75:N76"/>
    <mergeCell ref="AC80:AF99"/>
    <mergeCell ref="H81:H82"/>
    <mergeCell ref="H95:H96"/>
    <mergeCell ref="I95:I96"/>
    <mergeCell ref="J95:K96"/>
    <mergeCell ref="L95:L96"/>
    <mergeCell ref="M95:N96"/>
    <mergeCell ref="H73:H74"/>
    <mergeCell ref="I73:I74"/>
    <mergeCell ref="J73:K74"/>
    <mergeCell ref="L73:L74"/>
    <mergeCell ref="M73:N74"/>
    <mergeCell ref="O73:O74"/>
    <mergeCell ref="P73:Q74"/>
    <mergeCell ref="R73:R74"/>
    <mergeCell ref="S73:T74"/>
    <mergeCell ref="H41:H42"/>
    <mergeCell ref="AC41:AF53"/>
    <mergeCell ref="H59:H60"/>
    <mergeCell ref="I59:I60"/>
    <mergeCell ref="J59:K60"/>
    <mergeCell ref="L59:L60"/>
    <mergeCell ref="M59:N60"/>
    <mergeCell ref="H71:H72"/>
    <mergeCell ref="I71:I72"/>
    <mergeCell ref="J71:K72"/>
    <mergeCell ref="L71:L72"/>
    <mergeCell ref="M71:N72"/>
    <mergeCell ref="O71:O72"/>
    <mergeCell ref="P71:Q72"/>
    <mergeCell ref="R71:R72"/>
    <mergeCell ref="S71:T72"/>
    <mergeCell ref="AC36:AF40"/>
    <mergeCell ref="H37:H38"/>
    <mergeCell ref="I37:I38"/>
    <mergeCell ref="J37:L38"/>
    <mergeCell ref="M37:M38"/>
    <mergeCell ref="N37:P38"/>
    <mergeCell ref="H39:H40"/>
    <mergeCell ref="I39:I40"/>
    <mergeCell ref="J39:L40"/>
    <mergeCell ref="M39:M40"/>
    <mergeCell ref="N39:P40"/>
    <mergeCell ref="AC30:AF35"/>
    <mergeCell ref="H31:H32"/>
    <mergeCell ref="I31:I32"/>
    <mergeCell ref="J31:L32"/>
    <mergeCell ref="M31:M32"/>
    <mergeCell ref="N31:P32"/>
    <mergeCell ref="H33:H34"/>
    <mergeCell ref="I33:I34"/>
    <mergeCell ref="J33:L34"/>
    <mergeCell ref="M33:M34"/>
    <mergeCell ref="N33:P34"/>
    <mergeCell ref="AC21:AF29"/>
    <mergeCell ref="H22:H23"/>
    <mergeCell ref="I22:I23"/>
    <mergeCell ref="J22:L23"/>
    <mergeCell ref="M22:M23"/>
    <mergeCell ref="N22:P23"/>
    <mergeCell ref="H24:H25"/>
    <mergeCell ref="I24:I25"/>
    <mergeCell ref="J24:L25"/>
    <mergeCell ref="M24:M25"/>
    <mergeCell ref="N24:P25"/>
    <mergeCell ref="H12:H13"/>
    <mergeCell ref="I12:I13"/>
    <mergeCell ref="J12:L13"/>
    <mergeCell ref="M12:M13"/>
    <mergeCell ref="N12:P13"/>
    <mergeCell ref="H14:H15"/>
    <mergeCell ref="I14:I15"/>
    <mergeCell ref="J14:L15"/>
    <mergeCell ref="M14:M15"/>
    <mergeCell ref="N14:P15"/>
    <mergeCell ref="A3:AF3"/>
    <mergeCell ref="S5:V5"/>
    <mergeCell ref="A7:C7"/>
    <mergeCell ref="D7:E7"/>
    <mergeCell ref="F7:G7"/>
    <mergeCell ref="H7:X7"/>
    <mergeCell ref="Y7:AB7"/>
    <mergeCell ref="AC7:AF7"/>
    <mergeCell ref="A8:C9"/>
    <mergeCell ref="H8:H9"/>
    <mergeCell ref="Y8:AB9"/>
    <mergeCell ref="AC8:AF9"/>
  </mergeCells>
  <phoneticPr fontId="10"/>
  <dataValidations count="1">
    <dataValidation type="list" allowBlank="1" showInputMessage="1" showErrorMessage="1" sqref="Q8:Q9 U8:U9 L11 M12:M15 M22:M25 D46:D48 O35 Y21:Y22 A33 Q41:Q42 U41 A38 Q55 L59:L65 O62 M66 Y54:Y55 AC54:AC55 D32:D34 Q81:Q82 U81 L86:L88 O88 R94 F88:F89 Y80:Y81 Q101:Q102 U101 L106:L107 M108 O116:O117 R117 P109 O114 S115 Y100:Y101 M89 A101 Q124:Q125 U124 L129:L130 R136 Y123:Y124 M37:M42 Q144 Q142 U142 U144 L149 D91:D92 O153 P154 M157 Q157:Q158 O159 R159 Y142:Y143 U167 Q165 U165 Q167 L173 F174:F175 O177 P178 M181 Q181:Q182 O183 R183 Y165:Y166 L175:L177 M198 F159 A165 A91 A111 L151:L153 M131 F148 U191 Q189 U189 Q191 L197 D157 O201 P202 M205 Q205:Q206 O207 R207 Y189:Y190 L199:L201 O213:O214 L217 O221 P222 M225 Q225:Q226 O227 R227 L26 A177 L180 F177 A201 L238 O242 P243 M246 Q246:Q247 O248 R248 F241 D243 A243 Q254 U254 L262 L264:L266 O266 Q256 P267 M269 O271:O272 R272 Y254:Y255 D290:D291 F226 Q278 U278 Q280 L286 L288:L290 O290 P291 M293 O295:O296 R296 Y278:Y279 Q302 U302 Q304 L310 R316 Y302:Y303 Q322 U322 Q324 L331 L333:L335 O335 P336 M338 R341 O340:O341 Y322:Y323 D333:D334 A324 Q347 U347 Q349 L356 L358:L360 O360 P361 M363 R366 O365:O366 Y347:Y348 Q372 U372 Q374 L381 R387 Y372:Y373 D381:D382 Y393:Y394 Q393 AC393:AC394 A399:A400 M427:M428 Q427:Q428 U427:U428 M430:M433 M435:M438 D431:D432 D436:D438 A431 A436 M8:M10 O92:O94 N115 O134:O136 Q269:Q270 Q293:Q294 O314:O316 Q338:Q339 Q363:Q364 O385:O387 A25 M150 M174 L219:L221 L240:L242 O401 L416 D417 M31:M34 M27 M382 A47 D65:D68 L110:L114 D88:D89 D109:D113 D132:D133 Y41:Y42 M218 M239 M263 M287 M311 M332 M357 M417:M420 R71:R74 F161 A66 F91:F92 F150:F151 F153 L156 F157 A132 Y30:Y31 F220 D223 A223 F222 F224 D266 A266 A290:A291 F265:F267 A333:A334 F290:F292 D312 A312 F310:F313 F333:F335 A381:A382 D359 A359 F381:F383 F399:F401 D399:D402 A410:A411 A15 L28:L30 D25:D26 D414 A414 A417 O10 R405:R407 O29 Y36:Y37 R17:R19 O57:O58 O69:O74 O84:O85 O104:O105 O127:O128 O145:O146 D153 A153 O156 F155 O169:O170 D177 D181 O180 D179 O193:O194 O204 L204 D201:D202 F201:F202 L224 O224 F179 Y233:Y235 L245 O245 F245 F243 O258:O259 O282:O283 O306:O307 O327:O328 O352:O353 O377:O378 L16:L21 O16:O19 R50:R52 O50:O52 L67:L79 R77:R78 O77:O78 L90:L99 R97:R98 O97:O98 L116:L122 R120:R121 O120:O121 L132:L141 R139:R140 O139:O140 L159:L164 R162:R163 O162:O163 L183:L188 R186:R187 O186:O187 L207:L212 A209 R210:R211 O210:O211 L227:L232 R230:R231 O230:O231 L248:L253 R251:R252 O251:O252 L271:L277 R275:R276 O275:O276 L295:L301 R299:R300 O299:O300 L312:L321 R319:R320 O319:O320 L340:L346 R344:R345 O344:O345 L365:L371 A368 R369:R370 O369:O370 L383:L392 R390:R391 O390:O391 O404:O407 AC10:AC11 Y10:Y11 M54:M58 M80:M85 M100:M105 M123:M128 M142:M148 M165:M172 M189:M196 Y213:Y214 M213:M216 O233:O234 M233:M237 M254:M261 M278:M285 M302:M309 M322:M330 M347:M355 M372:M380 M393:M396 O395:O397 L397:L409 Y409:Y410 L429 L434 M410:M414 I8:I414 I427:I438 L35:L36 L43:L53 Y414:Y417 I416:I420" xr:uid="{00000000-0002-0000-0C00-000000000000}">
      <formula1>"□,■"</formula1>
    </dataValidation>
  </dataValidations>
  <pageMargins left="0.7" right="0.7" top="0.75" bottom="0.75" header="0.3" footer="0.3"/>
  <pageSetup paperSize="9" scale="51" fitToHeight="0" orientation="landscape"/>
  <rowBreaks count="14" manualBreakCount="14">
    <brk id="40" max="31" man="1"/>
    <brk id="79" max="31" man="1"/>
    <brk id="122" max="31" man="1"/>
    <brk id="164" max="31" man="1"/>
    <brk id="212" max="31" man="1"/>
    <brk id="253" max="31" man="1"/>
    <brk id="301" max="31" man="1"/>
    <brk id="346" max="31" man="1"/>
    <brk id="392" max="31" man="1"/>
    <brk id="421" max="31" man="1"/>
    <brk id="440" max="31" man="1"/>
    <brk id="474" max="31" man="1"/>
    <brk id="499" max="31" man="1"/>
    <brk id="508" max="3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8">
    <tabColor theme="0" tint="-0.249977111117893"/>
    <pageSetUpPr fitToPage="1"/>
  </sheetPr>
  <dimension ref="A1:AF431"/>
  <sheetViews>
    <sheetView workbookViewId="0"/>
  </sheetViews>
  <sheetFormatPr defaultColWidth="9" defaultRowHeight="20.25" customHeight="1" x14ac:dyDescent="0.2"/>
  <cols>
    <col min="1" max="1" width="2.33203125" style="7" customWidth="1"/>
    <col min="2" max="2" width="25" style="1" bestFit="1" customWidth="1"/>
    <col min="3" max="3" width="41.77734375" style="1" customWidth="1"/>
    <col min="4" max="4" width="15.21875" style="1" customWidth="1"/>
    <col min="5" max="5" width="44.21875" style="1" customWidth="1"/>
    <col min="6" max="6" width="42" style="1" customWidth="1"/>
    <col min="7" max="7" width="22.44140625" style="1" customWidth="1"/>
    <col min="8" max="11" width="5.33203125" style="1" customWidth="1"/>
    <col min="12" max="12" width="6.44140625" style="1" customWidth="1"/>
    <col min="13" max="13" width="29.109375" style="1" customWidth="1"/>
    <col min="14" max="14" width="6.44140625" style="1" customWidth="1"/>
    <col min="15" max="17" width="5.33203125" style="1" customWidth="1"/>
    <col min="18" max="16384" width="9" style="1"/>
  </cols>
  <sheetData>
    <row r="1" spans="1:32" ht="20.25" customHeight="1" x14ac:dyDescent="0.2">
      <c r="A1" s="471"/>
      <c r="B1" s="474" t="s">
        <v>295</v>
      </c>
      <c r="C1" s="471"/>
      <c r="D1" s="471"/>
      <c r="E1" s="471"/>
      <c r="F1" s="471"/>
      <c r="G1" s="471"/>
      <c r="H1" s="471"/>
      <c r="I1" s="471"/>
      <c r="J1" s="471"/>
      <c r="K1" s="471"/>
      <c r="L1" s="307"/>
      <c r="M1" s="307"/>
      <c r="N1" s="307"/>
      <c r="O1" s="307"/>
      <c r="P1" s="307"/>
      <c r="Q1" s="307"/>
      <c r="R1" s="307"/>
      <c r="S1" s="307"/>
      <c r="T1" s="307"/>
      <c r="U1" s="307"/>
      <c r="V1" s="307"/>
      <c r="W1" s="307"/>
      <c r="X1" s="307"/>
      <c r="Y1" s="307"/>
      <c r="Z1" s="307"/>
      <c r="AA1" s="307"/>
      <c r="AB1" s="307"/>
      <c r="AC1" s="307"/>
      <c r="AD1" s="307"/>
      <c r="AE1" s="307"/>
      <c r="AF1" s="307"/>
    </row>
    <row r="2" spans="1:32" ht="20.25" customHeight="1" x14ac:dyDescent="0.2">
      <c r="A2" s="445"/>
      <c r="B2" s="307"/>
      <c r="C2" s="307"/>
      <c r="D2" s="307"/>
      <c r="E2" s="307"/>
      <c r="F2" s="307"/>
      <c r="G2" s="307"/>
      <c r="H2" s="307"/>
      <c r="I2" s="307"/>
      <c r="J2" s="307"/>
      <c r="K2" s="307"/>
      <c r="L2" s="307"/>
      <c r="M2" s="307"/>
      <c r="N2" s="307"/>
      <c r="O2" s="307"/>
      <c r="P2" s="307"/>
      <c r="Q2" s="307"/>
      <c r="R2" s="307"/>
      <c r="S2" s="307"/>
      <c r="T2" s="307"/>
      <c r="U2" s="307"/>
      <c r="V2" s="307"/>
      <c r="W2" s="307"/>
      <c r="X2" s="307"/>
      <c r="Y2" s="307"/>
      <c r="Z2" s="307"/>
      <c r="AA2" s="307"/>
      <c r="AB2" s="307"/>
      <c r="AC2" s="307"/>
      <c r="AD2" s="307"/>
      <c r="AE2" s="307"/>
      <c r="AF2" s="307"/>
    </row>
    <row r="3" spans="1:32" ht="21" customHeight="1" x14ac:dyDescent="0.2">
      <c r="A3" s="456"/>
      <c r="B3" s="2348" t="s">
        <v>296</v>
      </c>
      <c r="C3" s="2348"/>
      <c r="D3" s="2348"/>
      <c r="E3" s="2348"/>
      <c r="F3" s="2348"/>
      <c r="G3" s="2348"/>
      <c r="H3" s="2348"/>
      <c r="I3" s="2348"/>
      <c r="J3" s="2348"/>
      <c r="K3" s="2348"/>
      <c r="L3" s="2348"/>
      <c r="M3" s="2348"/>
      <c r="N3" s="2348"/>
      <c r="O3" s="307"/>
      <c r="P3" s="307"/>
      <c r="Q3" s="307"/>
      <c r="R3" s="307"/>
      <c r="S3" s="307"/>
      <c r="T3" s="307"/>
      <c r="U3" s="307"/>
      <c r="V3" s="307"/>
      <c r="W3" s="307"/>
      <c r="X3" s="307"/>
      <c r="Y3" s="307"/>
      <c r="Z3" s="307"/>
      <c r="AA3" s="307"/>
      <c r="AB3" s="307"/>
      <c r="AC3" s="307"/>
      <c r="AD3" s="307"/>
      <c r="AE3" s="307"/>
      <c r="AF3" s="307"/>
    </row>
    <row r="4" spans="1:32" ht="20.25" customHeight="1" x14ac:dyDescent="0.2">
      <c r="A4" s="456"/>
      <c r="B4" s="320" t="s">
        <v>235</v>
      </c>
      <c r="C4" s="457"/>
      <c r="D4" s="457"/>
      <c r="E4" s="457"/>
      <c r="F4" s="457"/>
      <c r="G4" s="457"/>
      <c r="H4" s="457"/>
      <c r="I4" s="457"/>
      <c r="J4" s="457"/>
      <c r="K4" s="457"/>
      <c r="L4" s="307"/>
      <c r="M4" s="307"/>
      <c r="N4" s="307"/>
      <c r="O4" s="307"/>
      <c r="P4" s="307"/>
      <c r="Q4" s="307"/>
      <c r="R4" s="307"/>
      <c r="S4" s="307"/>
      <c r="T4" s="307"/>
      <c r="U4" s="307"/>
      <c r="V4" s="307"/>
      <c r="W4" s="307"/>
      <c r="X4" s="307"/>
      <c r="Y4" s="307"/>
      <c r="Z4" s="307"/>
      <c r="AA4" s="307"/>
      <c r="AB4" s="307"/>
      <c r="AC4" s="307"/>
      <c r="AD4" s="307"/>
      <c r="AE4" s="307"/>
      <c r="AF4" s="307"/>
    </row>
    <row r="5" spans="1:32" ht="20.25" customHeight="1" x14ac:dyDescent="0.2">
      <c r="A5" s="456"/>
      <c r="B5" s="320" t="s">
        <v>1441</v>
      </c>
      <c r="C5" s="457"/>
      <c r="D5" s="457"/>
      <c r="E5" s="457"/>
      <c r="F5" s="457"/>
      <c r="G5" s="457"/>
      <c r="H5" s="457"/>
      <c r="I5" s="457"/>
      <c r="J5" s="457"/>
      <c r="K5" s="457"/>
      <c r="L5" s="307"/>
      <c r="M5" s="307"/>
      <c r="N5" s="307"/>
      <c r="O5" s="307"/>
      <c r="P5" s="307"/>
      <c r="Q5" s="307"/>
      <c r="R5" s="307"/>
      <c r="S5" s="307"/>
      <c r="T5" s="307"/>
      <c r="U5" s="307"/>
      <c r="V5" s="307"/>
      <c r="W5" s="307"/>
      <c r="X5" s="307"/>
      <c r="Y5" s="307"/>
      <c r="Z5" s="307"/>
      <c r="AA5" s="307"/>
      <c r="AB5" s="307"/>
      <c r="AC5" s="307"/>
      <c r="AD5" s="307"/>
      <c r="AE5" s="307"/>
      <c r="AF5" s="307"/>
    </row>
    <row r="6" spans="1:32" ht="20.25" customHeight="1" x14ac:dyDescent="0.2">
      <c r="A6" s="456"/>
      <c r="B6" s="320" t="s">
        <v>1555</v>
      </c>
      <c r="C6" s="457"/>
      <c r="D6" s="457"/>
      <c r="E6" s="457"/>
      <c r="F6" s="457"/>
      <c r="G6" s="457"/>
      <c r="H6" s="457"/>
      <c r="I6" s="457"/>
      <c r="J6" s="457"/>
      <c r="K6" s="457"/>
      <c r="L6" s="307"/>
      <c r="M6" s="307"/>
      <c r="N6" s="307"/>
      <c r="O6" s="307"/>
      <c r="P6" s="307"/>
      <c r="Q6" s="307"/>
      <c r="R6" s="307"/>
      <c r="S6" s="307"/>
      <c r="T6" s="307"/>
      <c r="U6" s="307"/>
      <c r="V6" s="307"/>
      <c r="W6" s="307"/>
      <c r="X6" s="307"/>
      <c r="Y6" s="307"/>
      <c r="Z6" s="307"/>
      <c r="AA6" s="307"/>
      <c r="AB6" s="307"/>
      <c r="AC6" s="307"/>
      <c r="AD6" s="307"/>
      <c r="AE6" s="307"/>
      <c r="AF6" s="307"/>
    </row>
    <row r="7" spans="1:32" ht="21" customHeight="1" x14ac:dyDescent="0.2">
      <c r="A7" s="456"/>
      <c r="B7" s="2350" t="s">
        <v>1545</v>
      </c>
      <c r="C7" s="2350"/>
      <c r="D7" s="2350"/>
      <c r="E7" s="2350"/>
      <c r="F7" s="2350"/>
      <c r="G7" s="2350"/>
      <c r="H7" s="2350"/>
      <c r="I7" s="2350"/>
      <c r="J7" s="2350"/>
      <c r="K7" s="2350"/>
      <c r="L7" s="2350"/>
      <c r="M7" s="2350"/>
      <c r="N7" s="2350"/>
      <c r="O7" s="307"/>
      <c r="P7" s="307"/>
      <c r="Q7" s="307"/>
      <c r="R7" s="307"/>
      <c r="S7" s="307"/>
      <c r="T7" s="307"/>
      <c r="U7" s="307"/>
      <c r="V7" s="307"/>
      <c r="W7" s="307"/>
      <c r="X7" s="307"/>
      <c r="Y7" s="307"/>
      <c r="Z7" s="307"/>
      <c r="AA7" s="307"/>
      <c r="AB7" s="307"/>
      <c r="AC7" s="307"/>
      <c r="AD7" s="307"/>
      <c r="AE7" s="307"/>
      <c r="AF7" s="307"/>
    </row>
    <row r="8" spans="1:32" ht="20.25" customHeight="1" x14ac:dyDescent="0.2">
      <c r="A8" s="456"/>
      <c r="B8" s="320" t="s">
        <v>1546</v>
      </c>
      <c r="C8" s="457"/>
      <c r="D8" s="457"/>
      <c r="E8" s="457"/>
      <c r="F8" s="457"/>
      <c r="G8" s="457"/>
      <c r="H8" s="457"/>
      <c r="I8" s="457"/>
      <c r="J8" s="457"/>
      <c r="K8" s="457"/>
      <c r="L8" s="307"/>
      <c r="M8" s="307"/>
      <c r="N8" s="307"/>
      <c r="O8" s="307"/>
      <c r="P8" s="307"/>
      <c r="Q8" s="307"/>
      <c r="R8" s="307"/>
      <c r="S8" s="307"/>
      <c r="T8" s="307"/>
      <c r="U8" s="307"/>
      <c r="V8" s="307"/>
      <c r="W8" s="307"/>
      <c r="X8" s="307"/>
      <c r="Y8" s="307"/>
      <c r="Z8" s="307"/>
      <c r="AA8" s="307"/>
      <c r="AB8" s="307"/>
      <c r="AC8" s="307"/>
      <c r="AD8" s="307"/>
      <c r="AE8" s="307"/>
      <c r="AF8" s="307"/>
    </row>
    <row r="9" spans="1:32" ht="20.25" customHeight="1" x14ac:dyDescent="0.2">
      <c r="A9" s="456"/>
      <c r="B9" s="320" t="s">
        <v>297</v>
      </c>
      <c r="C9" s="457"/>
      <c r="D9" s="457"/>
      <c r="E9" s="457"/>
      <c r="F9" s="457"/>
      <c r="G9" s="457"/>
      <c r="H9" s="457"/>
      <c r="I9" s="457"/>
      <c r="J9" s="457"/>
      <c r="K9" s="457"/>
      <c r="L9" s="307"/>
      <c r="M9" s="307"/>
      <c r="N9" s="307"/>
      <c r="O9" s="307"/>
      <c r="P9" s="307"/>
      <c r="Q9" s="307"/>
      <c r="R9" s="307"/>
      <c r="S9" s="307"/>
      <c r="T9" s="307"/>
      <c r="U9" s="307"/>
      <c r="V9" s="307"/>
      <c r="W9" s="307"/>
      <c r="X9" s="307"/>
      <c r="Y9" s="307"/>
      <c r="Z9" s="307"/>
      <c r="AA9" s="307"/>
      <c r="AB9" s="307"/>
      <c r="AC9" s="307"/>
      <c r="AD9" s="307"/>
      <c r="AE9" s="307"/>
      <c r="AF9" s="307"/>
    </row>
    <row r="10" spans="1:32" ht="20.25" customHeight="1" x14ac:dyDescent="0.2">
      <c r="A10" s="471"/>
      <c r="B10" s="320" t="s">
        <v>298</v>
      </c>
      <c r="C10" s="471"/>
      <c r="D10" s="471"/>
      <c r="E10" s="471"/>
      <c r="F10" s="471"/>
      <c r="G10" s="471"/>
      <c r="H10" s="471"/>
      <c r="I10" s="471"/>
      <c r="J10" s="471"/>
      <c r="K10" s="471"/>
      <c r="L10" s="307"/>
      <c r="M10" s="307"/>
      <c r="N10" s="307"/>
      <c r="O10" s="307"/>
      <c r="P10" s="307"/>
      <c r="Q10" s="307"/>
      <c r="R10" s="307"/>
      <c r="S10" s="307"/>
      <c r="T10" s="307"/>
      <c r="U10" s="307"/>
      <c r="V10" s="307"/>
      <c r="W10" s="307"/>
      <c r="X10" s="307"/>
      <c r="Y10" s="307"/>
      <c r="Z10" s="307"/>
      <c r="AA10" s="307"/>
      <c r="AB10" s="307"/>
      <c r="AC10" s="307"/>
      <c r="AD10" s="307"/>
      <c r="AE10" s="307"/>
      <c r="AF10" s="307"/>
    </row>
    <row r="11" spans="1:32" ht="59.25" customHeight="1" x14ac:dyDescent="0.2">
      <c r="A11" s="471"/>
      <c r="B11" s="2349" t="s">
        <v>1558</v>
      </c>
      <c r="C11" s="2348"/>
      <c r="D11" s="2348"/>
      <c r="E11" s="2348"/>
      <c r="F11" s="2348"/>
      <c r="G11" s="2348"/>
      <c r="H11" s="2348"/>
      <c r="I11" s="2348"/>
      <c r="J11" s="471"/>
      <c r="K11" s="471"/>
      <c r="L11" s="307"/>
      <c r="M11" s="307"/>
      <c r="N11" s="307"/>
      <c r="O11" s="307"/>
      <c r="P11" s="307"/>
      <c r="Q11" s="307"/>
      <c r="R11" s="307"/>
      <c r="S11" s="307"/>
      <c r="T11" s="307"/>
      <c r="U11" s="307"/>
      <c r="V11" s="307"/>
      <c r="W11" s="307"/>
      <c r="X11" s="307"/>
      <c r="Y11" s="307"/>
      <c r="Z11" s="307"/>
      <c r="AA11" s="307"/>
      <c r="AB11" s="307"/>
      <c r="AC11" s="307"/>
      <c r="AD11" s="307"/>
      <c r="AE11" s="307"/>
      <c r="AF11" s="307"/>
    </row>
    <row r="12" spans="1:32" ht="20.25" customHeight="1" x14ac:dyDescent="0.2">
      <c r="A12" s="471"/>
      <c r="B12" s="320" t="s">
        <v>1547</v>
      </c>
      <c r="C12" s="471"/>
      <c r="D12" s="471"/>
      <c r="E12" s="471"/>
      <c r="F12" s="471"/>
      <c r="G12" s="471"/>
      <c r="H12" s="471"/>
      <c r="I12" s="471"/>
      <c r="J12" s="471"/>
      <c r="K12" s="471"/>
      <c r="L12" s="307"/>
      <c r="M12" s="307"/>
      <c r="N12" s="307"/>
      <c r="O12" s="307"/>
      <c r="P12" s="307"/>
      <c r="Q12" s="307"/>
      <c r="R12" s="307"/>
      <c r="S12" s="307"/>
      <c r="T12" s="307"/>
      <c r="U12" s="307"/>
      <c r="V12" s="307"/>
      <c r="W12" s="307"/>
      <c r="X12" s="307"/>
      <c r="Y12" s="307"/>
      <c r="Z12" s="307"/>
      <c r="AA12" s="307"/>
      <c r="AB12" s="307"/>
      <c r="AC12" s="307"/>
      <c r="AD12" s="307"/>
      <c r="AE12" s="307"/>
      <c r="AF12" s="307"/>
    </row>
    <row r="13" spans="1:32" ht="20.25" customHeight="1" x14ac:dyDescent="0.2">
      <c r="A13" s="471"/>
      <c r="B13" s="320" t="s">
        <v>1548</v>
      </c>
      <c r="C13" s="471"/>
      <c r="D13" s="471"/>
      <c r="E13" s="471"/>
      <c r="F13" s="471"/>
      <c r="G13" s="471"/>
      <c r="H13" s="471"/>
      <c r="I13" s="471"/>
      <c r="J13" s="471"/>
      <c r="K13" s="471"/>
      <c r="L13" s="307"/>
      <c r="M13" s="307"/>
      <c r="N13" s="307"/>
      <c r="O13" s="307"/>
      <c r="P13" s="307"/>
      <c r="Q13" s="307"/>
      <c r="R13" s="307"/>
      <c r="S13" s="307"/>
      <c r="T13" s="307"/>
      <c r="U13" s="307"/>
      <c r="V13" s="307"/>
      <c r="W13" s="307"/>
      <c r="X13" s="307"/>
      <c r="Y13" s="307"/>
      <c r="Z13" s="307"/>
      <c r="AA13" s="307"/>
      <c r="AB13" s="307"/>
      <c r="AC13" s="307"/>
      <c r="AD13" s="307"/>
      <c r="AE13" s="307"/>
      <c r="AF13" s="307"/>
    </row>
    <row r="14" spans="1:32" ht="20.25" customHeight="1" x14ac:dyDescent="0.2">
      <c r="A14" s="471"/>
      <c r="B14" s="320" t="s">
        <v>299</v>
      </c>
      <c r="C14" s="471"/>
      <c r="D14" s="471"/>
      <c r="E14" s="471"/>
      <c r="F14" s="471"/>
      <c r="G14" s="471"/>
      <c r="H14" s="471"/>
      <c r="I14" s="471"/>
      <c r="J14" s="471"/>
      <c r="K14" s="471"/>
      <c r="L14" s="307"/>
      <c r="M14" s="307"/>
      <c r="N14" s="307"/>
      <c r="O14" s="307"/>
      <c r="P14" s="307"/>
      <c r="Q14" s="307"/>
      <c r="R14" s="307"/>
      <c r="S14" s="307"/>
      <c r="T14" s="307"/>
      <c r="U14" s="307"/>
      <c r="V14" s="307"/>
      <c r="W14" s="307"/>
      <c r="X14" s="307"/>
      <c r="Y14" s="307"/>
      <c r="Z14" s="307"/>
      <c r="AA14" s="307"/>
      <c r="AB14" s="307"/>
      <c r="AC14" s="307"/>
      <c r="AD14" s="307"/>
      <c r="AE14" s="307"/>
      <c r="AF14" s="307"/>
    </row>
    <row r="15" spans="1:32" ht="20.25" customHeight="1" x14ac:dyDescent="0.2">
      <c r="A15" s="471"/>
      <c r="B15" s="320" t="s">
        <v>236</v>
      </c>
      <c r="C15" s="471"/>
      <c r="D15" s="471"/>
      <c r="E15" s="471"/>
      <c r="F15" s="471"/>
      <c r="G15" s="471"/>
      <c r="H15" s="471"/>
      <c r="I15" s="471"/>
      <c r="J15" s="471"/>
      <c r="K15" s="471"/>
      <c r="L15" s="307"/>
      <c r="M15" s="307"/>
      <c r="N15" s="307"/>
      <c r="O15" s="307"/>
      <c r="P15" s="307"/>
      <c r="Q15" s="307"/>
      <c r="R15" s="307"/>
      <c r="S15" s="307"/>
      <c r="T15" s="307"/>
      <c r="U15" s="307"/>
      <c r="V15" s="307"/>
      <c r="W15" s="307"/>
      <c r="X15" s="307"/>
      <c r="Y15" s="307"/>
      <c r="Z15" s="307"/>
      <c r="AA15" s="307"/>
      <c r="AB15" s="307"/>
      <c r="AC15" s="307"/>
      <c r="AD15" s="307"/>
      <c r="AE15" s="307"/>
      <c r="AF15" s="307"/>
    </row>
    <row r="16" spans="1:32" ht="20.25" customHeight="1" x14ac:dyDescent="0.2">
      <c r="A16" s="471"/>
      <c r="B16" s="320" t="s">
        <v>300</v>
      </c>
      <c r="C16" s="471"/>
      <c r="D16" s="471"/>
      <c r="E16" s="471"/>
      <c r="F16" s="471"/>
      <c r="G16" s="471"/>
      <c r="H16" s="471"/>
      <c r="I16" s="471"/>
      <c r="J16" s="471"/>
      <c r="K16" s="471"/>
      <c r="L16" s="307"/>
      <c r="M16" s="307"/>
      <c r="N16" s="307"/>
      <c r="O16" s="307"/>
      <c r="P16" s="307"/>
      <c r="Q16" s="307"/>
      <c r="R16" s="307"/>
      <c r="S16" s="307"/>
      <c r="T16" s="307"/>
      <c r="U16" s="307"/>
      <c r="V16" s="307"/>
      <c r="W16" s="307"/>
      <c r="X16" s="307"/>
      <c r="Y16" s="307"/>
      <c r="Z16" s="307"/>
      <c r="AA16" s="307"/>
      <c r="AB16" s="307"/>
      <c r="AC16" s="307"/>
      <c r="AD16" s="307"/>
      <c r="AE16" s="307"/>
      <c r="AF16" s="307"/>
    </row>
    <row r="17" spans="1:32" ht="20.25" customHeight="1" x14ac:dyDescent="0.2">
      <c r="A17" s="471"/>
      <c r="B17" s="320" t="s">
        <v>301</v>
      </c>
      <c r="C17" s="471"/>
      <c r="D17" s="471"/>
      <c r="E17" s="471"/>
      <c r="F17" s="471"/>
      <c r="G17" s="471"/>
      <c r="H17" s="471"/>
      <c r="I17" s="471"/>
      <c r="J17" s="471"/>
      <c r="K17" s="471"/>
      <c r="L17" s="307"/>
      <c r="M17" s="307"/>
      <c r="N17" s="307"/>
      <c r="O17" s="307"/>
      <c r="P17" s="307"/>
      <c r="Q17" s="307"/>
      <c r="R17" s="307"/>
      <c r="S17" s="307"/>
      <c r="T17" s="307"/>
      <c r="U17" s="307"/>
      <c r="V17" s="307"/>
      <c r="W17" s="307"/>
      <c r="X17" s="307"/>
      <c r="Y17" s="307"/>
      <c r="Z17" s="307"/>
      <c r="AA17" s="307"/>
      <c r="AB17" s="307"/>
      <c r="AC17" s="307"/>
      <c r="AD17" s="307"/>
      <c r="AE17" s="307"/>
      <c r="AF17" s="307"/>
    </row>
    <row r="18" spans="1:32" ht="20.25" customHeight="1" x14ac:dyDescent="0.2">
      <c r="A18" s="471"/>
      <c r="B18" s="320" t="s">
        <v>1549</v>
      </c>
      <c r="C18" s="471"/>
      <c r="D18" s="471"/>
      <c r="E18" s="471"/>
      <c r="F18" s="471"/>
      <c r="G18" s="471"/>
      <c r="H18" s="471"/>
      <c r="I18" s="471"/>
      <c r="J18" s="471"/>
      <c r="K18" s="471"/>
      <c r="L18" s="307"/>
      <c r="M18" s="307"/>
      <c r="N18" s="307"/>
      <c r="O18" s="307"/>
      <c r="P18" s="307"/>
      <c r="Q18" s="307"/>
      <c r="R18" s="307"/>
      <c r="S18" s="307"/>
      <c r="T18" s="307"/>
      <c r="U18" s="307"/>
      <c r="V18" s="307"/>
      <c r="W18" s="307"/>
      <c r="X18" s="307"/>
      <c r="Y18" s="307"/>
      <c r="Z18" s="307"/>
      <c r="AA18" s="307"/>
      <c r="AB18" s="307"/>
      <c r="AC18" s="307"/>
      <c r="AD18" s="307"/>
      <c r="AE18" s="307"/>
      <c r="AF18" s="307"/>
    </row>
    <row r="19" spans="1:32" ht="20.25" customHeight="1" x14ac:dyDescent="0.2">
      <c r="A19" s="471"/>
      <c r="B19" s="320" t="s">
        <v>1550</v>
      </c>
      <c r="C19" s="471"/>
      <c r="D19" s="471"/>
      <c r="E19" s="471"/>
      <c r="F19" s="471"/>
      <c r="G19" s="471"/>
      <c r="H19" s="471"/>
      <c r="I19" s="471"/>
      <c r="J19" s="471"/>
      <c r="K19" s="471"/>
      <c r="L19" s="307"/>
      <c r="M19" s="307"/>
      <c r="N19" s="307"/>
      <c r="O19" s="307"/>
      <c r="P19" s="307"/>
      <c r="Q19" s="307"/>
      <c r="R19" s="307"/>
      <c r="S19" s="307"/>
      <c r="T19" s="307"/>
      <c r="U19" s="307"/>
      <c r="V19" s="307"/>
      <c r="W19" s="307"/>
      <c r="X19" s="307"/>
      <c r="Y19" s="307"/>
      <c r="Z19" s="307"/>
      <c r="AA19" s="307"/>
      <c r="AB19" s="307"/>
      <c r="AC19" s="307"/>
      <c r="AD19" s="307"/>
      <c r="AE19" s="307"/>
      <c r="AF19" s="307"/>
    </row>
    <row r="20" spans="1:32" s="27" customFormat="1" ht="20.25" customHeight="1" x14ac:dyDescent="0.2">
      <c r="A20" s="397"/>
      <c r="B20" s="320" t="s">
        <v>302</v>
      </c>
      <c r="C20" s="402"/>
      <c r="D20" s="402"/>
      <c r="E20" s="402"/>
      <c r="F20" s="402"/>
      <c r="G20" s="402"/>
      <c r="H20" s="402"/>
      <c r="I20" s="402"/>
      <c r="J20" s="402"/>
      <c r="K20" s="402"/>
      <c r="L20" s="402"/>
      <c r="M20" s="402"/>
      <c r="N20" s="402"/>
      <c r="O20" s="402"/>
      <c r="P20" s="402"/>
      <c r="Q20" s="402"/>
      <c r="R20" s="402"/>
      <c r="S20" s="402"/>
      <c r="T20" s="402"/>
      <c r="U20" s="402"/>
      <c r="V20" s="402"/>
      <c r="W20" s="402"/>
      <c r="X20" s="402"/>
      <c r="Y20" s="402"/>
      <c r="Z20" s="402"/>
      <c r="AA20" s="402"/>
      <c r="AB20" s="402"/>
      <c r="AC20" s="402"/>
      <c r="AD20" s="402"/>
      <c r="AE20" s="402"/>
      <c r="AF20" s="402"/>
    </row>
    <row r="21" spans="1:32" ht="20.25" customHeight="1" x14ac:dyDescent="0.2">
      <c r="A21" s="307"/>
      <c r="B21" s="320" t="s">
        <v>303</v>
      </c>
      <c r="C21" s="307"/>
      <c r="D21" s="307"/>
      <c r="E21" s="307"/>
      <c r="F21" s="307"/>
      <c r="G21" s="307"/>
      <c r="H21" s="307"/>
      <c r="I21" s="307"/>
      <c r="J21" s="307"/>
      <c r="K21" s="307"/>
      <c r="L21" s="307"/>
      <c r="M21" s="307"/>
      <c r="N21" s="307"/>
      <c r="O21" s="307"/>
      <c r="P21" s="307"/>
      <c r="Q21" s="307"/>
      <c r="R21" s="307"/>
      <c r="S21" s="307"/>
      <c r="T21" s="307"/>
      <c r="U21" s="307"/>
      <c r="V21" s="307"/>
      <c r="W21" s="307"/>
      <c r="X21" s="307"/>
      <c r="Y21" s="307"/>
      <c r="Z21" s="307"/>
      <c r="AA21" s="307"/>
      <c r="AB21" s="307"/>
      <c r="AC21" s="307"/>
      <c r="AD21" s="307"/>
      <c r="AE21" s="307"/>
      <c r="AF21" s="307"/>
    </row>
    <row r="22" spans="1:32" ht="20.25" customHeight="1" x14ac:dyDescent="0.2">
      <c r="A22" s="307"/>
      <c r="B22" s="320" t="s">
        <v>304</v>
      </c>
      <c r="C22" s="307"/>
      <c r="D22" s="307"/>
      <c r="E22" s="307"/>
      <c r="F22" s="307"/>
      <c r="G22" s="307"/>
      <c r="H22" s="307"/>
      <c r="I22" s="307"/>
      <c r="J22" s="307"/>
      <c r="K22" s="307"/>
      <c r="L22" s="307"/>
      <c r="M22" s="307"/>
      <c r="N22" s="307"/>
      <c r="O22" s="307"/>
      <c r="P22" s="307"/>
      <c r="Q22" s="307"/>
      <c r="R22" s="307"/>
      <c r="S22" s="307"/>
      <c r="T22" s="307"/>
      <c r="U22" s="307"/>
      <c r="V22" s="307"/>
      <c r="W22" s="307"/>
      <c r="X22" s="307"/>
      <c r="Y22" s="307"/>
      <c r="Z22" s="307"/>
      <c r="AA22" s="307"/>
      <c r="AB22" s="307"/>
      <c r="AC22" s="307"/>
      <c r="AD22" s="307"/>
      <c r="AE22" s="307"/>
      <c r="AF22" s="307"/>
    </row>
    <row r="23" spans="1:32" ht="20.25" customHeight="1" x14ac:dyDescent="0.2">
      <c r="A23" s="307"/>
      <c r="B23" s="320" t="s">
        <v>1551</v>
      </c>
      <c r="C23" s="307"/>
      <c r="D23" s="307"/>
      <c r="E23" s="307"/>
      <c r="F23" s="307"/>
      <c r="G23" s="307"/>
      <c r="H23" s="307"/>
      <c r="I23" s="307"/>
      <c r="J23" s="307"/>
      <c r="K23" s="307"/>
      <c r="L23" s="307"/>
      <c r="M23" s="307"/>
      <c r="N23" s="307"/>
      <c r="O23" s="307"/>
      <c r="P23" s="307"/>
      <c r="Q23" s="307"/>
      <c r="R23" s="307"/>
      <c r="S23" s="307"/>
      <c r="T23" s="307"/>
      <c r="U23" s="307"/>
      <c r="V23" s="307"/>
      <c r="W23" s="307"/>
      <c r="X23" s="307"/>
      <c r="Y23" s="307"/>
      <c r="Z23" s="307"/>
      <c r="AA23" s="307"/>
      <c r="AB23" s="307"/>
      <c r="AC23" s="307"/>
      <c r="AD23" s="307"/>
      <c r="AE23" s="307"/>
      <c r="AF23" s="307"/>
    </row>
    <row r="24" spans="1:32" ht="20.25" customHeight="1" x14ac:dyDescent="0.2">
      <c r="A24" s="307"/>
      <c r="B24" s="320" t="s">
        <v>237</v>
      </c>
      <c r="C24" s="307"/>
      <c r="D24" s="307"/>
      <c r="E24" s="307"/>
      <c r="F24" s="307"/>
      <c r="G24" s="307"/>
      <c r="H24" s="307"/>
      <c r="I24" s="307"/>
      <c r="J24" s="307"/>
      <c r="K24" s="307"/>
      <c r="L24" s="307"/>
      <c r="M24" s="307"/>
      <c r="N24" s="307"/>
      <c r="O24" s="307"/>
      <c r="P24" s="307"/>
      <c r="Q24" s="307"/>
      <c r="R24" s="307"/>
      <c r="S24" s="307"/>
      <c r="T24" s="307"/>
      <c r="U24" s="307"/>
      <c r="V24" s="307"/>
      <c r="W24" s="307"/>
      <c r="X24" s="307"/>
      <c r="Y24" s="307"/>
      <c r="Z24" s="307"/>
      <c r="AA24" s="307"/>
      <c r="AB24" s="307"/>
      <c r="AC24" s="307"/>
      <c r="AD24" s="307"/>
      <c r="AE24" s="307"/>
      <c r="AF24" s="307"/>
    </row>
    <row r="25" spans="1:32" s="25" customFormat="1" ht="20.25" customHeight="1" x14ac:dyDescent="0.2">
      <c r="A25" s="336"/>
      <c r="B25" s="320" t="s">
        <v>238</v>
      </c>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row>
    <row r="26" spans="1:32" s="25" customFormat="1" ht="20.25" customHeight="1" x14ac:dyDescent="0.2">
      <c r="A26" s="336"/>
      <c r="B26" s="320" t="s">
        <v>239</v>
      </c>
      <c r="C26" s="336"/>
      <c r="D26" s="336"/>
      <c r="E26" s="336"/>
      <c r="F26" s="336"/>
      <c r="G26" s="336"/>
      <c r="H26" s="336"/>
      <c r="I26" s="336"/>
      <c r="J26" s="336"/>
      <c r="K26" s="336"/>
      <c r="L26" s="336"/>
      <c r="M26" s="336"/>
      <c r="N26" s="336"/>
      <c r="O26" s="336"/>
      <c r="P26" s="336"/>
      <c r="Q26" s="336"/>
      <c r="R26" s="336"/>
      <c r="S26" s="336"/>
      <c r="T26" s="336"/>
      <c r="U26" s="336"/>
      <c r="V26" s="336"/>
      <c r="W26" s="336"/>
      <c r="X26" s="336"/>
      <c r="Y26" s="336"/>
      <c r="Z26" s="336"/>
      <c r="AA26" s="336"/>
      <c r="AB26" s="336"/>
      <c r="AC26" s="336"/>
      <c r="AD26" s="336"/>
      <c r="AE26" s="336"/>
      <c r="AF26" s="336"/>
    </row>
    <row r="27" spans="1:32" s="25" customFormat="1" ht="20.25" customHeight="1" x14ac:dyDescent="0.2">
      <c r="A27" s="336"/>
      <c r="B27" s="320"/>
      <c r="C27" s="336"/>
      <c r="D27" s="336"/>
      <c r="E27" s="336"/>
      <c r="F27" s="336"/>
      <c r="G27" s="336"/>
      <c r="H27" s="336"/>
      <c r="I27" s="336"/>
      <c r="J27" s="336"/>
      <c r="K27" s="336"/>
      <c r="L27" s="336"/>
      <c r="M27" s="336"/>
      <c r="N27" s="336"/>
      <c r="O27" s="336"/>
      <c r="P27" s="336"/>
      <c r="Q27" s="336"/>
      <c r="R27" s="336"/>
      <c r="S27" s="336"/>
      <c r="T27" s="336"/>
      <c r="U27" s="336"/>
      <c r="V27" s="336"/>
      <c r="W27" s="336"/>
      <c r="X27" s="336"/>
      <c r="Y27" s="336"/>
      <c r="Z27" s="336"/>
      <c r="AA27" s="336"/>
      <c r="AB27" s="336"/>
      <c r="AC27" s="336"/>
      <c r="AD27" s="336"/>
      <c r="AE27" s="336"/>
      <c r="AF27" s="336"/>
    </row>
    <row r="28" spans="1:32" s="25" customFormat="1" ht="20.25" customHeight="1" x14ac:dyDescent="0.2">
      <c r="A28" s="336"/>
      <c r="B28" s="320" t="s">
        <v>240</v>
      </c>
      <c r="C28" s="336"/>
      <c r="D28" s="336"/>
      <c r="E28" s="336"/>
      <c r="F28" s="336"/>
      <c r="G28" s="336"/>
      <c r="H28" s="336"/>
      <c r="I28" s="336"/>
      <c r="J28" s="336"/>
      <c r="K28" s="336"/>
      <c r="L28" s="336"/>
      <c r="M28" s="336"/>
      <c r="N28" s="336"/>
      <c r="O28" s="336"/>
      <c r="P28" s="336"/>
      <c r="Q28" s="336"/>
      <c r="R28" s="336"/>
      <c r="S28" s="336"/>
      <c r="T28" s="336"/>
      <c r="U28" s="336"/>
      <c r="V28" s="336"/>
      <c r="W28" s="336"/>
      <c r="X28" s="336"/>
      <c r="Y28" s="336"/>
      <c r="Z28" s="336"/>
      <c r="AA28" s="336"/>
      <c r="AB28" s="336"/>
      <c r="AC28" s="336"/>
      <c r="AD28" s="336"/>
      <c r="AE28" s="336"/>
      <c r="AF28" s="336"/>
    </row>
    <row r="29" spans="1:32" s="25" customFormat="1" ht="20.25" customHeight="1" x14ac:dyDescent="0.2">
      <c r="A29" s="336"/>
      <c r="B29" s="320" t="s">
        <v>241</v>
      </c>
      <c r="C29" s="336"/>
      <c r="D29" s="336"/>
      <c r="E29" s="336"/>
      <c r="F29" s="336"/>
      <c r="G29" s="336"/>
      <c r="H29" s="336"/>
      <c r="I29" s="336"/>
      <c r="J29" s="336"/>
      <c r="K29" s="336"/>
      <c r="L29" s="336"/>
      <c r="M29" s="336"/>
      <c r="N29" s="336"/>
      <c r="O29" s="336"/>
      <c r="P29" s="336"/>
      <c r="Q29" s="336"/>
      <c r="R29" s="336"/>
      <c r="S29" s="336"/>
      <c r="T29" s="336"/>
      <c r="U29" s="336"/>
      <c r="V29" s="336"/>
      <c r="W29" s="336"/>
      <c r="X29" s="336"/>
      <c r="Y29" s="336"/>
      <c r="Z29" s="336"/>
      <c r="AA29" s="336"/>
      <c r="AB29" s="336"/>
      <c r="AC29" s="336"/>
      <c r="AD29" s="336"/>
      <c r="AE29" s="336"/>
      <c r="AF29" s="336"/>
    </row>
    <row r="30" spans="1:32" s="25" customFormat="1" ht="20.25" customHeight="1" x14ac:dyDescent="0.2">
      <c r="A30" s="336"/>
      <c r="B30" s="320" t="s">
        <v>242</v>
      </c>
      <c r="C30" s="336"/>
      <c r="D30" s="336"/>
      <c r="E30" s="336"/>
      <c r="F30" s="336"/>
      <c r="G30" s="336"/>
      <c r="H30" s="336"/>
      <c r="I30" s="336"/>
      <c r="J30" s="336"/>
      <c r="K30" s="336"/>
      <c r="L30" s="336"/>
      <c r="M30" s="336"/>
      <c r="N30" s="336"/>
      <c r="O30" s="336"/>
      <c r="P30" s="336"/>
      <c r="Q30" s="336"/>
      <c r="R30" s="336"/>
      <c r="S30" s="336"/>
      <c r="T30" s="336"/>
      <c r="U30" s="336"/>
      <c r="V30" s="336"/>
      <c r="W30" s="336"/>
      <c r="X30" s="336"/>
      <c r="Y30" s="336"/>
      <c r="Z30" s="336"/>
      <c r="AA30" s="336"/>
      <c r="AB30" s="336"/>
      <c r="AC30" s="336"/>
      <c r="AD30" s="336"/>
      <c r="AE30" s="336"/>
      <c r="AF30" s="336"/>
    </row>
    <row r="31" spans="1:32" s="25" customFormat="1" ht="20.25" customHeight="1" x14ac:dyDescent="0.2">
      <c r="A31" s="336"/>
      <c r="B31" s="320" t="s">
        <v>243</v>
      </c>
      <c r="C31" s="336"/>
      <c r="D31" s="336"/>
      <c r="E31" s="336"/>
      <c r="F31" s="336"/>
      <c r="G31" s="336"/>
      <c r="H31" s="336"/>
      <c r="I31" s="336"/>
      <c r="J31" s="336"/>
      <c r="K31" s="336"/>
      <c r="L31" s="336"/>
      <c r="M31" s="336"/>
      <c r="N31" s="336"/>
      <c r="O31" s="336"/>
      <c r="P31" s="336"/>
      <c r="Q31" s="336"/>
      <c r="R31" s="336"/>
      <c r="S31" s="336"/>
      <c r="T31" s="336"/>
      <c r="U31" s="336"/>
      <c r="V31" s="336"/>
      <c r="W31" s="336"/>
      <c r="X31" s="336"/>
      <c r="Y31" s="336"/>
      <c r="Z31" s="336"/>
      <c r="AA31" s="336"/>
      <c r="AB31" s="336"/>
      <c r="AC31" s="336"/>
      <c r="AD31" s="336"/>
      <c r="AE31" s="336"/>
      <c r="AF31" s="336"/>
    </row>
    <row r="32" spans="1:32" s="25" customFormat="1" ht="20.25" customHeight="1" x14ac:dyDescent="0.2">
      <c r="A32" s="336"/>
      <c r="B32" s="320" t="s">
        <v>244</v>
      </c>
      <c r="C32" s="336"/>
      <c r="D32" s="336"/>
      <c r="E32" s="336"/>
      <c r="F32" s="336"/>
      <c r="G32" s="336"/>
      <c r="H32" s="336"/>
      <c r="I32" s="336"/>
      <c r="J32" s="336"/>
      <c r="K32" s="336"/>
      <c r="L32" s="336"/>
      <c r="M32" s="336"/>
      <c r="N32" s="336"/>
      <c r="O32" s="336"/>
      <c r="P32" s="336"/>
      <c r="Q32" s="336"/>
      <c r="R32" s="336"/>
      <c r="S32" s="336"/>
      <c r="T32" s="336"/>
      <c r="U32" s="336"/>
      <c r="V32" s="336"/>
      <c r="W32" s="336"/>
      <c r="X32" s="336"/>
      <c r="Y32" s="336"/>
      <c r="Z32" s="336"/>
      <c r="AA32" s="336"/>
      <c r="AB32" s="336"/>
      <c r="AC32" s="336"/>
      <c r="AD32" s="336"/>
      <c r="AE32" s="336"/>
      <c r="AF32" s="336"/>
    </row>
    <row r="33" spans="1:32" s="25" customFormat="1" ht="20.25" customHeight="1" x14ac:dyDescent="0.2">
      <c r="A33" s="336"/>
      <c r="B33" s="320" t="s">
        <v>245</v>
      </c>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row>
    <row r="34" spans="1:32" s="25" customFormat="1" ht="20.25" customHeight="1" x14ac:dyDescent="0.2">
      <c r="A34" s="336"/>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row>
    <row r="35" spans="1:32" s="25" customFormat="1" ht="20.25" customHeight="1" x14ac:dyDescent="0.2">
      <c r="A35" s="336"/>
      <c r="B35" s="320" t="s">
        <v>305</v>
      </c>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row>
    <row r="36" spans="1:32" s="25" customFormat="1" ht="20.25" customHeight="1" x14ac:dyDescent="0.2">
      <c r="A36" s="336"/>
      <c r="B36" s="320" t="s">
        <v>1552</v>
      </c>
      <c r="C36" s="321"/>
      <c r="D36" s="321"/>
      <c r="E36" s="321"/>
      <c r="F36" s="321"/>
      <c r="G36" s="321"/>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row>
    <row r="37" spans="1:32" s="25" customFormat="1" ht="20.25" customHeight="1" x14ac:dyDescent="0.2">
      <c r="A37" s="336"/>
      <c r="B37" s="320" t="s">
        <v>1553</v>
      </c>
      <c r="C37" s="321"/>
      <c r="D37" s="321"/>
      <c r="E37" s="321"/>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row>
    <row r="38" spans="1:32" s="308" customFormat="1" ht="20.25" customHeight="1" x14ac:dyDescent="0.2">
      <c r="A38" s="336"/>
      <c r="B38" s="2349" t="s">
        <v>1554</v>
      </c>
      <c r="C38" s="2349"/>
      <c r="D38" s="2349"/>
      <c r="E38" s="2349"/>
      <c r="F38" s="2349"/>
      <c r="G38" s="2349"/>
      <c r="H38" s="2349"/>
      <c r="I38" s="2349"/>
      <c r="J38" s="2349"/>
      <c r="K38" s="2349"/>
      <c r="L38" s="2349"/>
      <c r="M38" s="2349"/>
      <c r="N38" s="2349"/>
      <c r="O38" s="2349"/>
      <c r="P38" s="2349"/>
      <c r="Q38" s="2349"/>
      <c r="R38" s="336"/>
      <c r="S38" s="473"/>
      <c r="T38" s="336"/>
      <c r="U38" s="336"/>
      <c r="V38" s="336"/>
      <c r="W38" s="336"/>
      <c r="X38" s="336"/>
      <c r="Y38" s="336"/>
      <c r="Z38" s="336"/>
      <c r="AA38" s="336"/>
      <c r="AB38" s="336"/>
      <c r="AC38" s="336"/>
      <c r="AD38" s="336"/>
      <c r="AE38" s="336"/>
      <c r="AF38" s="336"/>
    </row>
    <row r="39" spans="1:32" s="25" customFormat="1" ht="20.25" customHeight="1" x14ac:dyDescent="0.2">
      <c r="A39" s="336"/>
      <c r="B39" s="320" t="s">
        <v>306</v>
      </c>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row>
    <row r="40" spans="1:32" s="25" customFormat="1" ht="20.25" customHeight="1" x14ac:dyDescent="0.2">
      <c r="A40" s="336"/>
      <c r="B40" s="320" t="s">
        <v>307</v>
      </c>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row>
    <row r="41" spans="1:32" s="25" customFormat="1" ht="20.25" customHeight="1" x14ac:dyDescent="0.2">
      <c r="A41" s="336"/>
      <c r="B41" s="320" t="s">
        <v>1422</v>
      </c>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row>
    <row r="42" spans="1:32" ht="20.25" customHeight="1" x14ac:dyDescent="0.2">
      <c r="A42" s="471"/>
      <c r="B42" s="320" t="s">
        <v>1423</v>
      </c>
      <c r="C42" s="471"/>
      <c r="D42" s="471"/>
      <c r="E42" s="471"/>
      <c r="F42" s="471"/>
      <c r="G42" s="471"/>
      <c r="H42" s="471"/>
      <c r="I42" s="471"/>
      <c r="J42" s="471"/>
      <c r="K42" s="471"/>
      <c r="L42" s="307"/>
      <c r="M42" s="307"/>
      <c r="N42" s="307"/>
      <c r="O42" s="307"/>
      <c r="P42" s="307"/>
      <c r="Q42" s="307"/>
      <c r="R42" s="307"/>
      <c r="S42" s="307"/>
      <c r="T42" s="307"/>
      <c r="U42" s="307"/>
      <c r="V42" s="307"/>
      <c r="W42" s="307"/>
      <c r="X42" s="307"/>
      <c r="Y42" s="307"/>
      <c r="Z42" s="307"/>
      <c r="AA42" s="307"/>
      <c r="AB42" s="307"/>
      <c r="AC42" s="307"/>
      <c r="AD42" s="307"/>
      <c r="AE42" s="307"/>
      <c r="AF42" s="307"/>
    </row>
    <row r="43" spans="1:32" ht="20.25" customHeight="1" x14ac:dyDescent="0.2">
      <c r="A43" s="445"/>
      <c r="B43" s="320" t="s">
        <v>1424</v>
      </c>
      <c r="C43" s="307"/>
      <c r="D43" s="307"/>
      <c r="E43" s="307"/>
      <c r="F43" s="307"/>
      <c r="G43" s="307"/>
      <c r="H43" s="307"/>
      <c r="I43" s="307"/>
      <c r="J43" s="307"/>
      <c r="K43" s="307"/>
      <c r="L43" s="307"/>
      <c r="M43" s="307"/>
      <c r="N43" s="307"/>
      <c r="O43" s="307"/>
      <c r="P43" s="307"/>
      <c r="Q43" s="307"/>
      <c r="R43" s="307"/>
      <c r="S43" s="307"/>
      <c r="T43" s="307"/>
      <c r="U43" s="307"/>
      <c r="V43" s="307"/>
      <c r="W43" s="307"/>
      <c r="X43" s="307"/>
      <c r="Y43" s="307"/>
      <c r="Z43" s="307"/>
      <c r="AA43" s="307"/>
      <c r="AB43" s="307"/>
      <c r="AC43" s="307"/>
      <c r="AD43" s="307"/>
      <c r="AE43" s="307"/>
      <c r="AF43" s="307"/>
    </row>
    <row r="44" spans="1:32" s="27" customFormat="1" ht="20.25" customHeight="1" x14ac:dyDescent="0.2">
      <c r="A44" s="397"/>
      <c r="B44" s="307"/>
      <c r="C44" s="402"/>
      <c r="D44" s="402"/>
      <c r="E44" s="402"/>
      <c r="F44" s="402"/>
      <c r="G44" s="402"/>
      <c r="H44" s="402"/>
      <c r="I44" s="402"/>
      <c r="J44" s="402"/>
      <c r="K44" s="402"/>
      <c r="L44" s="402"/>
      <c r="M44" s="402"/>
      <c r="N44" s="402"/>
      <c r="O44" s="402"/>
      <c r="P44" s="402"/>
      <c r="Q44" s="402"/>
      <c r="R44" s="402"/>
      <c r="S44" s="402"/>
      <c r="T44" s="402"/>
      <c r="U44" s="402"/>
      <c r="V44" s="402"/>
      <c r="W44" s="402"/>
      <c r="X44" s="402"/>
      <c r="Y44" s="402"/>
      <c r="Z44" s="402"/>
      <c r="AA44" s="402"/>
      <c r="AB44" s="402"/>
      <c r="AC44" s="402"/>
      <c r="AD44" s="402"/>
      <c r="AE44" s="402"/>
      <c r="AF44" s="402"/>
    </row>
    <row r="45" spans="1:32" ht="20.25" customHeight="1" x14ac:dyDescent="0.2">
      <c r="A45" s="445"/>
      <c r="B45" s="474" t="s">
        <v>308</v>
      </c>
      <c r="C45" s="307"/>
      <c r="D45" s="307"/>
      <c r="E45" s="307"/>
      <c r="F45" s="307"/>
      <c r="G45" s="307"/>
      <c r="H45" s="307"/>
      <c r="I45" s="307"/>
      <c r="J45" s="307"/>
      <c r="K45" s="307"/>
      <c r="L45" s="307"/>
      <c r="M45" s="307"/>
      <c r="N45" s="307"/>
      <c r="O45" s="307"/>
      <c r="P45" s="307"/>
      <c r="Q45" s="307"/>
      <c r="R45" s="307"/>
      <c r="S45" s="307"/>
      <c r="T45" s="307"/>
      <c r="U45" s="307"/>
      <c r="V45" s="307"/>
      <c r="W45" s="307"/>
      <c r="X45" s="307"/>
      <c r="Y45" s="307"/>
      <c r="Z45" s="307"/>
      <c r="AA45" s="307"/>
      <c r="AB45" s="307"/>
      <c r="AC45" s="307"/>
      <c r="AD45" s="307"/>
      <c r="AE45" s="307"/>
      <c r="AF45" s="307"/>
    </row>
    <row r="46" spans="1:32" ht="20.25" customHeight="1" x14ac:dyDescent="0.2">
      <c r="A46" s="456"/>
      <c r="B46" s="307"/>
      <c r="C46" s="457"/>
      <c r="D46" s="457"/>
      <c r="E46" s="457"/>
      <c r="F46" s="457"/>
      <c r="G46" s="457"/>
      <c r="H46" s="457"/>
      <c r="I46" s="457"/>
      <c r="J46" s="457"/>
      <c r="K46" s="457"/>
      <c r="L46" s="307"/>
      <c r="M46" s="307"/>
      <c r="N46" s="307"/>
      <c r="O46" s="307"/>
      <c r="P46" s="307"/>
      <c r="Q46" s="307"/>
      <c r="R46" s="307"/>
      <c r="S46" s="307"/>
      <c r="T46" s="307"/>
      <c r="U46" s="307"/>
      <c r="V46" s="307"/>
      <c r="W46" s="307"/>
      <c r="X46" s="307"/>
      <c r="Y46" s="307"/>
      <c r="Z46" s="307"/>
      <c r="AA46" s="307"/>
      <c r="AB46" s="307"/>
      <c r="AC46" s="307"/>
      <c r="AD46" s="307"/>
      <c r="AE46" s="307"/>
      <c r="AF46" s="307"/>
    </row>
    <row r="47" spans="1:32" ht="20.25" customHeight="1" x14ac:dyDescent="0.2">
      <c r="A47" s="445"/>
      <c r="B47" s="320" t="s">
        <v>246</v>
      </c>
      <c r="C47" s="307"/>
      <c r="D47" s="307"/>
      <c r="E47" s="307"/>
      <c r="F47" s="307"/>
      <c r="G47" s="307"/>
      <c r="H47" s="307"/>
      <c r="I47" s="307"/>
      <c r="J47" s="307"/>
      <c r="K47" s="307"/>
      <c r="L47" s="307"/>
      <c r="M47" s="307"/>
      <c r="N47" s="307"/>
      <c r="O47" s="307"/>
      <c r="P47" s="307"/>
      <c r="Q47" s="307"/>
      <c r="R47" s="307"/>
      <c r="S47" s="307"/>
      <c r="T47" s="307"/>
      <c r="U47" s="307"/>
      <c r="V47" s="307"/>
      <c r="W47" s="307"/>
      <c r="X47" s="307"/>
      <c r="Y47" s="307"/>
      <c r="Z47" s="307"/>
      <c r="AA47" s="307"/>
      <c r="AB47" s="307"/>
      <c r="AC47" s="307"/>
      <c r="AD47" s="307"/>
      <c r="AE47" s="307"/>
      <c r="AF47" s="307"/>
    </row>
    <row r="48" spans="1:32" ht="20.25" customHeight="1" x14ac:dyDescent="0.2">
      <c r="A48" s="471"/>
      <c r="B48" s="320"/>
      <c r="C48" s="471"/>
      <c r="D48" s="471"/>
      <c r="E48" s="471"/>
      <c r="F48" s="471"/>
      <c r="G48" s="471"/>
      <c r="H48" s="471"/>
      <c r="I48" s="471"/>
      <c r="J48" s="471"/>
      <c r="K48" s="471"/>
      <c r="L48" s="307"/>
      <c r="M48" s="307"/>
      <c r="N48" s="307"/>
      <c r="O48" s="307"/>
      <c r="P48" s="307"/>
      <c r="Q48" s="307"/>
      <c r="R48" s="307"/>
      <c r="S48" s="307"/>
      <c r="T48" s="307"/>
      <c r="U48" s="307"/>
      <c r="V48" s="307"/>
      <c r="W48" s="307"/>
      <c r="X48" s="307"/>
      <c r="Y48" s="307"/>
      <c r="Z48" s="307"/>
      <c r="AA48" s="307"/>
      <c r="AB48" s="307"/>
      <c r="AC48" s="307"/>
      <c r="AD48" s="307"/>
      <c r="AE48" s="307"/>
      <c r="AF48" s="307"/>
    </row>
    <row r="49" spans="1:32" ht="20.25" customHeight="1" x14ac:dyDescent="0.2">
      <c r="A49" s="471"/>
      <c r="B49" s="320"/>
      <c r="C49" s="471"/>
      <c r="D49" s="471"/>
      <c r="E49" s="471"/>
      <c r="F49" s="471"/>
      <c r="G49" s="471"/>
      <c r="H49" s="471"/>
      <c r="I49" s="471"/>
      <c r="J49" s="471"/>
      <c r="K49" s="471"/>
      <c r="L49" s="307"/>
      <c r="M49" s="307"/>
      <c r="N49" s="307"/>
      <c r="O49" s="307"/>
      <c r="P49" s="307"/>
      <c r="Q49" s="307"/>
      <c r="R49" s="307"/>
      <c r="S49" s="307"/>
      <c r="T49" s="307"/>
      <c r="U49" s="307"/>
      <c r="V49" s="307"/>
      <c r="W49" s="307"/>
      <c r="X49" s="307"/>
      <c r="Y49" s="307"/>
      <c r="Z49" s="307"/>
      <c r="AA49" s="307"/>
      <c r="AB49" s="307"/>
      <c r="AC49" s="307"/>
      <c r="AD49" s="307"/>
      <c r="AE49" s="307"/>
      <c r="AF49" s="307"/>
    </row>
    <row r="50" spans="1:32" ht="20.25" customHeight="1" x14ac:dyDescent="0.2">
      <c r="A50" s="471"/>
      <c r="B50" s="320"/>
      <c r="C50" s="471"/>
      <c r="D50" s="471"/>
      <c r="E50" s="471"/>
      <c r="F50" s="471"/>
      <c r="G50" s="471"/>
      <c r="H50" s="471"/>
      <c r="I50" s="471"/>
      <c r="J50" s="471"/>
      <c r="K50" s="471"/>
      <c r="L50" s="307"/>
      <c r="M50" s="307"/>
      <c r="N50" s="307"/>
      <c r="O50" s="307"/>
      <c r="P50" s="307"/>
      <c r="Q50" s="307"/>
      <c r="R50" s="307"/>
      <c r="S50" s="307"/>
      <c r="T50" s="307"/>
      <c r="U50" s="307"/>
      <c r="V50" s="307"/>
      <c r="W50" s="307"/>
      <c r="X50" s="307"/>
      <c r="Y50" s="307"/>
      <c r="Z50" s="307"/>
      <c r="AA50" s="307"/>
      <c r="AB50" s="307"/>
      <c r="AC50" s="307"/>
      <c r="AD50" s="307"/>
      <c r="AE50" s="307"/>
      <c r="AF50" s="307"/>
    </row>
    <row r="51" spans="1:32" ht="20.25" customHeight="1" x14ac:dyDescent="0.2">
      <c r="A51" s="471"/>
      <c r="B51" s="320"/>
      <c r="C51" s="471"/>
      <c r="D51" s="471"/>
      <c r="E51" s="471"/>
      <c r="F51" s="471"/>
      <c r="G51" s="471"/>
      <c r="H51" s="471"/>
      <c r="I51" s="471"/>
      <c r="J51" s="471"/>
      <c r="K51" s="471"/>
      <c r="L51" s="307"/>
      <c r="M51" s="307"/>
      <c r="N51" s="307"/>
      <c r="O51" s="307"/>
      <c r="P51" s="307"/>
      <c r="Q51" s="307"/>
      <c r="R51" s="307"/>
      <c r="S51" s="307"/>
      <c r="T51" s="307"/>
      <c r="U51" s="307"/>
      <c r="V51" s="307"/>
      <c r="W51" s="307"/>
      <c r="X51" s="307"/>
      <c r="Y51" s="307"/>
      <c r="Z51" s="307"/>
      <c r="AA51" s="307"/>
      <c r="AB51" s="307"/>
      <c r="AC51" s="307"/>
      <c r="AD51" s="307"/>
      <c r="AE51" s="307"/>
      <c r="AF51" s="307"/>
    </row>
    <row r="52" spans="1:32" ht="20.25" customHeight="1" x14ac:dyDescent="0.2">
      <c r="A52" s="471"/>
      <c r="B52" s="320"/>
      <c r="C52" s="471"/>
      <c r="D52" s="471"/>
      <c r="E52" s="471"/>
      <c r="F52" s="471"/>
      <c r="G52" s="471"/>
      <c r="H52" s="471"/>
      <c r="I52" s="471"/>
      <c r="J52" s="471"/>
      <c r="K52" s="471"/>
      <c r="L52" s="307"/>
      <c r="M52" s="307"/>
      <c r="N52" s="307"/>
      <c r="O52" s="307"/>
      <c r="P52" s="307"/>
      <c r="Q52" s="307"/>
      <c r="R52" s="307"/>
      <c r="S52" s="307"/>
      <c r="T52" s="307"/>
      <c r="U52" s="307"/>
      <c r="V52" s="307"/>
      <c r="W52" s="307"/>
      <c r="X52" s="307"/>
      <c r="Y52" s="307"/>
      <c r="Z52" s="307"/>
      <c r="AA52" s="307"/>
      <c r="AB52" s="307"/>
      <c r="AC52" s="307"/>
      <c r="AD52" s="307"/>
      <c r="AE52" s="307"/>
      <c r="AF52" s="307"/>
    </row>
    <row r="53" spans="1:32" ht="20.25" customHeight="1" x14ac:dyDescent="0.2">
      <c r="A53" s="471"/>
      <c r="B53" s="320"/>
      <c r="C53" s="471"/>
      <c r="D53" s="471"/>
      <c r="E53" s="471"/>
      <c r="F53" s="320"/>
      <c r="G53" s="320"/>
      <c r="H53" s="307"/>
      <c r="I53" s="307"/>
      <c r="J53" s="307"/>
      <c r="K53" s="307"/>
      <c r="L53" s="307"/>
      <c r="M53" s="307"/>
      <c r="N53" s="307"/>
      <c r="O53" s="307"/>
      <c r="P53" s="307"/>
      <c r="Q53" s="307"/>
      <c r="R53" s="307"/>
      <c r="S53" s="307"/>
      <c r="T53" s="307"/>
      <c r="U53" s="307"/>
      <c r="V53" s="307"/>
      <c r="W53" s="307"/>
      <c r="X53" s="307"/>
      <c r="Y53" s="307"/>
      <c r="Z53" s="307"/>
      <c r="AA53" s="307"/>
      <c r="AB53" s="307"/>
      <c r="AC53" s="307"/>
      <c r="AD53" s="307"/>
      <c r="AE53" s="307"/>
      <c r="AF53" s="307"/>
    </row>
    <row r="54" spans="1:32" ht="20.25" customHeight="1" x14ac:dyDescent="0.2">
      <c r="A54" s="471"/>
      <c r="B54" s="320"/>
      <c r="C54" s="471"/>
      <c r="D54" s="471"/>
      <c r="E54" s="471"/>
      <c r="F54" s="320"/>
      <c r="G54" s="320"/>
      <c r="H54" s="307"/>
      <c r="I54" s="307"/>
      <c r="J54" s="307"/>
      <c r="K54" s="307"/>
      <c r="L54" s="307"/>
      <c r="M54" s="307"/>
      <c r="N54" s="307"/>
      <c r="O54" s="307"/>
      <c r="P54" s="307"/>
      <c r="Q54" s="307"/>
      <c r="R54" s="307"/>
      <c r="S54" s="307"/>
      <c r="T54" s="307"/>
      <c r="U54" s="307"/>
      <c r="V54" s="307"/>
      <c r="W54" s="307"/>
      <c r="X54" s="307"/>
      <c r="Y54" s="307"/>
      <c r="Z54" s="307"/>
      <c r="AA54" s="307"/>
      <c r="AB54" s="307"/>
      <c r="AC54" s="307"/>
      <c r="AD54" s="307"/>
      <c r="AE54" s="307"/>
      <c r="AF54" s="307"/>
    </row>
    <row r="55" spans="1:32" ht="20.25" customHeight="1" x14ac:dyDescent="0.2">
      <c r="A55" s="471"/>
      <c r="B55" s="320"/>
      <c r="C55" s="471"/>
      <c r="D55" s="471"/>
      <c r="E55" s="471"/>
      <c r="F55" s="320"/>
      <c r="G55" s="320"/>
      <c r="H55" s="307"/>
      <c r="I55" s="307"/>
      <c r="J55" s="307"/>
      <c r="K55" s="307"/>
      <c r="L55" s="307"/>
      <c r="M55" s="307"/>
      <c r="N55" s="307"/>
      <c r="O55" s="307"/>
      <c r="P55" s="307"/>
      <c r="Q55" s="307"/>
      <c r="R55" s="307"/>
      <c r="S55" s="307"/>
      <c r="T55" s="307"/>
      <c r="U55" s="307"/>
      <c r="V55" s="307"/>
      <c r="W55" s="307"/>
      <c r="X55" s="307"/>
      <c r="Y55" s="307"/>
      <c r="Z55" s="307"/>
      <c r="AA55" s="307"/>
      <c r="AB55" s="307"/>
      <c r="AC55" s="307"/>
      <c r="AD55" s="307"/>
      <c r="AE55" s="307"/>
      <c r="AF55" s="307"/>
    </row>
    <row r="56" spans="1:32" ht="21.75" customHeight="1" x14ac:dyDescent="0.2">
      <c r="A56" s="471"/>
      <c r="B56" s="320"/>
      <c r="C56" s="471"/>
      <c r="D56" s="471"/>
      <c r="E56" s="471"/>
      <c r="F56" s="471"/>
      <c r="G56" s="471"/>
      <c r="H56" s="307"/>
      <c r="I56" s="307"/>
      <c r="J56" s="307"/>
      <c r="K56" s="307"/>
      <c r="L56" s="307"/>
      <c r="M56" s="307"/>
      <c r="N56" s="307"/>
      <c r="O56" s="307"/>
      <c r="P56" s="307"/>
      <c r="Q56" s="307"/>
      <c r="R56" s="307"/>
      <c r="S56" s="307"/>
      <c r="T56" s="307"/>
      <c r="U56" s="307"/>
      <c r="V56" s="307"/>
      <c r="W56" s="307"/>
      <c r="X56" s="307"/>
      <c r="Y56" s="307"/>
      <c r="Z56" s="307"/>
      <c r="AA56" s="307"/>
      <c r="AB56" s="307"/>
      <c r="AC56" s="307"/>
      <c r="AD56" s="307"/>
      <c r="AE56" s="307"/>
      <c r="AF56" s="307"/>
    </row>
    <row r="57" spans="1:32" s="22" customFormat="1" ht="19.5" customHeight="1" x14ac:dyDescent="0.2">
      <c r="A57" s="438"/>
      <c r="B57" s="320"/>
      <c r="C57" s="472"/>
      <c r="D57" s="472"/>
      <c r="E57" s="472"/>
      <c r="F57" s="472"/>
      <c r="G57" s="472"/>
      <c r="H57" s="472"/>
      <c r="I57" s="472"/>
      <c r="J57" s="472"/>
      <c r="K57" s="472"/>
      <c r="L57" s="472"/>
      <c r="M57" s="472"/>
      <c r="N57" s="472"/>
      <c r="O57" s="472"/>
      <c r="P57" s="472"/>
      <c r="Q57" s="472"/>
      <c r="R57" s="472"/>
      <c r="S57" s="472"/>
      <c r="T57" s="472"/>
      <c r="U57" s="472"/>
      <c r="V57" s="472"/>
      <c r="W57" s="472"/>
      <c r="X57" s="472"/>
      <c r="Y57" s="472"/>
      <c r="Z57" s="472"/>
      <c r="AA57" s="472"/>
      <c r="AB57" s="472"/>
      <c r="AC57" s="472"/>
      <c r="AD57" s="472"/>
      <c r="AE57" s="472"/>
      <c r="AF57" s="472"/>
    </row>
    <row r="58" spans="1:32" ht="20.25" customHeight="1" x14ac:dyDescent="0.2">
      <c r="A58" s="307"/>
      <c r="B58" s="320"/>
      <c r="C58" s="471"/>
      <c r="D58" s="471"/>
      <c r="E58" s="471"/>
      <c r="F58" s="471"/>
      <c r="G58" s="471"/>
      <c r="H58" s="307"/>
      <c r="I58" s="307"/>
      <c r="J58" s="307"/>
      <c r="K58" s="307"/>
      <c r="L58" s="307"/>
      <c r="M58" s="307"/>
      <c r="N58" s="307"/>
      <c r="O58" s="307"/>
      <c r="P58" s="307"/>
      <c r="Q58" s="307"/>
      <c r="R58" s="307"/>
      <c r="S58" s="307"/>
      <c r="T58" s="307"/>
      <c r="U58" s="307"/>
      <c r="V58" s="307"/>
      <c r="W58" s="307"/>
      <c r="X58" s="307"/>
      <c r="Y58" s="307"/>
      <c r="Z58" s="307"/>
      <c r="AA58" s="307"/>
      <c r="AB58" s="307"/>
      <c r="AC58" s="307"/>
      <c r="AD58" s="307"/>
      <c r="AE58" s="307"/>
      <c r="AF58" s="307"/>
    </row>
    <row r="59" spans="1:32" ht="19.5" customHeight="1" x14ac:dyDescent="0.2">
      <c r="A59" s="307"/>
      <c r="B59" s="320"/>
      <c r="C59" s="471"/>
      <c r="D59" s="471"/>
      <c r="E59" s="471"/>
      <c r="F59" s="471"/>
      <c r="G59" s="471"/>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row>
    <row r="60" spans="1:32" ht="20.25" customHeight="1" x14ac:dyDescent="0.2">
      <c r="A60" s="445"/>
      <c r="B60" s="320"/>
      <c r="C60" s="307"/>
      <c r="D60" s="307"/>
      <c r="E60" s="307"/>
      <c r="F60" s="307"/>
      <c r="G60" s="307"/>
      <c r="H60" s="307"/>
      <c r="I60" s="307"/>
      <c r="J60" s="307"/>
      <c r="K60" s="307"/>
      <c r="L60" s="307"/>
      <c r="M60" s="307"/>
      <c r="N60" s="307"/>
      <c r="O60" s="307"/>
      <c r="P60" s="307"/>
      <c r="Q60" s="307"/>
      <c r="R60" s="307"/>
      <c r="S60" s="307"/>
      <c r="T60" s="307"/>
      <c r="U60" s="307"/>
      <c r="V60" s="307"/>
      <c r="W60" s="307"/>
      <c r="X60" s="307"/>
      <c r="Y60" s="307"/>
      <c r="Z60" s="307"/>
      <c r="AA60" s="307"/>
      <c r="AB60" s="307"/>
      <c r="AC60" s="307"/>
      <c r="AD60" s="307"/>
      <c r="AE60" s="307"/>
      <c r="AF60" s="307"/>
    </row>
    <row r="61" spans="1:32" ht="20.25" customHeight="1" x14ac:dyDescent="0.2">
      <c r="A61" s="445"/>
      <c r="B61" s="307"/>
      <c r="C61" s="307"/>
      <c r="D61" s="307"/>
      <c r="E61" s="307"/>
      <c r="F61" s="307"/>
      <c r="G61" s="307"/>
      <c r="H61" s="307"/>
      <c r="I61" s="307"/>
      <c r="J61" s="307"/>
      <c r="K61" s="307"/>
      <c r="L61" s="307"/>
      <c r="M61" s="307"/>
      <c r="N61" s="307"/>
      <c r="O61" s="307"/>
      <c r="P61" s="307"/>
      <c r="Q61" s="307"/>
      <c r="R61" s="307"/>
      <c r="S61" s="307"/>
      <c r="T61" s="307"/>
      <c r="U61" s="307"/>
      <c r="V61" s="307"/>
      <c r="W61" s="307"/>
      <c r="X61" s="307"/>
      <c r="Y61" s="307"/>
      <c r="Z61" s="307"/>
      <c r="AA61" s="307"/>
      <c r="AB61" s="307"/>
      <c r="AC61" s="307"/>
      <c r="AD61" s="307"/>
      <c r="AE61" s="307"/>
      <c r="AF61" s="307"/>
    </row>
    <row r="62" spans="1:32" ht="20.25" customHeight="1" x14ac:dyDescent="0.2">
      <c r="A62" s="445"/>
      <c r="B62" s="307"/>
      <c r="C62" s="307"/>
      <c r="D62" s="307"/>
      <c r="E62" s="307"/>
      <c r="F62" s="307"/>
      <c r="G62" s="307"/>
      <c r="H62" s="307"/>
      <c r="I62" s="307"/>
      <c r="J62" s="307"/>
      <c r="K62" s="307"/>
      <c r="L62" s="307"/>
      <c r="M62" s="307"/>
      <c r="N62" s="307"/>
      <c r="O62" s="307"/>
      <c r="P62" s="307"/>
      <c r="Q62" s="307"/>
      <c r="R62" s="307"/>
      <c r="S62" s="307"/>
      <c r="T62" s="307"/>
      <c r="U62" s="307"/>
      <c r="V62" s="307"/>
      <c r="W62" s="307"/>
      <c r="X62" s="307"/>
      <c r="Y62" s="307"/>
      <c r="Z62" s="307"/>
      <c r="AA62" s="307"/>
      <c r="AB62" s="307"/>
      <c r="AC62" s="307"/>
      <c r="AD62" s="307"/>
      <c r="AE62" s="307"/>
      <c r="AF62" s="307"/>
    </row>
    <row r="63" spans="1:32" ht="20.25" customHeight="1" x14ac:dyDescent="0.2">
      <c r="A63" s="445"/>
      <c r="B63" s="307"/>
      <c r="C63" s="307"/>
      <c r="D63" s="307"/>
      <c r="E63" s="307"/>
      <c r="F63" s="307"/>
      <c r="G63" s="307"/>
      <c r="H63" s="307"/>
      <c r="I63" s="307"/>
      <c r="J63" s="307"/>
      <c r="K63" s="307"/>
      <c r="L63" s="307"/>
      <c r="M63" s="307"/>
      <c r="N63" s="307"/>
      <c r="O63" s="307"/>
      <c r="P63" s="307"/>
      <c r="Q63" s="307"/>
      <c r="R63" s="307"/>
      <c r="S63" s="307"/>
      <c r="T63" s="307"/>
      <c r="U63" s="307"/>
      <c r="V63" s="307"/>
      <c r="W63" s="307"/>
      <c r="X63" s="307"/>
      <c r="Y63" s="307"/>
      <c r="Z63" s="307"/>
      <c r="AA63" s="307"/>
      <c r="AB63" s="307"/>
      <c r="AC63" s="307"/>
      <c r="AD63" s="307"/>
      <c r="AE63" s="307"/>
      <c r="AF63" s="307"/>
    </row>
    <row r="64" spans="1:32" ht="20.25" customHeight="1" x14ac:dyDescent="0.2">
      <c r="A64" s="445"/>
      <c r="B64" s="307"/>
      <c r="C64" s="307"/>
      <c r="D64" s="307"/>
      <c r="E64" s="307"/>
      <c r="F64" s="307"/>
      <c r="G64" s="307"/>
      <c r="H64" s="307"/>
      <c r="I64" s="307"/>
      <c r="J64" s="307"/>
      <c r="K64" s="307"/>
      <c r="L64" s="307"/>
      <c r="M64" s="307"/>
      <c r="N64" s="307"/>
      <c r="O64" s="307"/>
      <c r="P64" s="307"/>
      <c r="Q64" s="307"/>
      <c r="R64" s="307"/>
      <c r="S64" s="307"/>
      <c r="T64" s="307"/>
      <c r="U64" s="307"/>
      <c r="V64" s="307"/>
      <c r="W64" s="307"/>
      <c r="X64" s="307"/>
      <c r="Y64" s="307"/>
      <c r="Z64" s="307"/>
      <c r="AA64" s="307"/>
      <c r="AB64" s="307"/>
      <c r="AC64" s="307"/>
      <c r="AD64" s="307"/>
      <c r="AE64" s="307"/>
      <c r="AF64" s="307"/>
    </row>
    <row r="65" spans="1:32" ht="20.25" customHeight="1" x14ac:dyDescent="0.2">
      <c r="A65" s="445"/>
      <c r="B65" s="307"/>
      <c r="C65" s="307"/>
      <c r="D65" s="307"/>
      <c r="E65" s="307"/>
      <c r="F65" s="307"/>
      <c r="G65" s="307"/>
      <c r="H65" s="307"/>
      <c r="I65" s="307"/>
      <c r="J65" s="307"/>
      <c r="K65" s="307"/>
      <c r="L65" s="307"/>
      <c r="M65" s="307"/>
      <c r="N65" s="307"/>
      <c r="O65" s="307"/>
      <c r="P65" s="307"/>
      <c r="Q65" s="307"/>
      <c r="R65" s="307"/>
      <c r="S65" s="307"/>
      <c r="T65" s="307"/>
      <c r="U65" s="307"/>
      <c r="V65" s="307"/>
      <c r="W65" s="307"/>
      <c r="X65" s="307"/>
      <c r="Y65" s="307"/>
      <c r="Z65" s="307"/>
      <c r="AA65" s="307"/>
      <c r="AB65" s="307"/>
      <c r="AC65" s="307"/>
      <c r="AD65" s="307"/>
      <c r="AE65" s="307"/>
      <c r="AF65" s="307"/>
    </row>
    <row r="66" spans="1:32" ht="20.25" customHeight="1" x14ac:dyDescent="0.2">
      <c r="A66" s="445"/>
      <c r="B66" s="307"/>
      <c r="C66" s="307"/>
      <c r="D66" s="307"/>
      <c r="E66" s="307"/>
      <c r="F66" s="307"/>
      <c r="G66" s="307"/>
      <c r="H66" s="307"/>
      <c r="I66" s="307"/>
      <c r="J66" s="307"/>
      <c r="K66" s="307"/>
      <c r="L66" s="307"/>
      <c r="M66" s="307"/>
      <c r="N66" s="307"/>
      <c r="O66" s="307"/>
      <c r="P66" s="307"/>
      <c r="Q66" s="307"/>
      <c r="R66" s="307"/>
      <c r="S66" s="307"/>
      <c r="T66" s="307"/>
      <c r="U66" s="307"/>
      <c r="V66" s="307"/>
      <c r="W66" s="307"/>
      <c r="X66" s="307"/>
      <c r="Y66" s="307"/>
      <c r="Z66" s="307"/>
      <c r="AA66" s="307"/>
      <c r="AB66" s="307"/>
      <c r="AC66" s="307"/>
      <c r="AD66" s="307"/>
      <c r="AE66" s="307"/>
      <c r="AF66" s="307"/>
    </row>
    <row r="67" spans="1:32" ht="20.25" customHeight="1" x14ac:dyDescent="0.2">
      <c r="A67" s="445"/>
      <c r="B67" s="307"/>
      <c r="C67" s="307"/>
      <c r="D67" s="307"/>
      <c r="E67" s="307"/>
      <c r="F67" s="307"/>
      <c r="G67" s="307"/>
      <c r="H67" s="307"/>
      <c r="I67" s="307"/>
      <c r="J67" s="307"/>
      <c r="K67" s="307"/>
      <c r="L67" s="307"/>
      <c r="M67" s="307"/>
      <c r="N67" s="307"/>
      <c r="O67" s="307"/>
      <c r="P67" s="307"/>
      <c r="Q67" s="307"/>
      <c r="R67" s="307"/>
      <c r="S67" s="307"/>
      <c r="T67" s="307"/>
      <c r="U67" s="307"/>
      <c r="V67" s="307"/>
      <c r="W67" s="307"/>
      <c r="X67" s="307"/>
      <c r="Y67" s="307"/>
      <c r="Z67" s="307"/>
      <c r="AA67" s="307"/>
      <c r="AB67" s="307"/>
      <c r="AC67" s="307"/>
      <c r="AD67" s="307"/>
      <c r="AE67" s="307"/>
      <c r="AF67" s="307"/>
    </row>
    <row r="68" spans="1:32" ht="20.25" customHeight="1" x14ac:dyDescent="0.2">
      <c r="A68" s="445"/>
      <c r="B68" s="307"/>
      <c r="C68" s="307"/>
      <c r="D68" s="307"/>
      <c r="E68" s="307"/>
      <c r="F68" s="307"/>
      <c r="G68" s="307"/>
      <c r="H68" s="307"/>
      <c r="I68" s="307"/>
      <c r="J68" s="307"/>
      <c r="K68" s="307"/>
      <c r="L68" s="307"/>
      <c r="M68" s="307"/>
      <c r="N68" s="307"/>
      <c r="O68" s="307"/>
      <c r="P68" s="307"/>
      <c r="Q68" s="307"/>
      <c r="R68" s="307"/>
      <c r="S68" s="307"/>
      <c r="T68" s="307"/>
      <c r="U68" s="307"/>
      <c r="V68" s="307"/>
      <c r="W68" s="307"/>
      <c r="X68" s="307"/>
      <c r="Y68" s="307"/>
      <c r="Z68" s="307"/>
      <c r="AA68" s="307"/>
      <c r="AB68" s="307"/>
      <c r="AC68" s="307"/>
      <c r="AD68" s="307"/>
      <c r="AE68" s="307"/>
      <c r="AF68" s="307"/>
    </row>
    <row r="69" spans="1:32" ht="20.25" customHeight="1" x14ac:dyDescent="0.2">
      <c r="A69" s="445"/>
      <c r="B69" s="307"/>
      <c r="C69" s="307"/>
      <c r="D69" s="307"/>
      <c r="E69" s="307"/>
      <c r="F69" s="307"/>
      <c r="G69" s="307"/>
      <c r="H69" s="307"/>
      <c r="I69" s="307"/>
      <c r="J69" s="307"/>
      <c r="K69" s="307"/>
      <c r="L69" s="307"/>
      <c r="M69" s="307"/>
      <c r="N69" s="307"/>
      <c r="O69" s="307"/>
      <c r="P69" s="307"/>
      <c r="Q69" s="307"/>
      <c r="R69" s="307"/>
      <c r="S69" s="307"/>
      <c r="T69" s="307"/>
      <c r="U69" s="307"/>
      <c r="V69" s="307"/>
      <c r="W69" s="307"/>
      <c r="X69" s="307"/>
      <c r="Y69" s="307"/>
      <c r="Z69" s="307"/>
      <c r="AA69" s="307"/>
      <c r="AB69" s="307"/>
      <c r="AC69" s="307"/>
      <c r="AD69" s="307"/>
      <c r="AE69" s="307"/>
      <c r="AF69" s="307"/>
    </row>
    <row r="70" spans="1:32" ht="20.25" customHeight="1" x14ac:dyDescent="0.2">
      <c r="A70" s="445"/>
      <c r="B70" s="307"/>
      <c r="C70" s="307"/>
      <c r="D70" s="307"/>
      <c r="E70" s="307"/>
      <c r="F70" s="307"/>
      <c r="G70" s="307"/>
      <c r="H70" s="307"/>
      <c r="I70" s="307"/>
      <c r="J70" s="307"/>
      <c r="K70" s="307"/>
      <c r="L70" s="307"/>
      <c r="M70" s="307"/>
      <c r="N70" s="307"/>
      <c r="O70" s="307"/>
      <c r="P70" s="307"/>
      <c r="Q70" s="307"/>
      <c r="R70" s="307"/>
      <c r="S70" s="307"/>
      <c r="T70" s="307"/>
      <c r="U70" s="307"/>
      <c r="V70" s="307"/>
      <c r="W70" s="307"/>
      <c r="X70" s="307"/>
      <c r="Y70" s="307"/>
      <c r="Z70" s="307"/>
      <c r="AA70" s="307"/>
      <c r="AB70" s="307"/>
      <c r="AC70" s="307"/>
      <c r="AD70" s="307"/>
      <c r="AE70" s="307"/>
      <c r="AF70" s="307"/>
    </row>
    <row r="71" spans="1:32" ht="20.25" customHeight="1" x14ac:dyDescent="0.2">
      <c r="A71" s="445"/>
      <c r="B71" s="307"/>
      <c r="C71" s="307"/>
      <c r="D71" s="307"/>
      <c r="E71" s="307"/>
      <c r="F71" s="307"/>
      <c r="G71" s="307"/>
      <c r="H71" s="307"/>
      <c r="I71" s="307"/>
      <c r="J71" s="307"/>
      <c r="K71" s="307"/>
      <c r="L71" s="307"/>
      <c r="M71" s="307"/>
      <c r="N71" s="307"/>
      <c r="O71" s="307"/>
      <c r="P71" s="307"/>
      <c r="Q71" s="307"/>
      <c r="R71" s="307"/>
      <c r="S71" s="307"/>
      <c r="T71" s="307"/>
      <c r="U71" s="307"/>
      <c r="V71" s="307"/>
      <c r="W71" s="307"/>
      <c r="X71" s="307"/>
      <c r="Y71" s="307"/>
      <c r="Z71" s="307"/>
      <c r="AA71" s="307"/>
      <c r="AB71" s="307"/>
      <c r="AC71" s="307"/>
      <c r="AD71" s="307"/>
      <c r="AE71" s="307"/>
      <c r="AF71" s="307"/>
    </row>
    <row r="72" spans="1:32" ht="20.25" customHeight="1" x14ac:dyDescent="0.2">
      <c r="A72" s="445"/>
      <c r="B72" s="307"/>
      <c r="C72" s="307"/>
      <c r="D72" s="307"/>
      <c r="E72" s="307"/>
      <c r="F72" s="307"/>
      <c r="G72" s="307"/>
      <c r="H72" s="307"/>
      <c r="I72" s="307"/>
      <c r="J72" s="307"/>
      <c r="K72" s="307"/>
      <c r="L72" s="307"/>
      <c r="M72" s="307"/>
      <c r="N72" s="307"/>
      <c r="O72" s="307"/>
      <c r="P72" s="307"/>
      <c r="Q72" s="307"/>
      <c r="R72" s="307"/>
      <c r="S72" s="307"/>
      <c r="T72" s="307"/>
      <c r="U72" s="307"/>
      <c r="V72" s="307"/>
      <c r="W72" s="307"/>
      <c r="X72" s="307"/>
      <c r="Y72" s="307"/>
      <c r="Z72" s="307"/>
      <c r="AA72" s="307"/>
      <c r="AB72" s="307"/>
      <c r="AC72" s="307"/>
      <c r="AD72" s="307"/>
      <c r="AE72" s="307"/>
      <c r="AF72" s="307"/>
    </row>
    <row r="73" spans="1:32" ht="20.25" customHeight="1" x14ac:dyDescent="0.2">
      <c r="A73" s="445"/>
      <c r="B73" s="307"/>
      <c r="C73" s="307"/>
      <c r="D73" s="307"/>
      <c r="E73" s="307"/>
      <c r="F73" s="307"/>
      <c r="G73" s="307"/>
      <c r="H73" s="307"/>
      <c r="I73" s="307"/>
      <c r="J73" s="307"/>
      <c r="K73" s="307"/>
      <c r="L73" s="307"/>
      <c r="M73" s="307"/>
      <c r="N73" s="307"/>
      <c r="O73" s="307"/>
      <c r="P73" s="307"/>
      <c r="Q73" s="307"/>
      <c r="R73" s="307"/>
      <c r="S73" s="307"/>
      <c r="T73" s="307"/>
      <c r="U73" s="307"/>
      <c r="V73" s="307"/>
      <c r="W73" s="307"/>
      <c r="X73" s="307"/>
      <c r="Y73" s="307"/>
      <c r="Z73" s="307"/>
      <c r="AA73" s="307"/>
      <c r="AB73" s="307"/>
      <c r="AC73" s="307"/>
      <c r="AD73" s="307"/>
      <c r="AE73" s="307"/>
      <c r="AF73" s="307"/>
    </row>
    <row r="74" spans="1:32" ht="20.25" customHeight="1" x14ac:dyDescent="0.2">
      <c r="A74" s="445"/>
      <c r="B74" s="307"/>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row>
    <row r="75" spans="1:32" ht="20.25" customHeight="1" x14ac:dyDescent="0.2">
      <c r="A75" s="445"/>
      <c r="B75" s="307"/>
      <c r="C75" s="307"/>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row>
    <row r="76" spans="1:32" ht="20.25" customHeight="1" x14ac:dyDescent="0.2">
      <c r="A76" s="445"/>
      <c r="B76" s="307"/>
      <c r="C76" s="307"/>
      <c r="D76" s="30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307"/>
    </row>
    <row r="77" spans="1:32" ht="20.25" customHeight="1" x14ac:dyDescent="0.2">
      <c r="A77" s="445"/>
      <c r="B77" s="307"/>
      <c r="C77" s="307"/>
      <c r="D77" s="307"/>
      <c r="E77" s="307"/>
      <c r="F77" s="307"/>
      <c r="G77" s="307"/>
      <c r="H77" s="307"/>
      <c r="I77" s="307"/>
      <c r="J77" s="307"/>
      <c r="K77" s="307"/>
      <c r="L77" s="307"/>
      <c r="M77" s="307"/>
      <c r="N77" s="307"/>
      <c r="O77" s="307"/>
      <c r="P77" s="307"/>
      <c r="Q77" s="307"/>
      <c r="R77" s="307"/>
      <c r="S77" s="307"/>
      <c r="T77" s="307"/>
      <c r="U77" s="307"/>
      <c r="V77" s="307"/>
      <c r="W77" s="307"/>
      <c r="X77" s="307"/>
      <c r="Y77" s="307"/>
      <c r="Z77" s="307"/>
      <c r="AA77" s="307"/>
      <c r="AB77" s="307"/>
      <c r="AC77" s="307"/>
      <c r="AD77" s="307"/>
      <c r="AE77" s="307"/>
      <c r="AF77" s="307"/>
    </row>
    <row r="78" spans="1:32" ht="20.25" customHeight="1" x14ac:dyDescent="0.2">
      <c r="A78" s="445"/>
      <c r="B78" s="307"/>
      <c r="C78" s="307"/>
      <c r="D78" s="307"/>
      <c r="E78" s="307"/>
      <c r="F78" s="307"/>
      <c r="G78" s="307"/>
      <c r="H78" s="307"/>
      <c r="I78" s="307"/>
      <c r="J78" s="307"/>
      <c r="K78" s="307"/>
      <c r="L78" s="307"/>
      <c r="M78" s="307"/>
      <c r="N78" s="307"/>
      <c r="O78" s="307"/>
      <c r="P78" s="307"/>
      <c r="Q78" s="307"/>
      <c r="R78" s="307"/>
      <c r="S78" s="307"/>
      <c r="T78" s="307"/>
      <c r="U78" s="307"/>
      <c r="V78" s="307"/>
      <c r="W78" s="307"/>
      <c r="X78" s="307"/>
      <c r="Y78" s="307"/>
      <c r="Z78" s="307"/>
      <c r="AA78" s="307"/>
      <c r="AB78" s="307"/>
      <c r="AC78" s="307"/>
      <c r="AD78" s="307"/>
      <c r="AE78" s="307"/>
      <c r="AF78" s="307"/>
    </row>
    <row r="79" spans="1:32" ht="20.25" customHeight="1" x14ac:dyDescent="0.2">
      <c r="A79" s="445"/>
      <c r="B79" s="307"/>
      <c r="C79" s="307"/>
      <c r="D79" s="307"/>
      <c r="E79" s="307"/>
      <c r="F79" s="307"/>
      <c r="G79" s="307"/>
      <c r="H79" s="307"/>
      <c r="I79" s="307"/>
      <c r="J79" s="307"/>
      <c r="K79" s="307"/>
      <c r="L79" s="307"/>
      <c r="M79" s="307"/>
      <c r="N79" s="307"/>
      <c r="O79" s="307"/>
      <c r="P79" s="307"/>
      <c r="Q79" s="307"/>
      <c r="R79" s="307"/>
      <c r="S79" s="307"/>
      <c r="T79" s="307"/>
      <c r="U79" s="307"/>
      <c r="V79" s="307"/>
      <c r="W79" s="307"/>
      <c r="X79" s="307"/>
      <c r="Y79" s="307"/>
      <c r="Z79" s="307"/>
      <c r="AA79" s="307"/>
      <c r="AB79" s="307"/>
      <c r="AC79" s="307"/>
      <c r="AD79" s="307"/>
      <c r="AE79" s="307"/>
      <c r="AF79" s="307"/>
    </row>
    <row r="80" spans="1:32" ht="20.25" customHeight="1" x14ac:dyDescent="0.2">
      <c r="A80" s="445"/>
      <c r="B80" s="307"/>
      <c r="C80" s="307"/>
      <c r="D80" s="307"/>
      <c r="E80" s="307"/>
      <c r="F80" s="307"/>
      <c r="G80" s="307"/>
      <c r="H80" s="307"/>
      <c r="I80" s="307"/>
      <c r="J80" s="307"/>
      <c r="K80" s="307"/>
      <c r="L80" s="307"/>
      <c r="M80" s="307"/>
      <c r="N80" s="307"/>
      <c r="O80" s="307"/>
      <c r="P80" s="307"/>
      <c r="Q80" s="307"/>
      <c r="R80" s="307"/>
      <c r="S80" s="307"/>
      <c r="T80" s="307"/>
      <c r="U80" s="307"/>
      <c r="V80" s="307"/>
      <c r="W80" s="307"/>
      <c r="X80" s="307"/>
      <c r="Y80" s="307"/>
      <c r="Z80" s="307"/>
      <c r="AA80" s="307"/>
      <c r="AB80" s="307"/>
      <c r="AC80" s="307"/>
      <c r="AD80" s="307"/>
      <c r="AE80" s="307"/>
      <c r="AF80" s="307"/>
    </row>
    <row r="81" spans="1:32" ht="20.25" customHeight="1" x14ac:dyDescent="0.2">
      <c r="A81" s="445"/>
      <c r="B81" s="307"/>
      <c r="C81" s="307"/>
      <c r="D81" s="307"/>
      <c r="E81" s="307"/>
      <c r="F81" s="307"/>
      <c r="G81" s="307"/>
      <c r="H81" s="307"/>
      <c r="I81" s="307"/>
      <c r="J81" s="307"/>
      <c r="K81" s="307"/>
      <c r="L81" s="307"/>
      <c r="M81" s="307"/>
      <c r="N81" s="307"/>
      <c r="O81" s="307"/>
      <c r="P81" s="307"/>
      <c r="Q81" s="307"/>
      <c r="R81" s="307"/>
      <c r="S81" s="307"/>
      <c r="T81" s="307"/>
      <c r="U81" s="307"/>
      <c r="V81" s="307"/>
      <c r="W81" s="307"/>
      <c r="X81" s="307"/>
      <c r="Y81" s="307"/>
      <c r="Z81" s="307"/>
      <c r="AA81" s="307"/>
      <c r="AB81" s="307"/>
      <c r="AC81" s="307"/>
      <c r="AD81" s="307"/>
      <c r="AE81" s="307"/>
      <c r="AF81" s="307"/>
    </row>
    <row r="82" spans="1:32" ht="20.25" customHeight="1" x14ac:dyDescent="0.2">
      <c r="A82" s="445"/>
      <c r="B82" s="307"/>
      <c r="C82" s="307"/>
      <c r="D82" s="307"/>
      <c r="E82" s="307"/>
      <c r="F82" s="307"/>
      <c r="G82" s="307"/>
      <c r="H82" s="307"/>
      <c r="I82" s="307"/>
      <c r="J82" s="307"/>
      <c r="K82" s="307"/>
      <c r="L82" s="307"/>
      <c r="M82" s="307"/>
      <c r="N82" s="307"/>
      <c r="O82" s="307"/>
      <c r="P82" s="307"/>
      <c r="Q82" s="307"/>
      <c r="R82" s="307"/>
      <c r="S82" s="307"/>
      <c r="T82" s="307"/>
      <c r="U82" s="307"/>
      <c r="V82" s="307"/>
      <c r="W82" s="307"/>
      <c r="X82" s="307"/>
      <c r="Y82" s="307"/>
      <c r="Z82" s="307"/>
      <c r="AA82" s="307"/>
      <c r="AB82" s="307"/>
      <c r="AC82" s="307"/>
      <c r="AD82" s="307"/>
      <c r="AE82" s="307"/>
      <c r="AF82" s="307"/>
    </row>
    <row r="83" spans="1:32" ht="20.25" customHeight="1" x14ac:dyDescent="0.2">
      <c r="A83" s="445"/>
      <c r="B83" s="307"/>
      <c r="C83" s="307"/>
      <c r="D83" s="307"/>
      <c r="E83" s="307"/>
      <c r="F83" s="307"/>
      <c r="G83" s="307"/>
      <c r="H83" s="307"/>
      <c r="I83" s="307"/>
      <c r="J83" s="307"/>
      <c r="K83" s="307"/>
      <c r="L83" s="307"/>
      <c r="M83" s="307"/>
      <c r="N83" s="307"/>
      <c r="O83" s="307"/>
      <c r="P83" s="307"/>
      <c r="Q83" s="307"/>
      <c r="R83" s="307"/>
      <c r="S83" s="307"/>
      <c r="T83" s="307"/>
      <c r="U83" s="307"/>
      <c r="V83" s="307"/>
      <c r="W83" s="307"/>
      <c r="X83" s="307"/>
      <c r="Y83" s="307"/>
      <c r="Z83" s="307"/>
      <c r="AA83" s="307"/>
      <c r="AB83" s="307"/>
      <c r="AC83" s="307"/>
      <c r="AD83" s="307"/>
      <c r="AE83" s="307"/>
      <c r="AF83" s="307"/>
    </row>
    <row r="84" spans="1:32" ht="20.25" customHeight="1" x14ac:dyDescent="0.2">
      <c r="A84" s="445"/>
      <c r="B84" s="307"/>
      <c r="C84" s="307"/>
      <c r="D84" s="307"/>
      <c r="E84" s="307"/>
      <c r="F84" s="307"/>
      <c r="G84" s="307"/>
      <c r="H84" s="307"/>
      <c r="I84" s="307"/>
      <c r="J84" s="307"/>
      <c r="K84" s="307"/>
      <c r="L84" s="307"/>
      <c r="M84" s="307"/>
      <c r="N84" s="307"/>
      <c r="O84" s="307"/>
      <c r="P84" s="307"/>
      <c r="Q84" s="307"/>
      <c r="R84" s="307"/>
      <c r="S84" s="307"/>
      <c r="T84" s="307"/>
      <c r="U84" s="307"/>
      <c r="V84" s="307"/>
      <c r="W84" s="307"/>
      <c r="X84" s="307"/>
      <c r="Y84" s="307"/>
      <c r="Z84" s="307"/>
      <c r="AA84" s="307"/>
      <c r="AB84" s="307"/>
      <c r="AC84" s="307"/>
      <c r="AD84" s="307"/>
      <c r="AE84" s="307"/>
      <c r="AF84" s="307"/>
    </row>
    <row r="85" spans="1:32" ht="20.25" customHeight="1" x14ac:dyDescent="0.2">
      <c r="A85" s="445"/>
      <c r="B85" s="307"/>
      <c r="C85" s="307"/>
      <c r="D85" s="307"/>
      <c r="E85" s="307"/>
      <c r="F85" s="307"/>
      <c r="G85" s="307"/>
      <c r="H85" s="307"/>
      <c r="I85" s="307"/>
      <c r="J85" s="307"/>
      <c r="K85" s="307"/>
      <c r="L85" s="307"/>
      <c r="M85" s="307"/>
      <c r="N85" s="307"/>
      <c r="O85" s="307"/>
      <c r="P85" s="307"/>
      <c r="Q85" s="307"/>
      <c r="R85" s="307"/>
      <c r="S85" s="307"/>
      <c r="T85" s="307"/>
      <c r="U85" s="307"/>
      <c r="V85" s="307"/>
      <c r="W85" s="307"/>
      <c r="X85" s="307"/>
      <c r="Y85" s="307"/>
      <c r="Z85" s="307"/>
      <c r="AA85" s="307"/>
      <c r="AB85" s="307"/>
      <c r="AC85" s="307"/>
      <c r="AD85" s="307"/>
      <c r="AE85" s="307"/>
      <c r="AF85" s="307"/>
    </row>
    <row r="86" spans="1:32" ht="20.25" customHeight="1" x14ac:dyDescent="0.2">
      <c r="A86" s="445"/>
      <c r="B86" s="307"/>
      <c r="C86" s="307"/>
      <c r="D86" s="307"/>
      <c r="E86" s="307"/>
      <c r="F86" s="307"/>
      <c r="G86" s="307"/>
      <c r="H86" s="307"/>
      <c r="I86" s="307"/>
      <c r="J86" s="307"/>
      <c r="K86" s="307"/>
      <c r="L86" s="307"/>
      <c r="M86" s="307"/>
      <c r="N86" s="307"/>
      <c r="O86" s="307"/>
      <c r="P86" s="307"/>
      <c r="Q86" s="307"/>
      <c r="R86" s="307"/>
      <c r="S86" s="307"/>
      <c r="T86" s="307"/>
      <c r="U86" s="307"/>
      <c r="V86" s="307"/>
      <c r="W86" s="307"/>
      <c r="X86" s="307"/>
      <c r="Y86" s="307"/>
      <c r="Z86" s="307"/>
      <c r="AA86" s="307"/>
      <c r="AB86" s="307"/>
      <c r="AC86" s="307"/>
      <c r="AD86" s="307"/>
      <c r="AE86" s="307"/>
      <c r="AF86" s="307"/>
    </row>
    <row r="87" spans="1:32" ht="20.25" customHeight="1" x14ac:dyDescent="0.2">
      <c r="A87" s="445"/>
      <c r="B87" s="307"/>
      <c r="C87" s="307"/>
      <c r="D87" s="307"/>
      <c r="E87" s="307"/>
      <c r="F87" s="307"/>
      <c r="G87" s="307"/>
      <c r="H87" s="307"/>
      <c r="I87" s="307"/>
      <c r="J87" s="307"/>
      <c r="K87" s="307"/>
      <c r="L87" s="307"/>
      <c r="M87" s="307"/>
      <c r="N87" s="307"/>
      <c r="O87" s="307"/>
      <c r="P87" s="307"/>
      <c r="Q87" s="307"/>
      <c r="R87" s="307"/>
      <c r="S87" s="307"/>
      <c r="T87" s="307"/>
      <c r="U87" s="307"/>
      <c r="V87" s="307"/>
      <c r="W87" s="307"/>
      <c r="X87" s="307"/>
      <c r="Y87" s="307"/>
      <c r="Z87" s="307"/>
      <c r="AA87" s="307"/>
      <c r="AB87" s="307"/>
      <c r="AC87" s="307"/>
      <c r="AD87" s="307"/>
      <c r="AE87" s="307"/>
      <c r="AF87" s="307"/>
    </row>
    <row r="88" spans="1:32" ht="20.25" customHeight="1" x14ac:dyDescent="0.2">
      <c r="A88" s="445"/>
      <c r="B88" s="307"/>
      <c r="C88" s="307"/>
      <c r="D88" s="307"/>
      <c r="E88" s="307"/>
      <c r="F88" s="307"/>
      <c r="G88" s="307"/>
      <c r="H88" s="307"/>
      <c r="I88" s="307"/>
      <c r="J88" s="307"/>
      <c r="K88" s="307"/>
      <c r="L88" s="307"/>
      <c r="M88" s="307"/>
      <c r="N88" s="307"/>
      <c r="O88" s="307"/>
      <c r="P88" s="307"/>
      <c r="Q88" s="307"/>
      <c r="R88" s="307"/>
      <c r="S88" s="307"/>
      <c r="T88" s="307"/>
      <c r="U88" s="307"/>
      <c r="V88" s="307"/>
      <c r="W88" s="307"/>
      <c r="X88" s="307"/>
      <c r="Y88" s="307"/>
      <c r="Z88" s="307"/>
      <c r="AA88" s="307"/>
      <c r="AB88" s="307"/>
      <c r="AC88" s="307"/>
      <c r="AD88" s="307"/>
      <c r="AE88" s="307"/>
      <c r="AF88" s="307"/>
    </row>
    <row r="89" spans="1:32" ht="20.25" customHeight="1" x14ac:dyDescent="0.2">
      <c r="A89" s="445"/>
      <c r="B89" s="307"/>
      <c r="C89" s="307"/>
      <c r="D89" s="307"/>
      <c r="E89" s="307"/>
      <c r="F89" s="307"/>
      <c r="G89" s="307"/>
      <c r="H89" s="307"/>
      <c r="I89" s="307"/>
      <c r="J89" s="307"/>
      <c r="K89" s="307"/>
      <c r="L89" s="307"/>
      <c r="M89" s="307"/>
      <c r="N89" s="307"/>
      <c r="O89" s="307"/>
      <c r="P89" s="307"/>
      <c r="Q89" s="307"/>
      <c r="R89" s="307"/>
      <c r="S89" s="307"/>
      <c r="T89" s="307"/>
      <c r="U89" s="307"/>
      <c r="V89" s="307"/>
      <c r="W89" s="307"/>
      <c r="X89" s="307"/>
      <c r="Y89" s="307"/>
      <c r="Z89" s="307"/>
      <c r="AA89" s="307"/>
      <c r="AB89" s="307"/>
      <c r="AC89" s="307"/>
      <c r="AD89" s="307"/>
      <c r="AE89" s="307"/>
      <c r="AF89" s="307"/>
    </row>
    <row r="90" spans="1:32" ht="20.25" customHeight="1" x14ac:dyDescent="0.2">
      <c r="A90" s="445"/>
      <c r="B90" s="307"/>
      <c r="C90" s="307"/>
      <c r="D90" s="307"/>
      <c r="E90" s="307"/>
      <c r="F90" s="307"/>
      <c r="G90" s="307"/>
      <c r="H90" s="307"/>
      <c r="I90" s="307"/>
      <c r="J90" s="307"/>
      <c r="K90" s="307"/>
      <c r="L90" s="307"/>
      <c r="M90" s="307"/>
      <c r="N90" s="307"/>
      <c r="O90" s="307"/>
      <c r="P90" s="307"/>
      <c r="Q90" s="307"/>
      <c r="R90" s="307"/>
      <c r="S90" s="307"/>
      <c r="T90" s="307"/>
      <c r="U90" s="307"/>
      <c r="V90" s="307"/>
      <c r="W90" s="307"/>
      <c r="X90" s="307"/>
      <c r="Y90" s="307"/>
      <c r="Z90" s="307"/>
      <c r="AA90" s="307"/>
      <c r="AB90" s="307"/>
      <c r="AC90" s="307"/>
      <c r="AD90" s="307"/>
      <c r="AE90" s="307"/>
      <c r="AF90" s="307"/>
    </row>
    <row r="91" spans="1:32" ht="20.25" customHeight="1" x14ac:dyDescent="0.2">
      <c r="A91" s="445"/>
      <c r="B91" s="307"/>
      <c r="C91" s="307"/>
      <c r="D91" s="307"/>
      <c r="E91" s="307"/>
      <c r="F91" s="307"/>
      <c r="G91" s="307"/>
      <c r="H91" s="307"/>
      <c r="I91" s="307"/>
      <c r="J91" s="307"/>
      <c r="K91" s="307"/>
      <c r="L91" s="307"/>
      <c r="M91" s="307"/>
      <c r="N91" s="307"/>
      <c r="O91" s="307"/>
      <c r="P91" s="307"/>
      <c r="Q91" s="307"/>
      <c r="R91" s="307"/>
      <c r="S91" s="307"/>
      <c r="T91" s="307"/>
      <c r="U91" s="307"/>
      <c r="V91" s="307"/>
      <c r="W91" s="307"/>
      <c r="X91" s="307"/>
      <c r="Y91" s="307"/>
      <c r="Z91" s="307"/>
      <c r="AA91" s="307"/>
      <c r="AB91" s="307"/>
      <c r="AC91" s="307"/>
      <c r="AD91" s="307"/>
      <c r="AE91" s="307"/>
      <c r="AF91" s="307"/>
    </row>
    <row r="92" spans="1:32" ht="20.25" customHeight="1" x14ac:dyDescent="0.2">
      <c r="A92" s="445"/>
      <c r="B92" s="307"/>
      <c r="C92" s="307"/>
      <c r="D92" s="307"/>
      <c r="E92" s="307"/>
      <c r="F92" s="307"/>
      <c r="G92" s="307"/>
      <c r="H92" s="307"/>
      <c r="I92" s="307"/>
      <c r="J92" s="307"/>
      <c r="K92" s="307"/>
      <c r="L92" s="307"/>
      <c r="M92" s="307"/>
      <c r="N92" s="307"/>
      <c r="O92" s="307"/>
      <c r="P92" s="307"/>
      <c r="Q92" s="307"/>
      <c r="R92" s="307"/>
      <c r="S92" s="307"/>
      <c r="T92" s="307"/>
      <c r="U92" s="307"/>
      <c r="V92" s="307"/>
      <c r="W92" s="307"/>
      <c r="X92" s="307"/>
      <c r="Y92" s="307"/>
      <c r="Z92" s="307"/>
      <c r="AA92" s="307"/>
      <c r="AB92" s="307"/>
      <c r="AC92" s="307"/>
      <c r="AD92" s="307"/>
      <c r="AE92" s="307"/>
      <c r="AF92" s="307"/>
    </row>
    <row r="93" spans="1:32" ht="20.25" customHeight="1" x14ac:dyDescent="0.2">
      <c r="A93" s="445"/>
      <c r="B93" s="307"/>
      <c r="C93" s="307"/>
      <c r="D93" s="307"/>
      <c r="E93" s="307"/>
      <c r="F93" s="307"/>
      <c r="G93" s="307"/>
      <c r="H93" s="307"/>
      <c r="I93" s="307"/>
      <c r="J93" s="307"/>
      <c r="K93" s="307"/>
      <c r="L93" s="307"/>
      <c r="M93" s="307"/>
      <c r="N93" s="307"/>
      <c r="O93" s="307"/>
      <c r="P93" s="307"/>
      <c r="Q93" s="307"/>
      <c r="R93" s="307"/>
      <c r="S93" s="307"/>
      <c r="T93" s="307"/>
      <c r="U93" s="307"/>
      <c r="V93" s="307"/>
      <c r="W93" s="307"/>
      <c r="X93" s="307"/>
      <c r="Y93" s="307"/>
      <c r="Z93" s="307"/>
      <c r="AA93" s="307"/>
      <c r="AB93" s="307"/>
      <c r="AC93" s="307"/>
      <c r="AD93" s="307"/>
      <c r="AE93" s="307"/>
      <c r="AF93" s="307"/>
    </row>
    <row r="94" spans="1:32" ht="20.25" customHeight="1" x14ac:dyDescent="0.2">
      <c r="A94" s="445"/>
      <c r="B94" s="307"/>
      <c r="C94" s="307"/>
      <c r="D94" s="307"/>
      <c r="E94" s="307"/>
      <c r="F94" s="307"/>
      <c r="G94" s="307"/>
      <c r="H94" s="307"/>
      <c r="I94" s="307"/>
      <c r="J94" s="307"/>
      <c r="K94" s="307"/>
      <c r="L94" s="307"/>
      <c r="M94" s="307"/>
      <c r="N94" s="307"/>
      <c r="O94" s="307"/>
      <c r="P94" s="307"/>
      <c r="Q94" s="307"/>
      <c r="R94" s="307"/>
      <c r="S94" s="307"/>
      <c r="T94" s="307"/>
      <c r="U94" s="307"/>
      <c r="V94" s="307"/>
      <c r="W94" s="307"/>
      <c r="X94" s="307"/>
      <c r="Y94" s="307"/>
      <c r="Z94" s="307"/>
      <c r="AA94" s="307"/>
      <c r="AB94" s="307"/>
      <c r="AC94" s="307"/>
      <c r="AD94" s="307"/>
      <c r="AE94" s="307"/>
      <c r="AF94" s="307"/>
    </row>
    <row r="95" spans="1:32" ht="20.25" customHeight="1" x14ac:dyDescent="0.2">
      <c r="A95" s="445"/>
      <c r="B95" s="307"/>
      <c r="C95" s="307"/>
      <c r="D95" s="307"/>
      <c r="E95" s="307"/>
      <c r="F95" s="307"/>
      <c r="G95" s="307"/>
      <c r="H95" s="307"/>
      <c r="I95" s="307"/>
      <c r="J95" s="307"/>
      <c r="K95" s="307"/>
      <c r="L95" s="307"/>
      <c r="M95" s="307"/>
      <c r="N95" s="307"/>
      <c r="O95" s="307"/>
      <c r="P95" s="307"/>
      <c r="Q95" s="307"/>
      <c r="R95" s="307"/>
      <c r="S95" s="307"/>
      <c r="T95" s="307"/>
      <c r="U95" s="307"/>
      <c r="V95" s="307"/>
      <c r="W95" s="307"/>
      <c r="X95" s="307"/>
      <c r="Y95" s="307"/>
      <c r="Z95" s="307"/>
      <c r="AA95" s="307"/>
      <c r="AB95" s="307"/>
      <c r="AC95" s="307"/>
      <c r="AD95" s="307"/>
      <c r="AE95" s="307"/>
      <c r="AF95" s="307"/>
    </row>
    <row r="96" spans="1:32" ht="20.25" customHeight="1" x14ac:dyDescent="0.2">
      <c r="A96" s="445"/>
      <c r="B96" s="307"/>
      <c r="C96" s="307"/>
      <c r="D96" s="307"/>
      <c r="E96" s="307"/>
      <c r="F96" s="307"/>
      <c r="G96" s="307"/>
      <c r="H96" s="307"/>
      <c r="I96" s="307"/>
      <c r="J96" s="307"/>
      <c r="K96" s="307"/>
      <c r="L96" s="307"/>
      <c r="M96" s="307"/>
      <c r="N96" s="307"/>
      <c r="O96" s="307"/>
      <c r="P96" s="307"/>
      <c r="Q96" s="307"/>
      <c r="R96" s="307"/>
      <c r="S96" s="307"/>
      <c r="T96" s="307"/>
      <c r="U96" s="307"/>
      <c r="V96" s="307"/>
      <c r="W96" s="307"/>
      <c r="X96" s="307"/>
      <c r="Y96" s="307"/>
      <c r="Z96" s="307"/>
      <c r="AA96" s="307"/>
      <c r="AB96" s="307"/>
      <c r="AC96" s="307"/>
      <c r="AD96" s="307"/>
      <c r="AE96" s="307"/>
      <c r="AF96" s="307"/>
    </row>
    <row r="97" spans="1:32" ht="20.25" customHeight="1" x14ac:dyDescent="0.2">
      <c r="A97" s="445"/>
      <c r="B97" s="307"/>
      <c r="C97" s="307"/>
      <c r="D97" s="307"/>
      <c r="E97" s="307"/>
      <c r="F97" s="307"/>
      <c r="G97" s="307"/>
      <c r="H97" s="307"/>
      <c r="I97" s="307"/>
      <c r="J97" s="307"/>
      <c r="K97" s="307"/>
      <c r="L97" s="307"/>
      <c r="M97" s="307"/>
      <c r="N97" s="307"/>
      <c r="O97" s="307"/>
      <c r="P97" s="307"/>
      <c r="Q97" s="307"/>
      <c r="R97" s="307"/>
      <c r="S97" s="307"/>
      <c r="T97" s="307"/>
      <c r="U97" s="307"/>
      <c r="V97" s="307"/>
      <c r="W97" s="307"/>
      <c r="X97" s="307"/>
      <c r="Y97" s="307"/>
      <c r="Z97" s="307"/>
      <c r="AA97" s="307"/>
      <c r="AB97" s="307"/>
      <c r="AC97" s="307"/>
      <c r="AD97" s="307"/>
      <c r="AE97" s="307"/>
      <c r="AF97" s="307"/>
    </row>
    <row r="98" spans="1:32" ht="20.25" customHeight="1" x14ac:dyDescent="0.2">
      <c r="A98" s="445"/>
      <c r="B98" s="307"/>
      <c r="C98" s="307"/>
      <c r="D98" s="307"/>
      <c r="E98" s="307"/>
      <c r="F98" s="307"/>
      <c r="G98" s="307"/>
      <c r="H98" s="307"/>
      <c r="I98" s="307"/>
      <c r="J98" s="307"/>
      <c r="K98" s="307"/>
      <c r="L98" s="307"/>
      <c r="M98" s="307"/>
      <c r="N98" s="307"/>
      <c r="O98" s="307"/>
      <c r="P98" s="307"/>
      <c r="Q98" s="307"/>
      <c r="R98" s="307"/>
      <c r="S98" s="307"/>
      <c r="T98" s="307"/>
      <c r="U98" s="307"/>
      <c r="V98" s="307"/>
      <c r="W98" s="307"/>
      <c r="X98" s="307"/>
      <c r="Y98" s="307"/>
      <c r="Z98" s="307"/>
      <c r="AA98" s="307"/>
      <c r="AB98" s="307"/>
      <c r="AC98" s="307"/>
      <c r="AD98" s="307"/>
      <c r="AE98" s="307"/>
      <c r="AF98" s="307"/>
    </row>
    <row r="99" spans="1:32" ht="20.25" customHeight="1" x14ac:dyDescent="0.2">
      <c r="A99" s="445"/>
      <c r="B99" s="307"/>
      <c r="C99" s="307"/>
      <c r="D99" s="307"/>
      <c r="E99" s="307"/>
      <c r="F99" s="307"/>
      <c r="G99" s="307"/>
      <c r="H99" s="307"/>
      <c r="I99" s="307"/>
      <c r="J99" s="307"/>
      <c r="K99" s="307"/>
      <c r="L99" s="307"/>
      <c r="M99" s="307"/>
      <c r="N99" s="307"/>
      <c r="O99" s="307"/>
      <c r="P99" s="307"/>
      <c r="Q99" s="307"/>
      <c r="R99" s="307"/>
      <c r="S99" s="307"/>
      <c r="T99" s="307"/>
      <c r="U99" s="307"/>
      <c r="V99" s="307"/>
      <c r="W99" s="307"/>
      <c r="X99" s="307"/>
      <c r="Y99" s="307"/>
      <c r="Z99" s="307"/>
      <c r="AA99" s="307"/>
      <c r="AB99" s="307"/>
      <c r="AC99" s="307"/>
      <c r="AD99" s="307"/>
      <c r="AE99" s="307"/>
      <c r="AF99" s="307"/>
    </row>
    <row r="100" spans="1:32" ht="20.25" customHeight="1" x14ac:dyDescent="0.2">
      <c r="A100" s="445"/>
      <c r="B100" s="307"/>
      <c r="C100" s="307"/>
      <c r="D100" s="307"/>
      <c r="E100" s="307"/>
      <c r="F100" s="307"/>
      <c r="G100" s="307"/>
      <c r="H100" s="307"/>
      <c r="I100" s="307"/>
      <c r="J100" s="307"/>
      <c r="K100" s="307"/>
      <c r="L100" s="307"/>
      <c r="M100" s="307"/>
      <c r="N100" s="307"/>
      <c r="O100" s="307"/>
      <c r="P100" s="307"/>
      <c r="Q100" s="307"/>
      <c r="R100" s="307"/>
      <c r="S100" s="307"/>
      <c r="T100" s="307"/>
      <c r="U100" s="307"/>
      <c r="V100" s="307"/>
      <c r="W100" s="307"/>
      <c r="X100" s="307"/>
      <c r="Y100" s="307"/>
      <c r="Z100" s="307"/>
      <c r="AA100" s="307"/>
      <c r="AB100" s="307"/>
      <c r="AC100" s="307"/>
      <c r="AD100" s="307"/>
      <c r="AE100" s="307"/>
      <c r="AF100" s="307"/>
    </row>
    <row r="101" spans="1:32" ht="20.25" customHeight="1" x14ac:dyDescent="0.2">
      <c r="A101" s="445"/>
      <c r="B101" s="307"/>
      <c r="C101" s="307"/>
      <c r="D101" s="307"/>
      <c r="E101" s="307"/>
      <c r="F101" s="307"/>
      <c r="G101" s="307"/>
      <c r="H101" s="307"/>
      <c r="I101" s="307"/>
      <c r="J101" s="307"/>
      <c r="K101" s="307"/>
      <c r="L101" s="307"/>
      <c r="M101" s="307"/>
      <c r="N101" s="307"/>
      <c r="O101" s="307"/>
      <c r="P101" s="307"/>
      <c r="Q101" s="307"/>
      <c r="R101" s="307"/>
      <c r="S101" s="307"/>
      <c r="T101" s="307"/>
      <c r="U101" s="307"/>
      <c r="V101" s="307"/>
      <c r="W101" s="307"/>
      <c r="X101" s="307"/>
      <c r="Y101" s="307"/>
      <c r="Z101" s="307"/>
      <c r="AA101" s="307"/>
      <c r="AB101" s="307"/>
      <c r="AC101" s="307"/>
      <c r="AD101" s="307"/>
      <c r="AE101" s="307"/>
      <c r="AF101" s="307"/>
    </row>
    <row r="102" spans="1:32" ht="20.25" customHeight="1" x14ac:dyDescent="0.2">
      <c r="A102" s="445"/>
      <c r="B102" s="307"/>
      <c r="C102" s="307"/>
      <c r="D102" s="307"/>
      <c r="E102" s="307"/>
      <c r="F102" s="307"/>
      <c r="G102" s="307"/>
      <c r="H102" s="307"/>
      <c r="I102" s="307"/>
      <c r="J102" s="307"/>
      <c r="K102" s="307"/>
      <c r="L102" s="307"/>
      <c r="M102" s="307"/>
      <c r="N102" s="307"/>
      <c r="O102" s="307"/>
      <c r="P102" s="307"/>
      <c r="Q102" s="307"/>
      <c r="R102" s="307"/>
      <c r="S102" s="307"/>
      <c r="T102" s="307"/>
      <c r="U102" s="307"/>
      <c r="V102" s="307"/>
      <c r="W102" s="307"/>
      <c r="X102" s="307"/>
      <c r="Y102" s="307"/>
      <c r="Z102" s="307"/>
      <c r="AA102" s="307"/>
      <c r="AB102" s="307"/>
      <c r="AC102" s="307"/>
      <c r="AD102" s="307"/>
      <c r="AE102" s="307"/>
      <c r="AF102" s="307"/>
    </row>
    <row r="103" spans="1:32" ht="20.25" customHeight="1" x14ac:dyDescent="0.2">
      <c r="A103" s="445"/>
      <c r="B103" s="307"/>
      <c r="C103" s="307"/>
      <c r="D103" s="307"/>
      <c r="E103" s="307"/>
      <c r="F103" s="307"/>
      <c r="G103" s="307"/>
      <c r="H103" s="307"/>
      <c r="I103" s="307"/>
      <c r="J103" s="307"/>
      <c r="K103" s="307"/>
      <c r="L103" s="307"/>
      <c r="M103" s="307"/>
      <c r="N103" s="307"/>
      <c r="O103" s="307"/>
      <c r="P103" s="307"/>
      <c r="Q103" s="307"/>
      <c r="R103" s="307"/>
      <c r="S103" s="307"/>
      <c r="T103" s="307"/>
      <c r="U103" s="307"/>
      <c r="V103" s="307"/>
      <c r="W103" s="307"/>
      <c r="X103" s="307"/>
      <c r="Y103" s="307"/>
      <c r="Z103" s="307"/>
      <c r="AA103" s="307"/>
      <c r="AB103" s="307"/>
      <c r="AC103" s="307"/>
      <c r="AD103" s="307"/>
      <c r="AE103" s="307"/>
      <c r="AF103" s="307"/>
    </row>
    <row r="104" spans="1:32" ht="20.25" customHeight="1" x14ac:dyDescent="0.2">
      <c r="A104" s="445"/>
      <c r="B104" s="307"/>
      <c r="C104" s="307"/>
      <c r="D104" s="307"/>
      <c r="E104" s="307"/>
      <c r="F104" s="307"/>
      <c r="G104" s="307"/>
      <c r="H104" s="307"/>
      <c r="I104" s="307"/>
      <c r="J104" s="307"/>
      <c r="K104" s="307"/>
      <c r="L104" s="307"/>
      <c r="M104" s="307"/>
      <c r="N104" s="307"/>
      <c r="O104" s="307"/>
      <c r="P104" s="307"/>
      <c r="Q104" s="307"/>
      <c r="R104" s="307"/>
      <c r="S104" s="307"/>
      <c r="T104" s="307"/>
      <c r="U104" s="307"/>
      <c r="V104" s="307"/>
      <c r="W104" s="307"/>
      <c r="X104" s="307"/>
      <c r="Y104" s="307"/>
      <c r="Z104" s="307"/>
      <c r="AA104" s="307"/>
      <c r="AB104" s="307"/>
      <c r="AC104" s="307"/>
      <c r="AD104" s="307"/>
      <c r="AE104" s="307"/>
      <c r="AF104" s="307"/>
    </row>
    <row r="105" spans="1:32" ht="20.25" customHeight="1" x14ac:dyDescent="0.2">
      <c r="A105" s="445"/>
      <c r="B105" s="307"/>
      <c r="C105" s="307"/>
      <c r="D105" s="307"/>
      <c r="E105" s="307"/>
      <c r="F105" s="307"/>
      <c r="G105" s="307"/>
      <c r="H105" s="307"/>
      <c r="I105" s="307"/>
      <c r="J105" s="307"/>
      <c r="K105" s="307"/>
      <c r="L105" s="307"/>
      <c r="M105" s="307"/>
      <c r="N105" s="307"/>
      <c r="O105" s="307"/>
      <c r="P105" s="307"/>
      <c r="Q105" s="307"/>
      <c r="R105" s="307"/>
      <c r="S105" s="307"/>
      <c r="T105" s="307"/>
      <c r="U105" s="307"/>
      <c r="V105" s="307"/>
      <c r="W105" s="307"/>
      <c r="X105" s="307"/>
      <c r="Y105" s="307"/>
      <c r="Z105" s="307"/>
      <c r="AA105" s="307"/>
      <c r="AB105" s="307"/>
      <c r="AC105" s="307"/>
      <c r="AD105" s="307"/>
      <c r="AE105" s="307"/>
      <c r="AF105" s="307"/>
    </row>
    <row r="106" spans="1:32" ht="20.25" customHeight="1" x14ac:dyDescent="0.2">
      <c r="A106" s="445"/>
      <c r="B106" s="307"/>
      <c r="C106" s="307"/>
      <c r="D106" s="307"/>
      <c r="E106" s="307"/>
      <c r="F106" s="307"/>
      <c r="G106" s="307"/>
      <c r="H106" s="307"/>
      <c r="I106" s="307"/>
      <c r="J106" s="307"/>
      <c r="K106" s="307"/>
      <c r="L106" s="307"/>
      <c r="M106" s="307"/>
      <c r="N106" s="307"/>
      <c r="O106" s="307"/>
      <c r="P106" s="307"/>
      <c r="Q106" s="307"/>
      <c r="R106" s="307"/>
      <c r="S106" s="307"/>
      <c r="T106" s="307"/>
      <c r="U106" s="307"/>
      <c r="V106" s="307"/>
      <c r="W106" s="307"/>
      <c r="X106" s="307"/>
      <c r="Y106" s="307"/>
      <c r="Z106" s="307"/>
      <c r="AA106" s="307"/>
      <c r="AB106" s="307"/>
      <c r="AC106" s="307"/>
      <c r="AD106" s="307"/>
      <c r="AE106" s="307"/>
      <c r="AF106" s="307"/>
    </row>
    <row r="107" spans="1:32" ht="20.25" customHeight="1" x14ac:dyDescent="0.2">
      <c r="A107" s="445"/>
      <c r="B107" s="307"/>
      <c r="C107" s="307"/>
      <c r="D107" s="307"/>
      <c r="E107" s="307"/>
      <c r="F107" s="307"/>
      <c r="G107" s="307"/>
      <c r="H107" s="307"/>
      <c r="I107" s="307"/>
      <c r="J107" s="307"/>
      <c r="K107" s="307"/>
      <c r="L107" s="307"/>
      <c r="M107" s="307"/>
      <c r="N107" s="307"/>
      <c r="O107" s="307"/>
      <c r="P107" s="307"/>
      <c r="Q107" s="307"/>
      <c r="R107" s="307"/>
      <c r="S107" s="307"/>
      <c r="T107" s="307"/>
      <c r="U107" s="307"/>
      <c r="V107" s="307"/>
      <c r="W107" s="307"/>
      <c r="X107" s="307"/>
      <c r="Y107" s="307"/>
      <c r="Z107" s="307"/>
      <c r="AA107" s="307"/>
      <c r="AB107" s="307"/>
      <c r="AC107" s="307"/>
      <c r="AD107" s="307"/>
      <c r="AE107" s="307"/>
      <c r="AF107" s="307"/>
    </row>
    <row r="108" spans="1:32" ht="20.25" customHeight="1" x14ac:dyDescent="0.2">
      <c r="A108" s="445"/>
      <c r="B108" s="307"/>
      <c r="C108" s="307"/>
      <c r="D108" s="307"/>
      <c r="E108" s="307"/>
      <c r="F108" s="307"/>
      <c r="G108" s="307"/>
      <c r="H108" s="307"/>
      <c r="I108" s="307"/>
      <c r="J108" s="307"/>
      <c r="K108" s="307"/>
      <c r="L108" s="307"/>
      <c r="M108" s="307"/>
      <c r="N108" s="307"/>
      <c r="O108" s="307"/>
      <c r="P108" s="307"/>
      <c r="Q108" s="307"/>
      <c r="R108" s="307"/>
      <c r="S108" s="307"/>
      <c r="T108" s="307"/>
      <c r="U108" s="307"/>
      <c r="V108" s="307"/>
      <c r="W108" s="307"/>
      <c r="X108" s="307"/>
      <c r="Y108" s="307"/>
      <c r="Z108" s="307"/>
      <c r="AA108" s="307"/>
      <c r="AB108" s="307"/>
      <c r="AC108" s="307"/>
      <c r="AD108" s="307"/>
      <c r="AE108" s="307"/>
      <c r="AF108" s="307"/>
    </row>
    <row r="109" spans="1:32" ht="20.25" customHeight="1" x14ac:dyDescent="0.2">
      <c r="A109" s="445"/>
      <c r="B109" s="307"/>
      <c r="C109" s="307"/>
      <c r="D109" s="307"/>
      <c r="E109" s="307"/>
      <c r="F109" s="307"/>
      <c r="G109" s="307"/>
      <c r="H109" s="307"/>
      <c r="I109" s="307"/>
      <c r="J109" s="307"/>
      <c r="K109" s="307"/>
      <c r="L109" s="307"/>
      <c r="M109" s="307"/>
      <c r="N109" s="307"/>
      <c r="O109" s="307"/>
      <c r="P109" s="307"/>
      <c r="Q109" s="307"/>
      <c r="R109" s="307"/>
      <c r="S109" s="307"/>
      <c r="T109" s="307"/>
      <c r="U109" s="307"/>
      <c r="V109" s="307"/>
      <c r="W109" s="307"/>
      <c r="X109" s="307"/>
      <c r="Y109" s="307"/>
      <c r="Z109" s="307"/>
      <c r="AA109" s="307"/>
      <c r="AB109" s="307"/>
      <c r="AC109" s="307"/>
      <c r="AD109" s="307"/>
      <c r="AE109" s="307"/>
      <c r="AF109" s="307"/>
    </row>
    <row r="110" spans="1:32" ht="20.25" customHeight="1" x14ac:dyDescent="0.2">
      <c r="A110" s="445"/>
      <c r="B110" s="307"/>
      <c r="C110" s="307"/>
      <c r="D110" s="307"/>
      <c r="E110" s="307"/>
      <c r="F110" s="307"/>
      <c r="G110" s="307"/>
      <c r="H110" s="307"/>
      <c r="I110" s="307"/>
      <c r="J110" s="307"/>
      <c r="K110" s="307"/>
      <c r="L110" s="307"/>
      <c r="M110" s="307"/>
      <c r="N110" s="307"/>
      <c r="O110" s="307"/>
      <c r="P110" s="307"/>
      <c r="Q110" s="307"/>
      <c r="R110" s="307"/>
      <c r="S110" s="307"/>
      <c r="T110" s="307"/>
      <c r="U110" s="307"/>
      <c r="V110" s="307"/>
      <c r="W110" s="307"/>
      <c r="X110" s="307"/>
      <c r="Y110" s="307"/>
      <c r="Z110" s="307"/>
      <c r="AA110" s="307"/>
      <c r="AB110" s="307"/>
      <c r="AC110" s="307"/>
      <c r="AD110" s="307"/>
      <c r="AE110" s="307"/>
      <c r="AF110" s="307"/>
    </row>
    <row r="111" spans="1:32" ht="20.25" customHeight="1" x14ac:dyDescent="0.2">
      <c r="A111" s="445"/>
      <c r="B111" s="307"/>
      <c r="C111" s="307"/>
      <c r="D111" s="307"/>
      <c r="E111" s="307"/>
      <c r="F111" s="307"/>
      <c r="G111" s="307"/>
      <c r="H111" s="307"/>
      <c r="I111" s="307"/>
      <c r="J111" s="307"/>
      <c r="K111" s="307"/>
      <c r="L111" s="307"/>
      <c r="M111" s="307"/>
      <c r="N111" s="307"/>
      <c r="O111" s="307"/>
      <c r="P111" s="307"/>
      <c r="Q111" s="307"/>
      <c r="R111" s="307"/>
      <c r="S111" s="307"/>
      <c r="T111" s="307"/>
      <c r="U111" s="307"/>
      <c r="V111" s="307"/>
      <c r="W111" s="307"/>
      <c r="X111" s="307"/>
      <c r="Y111" s="307"/>
      <c r="Z111" s="307"/>
      <c r="AA111" s="307"/>
      <c r="AB111" s="307"/>
      <c r="AC111" s="307"/>
      <c r="AD111" s="307"/>
      <c r="AE111" s="307"/>
      <c r="AF111" s="307"/>
    </row>
    <row r="112" spans="1:32" ht="20.25" customHeight="1" x14ac:dyDescent="0.2">
      <c r="A112" s="445"/>
      <c r="B112" s="307"/>
      <c r="C112" s="307"/>
      <c r="D112" s="307"/>
      <c r="E112" s="307"/>
      <c r="F112" s="307"/>
      <c r="G112" s="307"/>
      <c r="H112" s="307"/>
      <c r="I112" s="307"/>
      <c r="J112" s="307"/>
      <c r="K112" s="307"/>
      <c r="L112" s="307"/>
      <c r="M112" s="307"/>
      <c r="N112" s="307"/>
      <c r="O112" s="307"/>
      <c r="P112" s="307"/>
      <c r="Q112" s="307"/>
      <c r="R112" s="307"/>
      <c r="S112" s="307"/>
      <c r="T112" s="307"/>
      <c r="U112" s="307"/>
      <c r="V112" s="307"/>
      <c r="W112" s="307"/>
      <c r="X112" s="307"/>
      <c r="Y112" s="307"/>
      <c r="Z112" s="307"/>
      <c r="AA112" s="307"/>
      <c r="AB112" s="307"/>
      <c r="AC112" s="307"/>
      <c r="AD112" s="307"/>
      <c r="AE112" s="307"/>
      <c r="AF112" s="307"/>
    </row>
    <row r="113" spans="1:32" ht="20.25" customHeight="1" x14ac:dyDescent="0.2">
      <c r="A113" s="445"/>
      <c r="B113" s="307"/>
      <c r="C113" s="307"/>
      <c r="D113" s="307"/>
      <c r="E113" s="307"/>
      <c r="F113" s="307"/>
      <c r="G113" s="307"/>
      <c r="H113" s="307"/>
      <c r="I113" s="307"/>
      <c r="J113" s="307"/>
      <c r="K113" s="307"/>
      <c r="L113" s="307"/>
      <c r="M113" s="307"/>
      <c r="N113" s="307"/>
      <c r="O113" s="307"/>
      <c r="P113" s="307"/>
      <c r="Q113" s="307"/>
      <c r="R113" s="307"/>
      <c r="S113" s="307"/>
      <c r="T113" s="307"/>
      <c r="U113" s="307"/>
      <c r="V113" s="307"/>
      <c r="W113" s="307"/>
      <c r="X113" s="307"/>
      <c r="Y113" s="307"/>
      <c r="Z113" s="307"/>
      <c r="AA113" s="307"/>
      <c r="AB113" s="307"/>
      <c r="AC113" s="307"/>
      <c r="AD113" s="307"/>
      <c r="AE113" s="307"/>
      <c r="AF113" s="307"/>
    </row>
    <row r="114" spans="1:32" ht="20.25" customHeight="1" x14ac:dyDescent="0.2">
      <c r="A114" s="445"/>
      <c r="B114" s="307"/>
      <c r="C114" s="307"/>
      <c r="D114" s="307"/>
      <c r="E114" s="307"/>
      <c r="F114" s="307"/>
      <c r="G114" s="307"/>
      <c r="H114" s="307"/>
      <c r="I114" s="307"/>
      <c r="J114" s="307"/>
      <c r="K114" s="307"/>
      <c r="L114" s="307"/>
      <c r="M114" s="307"/>
      <c r="N114" s="307"/>
      <c r="O114" s="307"/>
      <c r="P114" s="307"/>
      <c r="Q114" s="307"/>
      <c r="R114" s="307"/>
      <c r="S114" s="307"/>
      <c r="T114" s="307"/>
      <c r="U114" s="307"/>
      <c r="V114" s="307"/>
      <c r="W114" s="307"/>
      <c r="X114" s="307"/>
      <c r="Y114" s="307"/>
      <c r="Z114" s="307"/>
      <c r="AA114" s="307"/>
      <c r="AB114" s="307"/>
      <c r="AC114" s="307"/>
      <c r="AD114" s="307"/>
      <c r="AE114" s="307"/>
      <c r="AF114" s="307"/>
    </row>
    <row r="115" spans="1:32" ht="20.25" customHeight="1" x14ac:dyDescent="0.2">
      <c r="A115" s="445"/>
      <c r="B115" s="307"/>
      <c r="C115" s="307"/>
      <c r="D115" s="307"/>
      <c r="E115" s="307"/>
      <c r="F115" s="307"/>
      <c r="G115" s="307"/>
      <c r="H115" s="307"/>
      <c r="I115" s="307"/>
      <c r="J115" s="307"/>
      <c r="K115" s="307"/>
      <c r="L115" s="307"/>
      <c r="M115" s="307"/>
      <c r="N115" s="307"/>
      <c r="O115" s="307"/>
      <c r="P115" s="307"/>
      <c r="Q115" s="307"/>
      <c r="R115" s="307"/>
      <c r="S115" s="307"/>
      <c r="T115" s="307"/>
      <c r="U115" s="307"/>
      <c r="V115" s="307"/>
      <c r="W115" s="307"/>
      <c r="X115" s="307"/>
      <c r="Y115" s="307"/>
      <c r="Z115" s="307"/>
      <c r="AA115" s="307"/>
      <c r="AB115" s="307"/>
      <c r="AC115" s="307"/>
      <c r="AD115" s="307"/>
      <c r="AE115" s="307"/>
      <c r="AF115" s="307"/>
    </row>
    <row r="116" spans="1:32" ht="20.25" customHeight="1" x14ac:dyDescent="0.2">
      <c r="A116" s="445"/>
      <c r="B116" s="307"/>
      <c r="C116" s="307"/>
      <c r="D116" s="307"/>
      <c r="E116" s="307"/>
      <c r="F116" s="307"/>
      <c r="G116" s="307"/>
      <c r="H116" s="307"/>
      <c r="I116" s="307"/>
      <c r="J116" s="307"/>
      <c r="K116" s="307"/>
      <c r="L116" s="307"/>
      <c r="M116" s="307"/>
      <c r="N116" s="307"/>
      <c r="O116" s="307"/>
      <c r="P116" s="307"/>
      <c r="Q116" s="307"/>
      <c r="R116" s="307"/>
      <c r="S116" s="307"/>
      <c r="T116" s="307"/>
      <c r="U116" s="307"/>
      <c r="V116" s="307"/>
      <c r="W116" s="307"/>
      <c r="X116" s="307"/>
      <c r="Y116" s="307"/>
      <c r="Z116" s="307"/>
      <c r="AA116" s="307"/>
      <c r="AB116" s="307"/>
      <c r="AC116" s="307"/>
      <c r="AD116" s="307"/>
      <c r="AE116" s="307"/>
      <c r="AF116" s="307"/>
    </row>
    <row r="117" spans="1:32" ht="20.25" customHeight="1" x14ac:dyDescent="0.2">
      <c r="A117" s="445"/>
      <c r="B117" s="307"/>
      <c r="C117" s="307"/>
      <c r="D117" s="307"/>
      <c r="E117" s="307"/>
      <c r="F117" s="307"/>
      <c r="G117" s="307"/>
      <c r="H117" s="307"/>
      <c r="I117" s="307"/>
      <c r="J117" s="307"/>
      <c r="K117" s="307"/>
      <c r="L117" s="307"/>
      <c r="M117" s="307"/>
      <c r="N117" s="307"/>
      <c r="O117" s="307"/>
      <c r="P117" s="307"/>
      <c r="Q117" s="307"/>
      <c r="R117" s="307"/>
      <c r="S117" s="307"/>
      <c r="T117" s="307"/>
      <c r="U117" s="307"/>
      <c r="V117" s="307"/>
      <c r="W117" s="307"/>
      <c r="X117" s="307"/>
      <c r="Y117" s="307"/>
      <c r="Z117" s="307"/>
      <c r="AA117" s="307"/>
      <c r="AB117" s="307"/>
      <c r="AC117" s="307"/>
      <c r="AD117" s="307"/>
      <c r="AE117" s="307"/>
      <c r="AF117" s="307"/>
    </row>
    <row r="118" spans="1:32" ht="20.25" customHeight="1" x14ac:dyDescent="0.2">
      <c r="A118" s="445"/>
      <c r="B118" s="307"/>
      <c r="C118" s="307"/>
      <c r="D118" s="307"/>
      <c r="E118" s="307"/>
      <c r="F118" s="307"/>
      <c r="G118" s="307"/>
      <c r="H118" s="307"/>
      <c r="I118" s="307"/>
      <c r="J118" s="307"/>
      <c r="K118" s="307"/>
      <c r="L118" s="307"/>
      <c r="M118" s="307"/>
      <c r="N118" s="307"/>
      <c r="O118" s="307"/>
      <c r="P118" s="307"/>
      <c r="Q118" s="307"/>
      <c r="R118" s="307"/>
      <c r="S118" s="307"/>
      <c r="T118" s="307"/>
      <c r="U118" s="307"/>
      <c r="V118" s="307"/>
      <c r="W118" s="307"/>
      <c r="X118" s="307"/>
      <c r="Y118" s="307"/>
      <c r="Z118" s="307"/>
      <c r="AA118" s="307"/>
      <c r="AB118" s="307"/>
      <c r="AC118" s="307"/>
      <c r="AD118" s="307"/>
      <c r="AE118" s="307"/>
      <c r="AF118" s="307"/>
    </row>
    <row r="119" spans="1:32" ht="20.25" customHeight="1" x14ac:dyDescent="0.2">
      <c r="A119" s="445"/>
      <c r="B119" s="307"/>
      <c r="C119" s="307"/>
      <c r="D119" s="307"/>
      <c r="E119" s="307"/>
      <c r="F119" s="307"/>
      <c r="G119" s="307"/>
      <c r="H119" s="307"/>
      <c r="I119" s="307"/>
      <c r="J119" s="307"/>
      <c r="K119" s="307"/>
      <c r="L119" s="307"/>
      <c r="M119" s="307"/>
      <c r="N119" s="307"/>
      <c r="O119" s="307"/>
      <c r="P119" s="307"/>
      <c r="Q119" s="307"/>
      <c r="R119" s="307"/>
      <c r="S119" s="307"/>
      <c r="T119" s="307"/>
      <c r="U119" s="307"/>
      <c r="V119" s="307"/>
      <c r="W119" s="307"/>
      <c r="X119" s="307"/>
      <c r="Y119" s="307"/>
      <c r="Z119" s="307"/>
      <c r="AA119" s="307"/>
      <c r="AB119" s="307"/>
      <c r="AC119" s="307"/>
      <c r="AD119" s="307"/>
      <c r="AE119" s="307"/>
      <c r="AF119" s="307"/>
    </row>
    <row r="120" spans="1:32" ht="20.25" customHeight="1" x14ac:dyDescent="0.2">
      <c r="A120" s="445"/>
      <c r="B120" s="307"/>
      <c r="C120" s="307"/>
      <c r="D120" s="307"/>
      <c r="E120" s="307"/>
      <c r="F120" s="307"/>
      <c r="G120" s="307"/>
      <c r="H120" s="307"/>
      <c r="I120" s="307"/>
      <c r="J120" s="307"/>
      <c r="K120" s="307"/>
      <c r="L120" s="307"/>
      <c r="M120" s="307"/>
      <c r="N120" s="307"/>
      <c r="O120" s="307"/>
      <c r="P120" s="307"/>
      <c r="Q120" s="307"/>
      <c r="R120" s="307"/>
      <c r="S120" s="307"/>
      <c r="T120" s="307"/>
      <c r="U120" s="307"/>
      <c r="V120" s="307"/>
      <c r="W120" s="307"/>
      <c r="X120" s="307"/>
      <c r="Y120" s="307"/>
      <c r="Z120" s="307"/>
      <c r="AA120" s="307"/>
      <c r="AB120" s="307"/>
      <c r="AC120" s="307"/>
      <c r="AD120" s="307"/>
      <c r="AE120" s="307"/>
      <c r="AF120" s="307"/>
    </row>
    <row r="121" spans="1:32" ht="20.25" customHeight="1" x14ac:dyDescent="0.2">
      <c r="A121" s="445"/>
      <c r="B121" s="307"/>
      <c r="C121" s="307"/>
      <c r="D121" s="307"/>
      <c r="E121" s="307"/>
      <c r="F121" s="307"/>
      <c r="G121" s="307"/>
      <c r="H121" s="307"/>
      <c r="I121" s="307"/>
      <c r="J121" s="307"/>
      <c r="K121" s="307"/>
      <c r="L121" s="307"/>
      <c r="M121" s="307"/>
      <c r="N121" s="307"/>
      <c r="O121" s="307"/>
      <c r="P121" s="307"/>
      <c r="Q121" s="307"/>
      <c r="R121" s="307"/>
      <c r="S121" s="307"/>
      <c r="T121" s="307"/>
      <c r="U121" s="307"/>
      <c r="V121" s="307"/>
      <c r="W121" s="307"/>
      <c r="X121" s="307"/>
      <c r="Y121" s="307"/>
      <c r="Z121" s="307"/>
      <c r="AA121" s="307"/>
      <c r="AB121" s="307"/>
      <c r="AC121" s="307"/>
      <c r="AD121" s="307"/>
      <c r="AE121" s="307"/>
      <c r="AF121" s="307"/>
    </row>
    <row r="122" spans="1:32" ht="20.25" customHeight="1" x14ac:dyDescent="0.2">
      <c r="A122" s="445"/>
      <c r="B122" s="307"/>
      <c r="C122" s="307"/>
      <c r="D122" s="307"/>
      <c r="E122" s="307"/>
      <c r="F122" s="307"/>
      <c r="G122" s="307"/>
      <c r="H122" s="307"/>
      <c r="I122" s="307"/>
      <c r="J122" s="307"/>
      <c r="K122" s="307"/>
      <c r="L122" s="307"/>
      <c r="M122" s="307"/>
      <c r="N122" s="307"/>
      <c r="O122" s="307"/>
      <c r="P122" s="307"/>
      <c r="Q122" s="307"/>
      <c r="R122" s="307"/>
      <c r="S122" s="307"/>
      <c r="T122" s="307"/>
      <c r="U122" s="307"/>
      <c r="V122" s="307"/>
      <c r="W122" s="307"/>
      <c r="X122" s="307"/>
      <c r="Y122" s="307"/>
      <c r="Z122" s="307"/>
      <c r="AA122" s="307"/>
      <c r="AB122" s="307"/>
      <c r="AC122" s="307"/>
      <c r="AD122" s="307"/>
      <c r="AE122" s="307"/>
      <c r="AF122" s="307"/>
    </row>
    <row r="123" spans="1:32" ht="20.25" customHeight="1" x14ac:dyDescent="0.2">
      <c r="A123" s="445"/>
      <c r="B123" s="307"/>
      <c r="C123" s="307"/>
      <c r="D123" s="307"/>
      <c r="E123" s="307"/>
      <c r="F123" s="307"/>
      <c r="G123" s="307"/>
      <c r="H123" s="307"/>
      <c r="I123" s="307"/>
      <c r="J123" s="307"/>
      <c r="K123" s="307"/>
      <c r="L123" s="307"/>
      <c r="M123" s="307"/>
      <c r="N123" s="307"/>
      <c r="O123" s="307"/>
      <c r="P123" s="307"/>
      <c r="Q123" s="307"/>
      <c r="R123" s="307"/>
      <c r="S123" s="307"/>
      <c r="T123" s="307"/>
      <c r="U123" s="307"/>
      <c r="V123" s="307"/>
      <c r="W123" s="307"/>
      <c r="X123" s="307"/>
      <c r="Y123" s="307"/>
      <c r="Z123" s="307"/>
      <c r="AA123" s="307"/>
      <c r="AB123" s="307"/>
      <c r="AC123" s="307"/>
      <c r="AD123" s="307"/>
      <c r="AE123" s="307"/>
      <c r="AF123" s="307"/>
    </row>
    <row r="124" spans="1:32" ht="20.25" customHeight="1" x14ac:dyDescent="0.2">
      <c r="A124" s="445"/>
      <c r="B124" s="307"/>
      <c r="C124" s="307"/>
      <c r="D124" s="307"/>
      <c r="E124" s="307"/>
      <c r="F124" s="307"/>
      <c r="G124" s="307"/>
      <c r="H124" s="307"/>
      <c r="I124" s="307"/>
      <c r="J124" s="307"/>
      <c r="K124" s="307"/>
      <c r="L124" s="307"/>
      <c r="M124" s="307"/>
      <c r="N124" s="307"/>
      <c r="O124" s="307"/>
      <c r="P124" s="307"/>
      <c r="Q124" s="307"/>
      <c r="R124" s="307"/>
      <c r="S124" s="307"/>
      <c r="T124" s="307"/>
      <c r="U124" s="307"/>
      <c r="V124" s="307"/>
      <c r="W124" s="307"/>
      <c r="X124" s="307"/>
      <c r="Y124" s="307"/>
      <c r="Z124" s="307"/>
      <c r="AA124" s="307"/>
      <c r="AB124" s="307"/>
      <c r="AC124" s="307"/>
      <c r="AD124" s="307"/>
      <c r="AE124" s="307"/>
      <c r="AF124" s="307"/>
    </row>
    <row r="125" spans="1:32" ht="20.25" customHeight="1" x14ac:dyDescent="0.2">
      <c r="A125" s="445"/>
      <c r="B125" s="307"/>
      <c r="C125" s="307"/>
      <c r="D125" s="307"/>
      <c r="E125" s="307"/>
      <c r="F125" s="307"/>
      <c r="G125" s="307"/>
      <c r="H125" s="307"/>
      <c r="I125" s="307"/>
      <c r="J125" s="307"/>
      <c r="K125" s="307"/>
      <c r="L125" s="307"/>
      <c r="M125" s="307"/>
      <c r="N125" s="307"/>
      <c r="O125" s="307"/>
      <c r="P125" s="307"/>
      <c r="Q125" s="307"/>
      <c r="R125" s="307"/>
      <c r="S125" s="307"/>
      <c r="T125" s="307"/>
      <c r="U125" s="307"/>
      <c r="V125" s="307"/>
      <c r="W125" s="307"/>
      <c r="X125" s="307"/>
      <c r="Y125" s="307"/>
      <c r="Z125" s="307"/>
      <c r="AA125" s="307"/>
      <c r="AB125" s="307"/>
      <c r="AC125" s="307"/>
      <c r="AD125" s="307"/>
      <c r="AE125" s="307"/>
      <c r="AF125" s="307"/>
    </row>
    <row r="126" spans="1:32" ht="20.25" customHeight="1" x14ac:dyDescent="0.2">
      <c r="A126" s="445"/>
      <c r="B126" s="307"/>
      <c r="C126" s="307"/>
      <c r="D126" s="307"/>
      <c r="E126" s="307"/>
      <c r="F126" s="307"/>
      <c r="G126" s="307"/>
      <c r="H126" s="307"/>
      <c r="I126" s="307"/>
      <c r="J126" s="307"/>
      <c r="K126" s="307"/>
      <c r="L126" s="307"/>
      <c r="M126" s="307"/>
      <c r="N126" s="307"/>
      <c r="O126" s="307"/>
      <c r="P126" s="307"/>
      <c r="Q126" s="307"/>
      <c r="R126" s="307"/>
      <c r="S126" s="307"/>
      <c r="T126" s="307"/>
      <c r="U126" s="307"/>
      <c r="V126" s="307"/>
      <c r="W126" s="307"/>
      <c r="X126" s="307"/>
      <c r="Y126" s="307"/>
      <c r="Z126" s="307"/>
      <c r="AA126" s="307"/>
      <c r="AB126" s="307"/>
      <c r="AC126" s="307"/>
      <c r="AD126" s="307"/>
      <c r="AE126" s="307"/>
      <c r="AF126" s="307"/>
    </row>
    <row r="127" spans="1:32" ht="20.25" customHeight="1" x14ac:dyDescent="0.2">
      <c r="A127" s="445"/>
      <c r="B127" s="307"/>
      <c r="C127" s="307"/>
      <c r="D127" s="307"/>
      <c r="E127" s="307"/>
      <c r="F127" s="307"/>
      <c r="G127" s="307"/>
      <c r="H127" s="307"/>
      <c r="I127" s="307"/>
      <c r="J127" s="307"/>
      <c r="K127" s="307"/>
      <c r="L127" s="307"/>
      <c r="M127" s="307"/>
      <c r="N127" s="307"/>
      <c r="O127" s="307"/>
      <c r="P127" s="307"/>
      <c r="Q127" s="307"/>
      <c r="R127" s="307"/>
      <c r="S127" s="307"/>
      <c r="T127" s="307"/>
      <c r="U127" s="307"/>
      <c r="V127" s="307"/>
      <c r="W127" s="307"/>
      <c r="X127" s="307"/>
      <c r="Y127" s="307"/>
      <c r="Z127" s="307"/>
      <c r="AA127" s="307"/>
      <c r="AB127" s="307"/>
      <c r="AC127" s="307"/>
      <c r="AD127" s="307"/>
      <c r="AE127" s="307"/>
      <c r="AF127" s="307"/>
    </row>
    <row r="128" spans="1:32" ht="20.25" customHeight="1" x14ac:dyDescent="0.2">
      <c r="A128" s="445"/>
      <c r="B128" s="307"/>
      <c r="C128" s="307"/>
      <c r="D128" s="307"/>
      <c r="E128" s="307"/>
      <c r="F128" s="307"/>
      <c r="G128" s="307"/>
      <c r="H128" s="307"/>
      <c r="I128" s="307"/>
      <c r="J128" s="307"/>
      <c r="K128" s="307"/>
      <c r="L128" s="307"/>
      <c r="M128" s="307"/>
      <c r="N128" s="307"/>
      <c r="O128" s="307"/>
      <c r="P128" s="307"/>
      <c r="Q128" s="307"/>
      <c r="R128" s="307"/>
      <c r="S128" s="307"/>
      <c r="T128" s="307"/>
      <c r="U128" s="307"/>
      <c r="V128" s="307"/>
      <c r="W128" s="307"/>
      <c r="X128" s="307"/>
      <c r="Y128" s="307"/>
      <c r="Z128" s="307"/>
      <c r="AA128" s="307"/>
      <c r="AB128" s="307"/>
      <c r="AC128" s="307"/>
      <c r="AD128" s="307"/>
      <c r="AE128" s="307"/>
      <c r="AF128" s="307"/>
    </row>
    <row r="129" spans="1:32" ht="20.25" customHeight="1" x14ac:dyDescent="0.2">
      <c r="A129" s="445"/>
      <c r="B129" s="307"/>
      <c r="C129" s="307"/>
      <c r="D129" s="307"/>
      <c r="E129" s="307"/>
      <c r="F129" s="307"/>
      <c r="G129" s="307"/>
      <c r="H129" s="307"/>
      <c r="I129" s="307"/>
      <c r="J129" s="307"/>
      <c r="K129" s="307"/>
      <c r="L129" s="307"/>
      <c r="M129" s="307"/>
      <c r="N129" s="307"/>
      <c r="O129" s="307"/>
      <c r="P129" s="307"/>
      <c r="Q129" s="307"/>
      <c r="R129" s="307"/>
      <c r="S129" s="307"/>
      <c r="T129" s="307"/>
      <c r="U129" s="307"/>
      <c r="V129" s="307"/>
      <c r="W129" s="307"/>
      <c r="X129" s="307"/>
      <c r="Y129" s="307"/>
      <c r="Z129" s="307"/>
      <c r="AA129" s="307"/>
      <c r="AB129" s="307"/>
      <c r="AC129" s="307"/>
      <c r="AD129" s="307"/>
      <c r="AE129" s="307"/>
      <c r="AF129" s="307"/>
    </row>
    <row r="130" spans="1:32" ht="20.25" customHeight="1" x14ac:dyDescent="0.2">
      <c r="A130" s="445"/>
      <c r="B130" s="307"/>
      <c r="C130" s="307"/>
      <c r="D130" s="307"/>
      <c r="E130" s="307"/>
      <c r="F130" s="307"/>
      <c r="G130" s="307"/>
      <c r="H130" s="307"/>
      <c r="I130" s="307"/>
      <c r="J130" s="307"/>
      <c r="K130" s="307"/>
      <c r="L130" s="307"/>
      <c r="M130" s="307"/>
      <c r="N130" s="307"/>
      <c r="O130" s="307"/>
      <c r="P130" s="307"/>
      <c r="Q130" s="307"/>
      <c r="R130" s="307"/>
      <c r="S130" s="307"/>
      <c r="T130" s="307"/>
      <c r="U130" s="307"/>
      <c r="V130" s="307"/>
      <c r="W130" s="307"/>
      <c r="X130" s="307"/>
      <c r="Y130" s="307"/>
      <c r="Z130" s="307"/>
      <c r="AA130" s="307"/>
      <c r="AB130" s="307"/>
      <c r="AC130" s="307"/>
      <c r="AD130" s="307"/>
      <c r="AE130" s="307"/>
      <c r="AF130" s="307"/>
    </row>
    <row r="131" spans="1:32" ht="20.25" customHeight="1" x14ac:dyDescent="0.2">
      <c r="A131" s="445"/>
      <c r="B131" s="307"/>
      <c r="C131" s="307"/>
      <c r="D131" s="307"/>
      <c r="E131" s="307"/>
      <c r="F131" s="307"/>
      <c r="G131" s="307"/>
      <c r="H131" s="307"/>
      <c r="I131" s="307"/>
      <c r="J131" s="307"/>
      <c r="K131" s="307"/>
      <c r="L131" s="307"/>
      <c r="M131" s="307"/>
      <c r="N131" s="307"/>
      <c r="O131" s="307"/>
      <c r="P131" s="307"/>
      <c r="Q131" s="307"/>
      <c r="R131" s="307"/>
      <c r="S131" s="307"/>
      <c r="T131" s="307"/>
      <c r="U131" s="307"/>
      <c r="V131" s="307"/>
      <c r="W131" s="307"/>
      <c r="X131" s="307"/>
      <c r="Y131" s="307"/>
      <c r="Z131" s="307"/>
      <c r="AA131" s="307"/>
      <c r="AB131" s="307"/>
      <c r="AC131" s="307"/>
      <c r="AD131" s="307"/>
      <c r="AE131" s="307"/>
      <c r="AF131" s="307"/>
    </row>
    <row r="132" spans="1:32" ht="20.25" customHeight="1" x14ac:dyDescent="0.2">
      <c r="A132" s="445"/>
      <c r="B132" s="307"/>
      <c r="C132" s="307"/>
      <c r="D132" s="307"/>
      <c r="E132" s="307"/>
      <c r="F132" s="307"/>
      <c r="G132" s="307"/>
      <c r="H132" s="307"/>
      <c r="I132" s="307"/>
      <c r="J132" s="307"/>
      <c r="K132" s="307"/>
      <c r="L132" s="307"/>
      <c r="M132" s="307"/>
      <c r="N132" s="307"/>
      <c r="O132" s="307"/>
      <c r="P132" s="307"/>
      <c r="Q132" s="307"/>
      <c r="R132" s="307"/>
      <c r="S132" s="307"/>
      <c r="T132" s="307"/>
      <c r="U132" s="307"/>
      <c r="V132" s="307"/>
      <c r="W132" s="307"/>
      <c r="X132" s="307"/>
      <c r="Y132" s="307"/>
      <c r="Z132" s="307"/>
      <c r="AA132" s="307"/>
      <c r="AB132" s="307"/>
      <c r="AC132" s="307"/>
      <c r="AD132" s="307"/>
      <c r="AE132" s="307"/>
      <c r="AF132" s="307"/>
    </row>
    <row r="133" spans="1:32" ht="20.25" customHeight="1" x14ac:dyDescent="0.2">
      <c r="A133" s="445"/>
      <c r="B133" s="307"/>
      <c r="C133" s="307"/>
      <c r="D133" s="307"/>
      <c r="E133" s="307"/>
      <c r="F133" s="307"/>
      <c r="G133" s="307"/>
      <c r="H133" s="307"/>
      <c r="I133" s="307"/>
      <c r="J133" s="307"/>
      <c r="K133" s="307"/>
      <c r="L133" s="307"/>
      <c r="M133" s="307"/>
      <c r="N133" s="307"/>
      <c r="O133" s="307"/>
      <c r="P133" s="307"/>
      <c r="Q133" s="307"/>
      <c r="R133" s="307"/>
      <c r="S133" s="307"/>
      <c r="T133" s="307"/>
      <c r="U133" s="307"/>
      <c r="V133" s="307"/>
      <c r="W133" s="307"/>
      <c r="X133" s="307"/>
      <c r="Y133" s="307"/>
      <c r="Z133" s="307"/>
      <c r="AA133" s="307"/>
      <c r="AB133" s="307"/>
      <c r="AC133" s="307"/>
      <c r="AD133" s="307"/>
      <c r="AE133" s="307"/>
      <c r="AF133" s="307"/>
    </row>
    <row r="134" spans="1:32" ht="20.25" customHeight="1" x14ac:dyDescent="0.2">
      <c r="A134" s="445"/>
      <c r="B134" s="307"/>
      <c r="C134" s="307"/>
      <c r="D134" s="307"/>
      <c r="E134" s="307"/>
      <c r="F134" s="307"/>
      <c r="G134" s="307"/>
      <c r="H134" s="307"/>
      <c r="I134" s="307"/>
      <c r="J134" s="307"/>
      <c r="K134" s="307"/>
      <c r="L134" s="307"/>
      <c r="M134" s="307"/>
      <c r="N134" s="307"/>
      <c r="O134" s="307"/>
      <c r="P134" s="307"/>
      <c r="Q134" s="307"/>
      <c r="R134" s="307"/>
      <c r="S134" s="307"/>
      <c r="T134" s="307"/>
      <c r="U134" s="307"/>
      <c r="V134" s="307"/>
      <c r="W134" s="307"/>
      <c r="X134" s="307"/>
      <c r="Y134" s="307"/>
      <c r="Z134" s="307"/>
      <c r="AA134" s="307"/>
      <c r="AB134" s="307"/>
      <c r="AC134" s="307"/>
      <c r="AD134" s="307"/>
      <c r="AE134" s="307"/>
      <c r="AF134" s="307"/>
    </row>
    <row r="135" spans="1:32" ht="20.25" customHeight="1" x14ac:dyDescent="0.2">
      <c r="A135" s="445"/>
      <c r="B135" s="307"/>
      <c r="C135" s="307"/>
      <c r="D135" s="307"/>
      <c r="E135" s="307"/>
      <c r="F135" s="307"/>
      <c r="G135" s="307"/>
      <c r="H135" s="307"/>
      <c r="I135" s="307"/>
      <c r="J135" s="307"/>
      <c r="K135" s="307"/>
      <c r="L135" s="307"/>
      <c r="M135" s="307"/>
      <c r="N135" s="307"/>
      <c r="O135" s="307"/>
      <c r="P135" s="307"/>
      <c r="Q135" s="307"/>
      <c r="R135" s="307"/>
      <c r="S135" s="307"/>
      <c r="T135" s="307"/>
      <c r="U135" s="307"/>
      <c r="V135" s="307"/>
      <c r="W135" s="307"/>
      <c r="X135" s="307"/>
      <c r="Y135" s="307"/>
      <c r="Z135" s="307"/>
      <c r="AA135" s="307"/>
      <c r="AB135" s="307"/>
      <c r="AC135" s="307"/>
      <c r="AD135" s="307"/>
      <c r="AE135" s="307"/>
      <c r="AF135" s="307"/>
    </row>
    <row r="136" spans="1:32" ht="20.25" customHeight="1" x14ac:dyDescent="0.2">
      <c r="A136" s="445"/>
      <c r="B136" s="307"/>
      <c r="C136" s="307"/>
      <c r="D136" s="307"/>
      <c r="E136" s="307"/>
      <c r="F136" s="307"/>
      <c r="G136" s="307"/>
      <c r="H136" s="307"/>
      <c r="I136" s="307"/>
      <c r="J136" s="307"/>
      <c r="K136" s="307"/>
      <c r="L136" s="307"/>
      <c r="M136" s="307"/>
      <c r="N136" s="307"/>
      <c r="O136" s="307"/>
      <c r="P136" s="307"/>
      <c r="Q136" s="307"/>
      <c r="R136" s="307"/>
      <c r="S136" s="307"/>
      <c r="T136" s="307"/>
      <c r="U136" s="307"/>
      <c r="V136" s="307"/>
      <c r="W136" s="307"/>
      <c r="X136" s="307"/>
      <c r="Y136" s="307"/>
      <c r="Z136" s="307"/>
      <c r="AA136" s="307"/>
      <c r="AB136" s="307"/>
      <c r="AC136" s="307"/>
      <c r="AD136" s="307"/>
      <c r="AE136" s="307"/>
      <c r="AF136" s="307"/>
    </row>
    <row r="137" spans="1:32" ht="20.25" customHeight="1" x14ac:dyDescent="0.2">
      <c r="A137" s="445"/>
      <c r="B137" s="307"/>
      <c r="C137" s="307"/>
      <c r="D137" s="307"/>
      <c r="E137" s="307"/>
      <c r="F137" s="307"/>
      <c r="G137" s="307"/>
      <c r="H137" s="307"/>
      <c r="I137" s="307"/>
      <c r="J137" s="307"/>
      <c r="K137" s="307"/>
      <c r="L137" s="307"/>
      <c r="M137" s="307"/>
      <c r="N137" s="307"/>
      <c r="O137" s="307"/>
      <c r="P137" s="307"/>
      <c r="Q137" s="307"/>
      <c r="R137" s="307"/>
      <c r="S137" s="307"/>
      <c r="T137" s="307"/>
      <c r="U137" s="307"/>
      <c r="V137" s="307"/>
      <c r="W137" s="307"/>
      <c r="X137" s="307"/>
      <c r="Y137" s="307"/>
      <c r="Z137" s="307"/>
      <c r="AA137" s="307"/>
      <c r="AB137" s="307"/>
      <c r="AC137" s="307"/>
      <c r="AD137" s="307"/>
      <c r="AE137" s="307"/>
      <c r="AF137" s="307"/>
    </row>
    <row r="138" spans="1:32" ht="20.25" customHeight="1" x14ac:dyDescent="0.2">
      <c r="A138" s="445"/>
      <c r="B138" s="307"/>
      <c r="C138" s="307"/>
      <c r="D138" s="307"/>
      <c r="E138" s="307"/>
      <c r="F138" s="307"/>
      <c r="G138" s="307"/>
      <c r="H138" s="307"/>
      <c r="I138" s="307"/>
      <c r="J138" s="307"/>
      <c r="K138" s="307"/>
      <c r="L138" s="307"/>
      <c r="M138" s="307"/>
      <c r="N138" s="307"/>
      <c r="O138" s="307"/>
      <c r="P138" s="307"/>
      <c r="Q138" s="307"/>
      <c r="R138" s="307"/>
      <c r="S138" s="307"/>
      <c r="T138" s="307"/>
      <c r="U138" s="307"/>
      <c r="V138" s="307"/>
      <c r="W138" s="307"/>
      <c r="X138" s="307"/>
      <c r="Y138" s="307"/>
      <c r="Z138" s="307"/>
      <c r="AA138" s="307"/>
      <c r="AB138" s="307"/>
      <c r="AC138" s="307"/>
      <c r="AD138" s="307"/>
      <c r="AE138" s="307"/>
      <c r="AF138" s="307"/>
    </row>
    <row r="139" spans="1:32" ht="20.25" customHeight="1" x14ac:dyDescent="0.2">
      <c r="A139" s="445"/>
      <c r="B139" s="307"/>
      <c r="C139" s="307"/>
      <c r="D139" s="307"/>
      <c r="E139" s="307"/>
      <c r="F139" s="307"/>
      <c r="G139" s="307"/>
      <c r="H139" s="307"/>
      <c r="I139" s="307"/>
      <c r="J139" s="307"/>
      <c r="K139" s="307"/>
      <c r="L139" s="307"/>
      <c r="M139" s="307"/>
      <c r="N139" s="307"/>
      <c r="O139" s="307"/>
      <c r="P139" s="307"/>
      <c r="Q139" s="307"/>
      <c r="R139" s="307"/>
      <c r="S139" s="307"/>
      <c r="T139" s="307"/>
      <c r="U139" s="307"/>
      <c r="V139" s="307"/>
      <c r="W139" s="307"/>
      <c r="X139" s="307"/>
      <c r="Y139" s="307"/>
      <c r="Z139" s="307"/>
      <c r="AA139" s="307"/>
      <c r="AB139" s="307"/>
      <c r="AC139" s="307"/>
      <c r="AD139" s="307"/>
      <c r="AE139" s="307"/>
      <c r="AF139" s="307"/>
    </row>
    <row r="140" spans="1:32" ht="20.25" customHeight="1" x14ac:dyDescent="0.2">
      <c r="A140" s="445"/>
      <c r="B140" s="307"/>
      <c r="C140" s="307"/>
      <c r="D140" s="307"/>
      <c r="E140" s="307"/>
      <c r="F140" s="307"/>
      <c r="G140" s="307"/>
      <c r="H140" s="307"/>
      <c r="I140" s="307"/>
      <c r="J140" s="307"/>
      <c r="K140" s="307"/>
      <c r="L140" s="307"/>
      <c r="M140" s="307"/>
      <c r="N140" s="307"/>
      <c r="O140" s="307"/>
      <c r="P140" s="307"/>
      <c r="Q140" s="307"/>
      <c r="R140" s="307"/>
      <c r="S140" s="307"/>
      <c r="T140" s="307"/>
      <c r="U140" s="307"/>
      <c r="V140" s="307"/>
      <c r="W140" s="307"/>
      <c r="X140" s="307"/>
      <c r="Y140" s="307"/>
      <c r="Z140" s="307"/>
      <c r="AA140" s="307"/>
      <c r="AB140" s="307"/>
      <c r="AC140" s="307"/>
      <c r="AD140" s="307"/>
      <c r="AE140" s="307"/>
      <c r="AF140" s="307"/>
    </row>
    <row r="141" spans="1:32" ht="20.25" customHeight="1" x14ac:dyDescent="0.2">
      <c r="A141" s="445"/>
      <c r="B141" s="307"/>
      <c r="C141" s="307"/>
      <c r="D141" s="307"/>
      <c r="E141" s="307"/>
      <c r="F141" s="307"/>
      <c r="G141" s="307"/>
      <c r="H141" s="307"/>
      <c r="I141" s="307"/>
      <c r="J141" s="307"/>
      <c r="K141" s="307"/>
      <c r="L141" s="307"/>
      <c r="M141" s="307"/>
      <c r="N141" s="307"/>
      <c r="O141" s="307"/>
      <c r="P141" s="307"/>
      <c r="Q141" s="307"/>
      <c r="R141" s="307"/>
      <c r="S141" s="307"/>
      <c r="T141" s="307"/>
      <c r="U141" s="307"/>
      <c r="V141" s="307"/>
      <c r="W141" s="307"/>
      <c r="X141" s="307"/>
      <c r="Y141" s="307"/>
      <c r="Z141" s="307"/>
      <c r="AA141" s="307"/>
      <c r="AB141" s="307"/>
      <c r="AC141" s="307"/>
      <c r="AD141" s="307"/>
      <c r="AE141" s="307"/>
      <c r="AF141" s="307"/>
    </row>
    <row r="142" spans="1:32" ht="20.25" customHeight="1" x14ac:dyDescent="0.2">
      <c r="A142" s="445"/>
      <c r="B142" s="307"/>
      <c r="C142" s="307"/>
      <c r="D142" s="307"/>
      <c r="E142" s="307"/>
      <c r="F142" s="307"/>
      <c r="G142" s="307"/>
      <c r="H142" s="307"/>
      <c r="I142" s="307"/>
      <c r="J142" s="307"/>
      <c r="K142" s="307"/>
      <c r="L142" s="307"/>
      <c r="M142" s="307"/>
      <c r="N142" s="307"/>
      <c r="O142" s="307"/>
      <c r="P142" s="307"/>
      <c r="Q142" s="307"/>
      <c r="R142" s="307"/>
      <c r="S142" s="307"/>
      <c r="T142" s="307"/>
      <c r="U142" s="307"/>
      <c r="V142" s="307"/>
      <c r="W142" s="307"/>
      <c r="X142" s="307"/>
      <c r="Y142" s="307"/>
      <c r="Z142" s="307"/>
      <c r="AA142" s="307"/>
      <c r="AB142" s="307"/>
      <c r="AC142" s="307"/>
      <c r="AD142" s="307"/>
      <c r="AE142" s="307"/>
      <c r="AF142" s="307"/>
    </row>
    <row r="143" spans="1:32" ht="20.25" customHeight="1" x14ac:dyDescent="0.2">
      <c r="A143" s="445"/>
      <c r="B143" s="307"/>
      <c r="C143" s="307"/>
      <c r="D143" s="307"/>
      <c r="E143" s="307"/>
      <c r="F143" s="307"/>
      <c r="G143" s="307"/>
      <c r="H143" s="307"/>
      <c r="I143" s="307"/>
      <c r="J143" s="307"/>
      <c r="K143" s="307"/>
      <c r="L143" s="307"/>
      <c r="M143" s="307"/>
      <c r="N143" s="307"/>
      <c r="O143" s="307"/>
      <c r="P143" s="307"/>
      <c r="Q143" s="307"/>
      <c r="R143" s="307"/>
      <c r="S143" s="307"/>
      <c r="T143" s="307"/>
      <c r="U143" s="307"/>
      <c r="V143" s="307"/>
      <c r="W143" s="307"/>
      <c r="X143" s="307"/>
      <c r="Y143" s="307"/>
      <c r="Z143" s="307"/>
      <c r="AA143" s="307"/>
      <c r="AB143" s="307"/>
      <c r="AC143" s="307"/>
      <c r="AD143" s="307"/>
      <c r="AE143" s="307"/>
      <c r="AF143" s="307"/>
    </row>
    <row r="144" spans="1:32" ht="20.25" customHeight="1" x14ac:dyDescent="0.2">
      <c r="A144" s="445"/>
      <c r="B144" s="307"/>
      <c r="C144" s="307"/>
      <c r="D144" s="307"/>
      <c r="E144" s="307"/>
      <c r="F144" s="307"/>
      <c r="G144" s="307"/>
      <c r="H144" s="307"/>
      <c r="I144" s="307"/>
      <c r="J144" s="307"/>
      <c r="K144" s="307"/>
      <c r="L144" s="307"/>
      <c r="M144" s="307"/>
      <c r="N144" s="307"/>
      <c r="O144" s="307"/>
      <c r="P144" s="307"/>
      <c r="Q144" s="307"/>
      <c r="R144" s="307"/>
      <c r="S144" s="307"/>
      <c r="T144" s="307"/>
      <c r="U144" s="307"/>
      <c r="V144" s="307"/>
      <c r="W144" s="307"/>
      <c r="X144" s="307"/>
      <c r="Y144" s="307"/>
      <c r="Z144" s="307"/>
      <c r="AA144" s="307"/>
      <c r="AB144" s="307"/>
      <c r="AC144" s="307"/>
      <c r="AD144" s="307"/>
      <c r="AE144" s="307"/>
      <c r="AF144" s="307"/>
    </row>
    <row r="145" spans="1:32" ht="20.25" customHeight="1" x14ac:dyDescent="0.2">
      <c r="A145" s="445"/>
      <c r="B145" s="307"/>
      <c r="C145" s="307"/>
      <c r="D145" s="307"/>
      <c r="E145" s="307"/>
      <c r="F145" s="307"/>
      <c r="G145" s="307"/>
      <c r="H145" s="307"/>
      <c r="I145" s="307"/>
      <c r="J145" s="307"/>
      <c r="K145" s="307"/>
      <c r="L145" s="307"/>
      <c r="M145" s="307"/>
      <c r="N145" s="307"/>
      <c r="O145" s="307"/>
      <c r="P145" s="307"/>
      <c r="Q145" s="307"/>
      <c r="R145" s="307"/>
      <c r="S145" s="307"/>
      <c r="T145" s="307"/>
      <c r="U145" s="307"/>
      <c r="V145" s="307"/>
      <c r="W145" s="307"/>
      <c r="X145" s="307"/>
      <c r="Y145" s="307"/>
      <c r="Z145" s="307"/>
      <c r="AA145" s="307"/>
      <c r="AB145" s="307"/>
      <c r="AC145" s="307"/>
      <c r="AD145" s="307"/>
      <c r="AE145" s="307"/>
      <c r="AF145" s="307"/>
    </row>
    <row r="146" spans="1:32" ht="20.25" customHeight="1" x14ac:dyDescent="0.2">
      <c r="A146" s="445"/>
      <c r="B146" s="307"/>
      <c r="C146" s="307"/>
      <c r="D146" s="307"/>
      <c r="E146" s="307"/>
      <c r="F146" s="307"/>
      <c r="G146" s="307"/>
      <c r="H146" s="307"/>
      <c r="I146" s="307"/>
      <c r="J146" s="307"/>
      <c r="K146" s="307"/>
      <c r="L146" s="307"/>
      <c r="M146" s="307"/>
      <c r="N146" s="307"/>
      <c r="O146" s="307"/>
      <c r="P146" s="307"/>
      <c r="Q146" s="307"/>
      <c r="R146" s="307"/>
      <c r="S146" s="307"/>
      <c r="T146" s="307"/>
      <c r="U146" s="307"/>
      <c r="V146" s="307"/>
      <c r="W146" s="307"/>
      <c r="X146" s="307"/>
      <c r="Y146" s="307"/>
      <c r="Z146" s="307"/>
      <c r="AA146" s="307"/>
      <c r="AB146" s="307"/>
      <c r="AC146" s="307"/>
      <c r="AD146" s="307"/>
      <c r="AE146" s="307"/>
      <c r="AF146" s="307"/>
    </row>
    <row r="147" spans="1:32" ht="20.25" customHeight="1" x14ac:dyDescent="0.2">
      <c r="A147" s="445"/>
      <c r="B147" s="307"/>
      <c r="C147" s="307"/>
      <c r="D147" s="307"/>
      <c r="E147" s="307"/>
      <c r="F147" s="307"/>
      <c r="G147" s="307"/>
      <c r="H147" s="307"/>
      <c r="I147" s="307"/>
      <c r="J147" s="307"/>
      <c r="K147" s="307"/>
      <c r="L147" s="307"/>
      <c r="M147" s="307"/>
      <c r="N147" s="307"/>
      <c r="O147" s="307"/>
      <c r="P147" s="307"/>
      <c r="Q147" s="307"/>
      <c r="R147" s="307"/>
      <c r="S147" s="307"/>
      <c r="T147" s="307"/>
      <c r="U147" s="307"/>
      <c r="V147" s="307"/>
      <c r="W147" s="307"/>
      <c r="X147" s="307"/>
      <c r="Y147" s="307"/>
      <c r="Z147" s="307"/>
      <c r="AA147" s="307"/>
      <c r="AB147" s="307"/>
      <c r="AC147" s="307"/>
      <c r="AD147" s="307"/>
      <c r="AE147" s="307"/>
      <c r="AF147" s="307"/>
    </row>
    <row r="148" spans="1:32" ht="20.25" customHeight="1" x14ac:dyDescent="0.2">
      <c r="A148" s="445"/>
      <c r="B148" s="307"/>
      <c r="C148" s="307"/>
      <c r="D148" s="307"/>
      <c r="E148" s="307"/>
      <c r="F148" s="307"/>
      <c r="G148" s="307"/>
      <c r="H148" s="307"/>
      <c r="I148" s="307"/>
      <c r="J148" s="307"/>
      <c r="K148" s="307"/>
      <c r="L148" s="307"/>
      <c r="M148" s="307"/>
      <c r="N148" s="307"/>
      <c r="O148" s="307"/>
      <c r="P148" s="307"/>
      <c r="Q148" s="307"/>
      <c r="R148" s="307"/>
      <c r="S148" s="307"/>
      <c r="T148" s="307"/>
      <c r="U148" s="307"/>
      <c r="V148" s="307"/>
      <c r="W148" s="307"/>
      <c r="X148" s="307"/>
      <c r="Y148" s="307"/>
      <c r="Z148" s="307"/>
      <c r="AA148" s="307"/>
      <c r="AB148" s="307"/>
      <c r="AC148" s="307"/>
      <c r="AD148" s="307"/>
      <c r="AE148" s="307"/>
      <c r="AF148" s="307"/>
    </row>
    <row r="149" spans="1:32" ht="20.25" customHeight="1" x14ac:dyDescent="0.2">
      <c r="A149" s="445"/>
      <c r="B149" s="307"/>
      <c r="C149" s="307"/>
      <c r="D149" s="307"/>
      <c r="E149" s="307"/>
      <c r="F149" s="307"/>
      <c r="G149" s="307"/>
      <c r="H149" s="307"/>
      <c r="I149" s="307"/>
      <c r="J149" s="307"/>
      <c r="K149" s="307"/>
      <c r="L149" s="307"/>
      <c r="M149" s="307"/>
      <c r="N149" s="307"/>
      <c r="O149" s="307"/>
      <c r="P149" s="307"/>
      <c r="Q149" s="307"/>
      <c r="R149" s="307"/>
      <c r="S149" s="307"/>
      <c r="T149" s="307"/>
      <c r="U149" s="307"/>
      <c r="V149" s="307"/>
      <c r="W149" s="307"/>
      <c r="X149" s="307"/>
      <c r="Y149" s="307"/>
      <c r="Z149" s="307"/>
      <c r="AA149" s="307"/>
      <c r="AB149" s="307"/>
      <c r="AC149" s="307"/>
      <c r="AD149" s="307"/>
      <c r="AE149" s="307"/>
      <c r="AF149" s="307"/>
    </row>
    <row r="150" spans="1:32" ht="20.25" customHeight="1" x14ac:dyDescent="0.2">
      <c r="A150" s="445"/>
      <c r="B150" s="307"/>
      <c r="C150" s="307"/>
      <c r="D150" s="307"/>
      <c r="E150" s="307"/>
      <c r="F150" s="307"/>
      <c r="G150" s="307"/>
      <c r="H150" s="307"/>
      <c r="I150" s="307"/>
      <c r="J150" s="307"/>
      <c r="K150" s="307"/>
      <c r="L150" s="307"/>
      <c r="M150" s="307"/>
      <c r="N150" s="307"/>
      <c r="O150" s="307"/>
      <c r="P150" s="307"/>
      <c r="Q150" s="307"/>
      <c r="R150" s="307"/>
      <c r="S150" s="307"/>
      <c r="T150" s="307"/>
      <c r="U150" s="307"/>
      <c r="V150" s="307"/>
      <c r="W150" s="307"/>
      <c r="X150" s="307"/>
      <c r="Y150" s="307"/>
      <c r="Z150" s="307"/>
      <c r="AA150" s="307"/>
      <c r="AB150" s="307"/>
      <c r="AC150" s="307"/>
      <c r="AD150" s="307"/>
      <c r="AE150" s="307"/>
      <c r="AF150" s="307"/>
    </row>
    <row r="151" spans="1:32" ht="20.25" customHeight="1" x14ac:dyDescent="0.2">
      <c r="A151" s="445"/>
      <c r="B151" s="307"/>
      <c r="C151" s="307"/>
      <c r="D151" s="307"/>
      <c r="E151" s="307"/>
      <c r="F151" s="307"/>
      <c r="G151" s="307"/>
      <c r="H151" s="307"/>
      <c r="I151" s="307"/>
      <c r="J151" s="307"/>
      <c r="K151" s="307"/>
      <c r="L151" s="307"/>
      <c r="M151" s="307"/>
      <c r="N151" s="307"/>
      <c r="O151" s="307"/>
      <c r="P151" s="307"/>
      <c r="Q151" s="307"/>
      <c r="R151" s="307"/>
      <c r="S151" s="307"/>
      <c r="T151" s="307"/>
      <c r="U151" s="307"/>
      <c r="V151" s="307"/>
      <c r="W151" s="307"/>
      <c r="X151" s="307"/>
      <c r="Y151" s="307"/>
      <c r="Z151" s="307"/>
      <c r="AA151" s="307"/>
      <c r="AB151" s="307"/>
      <c r="AC151" s="307"/>
      <c r="AD151" s="307"/>
      <c r="AE151" s="307"/>
      <c r="AF151" s="307"/>
    </row>
    <row r="152" spans="1:32" ht="20.25" customHeight="1" x14ac:dyDescent="0.2">
      <c r="A152" s="445"/>
      <c r="B152" s="307"/>
      <c r="C152" s="307"/>
      <c r="D152" s="307"/>
      <c r="E152" s="307"/>
      <c r="F152" s="307"/>
      <c r="G152" s="307"/>
      <c r="H152" s="307"/>
      <c r="I152" s="307"/>
      <c r="J152" s="307"/>
      <c r="K152" s="307"/>
      <c r="L152" s="307"/>
      <c r="M152" s="307"/>
      <c r="N152" s="307"/>
      <c r="O152" s="307"/>
      <c r="P152" s="307"/>
      <c r="Q152" s="307"/>
      <c r="R152" s="307"/>
      <c r="S152" s="307"/>
      <c r="T152" s="307"/>
      <c r="U152" s="307"/>
      <c r="V152" s="307"/>
      <c r="W152" s="307"/>
      <c r="X152" s="307"/>
      <c r="Y152" s="307"/>
      <c r="Z152" s="307"/>
      <c r="AA152" s="307"/>
      <c r="AB152" s="307"/>
      <c r="AC152" s="307"/>
      <c r="AD152" s="307"/>
      <c r="AE152" s="307"/>
      <c r="AF152" s="307"/>
    </row>
    <row r="153" spans="1:32" ht="20.25" customHeight="1" x14ac:dyDescent="0.2">
      <c r="A153" s="445"/>
      <c r="B153" s="307"/>
      <c r="C153" s="307"/>
      <c r="D153" s="307"/>
      <c r="E153" s="307"/>
      <c r="F153" s="307"/>
      <c r="G153" s="307"/>
      <c r="H153" s="307"/>
      <c r="I153" s="307"/>
      <c r="J153" s="307"/>
      <c r="K153" s="307"/>
      <c r="L153" s="307"/>
      <c r="M153" s="307"/>
      <c r="N153" s="307"/>
      <c r="O153" s="307"/>
      <c r="P153" s="307"/>
      <c r="Q153" s="307"/>
      <c r="R153" s="307"/>
      <c r="S153" s="307"/>
      <c r="T153" s="307"/>
      <c r="U153" s="307"/>
      <c r="V153" s="307"/>
      <c r="W153" s="307"/>
      <c r="X153" s="307"/>
      <c r="Y153" s="307"/>
      <c r="Z153" s="307"/>
      <c r="AA153" s="307"/>
      <c r="AB153" s="307"/>
      <c r="AC153" s="307"/>
      <c r="AD153" s="307"/>
      <c r="AE153" s="307"/>
      <c r="AF153" s="307"/>
    </row>
    <row r="154" spans="1:32" ht="20.25" customHeight="1" x14ac:dyDescent="0.2">
      <c r="A154" s="445"/>
      <c r="B154" s="307"/>
      <c r="C154" s="307"/>
      <c r="D154" s="307"/>
      <c r="E154" s="307"/>
      <c r="F154" s="307"/>
      <c r="G154" s="307"/>
      <c r="H154" s="307"/>
      <c r="I154" s="307"/>
      <c r="J154" s="307"/>
      <c r="K154" s="307"/>
      <c r="L154" s="307"/>
      <c r="M154" s="307"/>
      <c r="N154" s="307"/>
      <c r="O154" s="307"/>
      <c r="P154" s="307"/>
      <c r="Q154" s="307"/>
      <c r="R154" s="307"/>
      <c r="S154" s="307"/>
      <c r="T154" s="307"/>
      <c r="U154" s="307"/>
      <c r="V154" s="307"/>
      <c r="W154" s="307"/>
      <c r="X154" s="307"/>
      <c r="Y154" s="307"/>
      <c r="Z154" s="307"/>
      <c r="AA154" s="307"/>
      <c r="AB154" s="307"/>
      <c r="AC154" s="307"/>
      <c r="AD154" s="307"/>
      <c r="AE154" s="307"/>
      <c r="AF154" s="307"/>
    </row>
    <row r="155" spans="1:32" ht="20.25" customHeight="1" x14ac:dyDescent="0.2">
      <c r="A155" s="445"/>
      <c r="B155" s="307"/>
      <c r="C155" s="307"/>
      <c r="D155" s="307"/>
      <c r="E155" s="307"/>
      <c r="F155" s="307"/>
      <c r="G155" s="307"/>
      <c r="H155" s="307"/>
      <c r="I155" s="307"/>
      <c r="J155" s="307"/>
      <c r="K155" s="307"/>
      <c r="L155" s="307"/>
      <c r="M155" s="307"/>
      <c r="N155" s="307"/>
      <c r="O155" s="307"/>
      <c r="P155" s="307"/>
      <c r="Q155" s="307"/>
      <c r="R155" s="307"/>
      <c r="S155" s="307"/>
      <c r="T155" s="307"/>
      <c r="U155" s="307"/>
      <c r="V155" s="307"/>
      <c r="W155" s="307"/>
      <c r="X155" s="307"/>
      <c r="Y155" s="307"/>
      <c r="Z155" s="307"/>
      <c r="AA155" s="307"/>
      <c r="AB155" s="307"/>
      <c r="AC155" s="307"/>
      <c r="AD155" s="307"/>
      <c r="AE155" s="307"/>
      <c r="AF155" s="307"/>
    </row>
    <row r="156" spans="1:32" ht="20.25" customHeight="1" x14ac:dyDescent="0.2">
      <c r="A156" s="445"/>
      <c r="B156" s="307"/>
      <c r="C156" s="307"/>
      <c r="D156" s="307"/>
      <c r="E156" s="307"/>
      <c r="F156" s="307"/>
      <c r="G156" s="307"/>
      <c r="H156" s="307"/>
      <c r="I156" s="307"/>
      <c r="J156" s="307"/>
      <c r="K156" s="307"/>
      <c r="L156" s="307"/>
      <c r="M156" s="307"/>
      <c r="N156" s="307"/>
      <c r="O156" s="307"/>
      <c r="P156" s="307"/>
      <c r="Q156" s="307"/>
      <c r="R156" s="307"/>
      <c r="S156" s="307"/>
      <c r="T156" s="307"/>
      <c r="U156" s="307"/>
      <c r="V156" s="307"/>
      <c r="W156" s="307"/>
      <c r="X156" s="307"/>
      <c r="Y156" s="307"/>
      <c r="Z156" s="307"/>
      <c r="AA156" s="307"/>
      <c r="AB156" s="307"/>
      <c r="AC156" s="307"/>
      <c r="AD156" s="307"/>
      <c r="AE156" s="307"/>
      <c r="AF156" s="307"/>
    </row>
    <row r="157" spans="1:32" ht="20.25" customHeight="1" x14ac:dyDescent="0.2">
      <c r="A157" s="445"/>
      <c r="B157" s="307"/>
      <c r="C157" s="307"/>
      <c r="D157" s="307"/>
      <c r="E157" s="307"/>
      <c r="F157" s="307"/>
      <c r="G157" s="307"/>
      <c r="H157" s="307"/>
      <c r="I157" s="307"/>
      <c r="J157" s="307"/>
      <c r="K157" s="307"/>
      <c r="L157" s="307"/>
      <c r="M157" s="307"/>
      <c r="N157" s="307"/>
      <c r="O157" s="307"/>
      <c r="P157" s="307"/>
      <c r="Q157" s="307"/>
      <c r="R157" s="307"/>
      <c r="S157" s="307"/>
      <c r="T157" s="307"/>
      <c r="U157" s="307"/>
      <c r="V157" s="307"/>
      <c r="W157" s="307"/>
      <c r="X157" s="307"/>
      <c r="Y157" s="307"/>
      <c r="Z157" s="307"/>
      <c r="AA157" s="307"/>
      <c r="AB157" s="307"/>
      <c r="AC157" s="307"/>
      <c r="AD157" s="307"/>
      <c r="AE157" s="307"/>
      <c r="AF157" s="307"/>
    </row>
    <row r="158" spans="1:32" ht="20.25" customHeight="1" x14ac:dyDescent="0.2">
      <c r="A158" s="445"/>
      <c r="B158" s="307"/>
      <c r="C158" s="307"/>
      <c r="D158" s="307"/>
      <c r="E158" s="307"/>
      <c r="F158" s="307"/>
      <c r="G158" s="307"/>
      <c r="H158" s="307"/>
      <c r="I158" s="307"/>
      <c r="J158" s="307"/>
      <c r="K158" s="307"/>
      <c r="L158" s="307"/>
      <c r="M158" s="307"/>
      <c r="N158" s="307"/>
      <c r="O158" s="307"/>
      <c r="P158" s="307"/>
      <c r="Q158" s="307"/>
      <c r="R158" s="307"/>
      <c r="S158" s="307"/>
      <c r="T158" s="307"/>
      <c r="U158" s="307"/>
      <c r="V158" s="307"/>
      <c r="W158" s="307"/>
      <c r="X158" s="307"/>
      <c r="Y158" s="307"/>
      <c r="Z158" s="307"/>
      <c r="AA158" s="307"/>
      <c r="AB158" s="307"/>
      <c r="AC158" s="307"/>
      <c r="AD158" s="307"/>
      <c r="AE158" s="307"/>
      <c r="AF158" s="307"/>
    </row>
    <row r="159" spans="1:32" ht="20.25" customHeight="1" x14ac:dyDescent="0.2">
      <c r="A159" s="445"/>
      <c r="B159" s="307"/>
      <c r="C159" s="307"/>
      <c r="D159" s="307"/>
      <c r="E159" s="307"/>
      <c r="F159" s="307"/>
      <c r="G159" s="307"/>
      <c r="H159" s="307"/>
      <c r="I159" s="307"/>
      <c r="J159" s="307"/>
      <c r="K159" s="307"/>
      <c r="L159" s="307"/>
      <c r="M159" s="307"/>
      <c r="N159" s="307"/>
      <c r="O159" s="307"/>
      <c r="P159" s="307"/>
      <c r="Q159" s="307"/>
      <c r="R159" s="307"/>
      <c r="S159" s="307"/>
      <c r="T159" s="307"/>
      <c r="U159" s="307"/>
      <c r="V159" s="307"/>
      <c r="W159" s="307"/>
      <c r="X159" s="307"/>
      <c r="Y159" s="307"/>
      <c r="Z159" s="307"/>
      <c r="AA159" s="307"/>
      <c r="AB159" s="307"/>
      <c r="AC159" s="307"/>
      <c r="AD159" s="307"/>
      <c r="AE159" s="307"/>
      <c r="AF159" s="307"/>
    </row>
    <row r="160" spans="1:32" ht="20.25" customHeight="1" x14ac:dyDescent="0.2">
      <c r="A160" s="445"/>
      <c r="B160" s="307"/>
      <c r="C160" s="307"/>
      <c r="D160" s="307"/>
      <c r="E160" s="307"/>
      <c r="F160" s="307"/>
      <c r="G160" s="307"/>
      <c r="H160" s="307"/>
      <c r="I160" s="307"/>
      <c r="J160" s="307"/>
      <c r="K160" s="307"/>
      <c r="L160" s="307"/>
      <c r="M160" s="307"/>
      <c r="N160" s="307"/>
      <c r="O160" s="307"/>
      <c r="P160" s="307"/>
      <c r="Q160" s="307"/>
      <c r="R160" s="307"/>
      <c r="S160" s="307"/>
      <c r="T160" s="307"/>
      <c r="U160" s="307"/>
      <c r="V160" s="307"/>
      <c r="W160" s="307"/>
      <c r="X160" s="307"/>
      <c r="Y160" s="307"/>
      <c r="Z160" s="307"/>
      <c r="AA160" s="307"/>
      <c r="AB160" s="307"/>
      <c r="AC160" s="307"/>
      <c r="AD160" s="307"/>
      <c r="AE160" s="307"/>
      <c r="AF160" s="307"/>
    </row>
    <row r="161" spans="1:32" ht="20.25" customHeight="1" x14ac:dyDescent="0.2">
      <c r="A161" s="445"/>
      <c r="B161" s="307"/>
      <c r="C161" s="307"/>
      <c r="D161" s="307"/>
      <c r="E161" s="307"/>
      <c r="F161" s="307"/>
      <c r="G161" s="307"/>
      <c r="H161" s="307"/>
      <c r="I161" s="307"/>
      <c r="J161" s="307"/>
      <c r="K161" s="307"/>
      <c r="L161" s="307"/>
      <c r="M161" s="307"/>
      <c r="N161" s="307"/>
      <c r="O161" s="307"/>
      <c r="P161" s="307"/>
      <c r="Q161" s="307"/>
      <c r="R161" s="307"/>
      <c r="S161" s="307"/>
      <c r="T161" s="307"/>
      <c r="U161" s="307"/>
      <c r="V161" s="307"/>
      <c r="W161" s="307"/>
      <c r="X161" s="307"/>
      <c r="Y161" s="307"/>
      <c r="Z161" s="307"/>
      <c r="AA161" s="307"/>
      <c r="AB161" s="307"/>
      <c r="AC161" s="307"/>
      <c r="AD161" s="307"/>
      <c r="AE161" s="307"/>
      <c r="AF161" s="307"/>
    </row>
    <row r="162" spans="1:32" ht="20.25" customHeight="1" x14ac:dyDescent="0.2">
      <c r="A162" s="445"/>
      <c r="B162" s="307"/>
      <c r="C162" s="307"/>
      <c r="D162" s="307"/>
      <c r="E162" s="307"/>
      <c r="F162" s="307"/>
      <c r="G162" s="307"/>
      <c r="H162" s="307"/>
      <c r="I162" s="307"/>
      <c r="J162" s="307"/>
      <c r="K162" s="307"/>
      <c r="L162" s="307"/>
      <c r="M162" s="307"/>
      <c r="N162" s="307"/>
      <c r="O162" s="307"/>
      <c r="P162" s="307"/>
      <c r="Q162" s="307"/>
      <c r="R162" s="307"/>
      <c r="S162" s="307"/>
      <c r="T162" s="307"/>
      <c r="U162" s="307"/>
      <c r="V162" s="307"/>
      <c r="W162" s="307"/>
      <c r="X162" s="307"/>
      <c r="Y162" s="307"/>
      <c r="Z162" s="307"/>
      <c r="AA162" s="307"/>
      <c r="AB162" s="307"/>
      <c r="AC162" s="307"/>
      <c r="AD162" s="307"/>
      <c r="AE162" s="307"/>
      <c r="AF162" s="307"/>
    </row>
    <row r="163" spans="1:32" ht="20.25" customHeight="1" x14ac:dyDescent="0.2">
      <c r="A163" s="445"/>
      <c r="B163" s="307"/>
      <c r="C163" s="307"/>
      <c r="D163" s="307"/>
      <c r="E163" s="307"/>
      <c r="F163" s="307"/>
      <c r="G163" s="307"/>
      <c r="H163" s="307"/>
      <c r="I163" s="307"/>
      <c r="J163" s="307"/>
      <c r="K163" s="307"/>
      <c r="L163" s="307"/>
      <c r="M163" s="307"/>
      <c r="N163" s="307"/>
      <c r="O163" s="307"/>
      <c r="P163" s="307"/>
      <c r="Q163" s="307"/>
      <c r="R163" s="307"/>
      <c r="S163" s="307"/>
      <c r="T163" s="307"/>
      <c r="U163" s="307"/>
      <c r="V163" s="307"/>
      <c r="W163" s="307"/>
      <c r="X163" s="307"/>
      <c r="Y163" s="307"/>
      <c r="Z163" s="307"/>
      <c r="AA163" s="307"/>
      <c r="AB163" s="307"/>
      <c r="AC163" s="307"/>
      <c r="AD163" s="307"/>
      <c r="AE163" s="307"/>
      <c r="AF163" s="307"/>
    </row>
    <row r="164" spans="1:32" ht="20.25" customHeight="1" x14ac:dyDescent="0.2">
      <c r="A164" s="445"/>
      <c r="B164" s="307"/>
      <c r="C164" s="307"/>
      <c r="D164" s="307"/>
      <c r="E164" s="307"/>
      <c r="F164" s="307"/>
      <c r="G164" s="307"/>
      <c r="H164" s="307"/>
      <c r="I164" s="307"/>
      <c r="J164" s="307"/>
      <c r="K164" s="307"/>
      <c r="L164" s="307"/>
      <c r="M164" s="307"/>
      <c r="N164" s="307"/>
      <c r="O164" s="307"/>
      <c r="P164" s="307"/>
      <c r="Q164" s="307"/>
      <c r="R164" s="307"/>
      <c r="S164" s="307"/>
      <c r="T164" s="307"/>
      <c r="U164" s="307"/>
      <c r="V164" s="307"/>
      <c r="W164" s="307"/>
      <c r="X164" s="307"/>
      <c r="Y164" s="307"/>
      <c r="Z164" s="307"/>
      <c r="AA164" s="307"/>
      <c r="AB164" s="307"/>
      <c r="AC164" s="307"/>
      <c r="AD164" s="307"/>
      <c r="AE164" s="307"/>
      <c r="AF164" s="307"/>
    </row>
    <row r="165" spans="1:32" ht="20.25" customHeight="1" x14ac:dyDescent="0.2">
      <c r="A165" s="445"/>
      <c r="B165" s="307"/>
      <c r="C165" s="307"/>
      <c r="D165" s="307"/>
      <c r="E165" s="307"/>
      <c r="F165" s="307"/>
      <c r="G165" s="307"/>
      <c r="H165" s="307"/>
      <c r="I165" s="307"/>
      <c r="J165" s="307"/>
      <c r="K165" s="307"/>
      <c r="L165" s="307"/>
      <c r="M165" s="307"/>
      <c r="N165" s="307"/>
      <c r="O165" s="307"/>
      <c r="P165" s="307"/>
      <c r="Q165" s="307"/>
      <c r="R165" s="307"/>
      <c r="S165" s="307"/>
      <c r="T165" s="307"/>
      <c r="U165" s="307"/>
      <c r="V165" s="307"/>
      <c r="W165" s="307"/>
      <c r="X165" s="307"/>
      <c r="Y165" s="307"/>
      <c r="Z165" s="307"/>
      <c r="AA165" s="307"/>
      <c r="AB165" s="307"/>
      <c r="AC165" s="307"/>
      <c r="AD165" s="307"/>
      <c r="AE165" s="307"/>
      <c r="AF165" s="307"/>
    </row>
    <row r="166" spans="1:32" ht="20.25" customHeight="1" x14ac:dyDescent="0.2">
      <c r="A166" s="445"/>
      <c r="B166" s="307"/>
      <c r="C166" s="307"/>
      <c r="D166" s="307"/>
      <c r="E166" s="307"/>
      <c r="F166" s="307"/>
      <c r="G166" s="307"/>
      <c r="H166" s="307"/>
      <c r="I166" s="307"/>
      <c r="J166" s="307"/>
      <c r="K166" s="307"/>
      <c r="L166" s="307"/>
      <c r="M166" s="307"/>
      <c r="N166" s="307"/>
      <c r="O166" s="307"/>
      <c r="P166" s="307"/>
      <c r="Q166" s="307"/>
      <c r="R166" s="307"/>
      <c r="S166" s="307"/>
      <c r="T166" s="307"/>
      <c r="U166" s="307"/>
      <c r="V166" s="307"/>
      <c r="W166" s="307"/>
      <c r="X166" s="307"/>
      <c r="Y166" s="307"/>
      <c r="Z166" s="307"/>
      <c r="AA166" s="307"/>
      <c r="AB166" s="307"/>
      <c r="AC166" s="307"/>
      <c r="AD166" s="307"/>
      <c r="AE166" s="307"/>
      <c r="AF166" s="307"/>
    </row>
    <row r="167" spans="1:32" ht="20.25" customHeight="1" x14ac:dyDescent="0.2">
      <c r="A167" s="445"/>
      <c r="B167" s="307"/>
      <c r="C167" s="307"/>
      <c r="D167" s="307"/>
      <c r="E167" s="307"/>
      <c r="F167" s="307"/>
      <c r="G167" s="307"/>
      <c r="H167" s="307"/>
      <c r="I167" s="307"/>
      <c r="J167" s="307"/>
      <c r="K167" s="307"/>
      <c r="L167" s="307"/>
      <c r="M167" s="307"/>
      <c r="N167" s="307"/>
      <c r="O167" s="307"/>
      <c r="P167" s="307"/>
      <c r="Q167" s="307"/>
      <c r="R167" s="307"/>
      <c r="S167" s="307"/>
      <c r="T167" s="307"/>
      <c r="U167" s="307"/>
      <c r="V167" s="307"/>
      <c r="W167" s="307"/>
      <c r="X167" s="307"/>
      <c r="Y167" s="307"/>
      <c r="Z167" s="307"/>
      <c r="AA167" s="307"/>
      <c r="AB167" s="307"/>
      <c r="AC167" s="307"/>
      <c r="AD167" s="307"/>
      <c r="AE167" s="307"/>
      <c r="AF167" s="307"/>
    </row>
    <row r="168" spans="1:32" ht="20.25" customHeight="1" x14ac:dyDescent="0.2">
      <c r="A168" s="445"/>
      <c r="B168" s="307"/>
      <c r="C168" s="307"/>
      <c r="D168" s="307"/>
      <c r="E168" s="307"/>
      <c r="F168" s="307"/>
      <c r="G168" s="307"/>
      <c r="H168" s="307"/>
      <c r="I168" s="307"/>
      <c r="J168" s="307"/>
      <c r="K168" s="307"/>
      <c r="L168" s="307"/>
      <c r="M168" s="307"/>
      <c r="N168" s="307"/>
      <c r="O168" s="307"/>
      <c r="P168" s="307"/>
      <c r="Q168" s="307"/>
      <c r="R168" s="307"/>
      <c r="S168" s="307"/>
      <c r="T168" s="307"/>
      <c r="U168" s="307"/>
      <c r="V168" s="307"/>
      <c r="W168" s="307"/>
      <c r="X168" s="307"/>
      <c r="Y168" s="307"/>
      <c r="Z168" s="307"/>
      <c r="AA168" s="307"/>
      <c r="AB168" s="307"/>
      <c r="AC168" s="307"/>
      <c r="AD168" s="307"/>
      <c r="AE168" s="307"/>
      <c r="AF168" s="307"/>
    </row>
    <row r="169" spans="1:32" ht="20.25" customHeight="1" x14ac:dyDescent="0.2">
      <c r="A169" s="445"/>
      <c r="B169" s="307"/>
      <c r="C169" s="307"/>
      <c r="D169" s="307"/>
      <c r="E169" s="307"/>
      <c r="F169" s="307"/>
      <c r="G169" s="307"/>
      <c r="H169" s="307"/>
      <c r="I169" s="307"/>
      <c r="J169" s="307"/>
      <c r="K169" s="307"/>
      <c r="L169" s="307"/>
      <c r="M169" s="307"/>
      <c r="N169" s="307"/>
      <c r="O169" s="307"/>
      <c r="P169" s="307"/>
      <c r="Q169" s="307"/>
      <c r="R169" s="307"/>
      <c r="S169" s="307"/>
      <c r="T169" s="307"/>
      <c r="U169" s="307"/>
      <c r="V169" s="307"/>
      <c r="W169" s="307"/>
      <c r="X169" s="307"/>
      <c r="Y169" s="307"/>
      <c r="Z169" s="307"/>
      <c r="AA169" s="307"/>
      <c r="AB169" s="307"/>
      <c r="AC169" s="307"/>
      <c r="AD169" s="307"/>
      <c r="AE169" s="307"/>
      <c r="AF169" s="307"/>
    </row>
    <row r="170" spans="1:32" ht="20.25" customHeight="1" x14ac:dyDescent="0.2">
      <c r="A170" s="445"/>
      <c r="B170" s="307"/>
      <c r="C170" s="307"/>
      <c r="D170" s="307"/>
      <c r="E170" s="307"/>
      <c r="F170" s="307"/>
      <c r="G170" s="307"/>
      <c r="H170" s="307"/>
      <c r="I170" s="307"/>
      <c r="J170" s="307"/>
      <c r="K170" s="307"/>
      <c r="L170" s="307"/>
      <c r="M170" s="307"/>
      <c r="N170" s="307"/>
      <c r="O170" s="307"/>
      <c r="P170" s="307"/>
      <c r="Q170" s="307"/>
      <c r="R170" s="307"/>
      <c r="S170" s="307"/>
      <c r="T170" s="307"/>
      <c r="U170" s="307"/>
      <c r="V170" s="307"/>
      <c r="W170" s="307"/>
      <c r="X170" s="307"/>
      <c r="Y170" s="307"/>
      <c r="Z170" s="307"/>
      <c r="AA170" s="307"/>
      <c r="AB170" s="307"/>
      <c r="AC170" s="307"/>
      <c r="AD170" s="307"/>
      <c r="AE170" s="307"/>
      <c r="AF170" s="307"/>
    </row>
    <row r="171" spans="1:32" ht="20.25" customHeight="1" x14ac:dyDescent="0.2">
      <c r="A171" s="445"/>
      <c r="B171" s="307"/>
      <c r="C171" s="307"/>
      <c r="D171" s="307"/>
      <c r="E171" s="307"/>
      <c r="F171" s="307"/>
      <c r="G171" s="307"/>
      <c r="H171" s="307"/>
      <c r="I171" s="307"/>
      <c r="J171" s="307"/>
      <c r="K171" s="307"/>
      <c r="L171" s="307"/>
      <c r="M171" s="307"/>
      <c r="N171" s="307"/>
      <c r="O171" s="307"/>
      <c r="P171" s="307"/>
      <c r="Q171" s="307"/>
      <c r="R171" s="307"/>
      <c r="S171" s="307"/>
      <c r="T171" s="307"/>
      <c r="U171" s="307"/>
      <c r="V171" s="307"/>
      <c r="W171" s="307"/>
      <c r="X171" s="307"/>
      <c r="Y171" s="307"/>
      <c r="Z171" s="307"/>
      <c r="AA171" s="307"/>
      <c r="AB171" s="307"/>
      <c r="AC171" s="307"/>
      <c r="AD171" s="307"/>
      <c r="AE171" s="307"/>
      <c r="AF171" s="307"/>
    </row>
    <row r="172" spans="1:32" ht="20.25" customHeight="1" x14ac:dyDescent="0.2">
      <c r="A172" s="445"/>
      <c r="B172" s="307"/>
      <c r="C172" s="307"/>
      <c r="D172" s="307"/>
      <c r="E172" s="307"/>
      <c r="F172" s="307"/>
      <c r="G172" s="307"/>
      <c r="H172" s="307"/>
      <c r="I172" s="307"/>
      <c r="J172" s="307"/>
      <c r="K172" s="307"/>
      <c r="L172" s="307"/>
      <c r="M172" s="307"/>
      <c r="N172" s="307"/>
      <c r="O172" s="307"/>
      <c r="P172" s="307"/>
      <c r="Q172" s="307"/>
      <c r="R172" s="307"/>
      <c r="S172" s="307"/>
      <c r="T172" s="307"/>
      <c r="U172" s="307"/>
      <c r="V172" s="307"/>
      <c r="W172" s="307"/>
      <c r="X172" s="307"/>
      <c r="Y172" s="307"/>
      <c r="Z172" s="307"/>
      <c r="AA172" s="307"/>
      <c r="AB172" s="307"/>
      <c r="AC172" s="307"/>
      <c r="AD172" s="307"/>
      <c r="AE172" s="307"/>
      <c r="AF172" s="307"/>
    </row>
    <row r="173" spans="1:32" ht="20.25" customHeight="1" x14ac:dyDescent="0.2">
      <c r="A173" s="445"/>
      <c r="B173" s="307"/>
      <c r="C173" s="307"/>
      <c r="D173" s="307"/>
      <c r="E173" s="307"/>
      <c r="F173" s="307"/>
      <c r="G173" s="307"/>
      <c r="H173" s="307"/>
      <c r="I173" s="307"/>
      <c r="J173" s="307"/>
      <c r="K173" s="307"/>
      <c r="L173" s="307"/>
      <c r="M173" s="307"/>
      <c r="N173" s="307"/>
      <c r="O173" s="307"/>
      <c r="P173" s="307"/>
      <c r="Q173" s="307"/>
      <c r="R173" s="307"/>
      <c r="S173" s="307"/>
      <c r="T173" s="307"/>
      <c r="U173" s="307"/>
      <c r="V173" s="307"/>
      <c r="W173" s="307"/>
      <c r="X173" s="307"/>
      <c r="Y173" s="307"/>
      <c r="Z173" s="307"/>
      <c r="AA173" s="307"/>
      <c r="AB173" s="307"/>
      <c r="AC173" s="307"/>
      <c r="AD173" s="307"/>
      <c r="AE173" s="307"/>
      <c r="AF173" s="307"/>
    </row>
    <row r="174" spans="1:32" ht="20.25" customHeight="1" x14ac:dyDescent="0.2">
      <c r="A174" s="445"/>
      <c r="B174" s="307"/>
      <c r="C174" s="307"/>
      <c r="D174" s="307"/>
      <c r="E174" s="307"/>
      <c r="F174" s="307"/>
      <c r="G174" s="307"/>
      <c r="H174" s="307"/>
      <c r="I174" s="307"/>
      <c r="J174" s="307"/>
      <c r="K174" s="307"/>
      <c r="L174" s="307"/>
      <c r="M174" s="307"/>
      <c r="N174" s="307"/>
      <c r="O174" s="307"/>
      <c r="P174" s="307"/>
      <c r="Q174" s="307"/>
      <c r="R174" s="307"/>
      <c r="S174" s="307"/>
      <c r="T174" s="307"/>
      <c r="U174" s="307"/>
      <c r="V174" s="307"/>
      <c r="W174" s="307"/>
      <c r="X174" s="307"/>
      <c r="Y174" s="307"/>
      <c r="Z174" s="307"/>
      <c r="AA174" s="307"/>
      <c r="AB174" s="307"/>
      <c r="AC174" s="307"/>
      <c r="AD174" s="307"/>
      <c r="AE174" s="307"/>
      <c r="AF174" s="307"/>
    </row>
    <row r="175" spans="1:32" ht="20.25" customHeight="1" x14ac:dyDescent="0.2">
      <c r="A175" s="445"/>
      <c r="B175" s="307"/>
      <c r="C175" s="307"/>
      <c r="D175" s="307"/>
      <c r="E175" s="307"/>
      <c r="F175" s="307"/>
      <c r="G175" s="307"/>
      <c r="H175" s="307"/>
      <c r="I175" s="307"/>
      <c r="J175" s="307"/>
      <c r="K175" s="307"/>
      <c r="L175" s="307"/>
      <c r="M175" s="307"/>
      <c r="N175" s="307"/>
      <c r="O175" s="307"/>
      <c r="P175" s="307"/>
      <c r="Q175" s="307"/>
      <c r="R175" s="307"/>
      <c r="S175" s="307"/>
      <c r="T175" s="307"/>
      <c r="U175" s="307"/>
      <c r="V175" s="307"/>
      <c r="W175" s="307"/>
      <c r="X175" s="307"/>
      <c r="Y175" s="307"/>
      <c r="Z175" s="307"/>
      <c r="AA175" s="307"/>
      <c r="AB175" s="307"/>
      <c r="AC175" s="307"/>
      <c r="AD175" s="307"/>
      <c r="AE175" s="307"/>
      <c r="AF175" s="307"/>
    </row>
    <row r="176" spans="1:32" ht="20.25" customHeight="1" x14ac:dyDescent="0.2">
      <c r="A176" s="445"/>
      <c r="B176" s="307"/>
      <c r="C176" s="307"/>
      <c r="D176" s="307"/>
      <c r="E176" s="307"/>
      <c r="F176" s="307"/>
      <c r="G176" s="307"/>
      <c r="H176" s="307"/>
      <c r="I176" s="307"/>
      <c r="J176" s="307"/>
      <c r="K176" s="307"/>
      <c r="L176" s="307"/>
      <c r="M176" s="307"/>
      <c r="N176" s="307"/>
      <c r="O176" s="307"/>
      <c r="P176" s="307"/>
      <c r="Q176" s="307"/>
      <c r="R176" s="307"/>
      <c r="S176" s="307"/>
      <c r="T176" s="307"/>
      <c r="U176" s="307"/>
      <c r="V176" s="307"/>
      <c r="W176" s="307"/>
      <c r="X176" s="307"/>
      <c r="Y176" s="307"/>
      <c r="Z176" s="307"/>
      <c r="AA176" s="307"/>
      <c r="AB176" s="307"/>
      <c r="AC176" s="307"/>
      <c r="AD176" s="307"/>
      <c r="AE176" s="307"/>
      <c r="AF176" s="307"/>
    </row>
    <row r="177" spans="1:32" ht="20.25" customHeight="1" x14ac:dyDescent="0.2">
      <c r="A177" s="445"/>
      <c r="B177" s="307"/>
      <c r="C177" s="307"/>
      <c r="D177" s="307"/>
      <c r="E177" s="307"/>
      <c r="F177" s="307"/>
      <c r="G177" s="307"/>
      <c r="H177" s="307"/>
      <c r="I177" s="307"/>
      <c r="J177" s="307"/>
      <c r="K177" s="307"/>
      <c r="L177" s="307"/>
      <c r="M177" s="307"/>
      <c r="N177" s="307"/>
      <c r="O177" s="307"/>
      <c r="P177" s="307"/>
      <c r="Q177" s="307"/>
      <c r="R177" s="307"/>
      <c r="S177" s="307"/>
      <c r="T177" s="307"/>
      <c r="U177" s="307"/>
      <c r="V177" s="307"/>
      <c r="W177" s="307"/>
      <c r="X177" s="307"/>
      <c r="Y177" s="307"/>
      <c r="Z177" s="307"/>
      <c r="AA177" s="307"/>
      <c r="AB177" s="307"/>
      <c r="AC177" s="307"/>
      <c r="AD177" s="307"/>
      <c r="AE177" s="307"/>
      <c r="AF177" s="307"/>
    </row>
    <row r="178" spans="1:32" ht="20.25" customHeight="1" x14ac:dyDescent="0.2">
      <c r="A178" s="445"/>
      <c r="B178" s="307"/>
      <c r="C178" s="307"/>
      <c r="D178" s="307"/>
      <c r="E178" s="307"/>
      <c r="F178" s="307"/>
      <c r="G178" s="307"/>
      <c r="H178" s="307"/>
      <c r="I178" s="307"/>
      <c r="J178" s="307"/>
      <c r="K178" s="307"/>
      <c r="L178" s="307"/>
      <c r="M178" s="307"/>
      <c r="N178" s="307"/>
      <c r="O178" s="307"/>
      <c r="P178" s="307"/>
      <c r="Q178" s="307"/>
      <c r="R178" s="307"/>
      <c r="S178" s="307"/>
      <c r="T178" s="307"/>
      <c r="U178" s="307"/>
      <c r="V178" s="307"/>
      <c r="W178" s="307"/>
      <c r="X178" s="307"/>
      <c r="Y178" s="307"/>
      <c r="Z178" s="307"/>
      <c r="AA178" s="307"/>
      <c r="AB178" s="307"/>
      <c r="AC178" s="307"/>
      <c r="AD178" s="307"/>
      <c r="AE178" s="307"/>
      <c r="AF178" s="307"/>
    </row>
    <row r="179" spans="1:32" ht="20.25" customHeight="1" x14ac:dyDescent="0.2">
      <c r="A179" s="445"/>
      <c r="B179" s="307"/>
      <c r="C179" s="307"/>
      <c r="D179" s="307"/>
      <c r="E179" s="307"/>
      <c r="F179" s="307"/>
      <c r="G179" s="307"/>
      <c r="H179" s="307"/>
      <c r="I179" s="307"/>
      <c r="J179" s="307"/>
      <c r="K179" s="307"/>
      <c r="L179" s="307"/>
      <c r="M179" s="307"/>
      <c r="N179" s="307"/>
      <c r="O179" s="307"/>
      <c r="P179" s="307"/>
      <c r="Q179" s="307"/>
      <c r="R179" s="307"/>
      <c r="S179" s="307"/>
      <c r="T179" s="307"/>
      <c r="U179" s="307"/>
      <c r="V179" s="307"/>
      <c r="W179" s="307"/>
      <c r="X179" s="307"/>
      <c r="Y179" s="307"/>
      <c r="Z179" s="307"/>
      <c r="AA179" s="307"/>
      <c r="AB179" s="307"/>
      <c r="AC179" s="307"/>
      <c r="AD179" s="307"/>
      <c r="AE179" s="307"/>
      <c r="AF179" s="307"/>
    </row>
    <row r="180" spans="1:32" ht="20.25" customHeight="1" x14ac:dyDescent="0.2">
      <c r="A180" s="445"/>
      <c r="B180" s="307"/>
      <c r="C180" s="307"/>
      <c r="D180" s="307"/>
      <c r="E180" s="307"/>
      <c r="F180" s="307"/>
      <c r="G180" s="307"/>
      <c r="H180" s="307"/>
      <c r="I180" s="307"/>
      <c r="J180" s="307"/>
      <c r="K180" s="307"/>
      <c r="L180" s="307"/>
      <c r="M180" s="307"/>
      <c r="N180" s="307"/>
      <c r="O180" s="307"/>
      <c r="P180" s="307"/>
      <c r="Q180" s="307"/>
      <c r="R180" s="307"/>
      <c r="S180" s="307"/>
      <c r="T180" s="307"/>
      <c r="U180" s="307"/>
      <c r="V180" s="307"/>
      <c r="W180" s="307"/>
      <c r="X180" s="307"/>
      <c r="Y180" s="307"/>
      <c r="Z180" s="307"/>
      <c r="AA180" s="307"/>
      <c r="AB180" s="307"/>
      <c r="AC180" s="307"/>
      <c r="AD180" s="307"/>
      <c r="AE180" s="307"/>
      <c r="AF180" s="307"/>
    </row>
    <row r="181" spans="1:32" ht="20.25" customHeight="1" x14ac:dyDescent="0.2">
      <c r="A181" s="445"/>
      <c r="B181" s="307"/>
      <c r="C181" s="307"/>
      <c r="D181" s="307"/>
      <c r="E181" s="307"/>
      <c r="F181" s="307"/>
      <c r="G181" s="307"/>
      <c r="H181" s="307"/>
      <c r="I181" s="307"/>
      <c r="J181" s="307"/>
      <c r="K181" s="307"/>
      <c r="L181" s="307"/>
      <c r="M181" s="307"/>
      <c r="N181" s="307"/>
      <c r="O181" s="307"/>
      <c r="P181" s="307"/>
      <c r="Q181" s="307"/>
      <c r="R181" s="307"/>
      <c r="S181" s="307"/>
      <c r="T181" s="307"/>
      <c r="U181" s="307"/>
      <c r="V181" s="307"/>
      <c r="W181" s="307"/>
      <c r="X181" s="307"/>
      <c r="Y181" s="307"/>
      <c r="Z181" s="307"/>
      <c r="AA181" s="307"/>
      <c r="AB181" s="307"/>
      <c r="AC181" s="307"/>
      <c r="AD181" s="307"/>
      <c r="AE181" s="307"/>
      <c r="AF181" s="307"/>
    </row>
    <row r="182" spans="1:32" ht="20.25" customHeight="1" x14ac:dyDescent="0.2">
      <c r="A182" s="445"/>
      <c r="B182" s="307"/>
      <c r="C182" s="307"/>
      <c r="D182" s="307"/>
      <c r="E182" s="307"/>
      <c r="F182" s="307"/>
      <c r="G182" s="307"/>
      <c r="H182" s="307"/>
      <c r="I182" s="307"/>
      <c r="J182" s="307"/>
      <c r="K182" s="307"/>
      <c r="L182" s="307"/>
      <c r="M182" s="307"/>
      <c r="N182" s="307"/>
      <c r="O182" s="307"/>
      <c r="P182" s="307"/>
      <c r="Q182" s="307"/>
      <c r="R182" s="307"/>
      <c r="S182" s="307"/>
      <c r="T182" s="307"/>
      <c r="U182" s="307"/>
      <c r="V182" s="307"/>
      <c r="W182" s="307"/>
      <c r="X182" s="307"/>
      <c r="Y182" s="307"/>
      <c r="Z182" s="307"/>
      <c r="AA182" s="307"/>
      <c r="AB182" s="307"/>
      <c r="AC182" s="307"/>
      <c r="AD182" s="307"/>
      <c r="AE182" s="307"/>
      <c r="AF182" s="307"/>
    </row>
    <row r="183" spans="1:32" ht="20.25" customHeight="1" x14ac:dyDescent="0.2">
      <c r="A183" s="445"/>
      <c r="B183" s="307"/>
      <c r="C183" s="307"/>
      <c r="D183" s="307"/>
      <c r="E183" s="307"/>
      <c r="F183" s="307"/>
      <c r="G183" s="307"/>
      <c r="H183" s="307"/>
      <c r="I183" s="307"/>
      <c r="J183" s="307"/>
      <c r="K183" s="307"/>
      <c r="L183" s="307"/>
      <c r="M183" s="307"/>
      <c r="N183" s="307"/>
      <c r="O183" s="307"/>
      <c r="P183" s="307"/>
      <c r="Q183" s="307"/>
      <c r="R183" s="307"/>
      <c r="S183" s="307"/>
      <c r="T183" s="307"/>
      <c r="U183" s="307"/>
      <c r="V183" s="307"/>
      <c r="W183" s="307"/>
      <c r="X183" s="307"/>
      <c r="Y183" s="307"/>
      <c r="Z183" s="307"/>
      <c r="AA183" s="307"/>
      <c r="AB183" s="307"/>
      <c r="AC183" s="307"/>
      <c r="AD183" s="307"/>
      <c r="AE183" s="307"/>
      <c r="AF183" s="307"/>
    </row>
    <row r="184" spans="1:32" ht="20.25" customHeight="1" x14ac:dyDescent="0.2">
      <c r="A184" s="445"/>
      <c r="B184" s="307"/>
      <c r="C184" s="307"/>
      <c r="D184" s="307"/>
      <c r="E184" s="307"/>
      <c r="F184" s="307"/>
      <c r="G184" s="307"/>
      <c r="H184" s="307"/>
      <c r="I184" s="307"/>
      <c r="J184" s="307"/>
      <c r="K184" s="307"/>
      <c r="L184" s="307"/>
      <c r="M184" s="307"/>
      <c r="N184" s="307"/>
      <c r="O184" s="307"/>
      <c r="P184" s="307"/>
      <c r="Q184" s="307"/>
      <c r="R184" s="307"/>
      <c r="S184" s="307"/>
      <c r="T184" s="307"/>
      <c r="U184" s="307"/>
      <c r="V184" s="307"/>
      <c r="W184" s="307"/>
      <c r="X184" s="307"/>
      <c r="Y184" s="307"/>
      <c r="Z184" s="307"/>
      <c r="AA184" s="307"/>
      <c r="AB184" s="307"/>
      <c r="AC184" s="307"/>
      <c r="AD184" s="307"/>
      <c r="AE184" s="307"/>
      <c r="AF184" s="307"/>
    </row>
    <row r="185" spans="1:32" ht="20.25" customHeight="1" x14ac:dyDescent="0.2">
      <c r="A185" s="445"/>
      <c r="B185" s="307"/>
      <c r="C185" s="307"/>
      <c r="D185" s="307"/>
      <c r="E185" s="307"/>
      <c r="F185" s="307"/>
      <c r="G185" s="307"/>
      <c r="H185" s="307"/>
      <c r="I185" s="307"/>
      <c r="J185" s="307"/>
      <c r="K185" s="307"/>
      <c r="L185" s="307"/>
      <c r="M185" s="307"/>
      <c r="N185" s="307"/>
      <c r="O185" s="307"/>
      <c r="P185" s="307"/>
      <c r="Q185" s="307"/>
      <c r="R185" s="307"/>
      <c r="S185" s="307"/>
      <c r="T185" s="307"/>
      <c r="U185" s="307"/>
      <c r="V185" s="307"/>
      <c r="W185" s="307"/>
      <c r="X185" s="307"/>
      <c r="Y185" s="307"/>
      <c r="Z185" s="307"/>
      <c r="AA185" s="307"/>
      <c r="AB185" s="307"/>
      <c r="AC185" s="307"/>
      <c r="AD185" s="307"/>
      <c r="AE185" s="307"/>
      <c r="AF185" s="307"/>
    </row>
    <row r="186" spans="1:32" ht="20.25" customHeight="1" x14ac:dyDescent="0.2">
      <c r="A186" s="445"/>
      <c r="B186" s="307"/>
      <c r="C186" s="307"/>
      <c r="D186" s="307"/>
      <c r="E186" s="307"/>
      <c r="F186" s="307"/>
      <c r="G186" s="307"/>
      <c r="H186" s="307"/>
      <c r="I186" s="307"/>
      <c r="J186" s="307"/>
      <c r="K186" s="307"/>
      <c r="L186" s="307"/>
      <c r="M186" s="307"/>
      <c r="N186" s="307"/>
      <c r="O186" s="307"/>
      <c r="P186" s="307"/>
      <c r="Q186" s="307"/>
      <c r="R186" s="307"/>
      <c r="S186" s="307"/>
      <c r="T186" s="307"/>
      <c r="U186" s="307"/>
      <c r="V186" s="307"/>
      <c r="W186" s="307"/>
      <c r="X186" s="307"/>
      <c r="Y186" s="307"/>
      <c r="Z186" s="307"/>
      <c r="AA186" s="307"/>
      <c r="AB186" s="307"/>
      <c r="AC186" s="307"/>
      <c r="AD186" s="307"/>
      <c r="AE186" s="307"/>
      <c r="AF186" s="307"/>
    </row>
    <row r="187" spans="1:32" ht="20.25" customHeight="1" x14ac:dyDescent="0.2">
      <c r="A187" s="445"/>
      <c r="B187" s="307"/>
      <c r="C187" s="307"/>
      <c r="D187" s="307"/>
      <c r="E187" s="307"/>
      <c r="F187" s="307"/>
      <c r="G187" s="307"/>
      <c r="H187" s="307"/>
      <c r="I187" s="307"/>
      <c r="J187" s="307"/>
      <c r="K187" s="307"/>
      <c r="L187" s="307"/>
      <c r="M187" s="307"/>
      <c r="N187" s="307"/>
      <c r="O187" s="307"/>
      <c r="P187" s="307"/>
      <c r="Q187" s="307"/>
      <c r="R187" s="307"/>
      <c r="S187" s="307"/>
      <c r="T187" s="307"/>
      <c r="U187" s="307"/>
      <c r="V187" s="307"/>
      <c r="W187" s="307"/>
      <c r="X187" s="307"/>
      <c r="Y187" s="307"/>
      <c r="Z187" s="307"/>
      <c r="AA187" s="307"/>
      <c r="AB187" s="307"/>
      <c r="AC187" s="307"/>
      <c r="AD187" s="307"/>
      <c r="AE187" s="307"/>
      <c r="AF187" s="307"/>
    </row>
    <row r="188" spans="1:32" ht="20.25" customHeight="1" x14ac:dyDescent="0.2">
      <c r="A188" s="445"/>
      <c r="B188" s="307"/>
      <c r="C188" s="307"/>
      <c r="D188" s="307"/>
      <c r="E188" s="307"/>
      <c r="F188" s="307"/>
      <c r="G188" s="307"/>
      <c r="H188" s="307"/>
      <c r="I188" s="307"/>
      <c r="J188" s="307"/>
      <c r="K188" s="307"/>
      <c r="L188" s="307"/>
      <c r="M188" s="307"/>
      <c r="N188" s="307"/>
      <c r="O188" s="307"/>
      <c r="P188" s="307"/>
      <c r="Q188" s="307"/>
      <c r="R188" s="307"/>
      <c r="S188" s="307"/>
      <c r="T188" s="307"/>
      <c r="U188" s="307"/>
      <c r="V188" s="307"/>
      <c r="W188" s="307"/>
      <c r="X188" s="307"/>
      <c r="Y188" s="307"/>
      <c r="Z188" s="307"/>
      <c r="AA188" s="307"/>
      <c r="AB188" s="307"/>
      <c r="AC188" s="307"/>
      <c r="AD188" s="307"/>
      <c r="AE188" s="307"/>
      <c r="AF188" s="307"/>
    </row>
    <row r="189" spans="1:32" ht="20.25" customHeight="1" x14ac:dyDescent="0.2">
      <c r="A189" s="445"/>
      <c r="B189" s="307"/>
      <c r="C189" s="307"/>
      <c r="D189" s="307"/>
      <c r="E189" s="307"/>
      <c r="F189" s="307"/>
      <c r="G189" s="307"/>
      <c r="H189" s="307"/>
      <c r="I189" s="307"/>
      <c r="J189" s="307"/>
      <c r="K189" s="307"/>
      <c r="L189" s="307"/>
      <c r="M189" s="307"/>
      <c r="N189" s="307"/>
      <c r="O189" s="307"/>
      <c r="P189" s="307"/>
      <c r="Q189" s="307"/>
      <c r="R189" s="307"/>
      <c r="S189" s="307"/>
      <c r="T189" s="307"/>
      <c r="U189" s="307"/>
      <c r="V189" s="307"/>
      <c r="W189" s="307"/>
      <c r="X189" s="307"/>
      <c r="Y189" s="307"/>
      <c r="Z189" s="307"/>
      <c r="AA189" s="307"/>
      <c r="AB189" s="307"/>
      <c r="AC189" s="307"/>
      <c r="AD189" s="307"/>
      <c r="AE189" s="307"/>
      <c r="AF189" s="307"/>
    </row>
    <row r="190" spans="1:32" ht="20.25" customHeight="1" x14ac:dyDescent="0.2">
      <c r="A190" s="445"/>
      <c r="B190" s="307"/>
      <c r="C190" s="307"/>
      <c r="D190" s="307"/>
      <c r="E190" s="307"/>
      <c r="F190" s="307"/>
      <c r="G190" s="307"/>
      <c r="H190" s="307"/>
      <c r="I190" s="307"/>
      <c r="J190" s="307"/>
      <c r="K190" s="307"/>
      <c r="L190" s="307"/>
      <c r="M190" s="307"/>
      <c r="N190" s="307"/>
      <c r="O190" s="307"/>
      <c r="P190" s="307"/>
      <c r="Q190" s="307"/>
      <c r="R190" s="307"/>
      <c r="S190" s="307"/>
      <c r="T190" s="307"/>
      <c r="U190" s="307"/>
      <c r="V190" s="307"/>
      <c r="W190" s="307"/>
      <c r="X190" s="307"/>
      <c r="Y190" s="307"/>
      <c r="Z190" s="307"/>
      <c r="AA190" s="307"/>
      <c r="AB190" s="307"/>
      <c r="AC190" s="307"/>
      <c r="AD190" s="307"/>
      <c r="AE190" s="307"/>
      <c r="AF190" s="307"/>
    </row>
    <row r="191" spans="1:32" ht="20.25" customHeight="1" x14ac:dyDescent="0.2">
      <c r="A191" s="445"/>
      <c r="B191" s="307"/>
      <c r="C191" s="307"/>
      <c r="D191" s="307"/>
      <c r="E191" s="307"/>
      <c r="F191" s="307"/>
      <c r="G191" s="307"/>
      <c r="H191" s="307"/>
      <c r="I191" s="307"/>
      <c r="J191" s="307"/>
      <c r="K191" s="307"/>
      <c r="L191" s="307"/>
      <c r="M191" s="307"/>
      <c r="N191" s="307"/>
      <c r="O191" s="307"/>
      <c r="P191" s="307"/>
      <c r="Q191" s="307"/>
      <c r="R191" s="307"/>
      <c r="S191" s="307"/>
      <c r="T191" s="307"/>
      <c r="U191" s="307"/>
      <c r="V191" s="307"/>
      <c r="W191" s="307"/>
      <c r="X191" s="307"/>
      <c r="Y191" s="307"/>
      <c r="Z191" s="307"/>
      <c r="AA191" s="307"/>
      <c r="AB191" s="307"/>
      <c r="AC191" s="307"/>
      <c r="AD191" s="307"/>
      <c r="AE191" s="307"/>
      <c r="AF191" s="307"/>
    </row>
    <row r="192" spans="1:32" ht="20.25" customHeight="1" x14ac:dyDescent="0.2">
      <c r="A192" s="445"/>
      <c r="B192" s="307"/>
      <c r="C192" s="307"/>
      <c r="D192" s="307"/>
      <c r="E192" s="307"/>
      <c r="F192" s="307"/>
      <c r="G192" s="307"/>
      <c r="H192" s="307"/>
      <c r="I192" s="307"/>
      <c r="J192" s="307"/>
      <c r="K192" s="307"/>
      <c r="L192" s="307"/>
      <c r="M192" s="307"/>
      <c r="N192" s="307"/>
      <c r="O192" s="307"/>
      <c r="P192" s="307"/>
      <c r="Q192" s="307"/>
      <c r="R192" s="307"/>
      <c r="S192" s="307"/>
      <c r="T192" s="307"/>
      <c r="U192" s="307"/>
      <c r="V192" s="307"/>
      <c r="W192" s="307"/>
      <c r="X192" s="307"/>
      <c r="Y192" s="307"/>
      <c r="Z192" s="307"/>
      <c r="AA192" s="307"/>
      <c r="AB192" s="307"/>
      <c r="AC192" s="307"/>
      <c r="AD192" s="307"/>
      <c r="AE192" s="307"/>
      <c r="AF192" s="307"/>
    </row>
    <row r="193" spans="1:32" ht="20.25" customHeight="1" x14ac:dyDescent="0.2">
      <c r="A193" s="445"/>
      <c r="B193" s="307"/>
      <c r="C193" s="307"/>
      <c r="D193" s="307"/>
      <c r="E193" s="307"/>
      <c r="F193" s="307"/>
      <c r="G193" s="307"/>
      <c r="H193" s="307"/>
      <c r="I193" s="307"/>
      <c r="J193" s="307"/>
      <c r="K193" s="307"/>
      <c r="L193" s="307"/>
      <c r="M193" s="307"/>
      <c r="N193" s="307"/>
      <c r="O193" s="307"/>
      <c r="P193" s="307"/>
      <c r="Q193" s="307"/>
      <c r="R193" s="307"/>
      <c r="S193" s="307"/>
      <c r="T193" s="307"/>
      <c r="U193" s="307"/>
      <c r="V193" s="307"/>
      <c r="W193" s="307"/>
      <c r="X193" s="307"/>
      <c r="Y193" s="307"/>
      <c r="Z193" s="307"/>
      <c r="AA193" s="307"/>
      <c r="AB193" s="307"/>
      <c r="AC193" s="307"/>
      <c r="AD193" s="307"/>
      <c r="AE193" s="307"/>
      <c r="AF193" s="307"/>
    </row>
    <row r="194" spans="1:32" ht="20.25" customHeight="1" x14ac:dyDescent="0.2">
      <c r="A194" s="445"/>
      <c r="B194" s="307"/>
      <c r="C194" s="307"/>
      <c r="D194" s="307"/>
      <c r="E194" s="307"/>
      <c r="F194" s="307"/>
      <c r="G194" s="307"/>
      <c r="H194" s="307"/>
      <c r="I194" s="307"/>
      <c r="J194" s="307"/>
      <c r="K194" s="307"/>
      <c r="L194" s="307"/>
      <c r="M194" s="307"/>
      <c r="N194" s="307"/>
      <c r="O194" s="307"/>
      <c r="P194" s="307"/>
      <c r="Q194" s="307"/>
      <c r="R194" s="307"/>
      <c r="S194" s="307"/>
      <c r="T194" s="307"/>
      <c r="U194" s="307"/>
      <c r="V194" s="307"/>
      <c r="W194" s="307"/>
      <c r="X194" s="307"/>
      <c r="Y194" s="307"/>
      <c r="Z194" s="307"/>
      <c r="AA194" s="307"/>
      <c r="AB194" s="307"/>
      <c r="AC194" s="307"/>
      <c r="AD194" s="307"/>
      <c r="AE194" s="307"/>
      <c r="AF194" s="307"/>
    </row>
    <row r="195" spans="1:32" ht="20.25" customHeight="1" x14ac:dyDescent="0.2">
      <c r="A195" s="445"/>
      <c r="B195" s="307"/>
      <c r="C195" s="307"/>
      <c r="D195" s="307"/>
      <c r="E195" s="307"/>
      <c r="F195" s="307"/>
      <c r="G195" s="307"/>
      <c r="H195" s="307"/>
      <c r="I195" s="307"/>
      <c r="J195" s="307"/>
      <c r="K195" s="307"/>
      <c r="L195" s="307"/>
      <c r="M195" s="307"/>
      <c r="N195" s="307"/>
      <c r="O195" s="307"/>
      <c r="P195" s="307"/>
      <c r="Q195" s="307"/>
      <c r="R195" s="307"/>
      <c r="S195" s="307"/>
      <c r="T195" s="307"/>
      <c r="U195" s="307"/>
      <c r="V195" s="307"/>
      <c r="W195" s="307"/>
      <c r="X195" s="307"/>
      <c r="Y195" s="307"/>
      <c r="Z195" s="307"/>
      <c r="AA195" s="307"/>
      <c r="AB195" s="307"/>
      <c r="AC195" s="307"/>
      <c r="AD195" s="307"/>
      <c r="AE195" s="307"/>
      <c r="AF195" s="307"/>
    </row>
    <row r="196" spans="1:32" ht="20.25" customHeight="1" x14ac:dyDescent="0.2">
      <c r="A196" s="445"/>
      <c r="B196" s="307"/>
      <c r="C196" s="307"/>
      <c r="D196" s="307"/>
      <c r="E196" s="307"/>
      <c r="F196" s="307"/>
      <c r="G196" s="307"/>
      <c r="H196" s="307"/>
      <c r="I196" s="307"/>
      <c r="J196" s="307"/>
      <c r="K196" s="307"/>
      <c r="L196" s="307"/>
      <c r="M196" s="307"/>
      <c r="N196" s="307"/>
      <c r="O196" s="307"/>
      <c r="P196" s="307"/>
      <c r="Q196" s="307"/>
      <c r="R196" s="307"/>
      <c r="S196" s="307"/>
      <c r="T196" s="307"/>
      <c r="U196" s="307"/>
      <c r="V196" s="307"/>
      <c r="W196" s="307"/>
      <c r="X196" s="307"/>
      <c r="Y196" s="307"/>
      <c r="Z196" s="307"/>
      <c r="AA196" s="307"/>
      <c r="AB196" s="307"/>
      <c r="AC196" s="307"/>
      <c r="AD196" s="307"/>
      <c r="AE196" s="307"/>
      <c r="AF196" s="307"/>
    </row>
    <row r="197" spans="1:32" ht="20.25" customHeight="1" x14ac:dyDescent="0.2">
      <c r="A197" s="445"/>
      <c r="B197" s="307"/>
      <c r="C197" s="307"/>
      <c r="D197" s="307"/>
      <c r="E197" s="307"/>
      <c r="F197" s="307"/>
      <c r="G197" s="307"/>
      <c r="H197" s="307"/>
      <c r="I197" s="307"/>
      <c r="J197" s="307"/>
      <c r="K197" s="307"/>
      <c r="L197" s="307"/>
      <c r="M197" s="307"/>
      <c r="N197" s="307"/>
      <c r="O197" s="307"/>
      <c r="P197" s="307"/>
      <c r="Q197" s="307"/>
      <c r="R197" s="307"/>
      <c r="S197" s="307"/>
      <c r="T197" s="307"/>
      <c r="U197" s="307"/>
      <c r="V197" s="307"/>
      <c r="W197" s="307"/>
      <c r="X197" s="307"/>
      <c r="Y197" s="307"/>
      <c r="Z197" s="307"/>
      <c r="AA197" s="307"/>
      <c r="AB197" s="307"/>
      <c r="AC197" s="307"/>
      <c r="AD197" s="307"/>
      <c r="AE197" s="307"/>
      <c r="AF197" s="307"/>
    </row>
    <row r="198" spans="1:32" ht="20.25" customHeight="1" x14ac:dyDescent="0.2">
      <c r="A198" s="445"/>
      <c r="B198" s="307"/>
      <c r="C198" s="307"/>
      <c r="D198" s="307"/>
      <c r="E198" s="307"/>
      <c r="F198" s="307"/>
      <c r="G198" s="307"/>
      <c r="H198" s="307"/>
      <c r="I198" s="307"/>
      <c r="J198" s="307"/>
      <c r="K198" s="307"/>
      <c r="L198" s="307"/>
      <c r="M198" s="307"/>
      <c r="N198" s="307"/>
      <c r="O198" s="307"/>
      <c r="P198" s="307"/>
      <c r="Q198" s="307"/>
      <c r="R198" s="307"/>
      <c r="S198" s="307"/>
      <c r="T198" s="307"/>
      <c r="U198" s="307"/>
      <c r="V198" s="307"/>
      <c r="W198" s="307"/>
      <c r="X198" s="307"/>
      <c r="Y198" s="307"/>
      <c r="Z198" s="307"/>
      <c r="AA198" s="307"/>
      <c r="AB198" s="307"/>
      <c r="AC198" s="307"/>
      <c r="AD198" s="307"/>
      <c r="AE198" s="307"/>
      <c r="AF198" s="307"/>
    </row>
    <row r="199" spans="1:32" ht="20.25" customHeight="1" x14ac:dyDescent="0.2">
      <c r="A199" s="445"/>
      <c r="B199" s="307"/>
      <c r="C199" s="307"/>
      <c r="D199" s="307"/>
      <c r="E199" s="307"/>
      <c r="F199" s="307"/>
      <c r="G199" s="307"/>
      <c r="H199" s="307"/>
      <c r="I199" s="307"/>
      <c r="J199" s="307"/>
      <c r="K199" s="307"/>
      <c r="L199" s="307"/>
      <c r="M199" s="307"/>
      <c r="N199" s="307"/>
      <c r="O199" s="307"/>
      <c r="P199" s="307"/>
      <c r="Q199" s="307"/>
      <c r="R199" s="307"/>
      <c r="S199" s="307"/>
      <c r="T199" s="307"/>
      <c r="U199" s="307"/>
      <c r="V199" s="307"/>
      <c r="W199" s="307"/>
      <c r="X199" s="307"/>
      <c r="Y199" s="307"/>
      <c r="Z199" s="307"/>
      <c r="AA199" s="307"/>
      <c r="AB199" s="307"/>
      <c r="AC199" s="307"/>
      <c r="AD199" s="307"/>
      <c r="AE199" s="307"/>
      <c r="AF199" s="307"/>
    </row>
    <row r="200" spans="1:32" ht="20.25" customHeight="1" x14ac:dyDescent="0.2">
      <c r="A200" s="445"/>
      <c r="B200" s="307"/>
      <c r="C200" s="307"/>
      <c r="D200" s="307"/>
      <c r="E200" s="307"/>
      <c r="F200" s="307"/>
      <c r="G200" s="307"/>
      <c r="H200" s="307"/>
      <c r="I200" s="307"/>
      <c r="J200" s="307"/>
      <c r="K200" s="307"/>
      <c r="L200" s="307"/>
      <c r="M200" s="307"/>
      <c r="N200" s="307"/>
      <c r="O200" s="307"/>
      <c r="P200" s="307"/>
      <c r="Q200" s="307"/>
      <c r="R200" s="307"/>
      <c r="S200" s="307"/>
      <c r="T200" s="307"/>
      <c r="U200" s="307"/>
      <c r="V200" s="307"/>
      <c r="W200" s="307"/>
      <c r="X200" s="307"/>
      <c r="Y200" s="307"/>
      <c r="Z200" s="307"/>
      <c r="AA200" s="307"/>
      <c r="AB200" s="307"/>
      <c r="AC200" s="307"/>
      <c r="AD200" s="307"/>
      <c r="AE200" s="307"/>
      <c r="AF200" s="307"/>
    </row>
    <row r="201" spans="1:32" ht="20.25" customHeight="1" x14ac:dyDescent="0.2">
      <c r="A201" s="445"/>
      <c r="B201" s="307"/>
      <c r="C201" s="307"/>
      <c r="D201" s="307"/>
      <c r="E201" s="307"/>
      <c r="F201" s="307"/>
      <c r="G201" s="307"/>
      <c r="H201" s="307"/>
      <c r="I201" s="307"/>
      <c r="J201" s="307"/>
      <c r="K201" s="307"/>
      <c r="L201" s="307"/>
      <c r="M201" s="307"/>
      <c r="N201" s="307"/>
      <c r="O201" s="307"/>
      <c r="P201" s="307"/>
      <c r="Q201" s="307"/>
      <c r="R201" s="307"/>
      <c r="S201" s="307"/>
      <c r="T201" s="307"/>
      <c r="U201" s="307"/>
      <c r="V201" s="307"/>
      <c r="W201" s="307"/>
      <c r="X201" s="307"/>
      <c r="Y201" s="307"/>
      <c r="Z201" s="307"/>
      <c r="AA201" s="307"/>
      <c r="AB201" s="307"/>
      <c r="AC201" s="307"/>
      <c r="AD201" s="307"/>
      <c r="AE201" s="307"/>
      <c r="AF201" s="307"/>
    </row>
    <row r="202" spans="1:32" ht="20.25" customHeight="1" x14ac:dyDescent="0.2">
      <c r="A202" s="445"/>
      <c r="B202" s="307"/>
      <c r="C202" s="307"/>
      <c r="D202" s="307"/>
      <c r="E202" s="307"/>
      <c r="F202" s="307"/>
      <c r="G202" s="307"/>
      <c r="H202" s="307"/>
      <c r="I202" s="307"/>
      <c r="J202" s="307"/>
      <c r="K202" s="307"/>
      <c r="L202" s="307"/>
      <c r="M202" s="307"/>
      <c r="N202" s="307"/>
      <c r="O202" s="307"/>
      <c r="P202" s="307"/>
      <c r="Q202" s="307"/>
      <c r="R202" s="307"/>
      <c r="S202" s="307"/>
      <c r="T202" s="307"/>
      <c r="U202" s="307"/>
      <c r="V202" s="307"/>
      <c r="W202" s="307"/>
      <c r="X202" s="307"/>
      <c r="Y202" s="307"/>
      <c r="Z202" s="307"/>
      <c r="AA202" s="307"/>
      <c r="AB202" s="307"/>
      <c r="AC202" s="307"/>
      <c r="AD202" s="307"/>
      <c r="AE202" s="307"/>
      <c r="AF202" s="307"/>
    </row>
    <row r="203" spans="1:32" ht="20.25" customHeight="1" x14ac:dyDescent="0.2">
      <c r="A203" s="445"/>
      <c r="B203" s="307"/>
      <c r="C203" s="307"/>
      <c r="D203" s="307"/>
      <c r="E203" s="307"/>
      <c r="F203" s="307"/>
      <c r="G203" s="307"/>
      <c r="H203" s="307"/>
      <c r="I203" s="307"/>
      <c r="J203" s="307"/>
      <c r="K203" s="307"/>
      <c r="L203" s="307"/>
      <c r="M203" s="307"/>
      <c r="N203" s="307"/>
      <c r="O203" s="307"/>
      <c r="P203" s="307"/>
      <c r="Q203" s="307"/>
      <c r="R203" s="307"/>
      <c r="S203" s="307"/>
      <c r="T203" s="307"/>
      <c r="U203" s="307"/>
      <c r="V203" s="307"/>
      <c r="W203" s="307"/>
      <c r="X203" s="307"/>
      <c r="Y203" s="307"/>
      <c r="Z203" s="307"/>
      <c r="AA203" s="307"/>
      <c r="AB203" s="307"/>
      <c r="AC203" s="307"/>
      <c r="AD203" s="307"/>
      <c r="AE203" s="307"/>
      <c r="AF203" s="307"/>
    </row>
    <row r="204" spans="1:32" ht="20.25" customHeight="1" x14ac:dyDescent="0.2">
      <c r="A204" s="445"/>
      <c r="B204" s="307"/>
      <c r="C204" s="307"/>
      <c r="D204" s="307"/>
      <c r="E204" s="307"/>
      <c r="F204" s="307"/>
      <c r="G204" s="307"/>
      <c r="H204" s="307"/>
      <c r="I204" s="307"/>
      <c r="J204" s="307"/>
      <c r="K204" s="307"/>
      <c r="L204" s="307"/>
      <c r="M204" s="307"/>
      <c r="N204" s="307"/>
      <c r="O204" s="307"/>
      <c r="P204" s="307"/>
      <c r="Q204" s="307"/>
      <c r="R204" s="307"/>
      <c r="S204" s="307"/>
      <c r="T204" s="307"/>
      <c r="U204" s="307"/>
      <c r="V204" s="307"/>
      <c r="W204" s="307"/>
      <c r="X204" s="307"/>
      <c r="Y204" s="307"/>
      <c r="Z204" s="307"/>
      <c r="AA204" s="307"/>
      <c r="AB204" s="307"/>
      <c r="AC204" s="307"/>
      <c r="AD204" s="307"/>
      <c r="AE204" s="307"/>
      <c r="AF204" s="307"/>
    </row>
    <row r="205" spans="1:32" ht="20.25" customHeight="1" x14ac:dyDescent="0.2">
      <c r="A205" s="445"/>
      <c r="B205" s="307"/>
      <c r="C205" s="307"/>
      <c r="D205" s="307"/>
      <c r="E205" s="307"/>
      <c r="F205" s="307"/>
      <c r="G205" s="307"/>
      <c r="H205" s="307"/>
      <c r="I205" s="307"/>
      <c r="J205" s="307"/>
      <c r="K205" s="307"/>
      <c r="L205" s="307"/>
      <c r="M205" s="307"/>
      <c r="N205" s="307"/>
      <c r="O205" s="307"/>
      <c r="P205" s="307"/>
      <c r="Q205" s="307"/>
      <c r="R205" s="307"/>
      <c r="S205" s="307"/>
      <c r="T205" s="307"/>
      <c r="U205" s="307"/>
      <c r="V205" s="307"/>
      <c r="W205" s="307"/>
      <c r="X205" s="307"/>
      <c r="Y205" s="307"/>
      <c r="Z205" s="307"/>
      <c r="AA205" s="307"/>
      <c r="AB205" s="307"/>
      <c r="AC205" s="307"/>
      <c r="AD205" s="307"/>
      <c r="AE205" s="307"/>
      <c r="AF205" s="307"/>
    </row>
    <row r="206" spans="1:32" ht="20.25" customHeight="1" x14ac:dyDescent="0.2">
      <c r="A206" s="445"/>
      <c r="B206" s="307"/>
      <c r="C206" s="307"/>
      <c r="D206" s="307"/>
      <c r="E206" s="307"/>
      <c r="F206" s="307"/>
      <c r="G206" s="307"/>
      <c r="H206" s="307"/>
      <c r="I206" s="307"/>
      <c r="J206" s="307"/>
      <c r="K206" s="307"/>
      <c r="L206" s="307"/>
      <c r="M206" s="307"/>
      <c r="N206" s="307"/>
      <c r="O206" s="307"/>
      <c r="P206" s="307"/>
      <c r="Q206" s="307"/>
      <c r="R206" s="307"/>
      <c r="S206" s="307"/>
      <c r="T206" s="307"/>
      <c r="U206" s="307"/>
      <c r="V206" s="307"/>
      <c r="W206" s="307"/>
      <c r="X206" s="307"/>
      <c r="Y206" s="307"/>
      <c r="Z206" s="307"/>
      <c r="AA206" s="307"/>
      <c r="AB206" s="307"/>
      <c r="AC206" s="307"/>
      <c r="AD206" s="307"/>
      <c r="AE206" s="307"/>
      <c r="AF206" s="307"/>
    </row>
    <row r="207" spans="1:32" ht="20.25" customHeight="1" x14ac:dyDescent="0.2">
      <c r="A207" s="445"/>
      <c r="B207" s="307"/>
      <c r="C207" s="307"/>
      <c r="D207" s="307"/>
      <c r="E207" s="307"/>
      <c r="F207" s="307"/>
      <c r="G207" s="307"/>
      <c r="H207" s="307"/>
      <c r="I207" s="307"/>
      <c r="J207" s="307"/>
      <c r="K207" s="307"/>
      <c r="L207" s="307"/>
      <c r="M207" s="307"/>
      <c r="N207" s="307"/>
      <c r="O207" s="307"/>
      <c r="P207" s="307"/>
      <c r="Q207" s="307"/>
      <c r="R207" s="307"/>
      <c r="S207" s="307"/>
      <c r="T207" s="307"/>
      <c r="U207" s="307"/>
      <c r="V207" s="307"/>
      <c r="W207" s="307"/>
      <c r="X207" s="307"/>
      <c r="Y207" s="307"/>
      <c r="Z207" s="307"/>
      <c r="AA207" s="307"/>
      <c r="AB207" s="307"/>
      <c r="AC207" s="307"/>
      <c r="AD207" s="307"/>
      <c r="AE207" s="307"/>
      <c r="AF207" s="307"/>
    </row>
    <row r="208" spans="1:32" ht="20.25" customHeight="1" x14ac:dyDescent="0.2">
      <c r="A208" s="445"/>
      <c r="B208" s="307"/>
      <c r="C208" s="307"/>
      <c r="D208" s="307"/>
      <c r="E208" s="307"/>
      <c r="F208" s="307"/>
      <c r="G208" s="307"/>
      <c r="H208" s="307"/>
      <c r="I208" s="307"/>
      <c r="J208" s="307"/>
      <c r="K208" s="307"/>
      <c r="L208" s="307"/>
      <c r="M208" s="307"/>
      <c r="N208" s="307"/>
      <c r="O208" s="307"/>
      <c r="P208" s="307"/>
      <c r="Q208" s="307"/>
      <c r="R208" s="307"/>
      <c r="S208" s="307"/>
      <c r="T208" s="307"/>
      <c r="U208" s="307"/>
      <c r="V208" s="307"/>
      <c r="W208" s="307"/>
      <c r="X208" s="307"/>
      <c r="Y208" s="307"/>
      <c r="Z208" s="307"/>
      <c r="AA208" s="307"/>
      <c r="AB208" s="307"/>
      <c r="AC208" s="307"/>
      <c r="AD208" s="307"/>
      <c r="AE208" s="307"/>
      <c r="AF208" s="307"/>
    </row>
    <row r="209" spans="1:32" ht="20.25" customHeight="1" x14ac:dyDescent="0.2">
      <c r="A209" s="445"/>
      <c r="B209" s="307"/>
      <c r="C209" s="307"/>
      <c r="D209" s="307"/>
      <c r="E209" s="307"/>
      <c r="F209" s="307"/>
      <c r="G209" s="307"/>
      <c r="H209" s="307"/>
      <c r="I209" s="307"/>
      <c r="J209" s="307"/>
      <c r="K209" s="307"/>
      <c r="L209" s="307"/>
      <c r="M209" s="307"/>
      <c r="N209" s="307"/>
      <c r="O209" s="307"/>
      <c r="P209" s="307"/>
      <c r="Q209" s="307"/>
      <c r="R209" s="307"/>
      <c r="S209" s="307"/>
      <c r="T209" s="307"/>
      <c r="U209" s="307"/>
      <c r="V209" s="307"/>
      <c r="W209" s="307"/>
      <c r="X209" s="307"/>
      <c r="Y209" s="307"/>
      <c r="Z209" s="307"/>
      <c r="AA209" s="307"/>
      <c r="AB209" s="307"/>
      <c r="AC209" s="307"/>
      <c r="AD209" s="307"/>
      <c r="AE209" s="307"/>
      <c r="AF209" s="307"/>
    </row>
    <row r="210" spans="1:32" ht="20.25" customHeight="1" x14ac:dyDescent="0.2">
      <c r="A210" s="445"/>
      <c r="B210" s="307"/>
      <c r="C210" s="307"/>
      <c r="D210" s="307"/>
      <c r="E210" s="307"/>
      <c r="F210" s="307"/>
      <c r="G210" s="307"/>
      <c r="H210" s="307"/>
      <c r="I210" s="307"/>
      <c r="J210" s="307"/>
      <c r="K210" s="307"/>
      <c r="L210" s="307"/>
      <c r="M210" s="307"/>
      <c r="N210" s="307"/>
      <c r="O210" s="307"/>
      <c r="P210" s="307"/>
      <c r="Q210" s="307"/>
      <c r="R210" s="307"/>
      <c r="S210" s="307"/>
      <c r="T210" s="307"/>
      <c r="U210" s="307"/>
      <c r="V210" s="307"/>
      <c r="W210" s="307"/>
      <c r="X210" s="307"/>
      <c r="Y210" s="307"/>
      <c r="Z210" s="307"/>
      <c r="AA210" s="307"/>
      <c r="AB210" s="307"/>
      <c r="AC210" s="307"/>
      <c r="AD210" s="307"/>
      <c r="AE210" s="307"/>
      <c r="AF210" s="307"/>
    </row>
    <row r="211" spans="1:32" ht="20.25" customHeight="1" x14ac:dyDescent="0.2">
      <c r="A211" s="445"/>
      <c r="B211" s="307"/>
      <c r="C211" s="307"/>
      <c r="D211" s="307"/>
      <c r="E211" s="307"/>
      <c r="F211" s="307"/>
      <c r="G211" s="307"/>
      <c r="H211" s="307"/>
      <c r="I211" s="307"/>
      <c r="J211" s="307"/>
      <c r="K211" s="307"/>
      <c r="L211" s="307"/>
      <c r="M211" s="307"/>
      <c r="N211" s="307"/>
      <c r="O211" s="307"/>
      <c r="P211" s="307"/>
      <c r="Q211" s="307"/>
      <c r="R211" s="307"/>
      <c r="S211" s="307"/>
      <c r="T211" s="307"/>
      <c r="U211" s="307"/>
      <c r="V211" s="307"/>
      <c r="W211" s="307"/>
      <c r="X211" s="307"/>
      <c r="Y211" s="307"/>
      <c r="Z211" s="307"/>
      <c r="AA211" s="307"/>
      <c r="AB211" s="307"/>
      <c r="AC211" s="307"/>
      <c r="AD211" s="307"/>
      <c r="AE211" s="307"/>
      <c r="AF211" s="307"/>
    </row>
    <row r="212" spans="1:32" ht="20.25" customHeight="1" x14ac:dyDescent="0.2">
      <c r="A212" s="445"/>
      <c r="B212" s="307"/>
      <c r="C212" s="307"/>
      <c r="D212" s="307"/>
      <c r="E212" s="307"/>
      <c r="F212" s="307"/>
      <c r="G212" s="307"/>
      <c r="H212" s="307"/>
      <c r="I212" s="307"/>
      <c r="J212" s="307"/>
      <c r="K212" s="307"/>
      <c r="L212" s="307"/>
      <c r="M212" s="307"/>
      <c r="N212" s="307"/>
      <c r="O212" s="307"/>
      <c r="P212" s="307"/>
      <c r="Q212" s="307"/>
      <c r="R212" s="307"/>
      <c r="S212" s="307"/>
      <c r="T212" s="307"/>
      <c r="U212" s="307"/>
      <c r="V212" s="307"/>
      <c r="W212" s="307"/>
      <c r="X212" s="307"/>
      <c r="Y212" s="307"/>
      <c r="Z212" s="307"/>
      <c r="AA212" s="307"/>
      <c r="AB212" s="307"/>
      <c r="AC212" s="307"/>
      <c r="AD212" s="307"/>
      <c r="AE212" s="307"/>
      <c r="AF212" s="307"/>
    </row>
    <row r="213" spans="1:32" ht="20.25" customHeight="1" x14ac:dyDescent="0.2">
      <c r="A213" s="445"/>
      <c r="B213" s="307"/>
      <c r="C213" s="307"/>
      <c r="D213" s="307"/>
      <c r="E213" s="307"/>
      <c r="F213" s="307"/>
      <c r="G213" s="307"/>
      <c r="H213" s="307"/>
      <c r="I213" s="307"/>
      <c r="J213" s="307"/>
      <c r="K213" s="307"/>
      <c r="L213" s="307"/>
      <c r="M213" s="307"/>
      <c r="N213" s="307"/>
      <c r="O213" s="307"/>
      <c r="P213" s="307"/>
      <c r="Q213" s="307"/>
      <c r="R213" s="307"/>
      <c r="S213" s="307"/>
      <c r="T213" s="307"/>
      <c r="U213" s="307"/>
      <c r="V213" s="307"/>
      <c r="W213" s="307"/>
      <c r="X213" s="307"/>
      <c r="Y213" s="307"/>
      <c r="Z213" s="307"/>
      <c r="AA213" s="307"/>
      <c r="AB213" s="307"/>
      <c r="AC213" s="307"/>
      <c r="AD213" s="307"/>
      <c r="AE213" s="307"/>
      <c r="AF213" s="307"/>
    </row>
    <row r="214" spans="1:32" ht="20.25" customHeight="1" x14ac:dyDescent="0.2">
      <c r="A214" s="445"/>
      <c r="B214" s="307"/>
      <c r="C214" s="307"/>
      <c r="D214" s="307"/>
      <c r="E214" s="307"/>
      <c r="F214" s="307"/>
      <c r="G214" s="307"/>
      <c r="H214" s="307"/>
      <c r="I214" s="307"/>
      <c r="J214" s="307"/>
      <c r="K214" s="307"/>
      <c r="L214" s="307"/>
      <c r="M214" s="307"/>
      <c r="N214" s="307"/>
      <c r="O214" s="307"/>
      <c r="P214" s="307"/>
      <c r="Q214" s="307"/>
      <c r="R214" s="307"/>
      <c r="S214" s="307"/>
      <c r="T214" s="307"/>
      <c r="U214" s="307"/>
      <c r="V214" s="307"/>
      <c r="W214" s="307"/>
      <c r="X214" s="307"/>
      <c r="Y214" s="307"/>
      <c r="Z214" s="307"/>
      <c r="AA214" s="307"/>
      <c r="AB214" s="307"/>
      <c r="AC214" s="307"/>
      <c r="AD214" s="307"/>
      <c r="AE214" s="307"/>
      <c r="AF214" s="307"/>
    </row>
    <row r="215" spans="1:32" ht="20.25" customHeight="1" x14ac:dyDescent="0.2">
      <c r="A215" s="445"/>
      <c r="B215" s="307"/>
      <c r="C215" s="307"/>
      <c r="D215" s="307"/>
      <c r="E215" s="307"/>
      <c r="F215" s="307"/>
      <c r="G215" s="307"/>
      <c r="H215" s="307"/>
      <c r="I215" s="307"/>
      <c r="J215" s="307"/>
      <c r="K215" s="307"/>
      <c r="L215" s="307"/>
      <c r="M215" s="307"/>
      <c r="N215" s="307"/>
      <c r="O215" s="307"/>
      <c r="P215" s="307"/>
      <c r="Q215" s="307"/>
      <c r="R215" s="307"/>
      <c r="S215" s="307"/>
      <c r="T215" s="307"/>
      <c r="U215" s="307"/>
      <c r="V215" s="307"/>
      <c r="W215" s="307"/>
      <c r="X215" s="307"/>
      <c r="Y215" s="307"/>
      <c r="Z215" s="307"/>
      <c r="AA215" s="307"/>
      <c r="AB215" s="307"/>
      <c r="AC215" s="307"/>
      <c r="AD215" s="307"/>
      <c r="AE215" s="307"/>
      <c r="AF215" s="307"/>
    </row>
    <row r="216" spans="1:32" ht="20.25" customHeight="1" x14ac:dyDescent="0.2">
      <c r="A216" s="445"/>
      <c r="B216" s="307"/>
      <c r="C216" s="307"/>
      <c r="D216" s="307"/>
      <c r="E216" s="307"/>
      <c r="F216" s="307"/>
      <c r="G216" s="307"/>
      <c r="H216" s="307"/>
      <c r="I216" s="307"/>
      <c r="J216" s="307"/>
      <c r="K216" s="307"/>
      <c r="L216" s="307"/>
      <c r="M216" s="307"/>
      <c r="N216" s="307"/>
      <c r="O216" s="307"/>
      <c r="P216" s="307"/>
      <c r="Q216" s="307"/>
      <c r="R216" s="307"/>
      <c r="S216" s="307"/>
      <c r="T216" s="307"/>
      <c r="U216" s="307"/>
      <c r="V216" s="307"/>
      <c r="W216" s="307"/>
      <c r="X216" s="307"/>
      <c r="Y216" s="307"/>
      <c r="Z216" s="307"/>
      <c r="AA216" s="307"/>
      <c r="AB216" s="307"/>
      <c r="AC216" s="307"/>
      <c r="AD216" s="307"/>
      <c r="AE216" s="307"/>
      <c r="AF216" s="307"/>
    </row>
    <row r="217" spans="1:32" ht="20.25" customHeight="1" x14ac:dyDescent="0.2">
      <c r="A217" s="445"/>
      <c r="B217" s="307"/>
      <c r="C217" s="307"/>
      <c r="D217" s="307"/>
      <c r="E217" s="307"/>
      <c r="F217" s="307"/>
      <c r="G217" s="307"/>
      <c r="H217" s="307"/>
      <c r="I217" s="307"/>
      <c r="J217" s="307"/>
      <c r="K217" s="307"/>
      <c r="L217" s="307"/>
      <c r="M217" s="307"/>
      <c r="N217" s="307"/>
      <c r="O217" s="307"/>
      <c r="P217" s="307"/>
      <c r="Q217" s="307"/>
      <c r="R217" s="307"/>
      <c r="S217" s="307"/>
      <c r="T217" s="307"/>
      <c r="U217" s="307"/>
      <c r="V217" s="307"/>
      <c r="W217" s="307"/>
      <c r="X217" s="307"/>
      <c r="Y217" s="307"/>
      <c r="Z217" s="307"/>
      <c r="AA217" s="307"/>
      <c r="AB217" s="307"/>
      <c r="AC217" s="307"/>
      <c r="AD217" s="307"/>
      <c r="AE217" s="307"/>
      <c r="AF217" s="307"/>
    </row>
    <row r="218" spans="1:32" ht="20.25" customHeight="1" x14ac:dyDescent="0.2">
      <c r="A218" s="445"/>
      <c r="B218" s="307"/>
      <c r="C218" s="307"/>
      <c r="D218" s="307"/>
      <c r="E218" s="307"/>
      <c r="F218" s="307"/>
      <c r="G218" s="307"/>
      <c r="H218" s="307"/>
      <c r="I218" s="307"/>
      <c r="J218" s="307"/>
      <c r="K218" s="307"/>
      <c r="L218" s="307"/>
      <c r="M218" s="307"/>
      <c r="N218" s="307"/>
      <c r="O218" s="307"/>
      <c r="P218" s="307"/>
      <c r="Q218" s="307"/>
      <c r="R218" s="307"/>
      <c r="S218" s="307"/>
      <c r="T218" s="307"/>
      <c r="U218" s="307"/>
      <c r="V218" s="307"/>
      <c r="W218" s="307"/>
      <c r="X218" s="307"/>
      <c r="Y218" s="307"/>
      <c r="Z218" s="307"/>
      <c r="AA218" s="307"/>
      <c r="AB218" s="307"/>
      <c r="AC218" s="307"/>
      <c r="AD218" s="307"/>
      <c r="AE218" s="307"/>
      <c r="AF218" s="307"/>
    </row>
    <row r="219" spans="1:32" ht="20.25" customHeight="1" x14ac:dyDescent="0.2">
      <c r="A219" s="445"/>
      <c r="B219" s="307"/>
      <c r="C219" s="307"/>
      <c r="D219" s="307"/>
      <c r="E219" s="307"/>
      <c r="F219" s="307"/>
      <c r="G219" s="307"/>
      <c r="H219" s="307"/>
      <c r="I219" s="307"/>
      <c r="J219" s="307"/>
      <c r="K219" s="307"/>
      <c r="L219" s="307"/>
      <c r="M219" s="307"/>
      <c r="N219" s="307"/>
      <c r="O219" s="307"/>
      <c r="P219" s="307"/>
      <c r="Q219" s="307"/>
      <c r="R219" s="307"/>
      <c r="S219" s="307"/>
      <c r="T219" s="307"/>
      <c r="U219" s="307"/>
      <c r="V219" s="307"/>
      <c r="W219" s="307"/>
      <c r="X219" s="307"/>
      <c r="Y219" s="307"/>
      <c r="Z219" s="307"/>
      <c r="AA219" s="307"/>
      <c r="AB219" s="307"/>
      <c r="AC219" s="307"/>
      <c r="AD219" s="307"/>
      <c r="AE219" s="307"/>
      <c r="AF219" s="307"/>
    </row>
    <row r="220" spans="1:32" ht="20.25" customHeight="1" x14ac:dyDescent="0.2">
      <c r="A220" s="445"/>
      <c r="B220" s="307"/>
      <c r="C220" s="307"/>
      <c r="D220" s="307"/>
      <c r="E220" s="307"/>
      <c r="F220" s="307"/>
      <c r="G220" s="307"/>
      <c r="H220" s="307"/>
      <c r="I220" s="307"/>
      <c r="J220" s="307"/>
      <c r="K220" s="307"/>
      <c r="L220" s="307"/>
      <c r="M220" s="307"/>
      <c r="N220" s="307"/>
      <c r="O220" s="307"/>
      <c r="P220" s="307"/>
      <c r="Q220" s="307"/>
      <c r="R220" s="307"/>
      <c r="S220" s="307"/>
      <c r="T220" s="307"/>
      <c r="U220" s="307"/>
      <c r="V220" s="307"/>
      <c r="W220" s="307"/>
      <c r="X220" s="307"/>
      <c r="Y220" s="307"/>
      <c r="Z220" s="307"/>
      <c r="AA220" s="307"/>
      <c r="AB220" s="307"/>
      <c r="AC220" s="307"/>
      <c r="AD220" s="307"/>
      <c r="AE220" s="307"/>
      <c r="AF220" s="307"/>
    </row>
    <row r="221" spans="1:32" ht="20.25" customHeight="1" x14ac:dyDescent="0.2">
      <c r="A221" s="445"/>
      <c r="B221" s="307"/>
      <c r="C221" s="307"/>
      <c r="D221" s="307"/>
      <c r="E221" s="307"/>
      <c r="F221" s="307"/>
      <c r="G221" s="307"/>
      <c r="H221" s="307"/>
      <c r="I221" s="307"/>
      <c r="J221" s="307"/>
      <c r="K221" s="307"/>
      <c r="L221" s="307"/>
      <c r="M221" s="307"/>
      <c r="N221" s="307"/>
      <c r="O221" s="307"/>
      <c r="P221" s="307"/>
      <c r="Q221" s="307"/>
      <c r="R221" s="307"/>
      <c r="S221" s="307"/>
      <c r="T221" s="307"/>
      <c r="U221" s="307"/>
      <c r="V221" s="307"/>
      <c r="W221" s="307"/>
      <c r="X221" s="307"/>
      <c r="Y221" s="307"/>
      <c r="Z221" s="307"/>
      <c r="AA221" s="307"/>
      <c r="AB221" s="307"/>
      <c r="AC221" s="307"/>
      <c r="AD221" s="307"/>
      <c r="AE221" s="307"/>
      <c r="AF221" s="307"/>
    </row>
    <row r="222" spans="1:32" ht="20.25" customHeight="1" x14ac:dyDescent="0.2">
      <c r="A222" s="445"/>
      <c r="B222" s="307"/>
      <c r="C222" s="307"/>
      <c r="D222" s="307"/>
      <c r="E222" s="307"/>
      <c r="F222" s="307"/>
      <c r="G222" s="307"/>
      <c r="H222" s="307"/>
      <c r="I222" s="307"/>
      <c r="J222" s="307"/>
      <c r="K222" s="307"/>
      <c r="L222" s="307"/>
      <c r="M222" s="307"/>
      <c r="N222" s="307"/>
      <c r="O222" s="307"/>
      <c r="P222" s="307"/>
      <c r="Q222" s="307"/>
      <c r="R222" s="307"/>
      <c r="S222" s="307"/>
      <c r="T222" s="307"/>
      <c r="U222" s="307"/>
      <c r="V222" s="307"/>
      <c r="W222" s="307"/>
      <c r="X222" s="307"/>
      <c r="Y222" s="307"/>
      <c r="Z222" s="307"/>
      <c r="AA222" s="307"/>
      <c r="AB222" s="307"/>
      <c r="AC222" s="307"/>
      <c r="AD222" s="307"/>
      <c r="AE222" s="307"/>
      <c r="AF222" s="307"/>
    </row>
    <row r="223" spans="1:32" ht="20.25" customHeight="1" x14ac:dyDescent="0.2">
      <c r="A223" s="445"/>
      <c r="B223" s="307"/>
      <c r="C223" s="307"/>
      <c r="D223" s="307"/>
      <c r="E223" s="307"/>
      <c r="F223" s="307"/>
      <c r="G223" s="307"/>
      <c r="H223" s="307"/>
      <c r="I223" s="307"/>
      <c r="J223" s="307"/>
      <c r="K223" s="307"/>
      <c r="L223" s="307"/>
      <c r="M223" s="307"/>
      <c r="N223" s="307"/>
      <c r="O223" s="307"/>
      <c r="P223" s="307"/>
      <c r="Q223" s="307"/>
      <c r="R223" s="307"/>
      <c r="S223" s="307"/>
      <c r="T223" s="307"/>
      <c r="U223" s="307"/>
      <c r="V223" s="307"/>
      <c r="W223" s="307"/>
      <c r="X223" s="307"/>
      <c r="Y223" s="307"/>
      <c r="Z223" s="307"/>
      <c r="AA223" s="307"/>
      <c r="AB223" s="307"/>
      <c r="AC223" s="307"/>
      <c r="AD223" s="307"/>
      <c r="AE223" s="307"/>
      <c r="AF223" s="307"/>
    </row>
    <row r="224" spans="1:32" ht="20.25" customHeight="1" x14ac:dyDescent="0.2">
      <c r="A224" s="445"/>
      <c r="B224" s="307"/>
      <c r="C224" s="307"/>
      <c r="D224" s="307"/>
      <c r="E224" s="307"/>
      <c r="F224" s="307"/>
      <c r="G224" s="307"/>
      <c r="H224" s="307"/>
      <c r="I224" s="307"/>
      <c r="J224" s="307"/>
      <c r="K224" s="307"/>
      <c r="L224" s="307"/>
      <c r="M224" s="307"/>
      <c r="N224" s="307"/>
      <c r="O224" s="307"/>
      <c r="P224" s="307"/>
      <c r="Q224" s="307"/>
      <c r="R224" s="307"/>
      <c r="S224" s="307"/>
      <c r="T224" s="307"/>
      <c r="U224" s="307"/>
      <c r="V224" s="307"/>
      <c r="W224" s="307"/>
      <c r="X224" s="307"/>
      <c r="Y224" s="307"/>
      <c r="Z224" s="307"/>
      <c r="AA224" s="307"/>
      <c r="AB224" s="307"/>
      <c r="AC224" s="307"/>
      <c r="AD224" s="307"/>
      <c r="AE224" s="307"/>
      <c r="AF224" s="307"/>
    </row>
    <row r="225" spans="1:32" ht="20.25" customHeight="1" x14ac:dyDescent="0.2">
      <c r="A225" s="445"/>
      <c r="B225" s="307"/>
      <c r="C225" s="307"/>
      <c r="D225" s="307"/>
      <c r="E225" s="307"/>
      <c r="F225" s="307"/>
      <c r="G225" s="307"/>
      <c r="H225" s="307"/>
      <c r="I225" s="307"/>
      <c r="J225" s="307"/>
      <c r="K225" s="307"/>
      <c r="L225" s="307"/>
      <c r="M225" s="307"/>
      <c r="N225" s="307"/>
      <c r="O225" s="307"/>
      <c r="P225" s="307"/>
      <c r="Q225" s="307"/>
      <c r="R225" s="307"/>
      <c r="S225" s="307"/>
      <c r="T225" s="307"/>
      <c r="U225" s="307"/>
      <c r="V225" s="307"/>
      <c r="W225" s="307"/>
      <c r="X225" s="307"/>
      <c r="Y225" s="307"/>
      <c r="Z225" s="307"/>
      <c r="AA225" s="307"/>
      <c r="AB225" s="307"/>
      <c r="AC225" s="307"/>
      <c r="AD225" s="307"/>
      <c r="AE225" s="307"/>
      <c r="AF225" s="307"/>
    </row>
    <row r="226" spans="1:32" ht="20.25" customHeight="1" x14ac:dyDescent="0.2">
      <c r="A226" s="445"/>
      <c r="B226" s="307"/>
      <c r="C226" s="307"/>
      <c r="D226" s="307"/>
      <c r="E226" s="307"/>
      <c r="F226" s="307"/>
      <c r="G226" s="307"/>
      <c r="H226" s="307"/>
      <c r="I226" s="307"/>
      <c r="J226" s="307"/>
      <c r="K226" s="307"/>
      <c r="L226" s="307"/>
      <c r="M226" s="307"/>
      <c r="N226" s="307"/>
      <c r="O226" s="307"/>
      <c r="P226" s="307"/>
      <c r="Q226" s="307"/>
      <c r="R226" s="307"/>
      <c r="S226" s="307"/>
      <c r="T226" s="307"/>
      <c r="U226" s="307"/>
      <c r="V226" s="307"/>
      <c r="W226" s="307"/>
      <c r="X226" s="307"/>
      <c r="Y226" s="307"/>
      <c r="Z226" s="307"/>
      <c r="AA226" s="307"/>
      <c r="AB226" s="307"/>
      <c r="AC226" s="307"/>
      <c r="AD226" s="307"/>
      <c r="AE226" s="307"/>
      <c r="AF226" s="307"/>
    </row>
    <row r="227" spans="1:32" ht="20.25" customHeight="1" x14ac:dyDescent="0.2">
      <c r="A227" s="445"/>
      <c r="B227" s="307"/>
      <c r="C227" s="307"/>
      <c r="D227" s="307"/>
      <c r="E227" s="307"/>
      <c r="F227" s="307"/>
      <c r="G227" s="307"/>
      <c r="H227" s="307"/>
      <c r="I227" s="307"/>
      <c r="J227" s="307"/>
      <c r="K227" s="307"/>
      <c r="L227" s="307"/>
      <c r="M227" s="307"/>
      <c r="N227" s="307"/>
      <c r="O227" s="307"/>
      <c r="P227" s="307"/>
      <c r="Q227" s="307"/>
      <c r="R227" s="307"/>
      <c r="S227" s="307"/>
      <c r="T227" s="307"/>
      <c r="U227" s="307"/>
      <c r="V227" s="307"/>
      <c r="W227" s="307"/>
      <c r="X227" s="307"/>
      <c r="Y227" s="307"/>
      <c r="Z227" s="307"/>
      <c r="AA227" s="307"/>
      <c r="AB227" s="307"/>
      <c r="AC227" s="307"/>
      <c r="AD227" s="307"/>
      <c r="AE227" s="307"/>
      <c r="AF227" s="307"/>
    </row>
    <row r="228" spans="1:32" ht="20.25" customHeight="1" x14ac:dyDescent="0.2">
      <c r="A228" s="445"/>
      <c r="B228" s="307"/>
      <c r="C228" s="307"/>
      <c r="D228" s="307"/>
      <c r="E228" s="307"/>
      <c r="F228" s="307"/>
      <c r="G228" s="307"/>
      <c r="H228" s="307"/>
      <c r="I228" s="307"/>
      <c r="J228" s="307"/>
      <c r="K228" s="307"/>
      <c r="L228" s="307"/>
      <c r="M228" s="307"/>
      <c r="N228" s="307"/>
      <c r="O228" s="307"/>
      <c r="P228" s="307"/>
      <c r="Q228" s="307"/>
      <c r="R228" s="307"/>
      <c r="S228" s="307"/>
      <c r="T228" s="307"/>
      <c r="U228" s="307"/>
      <c r="V228" s="307"/>
      <c r="W228" s="307"/>
      <c r="X228" s="307"/>
      <c r="Y228" s="307"/>
      <c r="Z228" s="307"/>
      <c r="AA228" s="307"/>
      <c r="AB228" s="307"/>
      <c r="AC228" s="307"/>
      <c r="AD228" s="307"/>
      <c r="AE228" s="307"/>
      <c r="AF228" s="307"/>
    </row>
    <row r="229" spans="1:32" ht="20.25" customHeight="1" x14ac:dyDescent="0.2">
      <c r="A229" s="445"/>
      <c r="B229" s="307"/>
      <c r="C229" s="307"/>
      <c r="D229" s="307"/>
      <c r="E229" s="307"/>
      <c r="F229" s="307"/>
      <c r="G229" s="307"/>
      <c r="H229" s="307"/>
      <c r="I229" s="307"/>
      <c r="J229" s="307"/>
      <c r="K229" s="307"/>
      <c r="L229" s="307"/>
      <c r="M229" s="307"/>
      <c r="N229" s="307"/>
      <c r="O229" s="307"/>
      <c r="P229" s="307"/>
      <c r="Q229" s="307"/>
      <c r="R229" s="307"/>
      <c r="S229" s="307"/>
      <c r="T229" s="307"/>
      <c r="U229" s="307"/>
      <c r="V229" s="307"/>
      <c r="W229" s="307"/>
      <c r="X229" s="307"/>
      <c r="Y229" s="307"/>
      <c r="Z229" s="307"/>
      <c r="AA229" s="307"/>
      <c r="AB229" s="307"/>
      <c r="AC229" s="307"/>
      <c r="AD229" s="307"/>
      <c r="AE229" s="307"/>
      <c r="AF229" s="307"/>
    </row>
    <row r="230" spans="1:32" ht="20.25" customHeight="1" x14ac:dyDescent="0.2">
      <c r="A230" s="445"/>
      <c r="B230" s="307"/>
      <c r="C230" s="307"/>
      <c r="D230" s="307"/>
      <c r="E230" s="307"/>
      <c r="F230" s="307"/>
      <c r="G230" s="307"/>
      <c r="H230" s="307"/>
      <c r="I230" s="307"/>
      <c r="J230" s="307"/>
      <c r="K230" s="307"/>
      <c r="L230" s="307"/>
      <c r="M230" s="307"/>
      <c r="N230" s="307"/>
      <c r="O230" s="307"/>
      <c r="P230" s="307"/>
      <c r="Q230" s="307"/>
      <c r="R230" s="307"/>
      <c r="S230" s="307"/>
      <c r="T230" s="307"/>
      <c r="U230" s="307"/>
      <c r="V230" s="307"/>
      <c r="W230" s="307"/>
      <c r="X230" s="307"/>
      <c r="Y230" s="307"/>
      <c r="Z230" s="307"/>
      <c r="AA230" s="307"/>
      <c r="AB230" s="307"/>
      <c r="AC230" s="307"/>
      <c r="AD230" s="307"/>
      <c r="AE230" s="307"/>
      <c r="AF230" s="307"/>
    </row>
    <row r="231" spans="1:32" ht="20.25" customHeight="1" x14ac:dyDescent="0.2">
      <c r="A231" s="445"/>
      <c r="B231" s="307"/>
      <c r="C231" s="307"/>
      <c r="D231" s="307"/>
      <c r="E231" s="307"/>
      <c r="F231" s="307"/>
      <c r="G231" s="307"/>
      <c r="H231" s="307"/>
      <c r="I231" s="307"/>
      <c r="J231" s="307"/>
      <c r="K231" s="307"/>
      <c r="L231" s="307"/>
      <c r="M231" s="307"/>
      <c r="N231" s="307"/>
      <c r="O231" s="307"/>
      <c r="P231" s="307"/>
      <c r="Q231" s="307"/>
      <c r="R231" s="307"/>
      <c r="S231" s="307"/>
      <c r="T231" s="307"/>
      <c r="U231" s="307"/>
      <c r="V231" s="307"/>
      <c r="W231" s="307"/>
      <c r="X231" s="307"/>
      <c r="Y231" s="307"/>
      <c r="Z231" s="307"/>
      <c r="AA231" s="307"/>
      <c r="AB231" s="307"/>
      <c r="AC231" s="307"/>
      <c r="AD231" s="307"/>
      <c r="AE231" s="307"/>
      <c r="AF231" s="307"/>
    </row>
    <row r="232" spans="1:32" ht="20.25" customHeight="1" x14ac:dyDescent="0.2">
      <c r="A232" s="445"/>
      <c r="B232" s="307"/>
      <c r="C232" s="307"/>
      <c r="D232" s="307"/>
      <c r="E232" s="307"/>
      <c r="F232" s="307"/>
      <c r="G232" s="307"/>
      <c r="H232" s="307"/>
      <c r="I232" s="307"/>
      <c r="J232" s="307"/>
      <c r="K232" s="307"/>
      <c r="L232" s="307"/>
      <c r="M232" s="307"/>
      <c r="N232" s="307"/>
      <c r="O232" s="307"/>
      <c r="P232" s="307"/>
      <c r="Q232" s="307"/>
      <c r="R232" s="307"/>
      <c r="S232" s="307"/>
      <c r="T232" s="307"/>
      <c r="U232" s="307"/>
      <c r="V232" s="307"/>
      <c r="W232" s="307"/>
      <c r="X232" s="307"/>
      <c r="Y232" s="307"/>
      <c r="Z232" s="307"/>
      <c r="AA232" s="307"/>
      <c r="AB232" s="307"/>
      <c r="AC232" s="307"/>
      <c r="AD232" s="307"/>
      <c r="AE232" s="307"/>
      <c r="AF232" s="307"/>
    </row>
    <row r="233" spans="1:32" ht="20.25" customHeight="1" x14ac:dyDescent="0.2">
      <c r="A233" s="445"/>
      <c r="B233" s="307"/>
      <c r="C233" s="307"/>
      <c r="D233" s="307"/>
      <c r="E233" s="307"/>
      <c r="F233" s="307"/>
      <c r="G233" s="307"/>
      <c r="H233" s="307"/>
      <c r="I233" s="307"/>
      <c r="J233" s="307"/>
      <c r="K233" s="307"/>
      <c r="L233" s="307"/>
      <c r="M233" s="307"/>
      <c r="N233" s="307"/>
      <c r="O233" s="307"/>
      <c r="P233" s="307"/>
      <c r="Q233" s="307"/>
      <c r="R233" s="307"/>
      <c r="S233" s="307"/>
      <c r="T233" s="307"/>
      <c r="U233" s="307"/>
      <c r="V233" s="307"/>
      <c r="W233" s="307"/>
      <c r="X233" s="307"/>
      <c r="Y233" s="307"/>
      <c r="Z233" s="307"/>
      <c r="AA233" s="307"/>
      <c r="AB233" s="307"/>
      <c r="AC233" s="307"/>
      <c r="AD233" s="307"/>
      <c r="AE233" s="307"/>
      <c r="AF233" s="307"/>
    </row>
    <row r="234" spans="1:32" ht="20.25" customHeight="1" x14ac:dyDescent="0.2">
      <c r="A234" s="445"/>
      <c r="B234" s="307"/>
      <c r="C234" s="307"/>
      <c r="D234" s="307"/>
      <c r="E234" s="307"/>
      <c r="F234" s="307"/>
      <c r="G234" s="307"/>
      <c r="H234" s="307"/>
      <c r="I234" s="307"/>
      <c r="J234" s="307"/>
      <c r="K234" s="307"/>
      <c r="L234" s="307"/>
      <c r="M234" s="307"/>
      <c r="N234" s="307"/>
      <c r="O234" s="307"/>
      <c r="P234" s="307"/>
      <c r="Q234" s="307"/>
      <c r="R234" s="307"/>
      <c r="S234" s="307"/>
      <c r="T234" s="307"/>
      <c r="U234" s="307"/>
      <c r="V234" s="307"/>
      <c r="W234" s="307"/>
      <c r="X234" s="307"/>
      <c r="Y234" s="307"/>
      <c r="Z234" s="307"/>
      <c r="AA234" s="307"/>
      <c r="AB234" s="307"/>
      <c r="AC234" s="307"/>
      <c r="AD234" s="307"/>
      <c r="AE234" s="307"/>
      <c r="AF234" s="307"/>
    </row>
    <row r="235" spans="1:32" ht="20.25" customHeight="1" x14ac:dyDescent="0.2">
      <c r="A235" s="445"/>
      <c r="B235" s="307"/>
      <c r="C235" s="307"/>
      <c r="D235" s="307"/>
      <c r="E235" s="307"/>
      <c r="F235" s="307"/>
      <c r="G235" s="307"/>
      <c r="H235" s="307"/>
      <c r="I235" s="307"/>
      <c r="J235" s="307"/>
      <c r="K235" s="307"/>
      <c r="L235" s="307"/>
      <c r="M235" s="307"/>
      <c r="N235" s="307"/>
      <c r="O235" s="307"/>
      <c r="P235" s="307"/>
      <c r="Q235" s="307"/>
      <c r="R235" s="307"/>
      <c r="S235" s="307"/>
      <c r="T235" s="307"/>
      <c r="U235" s="307"/>
      <c r="V235" s="307"/>
      <c r="W235" s="307"/>
      <c r="X235" s="307"/>
      <c r="Y235" s="307"/>
      <c r="Z235" s="307"/>
      <c r="AA235" s="307"/>
      <c r="AB235" s="307"/>
      <c r="AC235" s="307"/>
      <c r="AD235" s="307"/>
      <c r="AE235" s="307"/>
      <c r="AF235" s="307"/>
    </row>
    <row r="236" spans="1:32" ht="20.25" customHeight="1" x14ac:dyDescent="0.2">
      <c r="A236" s="445"/>
      <c r="B236" s="307"/>
      <c r="C236" s="307"/>
      <c r="D236" s="307"/>
      <c r="E236" s="307"/>
      <c r="F236" s="307"/>
      <c r="G236" s="307"/>
      <c r="H236" s="307"/>
      <c r="I236" s="307"/>
      <c r="J236" s="307"/>
      <c r="K236" s="307"/>
      <c r="L236" s="307"/>
      <c r="M236" s="307"/>
      <c r="N236" s="307"/>
      <c r="O236" s="307"/>
      <c r="P236" s="307"/>
      <c r="Q236" s="307"/>
      <c r="R236" s="307"/>
      <c r="S236" s="307"/>
      <c r="T236" s="307"/>
      <c r="U236" s="307"/>
      <c r="V236" s="307"/>
      <c r="W236" s="307"/>
      <c r="X236" s="307"/>
      <c r="Y236" s="307"/>
      <c r="Z236" s="307"/>
      <c r="AA236" s="307"/>
      <c r="AB236" s="307"/>
      <c r="AC236" s="307"/>
      <c r="AD236" s="307"/>
      <c r="AE236" s="307"/>
      <c r="AF236" s="307"/>
    </row>
    <row r="237" spans="1:32" ht="20.25" customHeight="1" x14ac:dyDescent="0.2">
      <c r="A237" s="445"/>
      <c r="B237" s="307"/>
      <c r="C237" s="307"/>
      <c r="D237" s="307"/>
      <c r="E237" s="307"/>
      <c r="F237" s="307"/>
      <c r="G237" s="307"/>
      <c r="H237" s="307"/>
      <c r="I237" s="307"/>
      <c r="J237" s="307"/>
      <c r="K237" s="307"/>
      <c r="L237" s="307"/>
      <c r="M237" s="307"/>
      <c r="N237" s="307"/>
      <c r="O237" s="307"/>
      <c r="P237" s="307"/>
      <c r="Q237" s="307"/>
      <c r="R237" s="307"/>
      <c r="S237" s="307"/>
      <c r="T237" s="307"/>
      <c r="U237" s="307"/>
      <c r="V237" s="307"/>
      <c r="W237" s="307"/>
      <c r="X237" s="307"/>
      <c r="Y237" s="307"/>
      <c r="Z237" s="307"/>
      <c r="AA237" s="307"/>
      <c r="AB237" s="307"/>
      <c r="AC237" s="307"/>
      <c r="AD237" s="307"/>
      <c r="AE237" s="307"/>
      <c r="AF237" s="307"/>
    </row>
    <row r="238" spans="1:32" ht="20.25" customHeight="1" x14ac:dyDescent="0.2">
      <c r="A238" s="445"/>
      <c r="B238" s="307"/>
      <c r="C238" s="307"/>
      <c r="D238" s="307"/>
      <c r="E238" s="307"/>
      <c r="F238" s="307"/>
      <c r="G238" s="307"/>
      <c r="H238" s="307"/>
      <c r="I238" s="307"/>
      <c r="J238" s="307"/>
      <c r="K238" s="307"/>
      <c r="L238" s="307"/>
      <c r="M238" s="307"/>
      <c r="N238" s="307"/>
      <c r="O238" s="307"/>
      <c r="P238" s="307"/>
      <c r="Q238" s="307"/>
      <c r="R238" s="307"/>
      <c r="S238" s="307"/>
      <c r="T238" s="307"/>
      <c r="U238" s="307"/>
      <c r="V238" s="307"/>
      <c r="W238" s="307"/>
      <c r="X238" s="307"/>
      <c r="Y238" s="307"/>
      <c r="Z238" s="307"/>
      <c r="AA238" s="307"/>
      <c r="AB238" s="307"/>
      <c r="AC238" s="307"/>
      <c r="AD238" s="307"/>
      <c r="AE238" s="307"/>
      <c r="AF238" s="307"/>
    </row>
    <row r="239" spans="1:32" ht="20.25" customHeight="1" x14ac:dyDescent="0.2">
      <c r="A239" s="445"/>
      <c r="B239" s="307"/>
      <c r="C239" s="307"/>
      <c r="D239" s="307"/>
      <c r="E239" s="307"/>
      <c r="F239" s="307"/>
      <c r="G239" s="307"/>
      <c r="H239" s="307"/>
      <c r="I239" s="307"/>
      <c r="J239" s="307"/>
      <c r="K239" s="307"/>
      <c r="L239" s="307"/>
      <c r="M239" s="307"/>
      <c r="N239" s="307"/>
      <c r="O239" s="307"/>
      <c r="P239" s="307"/>
      <c r="Q239" s="307"/>
      <c r="R239" s="307"/>
      <c r="S239" s="307"/>
      <c r="T239" s="307"/>
      <c r="U239" s="307"/>
      <c r="V239" s="307"/>
      <c r="W239" s="307"/>
      <c r="X239" s="307"/>
      <c r="Y239" s="307"/>
      <c r="Z239" s="307"/>
      <c r="AA239" s="307"/>
      <c r="AB239" s="307"/>
      <c r="AC239" s="307"/>
      <c r="AD239" s="307"/>
      <c r="AE239" s="307"/>
      <c r="AF239" s="307"/>
    </row>
    <row r="240" spans="1:32" ht="20.25" customHeight="1" x14ac:dyDescent="0.2">
      <c r="A240" s="445"/>
      <c r="B240" s="307"/>
      <c r="C240" s="307"/>
      <c r="D240" s="307"/>
      <c r="E240" s="307"/>
      <c r="F240" s="307"/>
      <c r="G240" s="307"/>
      <c r="H240" s="307"/>
      <c r="I240" s="307"/>
      <c r="J240" s="307"/>
      <c r="K240" s="307"/>
      <c r="L240" s="307"/>
      <c r="M240" s="307"/>
      <c r="N240" s="307"/>
      <c r="O240" s="307"/>
      <c r="P240" s="307"/>
      <c r="Q240" s="307"/>
      <c r="R240" s="307"/>
      <c r="S240" s="307"/>
      <c r="T240" s="307"/>
      <c r="U240" s="307"/>
      <c r="V240" s="307"/>
      <c r="W240" s="307"/>
      <c r="X240" s="307"/>
      <c r="Y240" s="307"/>
      <c r="Z240" s="307"/>
      <c r="AA240" s="307"/>
      <c r="AB240" s="307"/>
      <c r="AC240" s="307"/>
      <c r="AD240" s="307"/>
      <c r="AE240" s="307"/>
      <c r="AF240" s="307"/>
    </row>
    <row r="241" spans="1:32" ht="20.25" customHeight="1" x14ac:dyDescent="0.2">
      <c r="A241" s="445"/>
      <c r="B241" s="307"/>
      <c r="C241" s="307"/>
      <c r="D241" s="307"/>
      <c r="E241" s="307"/>
      <c r="F241" s="307"/>
      <c r="G241" s="307"/>
      <c r="H241" s="307"/>
      <c r="I241" s="307"/>
      <c r="J241" s="307"/>
      <c r="K241" s="307"/>
      <c r="L241" s="307"/>
      <c r="M241" s="307"/>
      <c r="N241" s="307"/>
      <c r="O241" s="307"/>
      <c r="P241" s="307"/>
      <c r="Q241" s="307"/>
      <c r="R241" s="307"/>
      <c r="S241" s="307"/>
      <c r="T241" s="307"/>
      <c r="U241" s="307"/>
      <c r="V241" s="307"/>
      <c r="W241" s="307"/>
      <c r="X241" s="307"/>
      <c r="Y241" s="307"/>
      <c r="Z241" s="307"/>
      <c r="AA241" s="307"/>
      <c r="AB241" s="307"/>
      <c r="AC241" s="307"/>
      <c r="AD241" s="307"/>
      <c r="AE241" s="307"/>
      <c r="AF241" s="307"/>
    </row>
    <row r="242" spans="1:32" ht="20.25" customHeight="1" x14ac:dyDescent="0.2">
      <c r="A242" s="445"/>
      <c r="B242" s="307"/>
      <c r="C242" s="307"/>
      <c r="D242" s="307"/>
      <c r="E242" s="307"/>
      <c r="F242" s="307"/>
      <c r="G242" s="307"/>
      <c r="H242" s="307"/>
      <c r="I242" s="307"/>
      <c r="J242" s="307"/>
      <c r="K242" s="307"/>
      <c r="L242" s="307"/>
      <c r="M242" s="307"/>
      <c r="N242" s="307"/>
      <c r="O242" s="307"/>
      <c r="P242" s="307"/>
      <c r="Q242" s="307"/>
      <c r="R242" s="307"/>
      <c r="S242" s="307"/>
      <c r="T242" s="307"/>
      <c r="U242" s="307"/>
      <c r="V242" s="307"/>
      <c r="W242" s="307"/>
      <c r="X242" s="307"/>
      <c r="Y242" s="307"/>
      <c r="Z242" s="307"/>
      <c r="AA242" s="307"/>
      <c r="AB242" s="307"/>
      <c r="AC242" s="307"/>
      <c r="AD242" s="307"/>
      <c r="AE242" s="307"/>
      <c r="AF242" s="307"/>
    </row>
    <row r="243" spans="1:32" ht="20.25" customHeight="1" x14ac:dyDescent="0.2">
      <c r="A243" s="445"/>
      <c r="B243" s="307"/>
      <c r="C243" s="307"/>
      <c r="D243" s="307"/>
      <c r="E243" s="307"/>
      <c r="F243" s="307"/>
      <c r="G243" s="307"/>
      <c r="H243" s="307"/>
      <c r="I243" s="307"/>
      <c r="J243" s="307"/>
      <c r="K243" s="307"/>
      <c r="L243" s="307"/>
      <c r="M243" s="307"/>
      <c r="N243" s="307"/>
      <c r="O243" s="307"/>
      <c r="P243" s="307"/>
      <c r="Q243" s="307"/>
      <c r="R243" s="307"/>
      <c r="S243" s="307"/>
      <c r="T243" s="307"/>
      <c r="U243" s="307"/>
      <c r="V243" s="307"/>
      <c r="W243" s="307"/>
      <c r="X243" s="307"/>
      <c r="Y243" s="307"/>
      <c r="Z243" s="307"/>
      <c r="AA243" s="307"/>
      <c r="AB243" s="307"/>
      <c r="AC243" s="307"/>
      <c r="AD243" s="307"/>
      <c r="AE243" s="307"/>
      <c r="AF243" s="307"/>
    </row>
    <row r="244" spans="1:32" ht="20.25" customHeight="1" x14ac:dyDescent="0.2">
      <c r="A244" s="445"/>
      <c r="B244" s="307"/>
      <c r="C244" s="307"/>
      <c r="D244" s="307"/>
      <c r="E244" s="307"/>
      <c r="F244" s="307"/>
      <c r="G244" s="307"/>
      <c r="H244" s="307"/>
      <c r="I244" s="307"/>
      <c r="J244" s="307"/>
      <c r="K244" s="307"/>
      <c r="L244" s="307"/>
      <c r="M244" s="307"/>
      <c r="N244" s="307"/>
      <c r="O244" s="307"/>
      <c r="P244" s="307"/>
      <c r="Q244" s="307"/>
      <c r="R244" s="307"/>
      <c r="S244" s="307"/>
      <c r="T244" s="307"/>
      <c r="U244" s="307"/>
      <c r="V244" s="307"/>
      <c r="W244" s="307"/>
      <c r="X244" s="307"/>
      <c r="Y244" s="307"/>
      <c r="Z244" s="307"/>
      <c r="AA244" s="307"/>
      <c r="AB244" s="307"/>
      <c r="AC244" s="307"/>
      <c r="AD244" s="307"/>
      <c r="AE244" s="307"/>
      <c r="AF244" s="307"/>
    </row>
    <row r="245" spans="1:32" ht="20.25" customHeight="1" x14ac:dyDescent="0.2">
      <c r="A245" s="445"/>
      <c r="B245" s="307"/>
      <c r="C245" s="307"/>
      <c r="D245" s="307"/>
      <c r="E245" s="307"/>
      <c r="F245" s="307"/>
      <c r="G245" s="307"/>
      <c r="H245" s="307"/>
      <c r="I245" s="307"/>
      <c r="J245" s="307"/>
      <c r="K245" s="307"/>
      <c r="L245" s="307"/>
      <c r="M245" s="307"/>
      <c r="N245" s="307"/>
      <c r="O245" s="307"/>
      <c r="P245" s="307"/>
      <c r="Q245" s="307"/>
      <c r="R245" s="307"/>
      <c r="S245" s="307"/>
      <c r="T245" s="307"/>
      <c r="U245" s="307"/>
      <c r="V245" s="307"/>
      <c r="W245" s="307"/>
      <c r="X245" s="307"/>
      <c r="Y245" s="307"/>
      <c r="Z245" s="307"/>
      <c r="AA245" s="307"/>
      <c r="AB245" s="307"/>
      <c r="AC245" s="307"/>
      <c r="AD245" s="307"/>
      <c r="AE245" s="307"/>
      <c r="AF245" s="307"/>
    </row>
    <row r="246" spans="1:32" ht="20.25" customHeight="1" x14ac:dyDescent="0.2">
      <c r="A246" s="445"/>
      <c r="B246" s="307"/>
      <c r="C246" s="307"/>
      <c r="D246" s="307"/>
      <c r="E246" s="307"/>
      <c r="F246" s="307"/>
      <c r="G246" s="307"/>
      <c r="H246" s="307"/>
      <c r="I246" s="307"/>
      <c r="J246" s="307"/>
      <c r="K246" s="307"/>
      <c r="L246" s="307"/>
      <c r="M246" s="307"/>
      <c r="N246" s="307"/>
      <c r="O246" s="307"/>
      <c r="P246" s="307"/>
      <c r="Q246" s="307"/>
      <c r="R246" s="307"/>
      <c r="S246" s="307"/>
      <c r="T246" s="307"/>
      <c r="U246" s="307"/>
      <c r="V246" s="307"/>
      <c r="W246" s="307"/>
      <c r="X246" s="307"/>
      <c r="Y246" s="307"/>
      <c r="Z246" s="307"/>
      <c r="AA246" s="307"/>
      <c r="AB246" s="307"/>
      <c r="AC246" s="307"/>
      <c r="AD246" s="307"/>
      <c r="AE246" s="307"/>
      <c r="AF246" s="307"/>
    </row>
    <row r="247" spans="1:32" ht="20.25" customHeight="1" x14ac:dyDescent="0.2">
      <c r="A247" s="445"/>
      <c r="B247" s="307"/>
      <c r="C247" s="307"/>
      <c r="D247" s="307"/>
      <c r="E247" s="307"/>
      <c r="F247" s="307"/>
      <c r="G247" s="307"/>
      <c r="H247" s="307"/>
      <c r="I247" s="307"/>
      <c r="J247" s="307"/>
      <c r="K247" s="307"/>
      <c r="L247" s="307"/>
      <c r="M247" s="307"/>
      <c r="N247" s="307"/>
      <c r="O247" s="307"/>
      <c r="P247" s="307"/>
      <c r="Q247" s="307"/>
      <c r="R247" s="307"/>
      <c r="S247" s="307"/>
      <c r="T247" s="307"/>
      <c r="U247" s="307"/>
      <c r="V247" s="307"/>
      <c r="W247" s="307"/>
      <c r="X247" s="307"/>
      <c r="Y247" s="307"/>
      <c r="Z247" s="307"/>
      <c r="AA247" s="307"/>
      <c r="AB247" s="307"/>
      <c r="AC247" s="307"/>
      <c r="AD247" s="307"/>
      <c r="AE247" s="307"/>
      <c r="AF247" s="307"/>
    </row>
    <row r="248" spans="1:32" ht="20.25" customHeight="1" x14ac:dyDescent="0.2">
      <c r="A248" s="445"/>
      <c r="B248" s="307"/>
      <c r="C248" s="307"/>
      <c r="D248" s="307"/>
      <c r="E248" s="307"/>
      <c r="F248" s="307"/>
      <c r="G248" s="307"/>
      <c r="H248" s="307"/>
      <c r="I248" s="307"/>
      <c r="J248" s="307"/>
      <c r="K248" s="307"/>
      <c r="L248" s="307"/>
      <c r="M248" s="307"/>
      <c r="N248" s="307"/>
      <c r="O248" s="307"/>
      <c r="P248" s="307"/>
      <c r="Q248" s="307"/>
      <c r="R248" s="307"/>
      <c r="S248" s="307"/>
      <c r="T248" s="307"/>
      <c r="U248" s="307"/>
      <c r="V248" s="307"/>
      <c r="W248" s="307"/>
      <c r="X248" s="307"/>
      <c r="Y248" s="307"/>
      <c r="Z248" s="307"/>
      <c r="AA248" s="307"/>
      <c r="AB248" s="307"/>
      <c r="AC248" s="307"/>
      <c r="AD248" s="307"/>
      <c r="AE248" s="307"/>
      <c r="AF248" s="307"/>
    </row>
    <row r="249" spans="1:32" ht="20.25" customHeight="1" x14ac:dyDescent="0.2">
      <c r="A249" s="445"/>
      <c r="B249" s="307"/>
      <c r="C249" s="307"/>
      <c r="D249" s="307"/>
      <c r="E249" s="307"/>
      <c r="F249" s="307"/>
      <c r="G249" s="307"/>
      <c r="H249" s="307"/>
      <c r="I249" s="307"/>
      <c r="J249" s="307"/>
      <c r="K249" s="307"/>
      <c r="L249" s="307"/>
      <c r="M249" s="307"/>
      <c r="N249" s="307"/>
      <c r="O249" s="307"/>
      <c r="P249" s="307"/>
      <c r="Q249" s="307"/>
      <c r="R249" s="307"/>
      <c r="S249" s="307"/>
      <c r="T249" s="307"/>
      <c r="U249" s="307"/>
      <c r="V249" s="307"/>
      <c r="W249" s="307"/>
      <c r="X249" s="307"/>
      <c r="Y249" s="307"/>
      <c r="Z249" s="307"/>
      <c r="AA249" s="307"/>
      <c r="AB249" s="307"/>
      <c r="AC249" s="307"/>
      <c r="AD249" s="307"/>
      <c r="AE249" s="307"/>
      <c r="AF249" s="307"/>
    </row>
    <row r="250" spans="1:32" ht="20.25" customHeight="1" x14ac:dyDescent="0.2">
      <c r="A250" s="445"/>
      <c r="B250" s="307"/>
      <c r="C250" s="307"/>
      <c r="D250" s="307"/>
      <c r="E250" s="307"/>
      <c r="F250" s="307"/>
      <c r="G250" s="307"/>
      <c r="H250" s="307"/>
      <c r="I250" s="307"/>
      <c r="J250" s="307"/>
      <c r="K250" s="307"/>
      <c r="L250" s="307"/>
      <c r="M250" s="307"/>
      <c r="N250" s="307"/>
      <c r="O250" s="307"/>
      <c r="P250" s="307"/>
      <c r="Q250" s="307"/>
      <c r="R250" s="307"/>
      <c r="S250" s="307"/>
      <c r="T250" s="307"/>
      <c r="U250" s="307"/>
      <c r="V250" s="307"/>
      <c r="W250" s="307"/>
      <c r="X250" s="307"/>
      <c r="Y250" s="307"/>
      <c r="Z250" s="307"/>
      <c r="AA250" s="307"/>
      <c r="AB250" s="307"/>
      <c r="AC250" s="307"/>
      <c r="AD250" s="307"/>
      <c r="AE250" s="307"/>
      <c r="AF250" s="307"/>
    </row>
    <row r="251" spans="1:32" ht="20.25" customHeight="1" x14ac:dyDescent="0.2">
      <c r="A251" s="445"/>
      <c r="B251" s="307"/>
      <c r="C251" s="307"/>
      <c r="D251" s="307"/>
      <c r="E251" s="307"/>
      <c r="F251" s="307"/>
      <c r="G251" s="307"/>
      <c r="H251" s="307"/>
      <c r="I251" s="307"/>
      <c r="J251" s="307"/>
      <c r="K251" s="307"/>
      <c r="L251" s="307"/>
      <c r="M251" s="307"/>
      <c r="N251" s="307"/>
      <c r="O251" s="307"/>
      <c r="P251" s="307"/>
      <c r="Q251" s="307"/>
      <c r="R251" s="307"/>
      <c r="S251" s="307"/>
      <c r="T251" s="307"/>
      <c r="U251" s="307"/>
      <c r="V251" s="307"/>
      <c r="W251" s="307"/>
      <c r="X251" s="307"/>
      <c r="Y251" s="307"/>
      <c r="Z251" s="307"/>
      <c r="AA251" s="307"/>
      <c r="AB251" s="307"/>
      <c r="AC251" s="307"/>
      <c r="AD251" s="307"/>
      <c r="AE251" s="307"/>
      <c r="AF251" s="307"/>
    </row>
    <row r="252" spans="1:32" ht="20.25" customHeight="1" x14ac:dyDescent="0.2">
      <c r="A252" s="445"/>
      <c r="B252" s="307"/>
      <c r="C252" s="307"/>
      <c r="D252" s="307"/>
      <c r="E252" s="307"/>
      <c r="F252" s="307"/>
      <c r="G252" s="307"/>
      <c r="H252" s="307"/>
      <c r="I252" s="307"/>
      <c r="J252" s="307"/>
      <c r="K252" s="307"/>
      <c r="L252" s="307"/>
      <c r="M252" s="307"/>
      <c r="N252" s="307"/>
      <c r="O252" s="307"/>
      <c r="P252" s="307"/>
      <c r="Q252" s="307"/>
      <c r="R252" s="307"/>
      <c r="S252" s="307"/>
      <c r="T252" s="307"/>
      <c r="U252" s="307"/>
      <c r="V252" s="307"/>
      <c r="W252" s="307"/>
      <c r="X252" s="307"/>
      <c r="Y252" s="307"/>
      <c r="Z252" s="307"/>
      <c r="AA252" s="307"/>
      <c r="AB252" s="307"/>
      <c r="AC252" s="307"/>
      <c r="AD252" s="307"/>
      <c r="AE252" s="307"/>
      <c r="AF252" s="307"/>
    </row>
    <row r="253" spans="1:32" ht="20.25" customHeight="1" x14ac:dyDescent="0.2">
      <c r="A253" s="445"/>
      <c r="B253" s="307"/>
      <c r="C253" s="307"/>
      <c r="D253" s="307"/>
      <c r="E253" s="307"/>
      <c r="F253" s="307"/>
      <c r="G253" s="307"/>
      <c r="H253" s="307"/>
      <c r="I253" s="307"/>
      <c r="J253" s="307"/>
      <c r="K253" s="307"/>
      <c r="L253" s="307"/>
      <c r="M253" s="307"/>
      <c r="N253" s="307"/>
      <c r="O253" s="307"/>
      <c r="P253" s="307"/>
      <c r="Q253" s="307"/>
      <c r="R253" s="307"/>
      <c r="S253" s="307"/>
      <c r="T253" s="307"/>
      <c r="U253" s="307"/>
      <c r="V253" s="307"/>
      <c r="W253" s="307"/>
      <c r="X253" s="307"/>
      <c r="Y253" s="307"/>
      <c r="Z253" s="307"/>
      <c r="AA253" s="307"/>
      <c r="AB253" s="307"/>
      <c r="AC253" s="307"/>
      <c r="AD253" s="307"/>
      <c r="AE253" s="307"/>
      <c r="AF253" s="307"/>
    </row>
    <row r="254" spans="1:32" ht="20.25" customHeight="1" x14ac:dyDescent="0.2">
      <c r="A254" s="445"/>
      <c r="B254" s="307"/>
      <c r="C254" s="307"/>
      <c r="D254" s="307"/>
      <c r="E254" s="307"/>
      <c r="F254" s="307"/>
      <c r="G254" s="307"/>
      <c r="H254" s="307"/>
      <c r="I254" s="307"/>
      <c r="J254" s="307"/>
      <c r="K254" s="307"/>
      <c r="L254" s="307"/>
      <c r="M254" s="307"/>
      <c r="N254" s="307"/>
      <c r="O254" s="307"/>
      <c r="P254" s="307"/>
      <c r="Q254" s="307"/>
      <c r="R254" s="307"/>
      <c r="S254" s="307"/>
      <c r="T254" s="307"/>
      <c r="U254" s="307"/>
      <c r="V254" s="307"/>
      <c r="W254" s="307"/>
      <c r="X254" s="307"/>
      <c r="Y254" s="307"/>
      <c r="Z254" s="307"/>
      <c r="AA254" s="307"/>
      <c r="AB254" s="307"/>
      <c r="AC254" s="307"/>
      <c r="AD254" s="307"/>
      <c r="AE254" s="307"/>
      <c r="AF254" s="307"/>
    </row>
    <row r="255" spans="1:32" ht="20.25" customHeight="1" x14ac:dyDescent="0.2">
      <c r="A255" s="445"/>
      <c r="B255" s="307"/>
      <c r="C255" s="307"/>
      <c r="D255" s="307"/>
      <c r="E255" s="307"/>
      <c r="F255" s="307"/>
      <c r="G255" s="307"/>
      <c r="H255" s="307"/>
      <c r="I255" s="307"/>
      <c r="J255" s="307"/>
      <c r="K255" s="307"/>
      <c r="L255" s="307"/>
      <c r="M255" s="307"/>
      <c r="N255" s="307"/>
      <c r="O255" s="307"/>
      <c r="P255" s="307"/>
      <c r="Q255" s="307"/>
      <c r="R255" s="307"/>
      <c r="S255" s="307"/>
      <c r="T255" s="307"/>
      <c r="U255" s="307"/>
      <c r="V255" s="307"/>
      <c r="W255" s="307"/>
      <c r="X255" s="307"/>
      <c r="Y255" s="307"/>
      <c r="Z255" s="307"/>
      <c r="AA255" s="307"/>
      <c r="AB255" s="307"/>
      <c r="AC255" s="307"/>
      <c r="AD255" s="307"/>
      <c r="AE255" s="307"/>
      <c r="AF255" s="307"/>
    </row>
    <row r="256" spans="1:32" ht="20.25" customHeight="1" x14ac:dyDescent="0.2">
      <c r="A256" s="445"/>
      <c r="B256" s="307"/>
      <c r="C256" s="307"/>
      <c r="D256" s="307"/>
      <c r="E256" s="307"/>
      <c r="F256" s="307"/>
      <c r="G256" s="307"/>
      <c r="H256" s="307"/>
      <c r="I256" s="307"/>
      <c r="J256" s="307"/>
      <c r="K256" s="307"/>
      <c r="L256" s="307"/>
      <c r="M256" s="307"/>
      <c r="N256" s="307"/>
      <c r="O256" s="307"/>
      <c r="P256" s="307"/>
      <c r="Q256" s="307"/>
      <c r="R256" s="307"/>
      <c r="S256" s="307"/>
      <c r="T256" s="307"/>
      <c r="U256" s="307"/>
      <c r="V256" s="307"/>
      <c r="W256" s="307"/>
      <c r="X256" s="307"/>
      <c r="Y256" s="307"/>
      <c r="Z256" s="307"/>
      <c r="AA256" s="307"/>
      <c r="AB256" s="307"/>
      <c r="AC256" s="307"/>
      <c r="AD256" s="307"/>
      <c r="AE256" s="307"/>
      <c r="AF256" s="307"/>
    </row>
    <row r="257" spans="1:32" ht="20.25" customHeight="1" x14ac:dyDescent="0.2">
      <c r="A257" s="445"/>
      <c r="B257" s="307"/>
      <c r="C257" s="307"/>
      <c r="D257" s="307"/>
      <c r="E257" s="307"/>
      <c r="F257" s="307"/>
      <c r="G257" s="307"/>
      <c r="H257" s="307"/>
      <c r="I257" s="307"/>
      <c r="J257" s="307"/>
      <c r="K257" s="307"/>
      <c r="L257" s="307"/>
      <c r="M257" s="307"/>
      <c r="N257" s="307"/>
      <c r="O257" s="307"/>
      <c r="P257" s="307"/>
      <c r="Q257" s="307"/>
      <c r="R257" s="307"/>
      <c r="S257" s="307"/>
      <c r="T257" s="307"/>
      <c r="U257" s="307"/>
      <c r="V257" s="307"/>
      <c r="W257" s="307"/>
      <c r="X257" s="307"/>
      <c r="Y257" s="307"/>
      <c r="Z257" s="307"/>
      <c r="AA257" s="307"/>
      <c r="AB257" s="307"/>
      <c r="AC257" s="307"/>
      <c r="AD257" s="307"/>
      <c r="AE257" s="307"/>
      <c r="AF257" s="307"/>
    </row>
    <row r="258" spans="1:32" ht="20.25" customHeight="1" x14ac:dyDescent="0.2">
      <c r="A258" s="445"/>
      <c r="B258" s="307"/>
      <c r="C258" s="307"/>
      <c r="D258" s="307"/>
      <c r="E258" s="307"/>
      <c r="F258" s="307"/>
      <c r="G258" s="307"/>
      <c r="H258" s="307"/>
      <c r="I258" s="307"/>
      <c r="J258" s="307"/>
      <c r="K258" s="307"/>
      <c r="L258" s="307"/>
      <c r="M258" s="307"/>
      <c r="N258" s="307"/>
      <c r="O258" s="307"/>
      <c r="P258" s="307"/>
      <c r="Q258" s="307"/>
      <c r="R258" s="307"/>
      <c r="S258" s="307"/>
      <c r="T258" s="307"/>
      <c r="U258" s="307"/>
      <c r="V258" s="307"/>
      <c r="W258" s="307"/>
      <c r="X258" s="307"/>
      <c r="Y258" s="307"/>
      <c r="Z258" s="307"/>
      <c r="AA258" s="307"/>
      <c r="AB258" s="307"/>
      <c r="AC258" s="307"/>
      <c r="AD258" s="307"/>
      <c r="AE258" s="307"/>
      <c r="AF258" s="307"/>
    </row>
    <row r="259" spans="1:32" ht="20.25" customHeight="1" x14ac:dyDescent="0.2">
      <c r="A259" s="445"/>
      <c r="B259" s="307"/>
      <c r="C259" s="307"/>
      <c r="D259" s="307"/>
      <c r="E259" s="307"/>
      <c r="F259" s="307"/>
      <c r="G259" s="307"/>
      <c r="H259" s="307"/>
      <c r="I259" s="307"/>
      <c r="J259" s="307"/>
      <c r="K259" s="307"/>
      <c r="L259" s="307"/>
      <c r="M259" s="307"/>
      <c r="N259" s="307"/>
      <c r="O259" s="307"/>
      <c r="P259" s="307"/>
      <c r="Q259" s="307"/>
      <c r="R259" s="307"/>
      <c r="S259" s="307"/>
      <c r="T259" s="307"/>
      <c r="U259" s="307"/>
      <c r="V259" s="307"/>
      <c r="W259" s="307"/>
      <c r="X259" s="307"/>
      <c r="Y259" s="307"/>
      <c r="Z259" s="307"/>
      <c r="AA259" s="307"/>
      <c r="AB259" s="307"/>
      <c r="AC259" s="307"/>
      <c r="AD259" s="307"/>
      <c r="AE259" s="307"/>
      <c r="AF259" s="307"/>
    </row>
    <row r="260" spans="1:32" ht="20.25" customHeight="1" x14ac:dyDescent="0.2">
      <c r="A260" s="445"/>
      <c r="B260" s="307"/>
      <c r="C260" s="307"/>
      <c r="D260" s="307"/>
      <c r="E260" s="307"/>
      <c r="F260" s="307"/>
      <c r="G260" s="307"/>
      <c r="H260" s="307"/>
      <c r="I260" s="307"/>
      <c r="J260" s="307"/>
      <c r="K260" s="307"/>
      <c r="L260" s="307"/>
      <c r="M260" s="307"/>
      <c r="N260" s="307"/>
      <c r="O260" s="307"/>
      <c r="P260" s="307"/>
      <c r="Q260" s="307"/>
      <c r="R260" s="307"/>
      <c r="S260" s="307"/>
      <c r="T260" s="307"/>
      <c r="U260" s="307"/>
      <c r="V260" s="307"/>
      <c r="W260" s="307"/>
      <c r="X260" s="307"/>
      <c r="Y260" s="307"/>
      <c r="Z260" s="307"/>
      <c r="AA260" s="307"/>
      <c r="AB260" s="307"/>
      <c r="AC260" s="307"/>
      <c r="AD260" s="307"/>
      <c r="AE260" s="307"/>
      <c r="AF260" s="307"/>
    </row>
    <row r="261" spans="1:32" ht="20.25" customHeight="1" x14ac:dyDescent="0.2">
      <c r="A261" s="445"/>
      <c r="B261" s="307"/>
      <c r="C261" s="307"/>
      <c r="D261" s="307"/>
      <c r="E261" s="307"/>
      <c r="F261" s="307"/>
      <c r="G261" s="307"/>
      <c r="H261" s="307"/>
      <c r="I261" s="307"/>
      <c r="J261" s="307"/>
      <c r="K261" s="307"/>
      <c r="L261" s="307"/>
      <c r="M261" s="307"/>
      <c r="N261" s="307"/>
      <c r="O261" s="307"/>
      <c r="P261" s="307"/>
      <c r="Q261" s="307"/>
      <c r="R261" s="307"/>
      <c r="S261" s="307"/>
      <c r="T261" s="307"/>
      <c r="U261" s="307"/>
      <c r="V261" s="307"/>
      <c r="W261" s="307"/>
      <c r="X261" s="307"/>
      <c r="Y261" s="307"/>
      <c r="Z261" s="307"/>
      <c r="AA261" s="307"/>
      <c r="AB261" s="307"/>
      <c r="AC261" s="307"/>
      <c r="AD261" s="307"/>
      <c r="AE261" s="307"/>
      <c r="AF261" s="307"/>
    </row>
    <row r="262" spans="1:32" ht="20.25" customHeight="1" x14ac:dyDescent="0.2">
      <c r="A262" s="445"/>
      <c r="B262" s="307"/>
      <c r="C262" s="307"/>
      <c r="D262" s="307"/>
      <c r="E262" s="307"/>
      <c r="F262" s="307"/>
      <c r="G262" s="307"/>
      <c r="H262" s="307"/>
      <c r="I262" s="307"/>
      <c r="J262" s="307"/>
      <c r="K262" s="307"/>
      <c r="L262" s="307"/>
      <c r="M262" s="307"/>
      <c r="N262" s="307"/>
      <c r="O262" s="307"/>
      <c r="P262" s="307"/>
      <c r="Q262" s="307"/>
      <c r="R262" s="307"/>
      <c r="S262" s="307"/>
      <c r="T262" s="307"/>
      <c r="U262" s="307"/>
      <c r="V262" s="307"/>
      <c r="W262" s="307"/>
      <c r="X262" s="307"/>
      <c r="Y262" s="307"/>
      <c r="Z262" s="307"/>
      <c r="AA262" s="307"/>
      <c r="AB262" s="307"/>
      <c r="AC262" s="307"/>
      <c r="AD262" s="307"/>
      <c r="AE262" s="307"/>
      <c r="AF262" s="307"/>
    </row>
    <row r="263" spans="1:32" ht="20.25" customHeight="1" x14ac:dyDescent="0.2">
      <c r="A263" s="445"/>
      <c r="B263" s="307"/>
      <c r="C263" s="307"/>
      <c r="D263" s="307"/>
      <c r="E263" s="307"/>
      <c r="F263" s="307"/>
      <c r="G263" s="307"/>
      <c r="H263" s="307"/>
      <c r="I263" s="307"/>
      <c r="J263" s="307"/>
      <c r="K263" s="307"/>
      <c r="L263" s="307"/>
      <c r="M263" s="307"/>
      <c r="N263" s="307"/>
      <c r="O263" s="307"/>
      <c r="P263" s="307"/>
      <c r="Q263" s="307"/>
      <c r="R263" s="307"/>
      <c r="S263" s="307"/>
      <c r="T263" s="307"/>
      <c r="U263" s="307"/>
      <c r="V263" s="307"/>
      <c r="W263" s="307"/>
      <c r="X263" s="307"/>
      <c r="Y263" s="307"/>
      <c r="Z263" s="307"/>
      <c r="AA263" s="307"/>
      <c r="AB263" s="307"/>
      <c r="AC263" s="307"/>
      <c r="AD263" s="307"/>
      <c r="AE263" s="307"/>
      <c r="AF263" s="307"/>
    </row>
    <row r="264" spans="1:32" ht="20.25" customHeight="1" x14ac:dyDescent="0.2">
      <c r="A264" s="445"/>
      <c r="B264" s="307"/>
      <c r="C264" s="307"/>
      <c r="D264" s="307"/>
      <c r="E264" s="307"/>
      <c r="F264" s="307"/>
      <c r="G264" s="307"/>
      <c r="H264" s="307"/>
      <c r="I264" s="307"/>
      <c r="J264" s="307"/>
      <c r="K264" s="307"/>
      <c r="L264" s="307"/>
      <c r="M264" s="307"/>
      <c r="N264" s="307"/>
      <c r="O264" s="307"/>
      <c r="P264" s="307"/>
      <c r="Q264" s="307"/>
      <c r="R264" s="307"/>
      <c r="S264" s="307"/>
      <c r="T264" s="307"/>
      <c r="U264" s="307"/>
      <c r="V264" s="307"/>
      <c r="W264" s="307"/>
      <c r="X264" s="307"/>
      <c r="Y264" s="307"/>
      <c r="Z264" s="307"/>
      <c r="AA264" s="307"/>
      <c r="AB264" s="307"/>
      <c r="AC264" s="307"/>
      <c r="AD264" s="307"/>
      <c r="AE264" s="307"/>
      <c r="AF264" s="307"/>
    </row>
    <row r="265" spans="1:32" ht="20.25" customHeight="1" x14ac:dyDescent="0.2">
      <c r="A265" s="445"/>
      <c r="B265" s="307"/>
      <c r="C265" s="307"/>
      <c r="D265" s="307"/>
      <c r="E265" s="307"/>
      <c r="F265" s="307"/>
      <c r="G265" s="307"/>
      <c r="H265" s="307"/>
      <c r="I265" s="307"/>
      <c r="J265" s="307"/>
      <c r="K265" s="307"/>
      <c r="L265" s="307"/>
      <c r="M265" s="307"/>
      <c r="N265" s="307"/>
      <c r="O265" s="307"/>
      <c r="P265" s="307"/>
      <c r="Q265" s="307"/>
      <c r="R265" s="307"/>
      <c r="S265" s="307"/>
      <c r="T265" s="307"/>
      <c r="U265" s="307"/>
      <c r="V265" s="307"/>
      <c r="W265" s="307"/>
      <c r="X265" s="307"/>
      <c r="Y265" s="307"/>
      <c r="Z265" s="307"/>
      <c r="AA265" s="307"/>
      <c r="AB265" s="307"/>
      <c r="AC265" s="307"/>
      <c r="AD265" s="307"/>
      <c r="AE265" s="307"/>
      <c r="AF265" s="307"/>
    </row>
    <row r="266" spans="1:32" ht="20.25" customHeight="1" x14ac:dyDescent="0.2">
      <c r="A266" s="445"/>
      <c r="B266" s="307"/>
      <c r="C266" s="307"/>
      <c r="D266" s="307"/>
      <c r="E266" s="307"/>
      <c r="F266" s="307"/>
      <c r="G266" s="307"/>
      <c r="H266" s="307"/>
      <c r="I266" s="307"/>
      <c r="J266" s="307"/>
      <c r="K266" s="307"/>
      <c r="L266" s="307"/>
      <c r="M266" s="307"/>
      <c r="N266" s="307"/>
      <c r="O266" s="307"/>
      <c r="P266" s="307"/>
      <c r="Q266" s="307"/>
      <c r="R266" s="307"/>
      <c r="S266" s="307"/>
      <c r="T266" s="307"/>
      <c r="U266" s="307"/>
      <c r="V266" s="307"/>
      <c r="W266" s="307"/>
      <c r="X266" s="307"/>
      <c r="Y266" s="307"/>
      <c r="Z266" s="307"/>
      <c r="AA266" s="307"/>
      <c r="AB266" s="307"/>
      <c r="AC266" s="307"/>
      <c r="AD266" s="307"/>
      <c r="AE266" s="307"/>
      <c r="AF266" s="307"/>
    </row>
    <row r="267" spans="1:32" ht="20.25" customHeight="1" x14ac:dyDescent="0.2">
      <c r="A267" s="445"/>
      <c r="B267" s="307"/>
      <c r="C267" s="307"/>
      <c r="D267" s="307"/>
      <c r="E267" s="307"/>
      <c r="F267" s="307"/>
      <c r="G267" s="307"/>
      <c r="H267" s="307"/>
      <c r="I267" s="307"/>
      <c r="J267" s="307"/>
      <c r="K267" s="307"/>
      <c r="L267" s="307"/>
      <c r="M267" s="307"/>
      <c r="N267" s="307"/>
      <c r="O267" s="307"/>
      <c r="P267" s="307"/>
      <c r="Q267" s="307"/>
      <c r="R267" s="307"/>
      <c r="S267" s="307"/>
      <c r="T267" s="307"/>
      <c r="U267" s="307"/>
      <c r="V267" s="307"/>
      <c r="W267" s="307"/>
      <c r="X267" s="307"/>
      <c r="Y267" s="307"/>
      <c r="Z267" s="307"/>
      <c r="AA267" s="307"/>
      <c r="AB267" s="307"/>
      <c r="AC267" s="307"/>
      <c r="AD267" s="307"/>
      <c r="AE267" s="307"/>
      <c r="AF267" s="307"/>
    </row>
    <row r="268" spans="1:32" ht="20.25" customHeight="1" x14ac:dyDescent="0.2">
      <c r="A268" s="445"/>
      <c r="B268" s="307"/>
      <c r="C268" s="307"/>
      <c r="D268" s="307"/>
      <c r="E268" s="307"/>
      <c r="F268" s="307"/>
      <c r="G268" s="307"/>
      <c r="H268" s="307"/>
      <c r="I268" s="307"/>
      <c r="J268" s="307"/>
      <c r="K268" s="307"/>
      <c r="L268" s="307"/>
      <c r="M268" s="307"/>
      <c r="N268" s="307"/>
      <c r="O268" s="307"/>
      <c r="P268" s="307"/>
      <c r="Q268" s="307"/>
      <c r="R268" s="307"/>
      <c r="S268" s="307"/>
      <c r="T268" s="307"/>
      <c r="U268" s="307"/>
      <c r="V268" s="307"/>
      <c r="W268" s="307"/>
      <c r="X268" s="307"/>
      <c r="Y268" s="307"/>
      <c r="Z268" s="307"/>
      <c r="AA268" s="307"/>
      <c r="AB268" s="307"/>
      <c r="AC268" s="307"/>
      <c r="AD268" s="307"/>
      <c r="AE268" s="307"/>
      <c r="AF268" s="307"/>
    </row>
    <row r="269" spans="1:32" ht="20.25" customHeight="1" x14ac:dyDescent="0.2">
      <c r="A269" s="445"/>
      <c r="B269" s="307"/>
      <c r="C269" s="307"/>
      <c r="D269" s="307"/>
      <c r="E269" s="307"/>
      <c r="F269" s="307"/>
      <c r="G269" s="307"/>
      <c r="H269" s="307"/>
      <c r="I269" s="307"/>
      <c r="J269" s="307"/>
      <c r="K269" s="307"/>
      <c r="L269" s="307"/>
      <c r="M269" s="307"/>
      <c r="N269" s="307"/>
      <c r="O269" s="307"/>
      <c r="P269" s="307"/>
      <c r="Q269" s="307"/>
      <c r="R269" s="307"/>
      <c r="S269" s="307"/>
      <c r="T269" s="307"/>
      <c r="U269" s="307"/>
      <c r="V269" s="307"/>
      <c r="W269" s="307"/>
      <c r="X269" s="307"/>
      <c r="Y269" s="307"/>
      <c r="Z269" s="307"/>
      <c r="AA269" s="307"/>
      <c r="AB269" s="307"/>
      <c r="AC269" s="307"/>
      <c r="AD269" s="307"/>
      <c r="AE269" s="307"/>
      <c r="AF269" s="307"/>
    </row>
    <row r="270" spans="1:32" ht="20.25" customHeight="1" x14ac:dyDescent="0.2">
      <c r="A270" s="445"/>
      <c r="B270" s="307"/>
      <c r="C270" s="307"/>
      <c r="D270" s="307"/>
      <c r="E270" s="307"/>
      <c r="F270" s="307"/>
      <c r="G270" s="307"/>
      <c r="H270" s="307"/>
      <c r="I270" s="307"/>
      <c r="J270" s="307"/>
      <c r="K270" s="307"/>
      <c r="L270" s="307"/>
      <c r="M270" s="307"/>
      <c r="N270" s="307"/>
      <c r="O270" s="307"/>
      <c r="P270" s="307"/>
      <c r="Q270" s="307"/>
      <c r="R270" s="307"/>
      <c r="S270" s="307"/>
      <c r="T270" s="307"/>
      <c r="U270" s="307"/>
      <c r="V270" s="307"/>
      <c r="W270" s="307"/>
      <c r="X270" s="307"/>
      <c r="Y270" s="307"/>
      <c r="Z270" s="307"/>
      <c r="AA270" s="307"/>
      <c r="AB270" s="307"/>
      <c r="AC270" s="307"/>
      <c r="AD270" s="307"/>
      <c r="AE270" s="307"/>
      <c r="AF270" s="307"/>
    </row>
    <row r="271" spans="1:32" ht="20.25" customHeight="1" x14ac:dyDescent="0.2">
      <c r="A271" s="445"/>
      <c r="B271" s="307"/>
      <c r="C271" s="307"/>
      <c r="D271" s="307"/>
      <c r="E271" s="307"/>
      <c r="F271" s="307"/>
      <c r="G271" s="307"/>
      <c r="H271" s="307"/>
      <c r="I271" s="307"/>
      <c r="J271" s="307"/>
      <c r="K271" s="307"/>
      <c r="L271" s="307"/>
      <c r="M271" s="307"/>
      <c r="N271" s="307"/>
      <c r="O271" s="307"/>
      <c r="P271" s="307"/>
      <c r="Q271" s="307"/>
      <c r="R271" s="307"/>
      <c r="S271" s="307"/>
      <c r="T271" s="307"/>
      <c r="U271" s="307"/>
      <c r="V271" s="307"/>
      <c r="W271" s="307"/>
      <c r="X271" s="307"/>
      <c r="Y271" s="307"/>
      <c r="Z271" s="307"/>
      <c r="AA271" s="307"/>
      <c r="AB271" s="307"/>
      <c r="AC271" s="307"/>
      <c r="AD271" s="307"/>
      <c r="AE271" s="307"/>
      <c r="AF271" s="307"/>
    </row>
    <row r="272" spans="1:32" ht="20.25" customHeight="1" x14ac:dyDescent="0.2">
      <c r="A272" s="445"/>
      <c r="B272" s="307"/>
      <c r="C272" s="307"/>
      <c r="D272" s="307"/>
      <c r="E272" s="307"/>
      <c r="F272" s="307"/>
      <c r="G272" s="307"/>
      <c r="H272" s="307"/>
      <c r="I272" s="307"/>
      <c r="J272" s="307"/>
      <c r="K272" s="307"/>
      <c r="L272" s="307"/>
      <c r="M272" s="307"/>
      <c r="N272" s="307"/>
      <c r="O272" s="307"/>
      <c r="P272" s="307"/>
      <c r="Q272" s="307"/>
      <c r="R272" s="307"/>
      <c r="S272" s="307"/>
      <c r="T272" s="307"/>
      <c r="U272" s="307"/>
      <c r="V272" s="307"/>
      <c r="W272" s="307"/>
      <c r="X272" s="307"/>
      <c r="Y272" s="307"/>
      <c r="Z272" s="307"/>
      <c r="AA272" s="307"/>
      <c r="AB272" s="307"/>
      <c r="AC272" s="307"/>
      <c r="AD272" s="307"/>
      <c r="AE272" s="307"/>
      <c r="AF272" s="307"/>
    </row>
    <row r="273" spans="1:32" ht="20.25" customHeight="1" x14ac:dyDescent="0.2">
      <c r="A273" s="445"/>
      <c r="B273" s="307"/>
      <c r="C273" s="307"/>
      <c r="D273" s="307"/>
      <c r="E273" s="307"/>
      <c r="F273" s="307"/>
      <c r="G273" s="307"/>
      <c r="H273" s="307"/>
      <c r="I273" s="307"/>
      <c r="J273" s="307"/>
      <c r="K273" s="307"/>
      <c r="L273" s="307"/>
      <c r="M273" s="307"/>
      <c r="N273" s="307"/>
      <c r="O273" s="307"/>
      <c r="P273" s="307"/>
      <c r="Q273" s="307"/>
      <c r="R273" s="307"/>
      <c r="S273" s="307"/>
      <c r="T273" s="307"/>
      <c r="U273" s="307"/>
      <c r="V273" s="307"/>
      <c r="W273" s="307"/>
      <c r="X273" s="307"/>
      <c r="Y273" s="307"/>
      <c r="Z273" s="307"/>
      <c r="AA273" s="307"/>
      <c r="AB273" s="307"/>
      <c r="AC273" s="307"/>
      <c r="AD273" s="307"/>
      <c r="AE273" s="307"/>
      <c r="AF273" s="307"/>
    </row>
    <row r="274" spans="1:32" ht="20.25" customHeight="1" x14ac:dyDescent="0.2">
      <c r="A274" s="445"/>
      <c r="B274" s="307"/>
      <c r="C274" s="307"/>
      <c r="D274" s="307"/>
      <c r="E274" s="307"/>
      <c r="F274" s="307"/>
      <c r="G274" s="307"/>
      <c r="H274" s="307"/>
      <c r="I274" s="307"/>
      <c r="J274" s="307"/>
      <c r="K274" s="307"/>
      <c r="L274" s="307"/>
      <c r="M274" s="307"/>
      <c r="N274" s="307"/>
      <c r="O274" s="307"/>
      <c r="P274" s="307"/>
      <c r="Q274" s="307"/>
      <c r="R274" s="307"/>
      <c r="S274" s="307"/>
      <c r="T274" s="307"/>
      <c r="U274" s="307"/>
      <c r="V274" s="307"/>
      <c r="W274" s="307"/>
      <c r="X274" s="307"/>
      <c r="Y274" s="307"/>
      <c r="Z274" s="307"/>
      <c r="AA274" s="307"/>
      <c r="AB274" s="307"/>
      <c r="AC274" s="307"/>
      <c r="AD274" s="307"/>
      <c r="AE274" s="307"/>
      <c r="AF274" s="307"/>
    </row>
    <row r="275" spans="1:32" ht="20.25" customHeight="1" x14ac:dyDescent="0.2">
      <c r="A275" s="445"/>
      <c r="B275" s="307"/>
      <c r="C275" s="307"/>
      <c r="D275" s="307"/>
      <c r="E275" s="307"/>
      <c r="F275" s="307"/>
      <c r="G275" s="307"/>
      <c r="H275" s="307"/>
      <c r="I275" s="307"/>
      <c r="J275" s="307"/>
      <c r="K275" s="307"/>
      <c r="L275" s="307"/>
      <c r="M275" s="307"/>
      <c r="N275" s="307"/>
      <c r="O275" s="307"/>
      <c r="P275" s="307"/>
      <c r="Q275" s="307"/>
      <c r="R275" s="307"/>
      <c r="S275" s="307"/>
      <c r="T275" s="307"/>
      <c r="U275" s="307"/>
      <c r="V275" s="307"/>
      <c r="W275" s="307"/>
      <c r="X275" s="307"/>
      <c r="Y275" s="307"/>
      <c r="Z275" s="307"/>
      <c r="AA275" s="307"/>
      <c r="AB275" s="307"/>
      <c r="AC275" s="307"/>
      <c r="AD275" s="307"/>
      <c r="AE275" s="307"/>
      <c r="AF275" s="307"/>
    </row>
    <row r="276" spans="1:32" ht="20.25" customHeight="1" x14ac:dyDescent="0.2">
      <c r="A276" s="445"/>
      <c r="B276" s="307"/>
      <c r="C276" s="307"/>
      <c r="D276" s="307"/>
      <c r="E276" s="307"/>
      <c r="F276" s="307"/>
      <c r="G276" s="307"/>
      <c r="H276" s="307"/>
      <c r="I276" s="307"/>
      <c r="J276" s="307"/>
      <c r="K276" s="307"/>
      <c r="L276" s="307"/>
      <c r="M276" s="307"/>
      <c r="N276" s="307"/>
      <c r="O276" s="307"/>
      <c r="P276" s="307"/>
      <c r="Q276" s="307"/>
      <c r="R276" s="307"/>
      <c r="S276" s="307"/>
      <c r="T276" s="307"/>
      <c r="U276" s="307"/>
      <c r="V276" s="307"/>
      <c r="W276" s="307"/>
      <c r="X276" s="307"/>
      <c r="Y276" s="307"/>
      <c r="Z276" s="307"/>
      <c r="AA276" s="307"/>
      <c r="AB276" s="307"/>
      <c r="AC276" s="307"/>
      <c r="AD276" s="307"/>
      <c r="AE276" s="307"/>
      <c r="AF276" s="307"/>
    </row>
    <row r="277" spans="1:32" ht="20.25" customHeight="1" x14ac:dyDescent="0.2">
      <c r="A277" s="445"/>
      <c r="B277" s="307"/>
      <c r="C277" s="307"/>
      <c r="D277" s="307"/>
      <c r="E277" s="307"/>
      <c r="F277" s="307"/>
      <c r="G277" s="307"/>
      <c r="H277" s="307"/>
      <c r="I277" s="307"/>
      <c r="J277" s="307"/>
      <c r="K277" s="307"/>
      <c r="L277" s="307"/>
      <c r="M277" s="307"/>
      <c r="N277" s="307"/>
      <c r="O277" s="307"/>
      <c r="P277" s="307"/>
      <c r="Q277" s="307"/>
      <c r="R277" s="307"/>
      <c r="S277" s="307"/>
      <c r="T277" s="307"/>
      <c r="U277" s="307"/>
      <c r="V277" s="307"/>
      <c r="W277" s="307"/>
      <c r="X277" s="307"/>
      <c r="Y277" s="307"/>
      <c r="Z277" s="307"/>
      <c r="AA277" s="307"/>
      <c r="AB277" s="307"/>
      <c r="AC277" s="307"/>
      <c r="AD277" s="307"/>
      <c r="AE277" s="307"/>
      <c r="AF277" s="307"/>
    </row>
    <row r="278" spans="1:32" ht="20.25" customHeight="1" x14ac:dyDescent="0.2">
      <c r="A278" s="445"/>
      <c r="B278" s="307"/>
      <c r="C278" s="307"/>
      <c r="D278" s="307"/>
      <c r="E278" s="307"/>
      <c r="F278" s="307"/>
      <c r="G278" s="307"/>
      <c r="H278" s="307"/>
      <c r="I278" s="307"/>
      <c r="J278" s="307"/>
      <c r="K278" s="307"/>
      <c r="L278" s="307"/>
      <c r="M278" s="307"/>
      <c r="N278" s="307"/>
      <c r="O278" s="307"/>
      <c r="P278" s="307"/>
      <c r="Q278" s="307"/>
      <c r="R278" s="307"/>
      <c r="S278" s="307"/>
      <c r="T278" s="307"/>
      <c r="U278" s="307"/>
      <c r="V278" s="307"/>
      <c r="W278" s="307"/>
      <c r="X278" s="307"/>
      <c r="Y278" s="307"/>
      <c r="Z278" s="307"/>
      <c r="AA278" s="307"/>
      <c r="AB278" s="307"/>
      <c r="AC278" s="307"/>
      <c r="AD278" s="307"/>
      <c r="AE278" s="307"/>
      <c r="AF278" s="307"/>
    </row>
    <row r="279" spans="1:32" ht="20.25" customHeight="1" x14ac:dyDescent="0.2">
      <c r="A279" s="445"/>
      <c r="B279" s="307"/>
      <c r="C279" s="307"/>
      <c r="D279" s="307"/>
      <c r="E279" s="307"/>
      <c r="F279" s="307"/>
      <c r="G279" s="307"/>
      <c r="H279" s="307"/>
      <c r="I279" s="307"/>
      <c r="J279" s="307"/>
      <c r="K279" s="307"/>
      <c r="L279" s="307"/>
      <c r="M279" s="307"/>
      <c r="N279" s="307"/>
      <c r="O279" s="307"/>
      <c r="P279" s="307"/>
      <c r="Q279" s="307"/>
      <c r="R279" s="307"/>
      <c r="S279" s="307"/>
      <c r="T279" s="307"/>
      <c r="U279" s="307"/>
      <c r="V279" s="307"/>
      <c r="W279" s="307"/>
      <c r="X279" s="307"/>
      <c r="Y279" s="307"/>
      <c r="Z279" s="307"/>
      <c r="AA279" s="307"/>
      <c r="AB279" s="307"/>
      <c r="AC279" s="307"/>
      <c r="AD279" s="307"/>
      <c r="AE279" s="307"/>
      <c r="AF279" s="307"/>
    </row>
    <row r="280" spans="1:32" ht="20.25" customHeight="1" x14ac:dyDescent="0.2">
      <c r="A280" s="445"/>
      <c r="B280" s="307"/>
      <c r="C280" s="307"/>
      <c r="D280" s="307"/>
      <c r="E280" s="307"/>
      <c r="F280" s="307"/>
      <c r="G280" s="307"/>
      <c r="H280" s="307"/>
      <c r="I280" s="307"/>
      <c r="J280" s="307"/>
      <c r="K280" s="307"/>
      <c r="L280" s="307"/>
      <c r="M280" s="307"/>
      <c r="N280" s="307"/>
      <c r="O280" s="307"/>
      <c r="P280" s="307"/>
      <c r="Q280" s="307"/>
      <c r="R280" s="307"/>
      <c r="S280" s="307"/>
      <c r="T280" s="307"/>
      <c r="U280" s="307"/>
      <c r="V280" s="307"/>
      <c r="W280" s="307"/>
      <c r="X280" s="307"/>
      <c r="Y280" s="307"/>
      <c r="Z280" s="307"/>
      <c r="AA280" s="307"/>
      <c r="AB280" s="307"/>
      <c r="AC280" s="307"/>
      <c r="AD280" s="307"/>
      <c r="AE280" s="307"/>
      <c r="AF280" s="307"/>
    </row>
    <row r="281" spans="1:32" ht="20.25" customHeight="1" x14ac:dyDescent="0.2">
      <c r="A281" s="445"/>
      <c r="B281" s="307"/>
      <c r="C281" s="307"/>
      <c r="D281" s="307"/>
      <c r="E281" s="307"/>
      <c r="F281" s="307"/>
      <c r="G281" s="307"/>
      <c r="H281" s="307"/>
      <c r="I281" s="307"/>
      <c r="J281" s="307"/>
      <c r="K281" s="307"/>
      <c r="L281" s="307"/>
      <c r="M281" s="307"/>
      <c r="N281" s="307"/>
      <c r="O281" s="307"/>
      <c r="P281" s="307"/>
      <c r="Q281" s="307"/>
      <c r="R281" s="307"/>
      <c r="S281" s="307"/>
      <c r="T281" s="307"/>
      <c r="U281" s="307"/>
      <c r="V281" s="307"/>
      <c r="W281" s="307"/>
      <c r="X281" s="307"/>
      <c r="Y281" s="307"/>
      <c r="Z281" s="307"/>
      <c r="AA281" s="307"/>
      <c r="AB281" s="307"/>
      <c r="AC281" s="307"/>
      <c r="AD281" s="307"/>
      <c r="AE281" s="307"/>
      <c r="AF281" s="307"/>
    </row>
    <row r="282" spans="1:32" ht="20.25" customHeight="1" x14ac:dyDescent="0.2">
      <c r="A282" s="445"/>
      <c r="B282" s="307"/>
      <c r="C282" s="307"/>
      <c r="D282" s="307"/>
      <c r="E282" s="307"/>
      <c r="F282" s="307"/>
      <c r="G282" s="307"/>
      <c r="H282" s="307"/>
      <c r="I282" s="307"/>
      <c r="J282" s="307"/>
      <c r="K282" s="307"/>
      <c r="L282" s="307"/>
      <c r="M282" s="307"/>
      <c r="N282" s="307"/>
      <c r="O282" s="307"/>
      <c r="P282" s="307"/>
      <c r="Q282" s="307"/>
      <c r="R282" s="307"/>
      <c r="S282" s="307"/>
      <c r="T282" s="307"/>
      <c r="U282" s="307"/>
      <c r="V282" s="307"/>
      <c r="W282" s="307"/>
      <c r="X282" s="307"/>
      <c r="Y282" s="307"/>
      <c r="Z282" s="307"/>
      <c r="AA282" s="307"/>
      <c r="AB282" s="307"/>
      <c r="AC282" s="307"/>
      <c r="AD282" s="307"/>
      <c r="AE282" s="307"/>
      <c r="AF282" s="307"/>
    </row>
    <row r="283" spans="1:32" ht="20.25" customHeight="1" x14ac:dyDescent="0.2">
      <c r="A283" s="445"/>
      <c r="B283" s="307"/>
      <c r="C283" s="307"/>
      <c r="D283" s="307"/>
      <c r="E283" s="307"/>
      <c r="F283" s="307"/>
      <c r="G283" s="307"/>
      <c r="H283" s="307"/>
      <c r="I283" s="307"/>
      <c r="J283" s="307"/>
      <c r="K283" s="307"/>
      <c r="L283" s="307"/>
      <c r="M283" s="307"/>
      <c r="N283" s="307"/>
      <c r="O283" s="307"/>
      <c r="P283" s="307"/>
      <c r="Q283" s="307"/>
      <c r="R283" s="307"/>
      <c r="S283" s="307"/>
      <c r="T283" s="307"/>
      <c r="U283" s="307"/>
      <c r="V283" s="307"/>
      <c r="W283" s="307"/>
      <c r="X283" s="307"/>
      <c r="Y283" s="307"/>
      <c r="Z283" s="307"/>
      <c r="AA283" s="307"/>
      <c r="AB283" s="307"/>
      <c r="AC283" s="307"/>
      <c r="AD283" s="307"/>
      <c r="AE283" s="307"/>
      <c r="AF283" s="307"/>
    </row>
    <row r="284" spans="1:32" ht="20.25" customHeight="1" x14ac:dyDescent="0.2">
      <c r="A284" s="445"/>
      <c r="B284" s="307"/>
      <c r="C284" s="307"/>
      <c r="D284" s="307"/>
      <c r="E284" s="307"/>
      <c r="F284" s="307"/>
      <c r="G284" s="307"/>
      <c r="H284" s="307"/>
      <c r="I284" s="307"/>
      <c r="J284" s="307"/>
      <c r="K284" s="307"/>
      <c r="L284" s="307"/>
      <c r="M284" s="307"/>
      <c r="N284" s="307"/>
      <c r="O284" s="307"/>
      <c r="P284" s="307"/>
      <c r="Q284" s="307"/>
      <c r="R284" s="307"/>
      <c r="S284" s="307"/>
      <c r="T284" s="307"/>
      <c r="U284" s="307"/>
      <c r="V284" s="307"/>
      <c r="W284" s="307"/>
      <c r="X284" s="307"/>
      <c r="Y284" s="307"/>
      <c r="Z284" s="307"/>
      <c r="AA284" s="307"/>
      <c r="AB284" s="307"/>
      <c r="AC284" s="307"/>
      <c r="AD284" s="307"/>
      <c r="AE284" s="307"/>
      <c r="AF284" s="307"/>
    </row>
    <row r="285" spans="1:32" ht="20.25" customHeight="1" x14ac:dyDescent="0.2">
      <c r="A285" s="445"/>
      <c r="B285" s="307"/>
      <c r="C285" s="307"/>
      <c r="D285" s="307"/>
      <c r="E285" s="307"/>
      <c r="F285" s="307"/>
      <c r="G285" s="307"/>
      <c r="H285" s="307"/>
      <c r="I285" s="307"/>
      <c r="J285" s="307"/>
      <c r="K285" s="307"/>
      <c r="L285" s="307"/>
      <c r="M285" s="307"/>
      <c r="N285" s="307"/>
      <c r="O285" s="307"/>
      <c r="P285" s="307"/>
      <c r="Q285" s="307"/>
      <c r="R285" s="307"/>
      <c r="S285" s="307"/>
      <c r="T285" s="307"/>
      <c r="U285" s="307"/>
      <c r="V285" s="307"/>
      <c r="W285" s="307"/>
      <c r="X285" s="307"/>
      <c r="Y285" s="307"/>
      <c r="Z285" s="307"/>
      <c r="AA285" s="307"/>
      <c r="AB285" s="307"/>
      <c r="AC285" s="307"/>
      <c r="AD285" s="307"/>
      <c r="AE285" s="307"/>
      <c r="AF285" s="307"/>
    </row>
    <row r="286" spans="1:32" ht="20.25" customHeight="1" x14ac:dyDescent="0.2">
      <c r="A286" s="445"/>
      <c r="B286" s="307"/>
      <c r="C286" s="307"/>
      <c r="D286" s="307"/>
      <c r="E286" s="307"/>
      <c r="F286" s="307"/>
      <c r="G286" s="307"/>
      <c r="H286" s="307"/>
      <c r="I286" s="307"/>
      <c r="J286" s="307"/>
      <c r="K286" s="307"/>
      <c r="L286" s="307"/>
      <c r="M286" s="307"/>
      <c r="N286" s="307"/>
      <c r="O286" s="307"/>
      <c r="P286" s="307"/>
      <c r="Q286" s="307"/>
      <c r="R286" s="307"/>
      <c r="S286" s="307"/>
      <c r="T286" s="307"/>
      <c r="U286" s="307"/>
      <c r="V286" s="307"/>
      <c r="W286" s="307"/>
      <c r="X286" s="307"/>
      <c r="Y286" s="307"/>
      <c r="Z286" s="307"/>
      <c r="AA286" s="307"/>
      <c r="AB286" s="307"/>
      <c r="AC286" s="307"/>
      <c r="AD286" s="307"/>
      <c r="AE286" s="307"/>
      <c r="AF286" s="307"/>
    </row>
    <row r="287" spans="1:32" ht="20.25" customHeight="1" x14ac:dyDescent="0.2">
      <c r="A287" s="445"/>
      <c r="B287" s="307"/>
      <c r="C287" s="307"/>
      <c r="D287" s="307"/>
      <c r="E287" s="307"/>
      <c r="F287" s="307"/>
      <c r="G287" s="307"/>
      <c r="H287" s="307"/>
      <c r="I287" s="307"/>
      <c r="J287" s="307"/>
      <c r="K287" s="307"/>
      <c r="L287" s="307"/>
      <c r="M287" s="307"/>
      <c r="N287" s="307"/>
      <c r="O287" s="307"/>
      <c r="P287" s="307"/>
      <c r="Q287" s="307"/>
      <c r="R287" s="307"/>
      <c r="S287" s="307"/>
      <c r="T287" s="307"/>
      <c r="U287" s="307"/>
      <c r="V287" s="307"/>
      <c r="W287" s="307"/>
      <c r="X287" s="307"/>
      <c r="Y287" s="307"/>
      <c r="Z287" s="307"/>
      <c r="AA287" s="307"/>
      <c r="AB287" s="307"/>
      <c r="AC287" s="307"/>
      <c r="AD287" s="307"/>
      <c r="AE287" s="307"/>
      <c r="AF287" s="307"/>
    </row>
    <row r="288" spans="1:32" ht="20.25" customHeight="1" x14ac:dyDescent="0.2">
      <c r="A288" s="445"/>
      <c r="B288" s="307"/>
      <c r="C288" s="307"/>
      <c r="D288" s="307"/>
      <c r="E288" s="307"/>
      <c r="F288" s="307"/>
      <c r="G288" s="307"/>
      <c r="H288" s="307"/>
      <c r="I288" s="307"/>
      <c r="J288" s="307"/>
      <c r="K288" s="307"/>
      <c r="L288" s="307"/>
      <c r="M288" s="307"/>
      <c r="N288" s="307"/>
      <c r="O288" s="307"/>
      <c r="P288" s="307"/>
      <c r="Q288" s="307"/>
      <c r="R288" s="307"/>
      <c r="S288" s="307"/>
      <c r="T288" s="307"/>
      <c r="U288" s="307"/>
      <c r="V288" s="307"/>
      <c r="W288" s="307"/>
      <c r="X288" s="307"/>
      <c r="Y288" s="307"/>
      <c r="Z288" s="307"/>
      <c r="AA288" s="307"/>
      <c r="AB288" s="307"/>
      <c r="AC288" s="307"/>
      <c r="AD288" s="307"/>
      <c r="AE288" s="307"/>
      <c r="AF288" s="307"/>
    </row>
    <row r="289" spans="1:32" ht="20.25" customHeight="1" x14ac:dyDescent="0.2">
      <c r="A289" s="445"/>
      <c r="B289" s="307"/>
      <c r="C289" s="307"/>
      <c r="D289" s="307"/>
      <c r="E289" s="307"/>
      <c r="F289" s="307"/>
      <c r="G289" s="307"/>
      <c r="H289" s="307"/>
      <c r="I289" s="307"/>
      <c r="J289" s="307"/>
      <c r="K289" s="307"/>
      <c r="L289" s="307"/>
      <c r="M289" s="307"/>
      <c r="N289" s="307"/>
      <c r="O289" s="307"/>
      <c r="P289" s="307"/>
      <c r="Q289" s="307"/>
      <c r="R289" s="307"/>
      <c r="S289" s="307"/>
      <c r="T289" s="307"/>
      <c r="U289" s="307"/>
      <c r="V289" s="307"/>
      <c r="W289" s="307"/>
      <c r="X289" s="307"/>
      <c r="Y289" s="307"/>
      <c r="Z289" s="307"/>
      <c r="AA289" s="307"/>
      <c r="AB289" s="307"/>
      <c r="AC289" s="307"/>
      <c r="AD289" s="307"/>
      <c r="AE289" s="307"/>
      <c r="AF289" s="307"/>
    </row>
    <row r="290" spans="1:32" ht="20.25" customHeight="1" x14ac:dyDescent="0.2">
      <c r="A290" s="445"/>
      <c r="B290" s="307"/>
      <c r="C290" s="307"/>
      <c r="D290" s="307"/>
      <c r="E290" s="307"/>
      <c r="F290" s="307"/>
      <c r="G290" s="307"/>
      <c r="H290" s="307"/>
      <c r="I290" s="307"/>
      <c r="J290" s="307"/>
      <c r="K290" s="307"/>
      <c r="L290" s="307"/>
      <c r="M290" s="307"/>
      <c r="N290" s="307"/>
      <c r="O290" s="307"/>
      <c r="P290" s="307"/>
      <c r="Q290" s="307"/>
      <c r="R290" s="307"/>
      <c r="S290" s="307"/>
      <c r="T290" s="307"/>
      <c r="U290" s="307"/>
      <c r="V290" s="307"/>
      <c r="W290" s="307"/>
      <c r="X290" s="307"/>
      <c r="Y290" s="307"/>
      <c r="Z290" s="307"/>
      <c r="AA290" s="307"/>
      <c r="AB290" s="307"/>
      <c r="AC290" s="307"/>
      <c r="AD290" s="307"/>
      <c r="AE290" s="307"/>
      <c r="AF290" s="307"/>
    </row>
    <row r="291" spans="1:32" ht="20.25" customHeight="1" x14ac:dyDescent="0.2">
      <c r="A291" s="445"/>
      <c r="B291" s="307"/>
      <c r="C291" s="307"/>
      <c r="D291" s="307"/>
      <c r="E291" s="307"/>
      <c r="F291" s="307"/>
      <c r="G291" s="307"/>
      <c r="H291" s="307"/>
      <c r="I291" s="307"/>
      <c r="J291" s="307"/>
      <c r="K291" s="307"/>
      <c r="L291" s="307"/>
      <c r="M291" s="307"/>
      <c r="N291" s="307"/>
      <c r="O291" s="307"/>
      <c r="P291" s="307"/>
      <c r="Q291" s="307"/>
      <c r="R291" s="307"/>
      <c r="S291" s="307"/>
      <c r="T291" s="307"/>
      <c r="U291" s="307"/>
      <c r="V291" s="307"/>
      <c r="W291" s="307"/>
      <c r="X291" s="307"/>
      <c r="Y291" s="307"/>
      <c r="Z291" s="307"/>
      <c r="AA291" s="307"/>
      <c r="AB291" s="307"/>
      <c r="AC291" s="307"/>
      <c r="AD291" s="307"/>
      <c r="AE291" s="307"/>
      <c r="AF291" s="307"/>
    </row>
    <row r="292" spans="1:32" ht="20.25" customHeight="1" x14ac:dyDescent="0.2">
      <c r="A292" s="445"/>
      <c r="B292" s="307"/>
      <c r="C292" s="307"/>
      <c r="D292" s="307"/>
      <c r="E292" s="307"/>
      <c r="F292" s="307"/>
      <c r="G292" s="307"/>
      <c r="H292" s="307"/>
      <c r="I292" s="307"/>
      <c r="J292" s="307"/>
      <c r="K292" s="307"/>
      <c r="L292" s="307"/>
      <c r="M292" s="307"/>
      <c r="N292" s="307"/>
      <c r="O292" s="307"/>
      <c r="P292" s="307"/>
      <c r="Q292" s="307"/>
      <c r="R292" s="307"/>
      <c r="S292" s="307"/>
      <c r="T292" s="307"/>
      <c r="U292" s="307"/>
      <c r="V292" s="307"/>
      <c r="W292" s="307"/>
      <c r="X292" s="307"/>
      <c r="Y292" s="307"/>
      <c r="Z292" s="307"/>
      <c r="AA292" s="307"/>
      <c r="AB292" s="307"/>
      <c r="AC292" s="307"/>
      <c r="AD292" s="307"/>
      <c r="AE292" s="307"/>
      <c r="AF292" s="307"/>
    </row>
    <row r="293" spans="1:32" ht="20.25" customHeight="1" x14ac:dyDescent="0.2">
      <c r="A293" s="445"/>
      <c r="B293" s="307"/>
      <c r="C293" s="307"/>
      <c r="D293" s="307"/>
      <c r="E293" s="307"/>
      <c r="F293" s="307"/>
      <c r="G293" s="307"/>
      <c r="H293" s="307"/>
      <c r="I293" s="307"/>
      <c r="J293" s="307"/>
      <c r="K293" s="307"/>
      <c r="L293" s="307"/>
      <c r="M293" s="307"/>
      <c r="N293" s="307"/>
      <c r="O293" s="307"/>
      <c r="P293" s="307"/>
      <c r="Q293" s="307"/>
      <c r="R293" s="307"/>
      <c r="S293" s="307"/>
      <c r="T293" s="307"/>
      <c r="U293" s="307"/>
      <c r="V293" s="307"/>
      <c r="W293" s="307"/>
      <c r="X293" s="307"/>
      <c r="Y293" s="307"/>
      <c r="Z293" s="307"/>
      <c r="AA293" s="307"/>
      <c r="AB293" s="307"/>
      <c r="AC293" s="307"/>
      <c r="AD293" s="307"/>
      <c r="AE293" s="307"/>
      <c r="AF293" s="307"/>
    </row>
    <row r="294" spans="1:32" ht="20.25" customHeight="1" x14ac:dyDescent="0.2">
      <c r="A294" s="445"/>
      <c r="B294" s="307"/>
      <c r="C294" s="307"/>
      <c r="D294" s="307"/>
      <c r="E294" s="307"/>
      <c r="F294" s="307"/>
      <c r="G294" s="307"/>
      <c r="H294" s="307"/>
      <c r="I294" s="307"/>
      <c r="J294" s="307"/>
      <c r="K294" s="307"/>
      <c r="L294" s="307"/>
      <c r="M294" s="307"/>
      <c r="N294" s="307"/>
      <c r="O294" s="307"/>
      <c r="P294" s="307"/>
      <c r="Q294" s="307"/>
      <c r="R294" s="307"/>
      <c r="S294" s="307"/>
      <c r="T294" s="307"/>
      <c r="U294" s="307"/>
      <c r="V294" s="307"/>
      <c r="W294" s="307"/>
      <c r="X294" s="307"/>
      <c r="Y294" s="307"/>
      <c r="Z294" s="307"/>
      <c r="AA294" s="307"/>
      <c r="AB294" s="307"/>
      <c r="AC294" s="307"/>
      <c r="AD294" s="307"/>
      <c r="AE294" s="307"/>
      <c r="AF294" s="307"/>
    </row>
    <row r="295" spans="1:32" ht="20.25" customHeight="1" x14ac:dyDescent="0.2">
      <c r="A295" s="445"/>
      <c r="B295" s="307"/>
      <c r="C295" s="307"/>
      <c r="D295" s="307"/>
      <c r="E295" s="307"/>
      <c r="F295" s="307"/>
      <c r="G295" s="307"/>
      <c r="H295" s="307"/>
      <c r="I295" s="307"/>
      <c r="J295" s="307"/>
      <c r="K295" s="307"/>
      <c r="L295" s="307"/>
      <c r="M295" s="307"/>
      <c r="N295" s="307"/>
      <c r="O295" s="307"/>
      <c r="P295" s="307"/>
      <c r="Q295" s="307"/>
      <c r="R295" s="307"/>
      <c r="S295" s="307"/>
      <c r="T295" s="307"/>
      <c r="U295" s="307"/>
      <c r="V295" s="307"/>
      <c r="W295" s="307"/>
      <c r="X295" s="307"/>
      <c r="Y295" s="307"/>
      <c r="Z295" s="307"/>
      <c r="AA295" s="307"/>
      <c r="AB295" s="307"/>
      <c r="AC295" s="307"/>
      <c r="AD295" s="307"/>
      <c r="AE295" s="307"/>
      <c r="AF295" s="307"/>
    </row>
    <row r="296" spans="1:32" ht="20.25" customHeight="1" x14ac:dyDescent="0.2">
      <c r="A296" s="445"/>
      <c r="B296" s="307"/>
      <c r="C296" s="307"/>
      <c r="D296" s="307"/>
      <c r="E296" s="307"/>
      <c r="F296" s="307"/>
      <c r="G296" s="307"/>
      <c r="H296" s="307"/>
      <c r="I296" s="307"/>
      <c r="J296" s="307"/>
      <c r="K296" s="307"/>
      <c r="L296" s="307"/>
      <c r="M296" s="307"/>
      <c r="N296" s="307"/>
      <c r="O296" s="307"/>
      <c r="P296" s="307"/>
      <c r="Q296" s="307"/>
      <c r="R296" s="307"/>
      <c r="S296" s="307"/>
      <c r="T296" s="307"/>
      <c r="U296" s="307"/>
      <c r="V296" s="307"/>
      <c r="W296" s="307"/>
      <c r="X296" s="307"/>
      <c r="Y296" s="307"/>
      <c r="Z296" s="307"/>
      <c r="AA296" s="307"/>
      <c r="AB296" s="307"/>
      <c r="AC296" s="307"/>
      <c r="AD296" s="307"/>
      <c r="AE296" s="307"/>
      <c r="AF296" s="307"/>
    </row>
    <row r="297" spans="1:32" ht="20.25" customHeight="1" x14ac:dyDescent="0.2">
      <c r="A297" s="445"/>
      <c r="B297" s="307"/>
      <c r="C297" s="307"/>
      <c r="D297" s="307"/>
      <c r="E297" s="307"/>
      <c r="F297" s="307"/>
      <c r="G297" s="307"/>
      <c r="H297" s="307"/>
      <c r="I297" s="307"/>
      <c r="J297" s="307"/>
      <c r="K297" s="307"/>
      <c r="L297" s="307"/>
      <c r="M297" s="307"/>
      <c r="N297" s="307"/>
      <c r="O297" s="307"/>
      <c r="P297" s="307"/>
      <c r="Q297" s="307"/>
      <c r="R297" s="307"/>
      <c r="S297" s="307"/>
      <c r="T297" s="307"/>
      <c r="U297" s="307"/>
      <c r="V297" s="307"/>
      <c r="W297" s="307"/>
      <c r="X297" s="307"/>
      <c r="Y297" s="307"/>
      <c r="Z297" s="307"/>
      <c r="AA297" s="307"/>
      <c r="AB297" s="307"/>
      <c r="AC297" s="307"/>
      <c r="AD297" s="307"/>
      <c r="AE297" s="307"/>
      <c r="AF297" s="307"/>
    </row>
    <row r="298" spans="1:32" ht="20.25" customHeight="1" x14ac:dyDescent="0.2">
      <c r="A298" s="445"/>
      <c r="B298" s="307"/>
      <c r="C298" s="307"/>
      <c r="D298" s="307"/>
      <c r="E298" s="307"/>
      <c r="F298" s="307"/>
      <c r="G298" s="307"/>
      <c r="H298" s="307"/>
      <c r="I298" s="307"/>
      <c r="J298" s="307"/>
      <c r="K298" s="307"/>
      <c r="L298" s="307"/>
      <c r="M298" s="307"/>
      <c r="N298" s="307"/>
      <c r="O298" s="307"/>
      <c r="P298" s="307"/>
      <c r="Q298" s="307"/>
      <c r="R298" s="307"/>
      <c r="S298" s="307"/>
      <c r="T298" s="307"/>
      <c r="U298" s="307"/>
      <c r="V298" s="307"/>
      <c r="W298" s="307"/>
      <c r="X298" s="307"/>
      <c r="Y298" s="307"/>
      <c r="Z298" s="307"/>
      <c r="AA298" s="307"/>
      <c r="AB298" s="307"/>
      <c r="AC298" s="307"/>
      <c r="AD298" s="307"/>
      <c r="AE298" s="307"/>
      <c r="AF298" s="307"/>
    </row>
    <row r="299" spans="1:32" ht="20.25" customHeight="1" x14ac:dyDescent="0.2">
      <c r="A299" s="445"/>
      <c r="B299" s="307"/>
      <c r="C299" s="307"/>
      <c r="D299" s="307"/>
      <c r="E299" s="307"/>
      <c r="F299" s="307"/>
      <c r="G299" s="307"/>
      <c r="H299" s="307"/>
      <c r="I299" s="307"/>
      <c r="J299" s="307"/>
      <c r="K299" s="307"/>
      <c r="L299" s="307"/>
      <c r="M299" s="307"/>
      <c r="N299" s="307"/>
      <c r="O299" s="307"/>
      <c r="P299" s="307"/>
      <c r="Q299" s="307"/>
      <c r="R299" s="307"/>
      <c r="S299" s="307"/>
      <c r="T299" s="307"/>
      <c r="U299" s="307"/>
      <c r="V299" s="307"/>
      <c r="W299" s="307"/>
      <c r="X299" s="307"/>
      <c r="Y299" s="307"/>
      <c r="Z299" s="307"/>
      <c r="AA299" s="307"/>
      <c r="AB299" s="307"/>
      <c r="AC299" s="307"/>
      <c r="AD299" s="307"/>
      <c r="AE299" s="307"/>
      <c r="AF299" s="307"/>
    </row>
    <row r="300" spans="1:32" ht="20.25" customHeight="1" x14ac:dyDescent="0.2">
      <c r="A300" s="445"/>
      <c r="B300" s="307"/>
      <c r="C300" s="307"/>
      <c r="D300" s="307"/>
      <c r="E300" s="307"/>
      <c r="F300" s="307"/>
      <c r="G300" s="307"/>
      <c r="H300" s="307"/>
      <c r="I300" s="307"/>
      <c r="J300" s="307"/>
      <c r="K300" s="307"/>
      <c r="L300" s="307"/>
      <c r="M300" s="307"/>
      <c r="N300" s="307"/>
      <c r="O300" s="307"/>
      <c r="P300" s="307"/>
      <c r="Q300" s="307"/>
      <c r="R300" s="307"/>
      <c r="S300" s="307"/>
      <c r="T300" s="307"/>
      <c r="U300" s="307"/>
      <c r="V300" s="307"/>
      <c r="W300" s="307"/>
      <c r="X300" s="307"/>
      <c r="Y300" s="307"/>
      <c r="Z300" s="307"/>
      <c r="AA300" s="307"/>
      <c r="AB300" s="307"/>
      <c r="AC300" s="307"/>
      <c r="AD300" s="307"/>
      <c r="AE300" s="307"/>
      <c r="AF300" s="307"/>
    </row>
    <row r="301" spans="1:32" ht="20.25" customHeight="1" x14ac:dyDescent="0.2">
      <c r="A301" s="445"/>
      <c r="B301" s="307"/>
      <c r="C301" s="307"/>
      <c r="D301" s="307"/>
      <c r="E301" s="307"/>
      <c r="F301" s="307"/>
      <c r="G301" s="307"/>
      <c r="H301" s="307"/>
      <c r="I301" s="307"/>
      <c r="J301" s="307"/>
      <c r="K301" s="307"/>
      <c r="L301" s="307"/>
      <c r="M301" s="307"/>
      <c r="N301" s="307"/>
      <c r="O301" s="307"/>
      <c r="P301" s="307"/>
      <c r="Q301" s="307"/>
      <c r="R301" s="307"/>
      <c r="S301" s="307"/>
      <c r="T301" s="307"/>
      <c r="U301" s="307"/>
      <c r="V301" s="307"/>
      <c r="W301" s="307"/>
      <c r="X301" s="307"/>
      <c r="Y301" s="307"/>
      <c r="Z301" s="307"/>
      <c r="AA301" s="307"/>
      <c r="AB301" s="307"/>
      <c r="AC301" s="307"/>
      <c r="AD301" s="307"/>
      <c r="AE301" s="307"/>
      <c r="AF301" s="307"/>
    </row>
    <row r="302" spans="1:32" ht="20.25" customHeight="1" x14ac:dyDescent="0.2">
      <c r="A302" s="445"/>
      <c r="B302" s="307"/>
      <c r="C302" s="307"/>
      <c r="D302" s="307"/>
      <c r="E302" s="307"/>
      <c r="F302" s="307"/>
      <c r="G302" s="307"/>
      <c r="H302" s="307"/>
      <c r="I302" s="307"/>
      <c r="J302" s="307"/>
      <c r="K302" s="307"/>
      <c r="L302" s="307"/>
      <c r="M302" s="307"/>
      <c r="N302" s="307"/>
      <c r="O302" s="307"/>
      <c r="P302" s="307"/>
      <c r="Q302" s="307"/>
      <c r="R302" s="307"/>
      <c r="S302" s="307"/>
      <c r="T302" s="307"/>
      <c r="U302" s="307"/>
      <c r="V302" s="307"/>
      <c r="W302" s="307"/>
      <c r="X302" s="307"/>
      <c r="Y302" s="307"/>
      <c r="Z302" s="307"/>
      <c r="AA302" s="307"/>
      <c r="AB302" s="307"/>
      <c r="AC302" s="307"/>
      <c r="AD302" s="307"/>
      <c r="AE302" s="307"/>
      <c r="AF302" s="307"/>
    </row>
    <row r="303" spans="1:32" ht="20.25" customHeight="1" x14ac:dyDescent="0.2">
      <c r="A303" s="445"/>
      <c r="B303" s="307"/>
      <c r="C303" s="307"/>
      <c r="D303" s="307"/>
      <c r="E303" s="307"/>
      <c r="F303" s="307"/>
      <c r="G303" s="307"/>
      <c r="H303" s="307"/>
      <c r="I303" s="307"/>
      <c r="J303" s="307"/>
      <c r="K303" s="307"/>
      <c r="L303" s="307"/>
      <c r="M303" s="307"/>
      <c r="N303" s="307"/>
      <c r="O303" s="307"/>
      <c r="P303" s="307"/>
      <c r="Q303" s="307"/>
      <c r="R303" s="307"/>
      <c r="S303" s="307"/>
      <c r="T303" s="307"/>
      <c r="U303" s="307"/>
      <c r="V303" s="307"/>
      <c r="W303" s="307"/>
      <c r="X303" s="307"/>
      <c r="Y303" s="307"/>
      <c r="Z303" s="307"/>
      <c r="AA303" s="307"/>
      <c r="AB303" s="307"/>
      <c r="AC303" s="307"/>
      <c r="AD303" s="307"/>
      <c r="AE303" s="307"/>
      <c r="AF303" s="307"/>
    </row>
    <row r="304" spans="1:32" ht="20.25" customHeight="1" x14ac:dyDescent="0.2">
      <c r="A304" s="445"/>
      <c r="B304" s="307"/>
      <c r="C304" s="307"/>
      <c r="D304" s="307"/>
      <c r="E304" s="307"/>
      <c r="F304" s="307"/>
      <c r="G304" s="307"/>
      <c r="H304" s="307"/>
      <c r="I304" s="307"/>
      <c r="J304" s="307"/>
      <c r="K304" s="307"/>
      <c r="L304" s="307"/>
      <c r="M304" s="307"/>
      <c r="N304" s="307"/>
      <c r="O304" s="307"/>
      <c r="P304" s="307"/>
      <c r="Q304" s="307"/>
      <c r="R304" s="307"/>
      <c r="S304" s="307"/>
      <c r="T304" s="307"/>
      <c r="U304" s="307"/>
      <c r="V304" s="307"/>
      <c r="W304" s="307"/>
      <c r="X304" s="307"/>
      <c r="Y304" s="307"/>
      <c r="Z304" s="307"/>
      <c r="AA304" s="307"/>
      <c r="AB304" s="307"/>
      <c r="AC304" s="307"/>
      <c r="AD304" s="307"/>
      <c r="AE304" s="307"/>
      <c r="AF304" s="307"/>
    </row>
    <row r="305" spans="1:32" ht="20.25" customHeight="1" x14ac:dyDescent="0.2">
      <c r="A305" s="445"/>
      <c r="B305" s="307"/>
      <c r="C305" s="307"/>
      <c r="D305" s="307"/>
      <c r="E305" s="307"/>
      <c r="F305" s="307"/>
      <c r="G305" s="307"/>
      <c r="H305" s="307"/>
      <c r="I305" s="307"/>
      <c r="J305" s="307"/>
      <c r="K305" s="307"/>
      <c r="L305" s="307"/>
      <c r="M305" s="307"/>
      <c r="N305" s="307"/>
      <c r="O305" s="307"/>
      <c r="P305" s="307"/>
      <c r="Q305" s="307"/>
      <c r="R305" s="307"/>
      <c r="S305" s="307"/>
      <c r="T305" s="307"/>
      <c r="U305" s="307"/>
      <c r="V305" s="307"/>
      <c r="W305" s="307"/>
      <c r="X305" s="307"/>
      <c r="Y305" s="307"/>
      <c r="Z305" s="307"/>
      <c r="AA305" s="307"/>
      <c r="AB305" s="307"/>
      <c r="AC305" s="307"/>
      <c r="AD305" s="307"/>
      <c r="AE305" s="307"/>
      <c r="AF305" s="307"/>
    </row>
    <row r="306" spans="1:32" ht="20.25" customHeight="1" x14ac:dyDescent="0.2">
      <c r="A306" s="445"/>
      <c r="B306" s="307"/>
      <c r="C306" s="307"/>
      <c r="D306" s="307"/>
      <c r="E306" s="307"/>
      <c r="F306" s="307"/>
      <c r="G306" s="307"/>
      <c r="H306" s="307"/>
      <c r="I306" s="307"/>
      <c r="J306" s="307"/>
      <c r="K306" s="307"/>
      <c r="L306" s="307"/>
      <c r="M306" s="307"/>
      <c r="N306" s="307"/>
      <c r="O306" s="307"/>
      <c r="P306" s="307"/>
      <c r="Q306" s="307"/>
      <c r="R306" s="307"/>
      <c r="S306" s="307"/>
      <c r="T306" s="307"/>
      <c r="U306" s="307"/>
      <c r="V306" s="307"/>
      <c r="W306" s="307"/>
      <c r="X306" s="307"/>
      <c r="Y306" s="307"/>
      <c r="Z306" s="307"/>
      <c r="AA306" s="307"/>
      <c r="AB306" s="307"/>
      <c r="AC306" s="307"/>
      <c r="AD306" s="307"/>
      <c r="AE306" s="307"/>
      <c r="AF306" s="307"/>
    </row>
    <row r="307" spans="1:32" ht="20.25" customHeight="1" x14ac:dyDescent="0.2">
      <c r="A307" s="445"/>
      <c r="B307" s="307"/>
      <c r="C307" s="307"/>
      <c r="D307" s="307"/>
      <c r="E307" s="307"/>
      <c r="F307" s="307"/>
      <c r="G307" s="307"/>
      <c r="H307" s="307"/>
      <c r="I307" s="307"/>
      <c r="J307" s="307"/>
      <c r="K307" s="307"/>
      <c r="L307" s="307"/>
      <c r="M307" s="307"/>
      <c r="N307" s="307"/>
      <c r="O307" s="307"/>
      <c r="P307" s="307"/>
      <c r="Q307" s="307"/>
      <c r="R307" s="307"/>
      <c r="S307" s="307"/>
      <c r="T307" s="307"/>
      <c r="U307" s="307"/>
      <c r="V307" s="307"/>
      <c r="W307" s="307"/>
      <c r="X307" s="307"/>
      <c r="Y307" s="307"/>
      <c r="Z307" s="307"/>
      <c r="AA307" s="307"/>
      <c r="AB307" s="307"/>
      <c r="AC307" s="307"/>
      <c r="AD307" s="307"/>
      <c r="AE307" s="307"/>
      <c r="AF307" s="307"/>
    </row>
    <row r="308" spans="1:32" ht="20.25" customHeight="1" x14ac:dyDescent="0.2">
      <c r="A308" s="445"/>
      <c r="B308" s="307"/>
      <c r="C308" s="307"/>
      <c r="D308" s="307"/>
      <c r="E308" s="307"/>
      <c r="F308" s="307"/>
      <c r="G308" s="307"/>
      <c r="H308" s="307"/>
      <c r="I308" s="307"/>
      <c r="J308" s="307"/>
      <c r="K308" s="307"/>
      <c r="L308" s="307"/>
      <c r="M308" s="307"/>
      <c r="N308" s="307"/>
      <c r="O308" s="307"/>
      <c r="P308" s="307"/>
      <c r="Q308" s="307"/>
      <c r="R308" s="307"/>
      <c r="S308" s="307"/>
      <c r="T308" s="307"/>
      <c r="U308" s="307"/>
      <c r="V308" s="307"/>
      <c r="W308" s="307"/>
      <c r="X308" s="307"/>
      <c r="Y308" s="307"/>
      <c r="Z308" s="307"/>
      <c r="AA308" s="307"/>
      <c r="AB308" s="307"/>
      <c r="AC308" s="307"/>
      <c r="AD308" s="307"/>
      <c r="AE308" s="307"/>
      <c r="AF308" s="307"/>
    </row>
    <row r="309" spans="1:32" ht="20.25" customHeight="1" x14ac:dyDescent="0.2">
      <c r="A309" s="445"/>
      <c r="B309" s="307"/>
      <c r="C309" s="307"/>
      <c r="D309" s="307"/>
      <c r="E309" s="307"/>
      <c r="F309" s="307"/>
      <c r="G309" s="307"/>
      <c r="H309" s="307"/>
      <c r="I309" s="307"/>
      <c r="J309" s="307"/>
      <c r="K309" s="307"/>
      <c r="L309" s="307"/>
      <c r="M309" s="307"/>
      <c r="N309" s="307"/>
      <c r="O309" s="307"/>
      <c r="P309" s="307"/>
      <c r="Q309" s="307"/>
      <c r="R309" s="307"/>
      <c r="S309" s="307"/>
      <c r="T309" s="307"/>
      <c r="U309" s="307"/>
      <c r="V309" s="307"/>
      <c r="W309" s="307"/>
      <c r="X309" s="307"/>
      <c r="Y309" s="307"/>
      <c r="Z309" s="307"/>
      <c r="AA309" s="307"/>
      <c r="AB309" s="307"/>
      <c r="AC309" s="307"/>
      <c r="AD309" s="307"/>
      <c r="AE309" s="307"/>
      <c r="AF309" s="307"/>
    </row>
    <row r="310" spans="1:32" ht="20.25" customHeight="1" x14ac:dyDescent="0.2">
      <c r="A310" s="445"/>
      <c r="B310" s="307"/>
      <c r="C310" s="307"/>
      <c r="D310" s="307"/>
      <c r="E310" s="307"/>
      <c r="F310" s="307"/>
      <c r="G310" s="307"/>
      <c r="H310" s="307"/>
      <c r="I310" s="307"/>
      <c r="J310" s="307"/>
      <c r="K310" s="307"/>
      <c r="L310" s="307"/>
      <c r="M310" s="307"/>
      <c r="N310" s="307"/>
      <c r="O310" s="307"/>
      <c r="P310" s="307"/>
      <c r="Q310" s="307"/>
      <c r="R310" s="307"/>
      <c r="S310" s="307"/>
      <c r="T310" s="307"/>
      <c r="U310" s="307"/>
      <c r="V310" s="307"/>
      <c r="W310" s="307"/>
      <c r="X310" s="307"/>
      <c r="Y310" s="307"/>
      <c r="Z310" s="307"/>
      <c r="AA310" s="307"/>
      <c r="AB310" s="307"/>
      <c r="AC310" s="307"/>
      <c r="AD310" s="307"/>
      <c r="AE310" s="307"/>
      <c r="AF310" s="307"/>
    </row>
    <row r="311" spans="1:32" ht="20.25" customHeight="1" x14ac:dyDescent="0.2">
      <c r="A311" s="445"/>
      <c r="B311" s="307"/>
      <c r="C311" s="307"/>
      <c r="D311" s="307"/>
      <c r="E311" s="307"/>
      <c r="F311" s="307"/>
      <c r="G311" s="307"/>
      <c r="H311" s="307"/>
      <c r="I311" s="307"/>
      <c r="J311" s="307"/>
      <c r="K311" s="307"/>
      <c r="L311" s="307"/>
      <c r="M311" s="307"/>
      <c r="N311" s="307"/>
      <c r="O311" s="307"/>
      <c r="P311" s="307"/>
      <c r="Q311" s="307"/>
      <c r="R311" s="307"/>
      <c r="S311" s="307"/>
      <c r="T311" s="307"/>
      <c r="U311" s="307"/>
      <c r="V311" s="307"/>
      <c r="W311" s="307"/>
      <c r="X311" s="307"/>
      <c r="Y311" s="307"/>
      <c r="Z311" s="307"/>
      <c r="AA311" s="307"/>
      <c r="AB311" s="307"/>
      <c r="AC311" s="307"/>
      <c r="AD311" s="307"/>
      <c r="AE311" s="307"/>
      <c r="AF311" s="307"/>
    </row>
    <row r="312" spans="1:32" ht="20.25" customHeight="1" x14ac:dyDescent="0.2">
      <c r="A312" s="445"/>
      <c r="B312" s="307"/>
      <c r="C312" s="307"/>
      <c r="D312" s="307"/>
      <c r="E312" s="307"/>
      <c r="F312" s="307"/>
      <c r="G312" s="307"/>
      <c r="H312" s="307"/>
      <c r="I312" s="307"/>
      <c r="J312" s="307"/>
      <c r="K312" s="307"/>
      <c r="L312" s="307"/>
      <c r="M312" s="307"/>
      <c r="N312" s="307"/>
      <c r="O312" s="307"/>
      <c r="P312" s="307"/>
      <c r="Q312" s="307"/>
      <c r="R312" s="307"/>
      <c r="S312" s="307"/>
      <c r="T312" s="307"/>
      <c r="U312" s="307"/>
      <c r="V312" s="307"/>
      <c r="W312" s="307"/>
      <c r="X312" s="307"/>
      <c r="Y312" s="307"/>
      <c r="Z312" s="307"/>
      <c r="AA312" s="307"/>
      <c r="AB312" s="307"/>
      <c r="AC312" s="307"/>
      <c r="AD312" s="307"/>
      <c r="AE312" s="307"/>
      <c r="AF312" s="307"/>
    </row>
    <row r="313" spans="1:32" ht="20.25" customHeight="1" x14ac:dyDescent="0.2">
      <c r="A313" s="445"/>
      <c r="B313" s="307"/>
      <c r="C313" s="307"/>
      <c r="D313" s="307"/>
      <c r="E313" s="307"/>
      <c r="F313" s="307"/>
      <c r="G313" s="307"/>
      <c r="H313" s="307"/>
      <c r="I313" s="307"/>
      <c r="J313" s="307"/>
      <c r="K313" s="307"/>
      <c r="L313" s="307"/>
      <c r="M313" s="307"/>
      <c r="N313" s="307"/>
      <c r="O313" s="307"/>
      <c r="P313" s="307"/>
      <c r="Q313" s="307"/>
      <c r="R313" s="307"/>
      <c r="S313" s="307"/>
      <c r="T313" s="307"/>
      <c r="U313" s="307"/>
      <c r="V313" s="307"/>
      <c r="W313" s="307"/>
      <c r="X313" s="307"/>
      <c r="Y313" s="307"/>
      <c r="Z313" s="307"/>
      <c r="AA313" s="307"/>
      <c r="AB313" s="307"/>
      <c r="AC313" s="307"/>
      <c r="AD313" s="307"/>
      <c r="AE313" s="307"/>
      <c r="AF313" s="307"/>
    </row>
    <row r="314" spans="1:32" ht="20.25" customHeight="1" x14ac:dyDescent="0.2">
      <c r="A314" s="445"/>
      <c r="B314" s="307"/>
      <c r="C314" s="307"/>
      <c r="D314" s="307"/>
      <c r="E314" s="307"/>
      <c r="F314" s="307"/>
      <c r="G314" s="307"/>
      <c r="H314" s="307"/>
      <c r="I314" s="307"/>
      <c r="J314" s="307"/>
      <c r="K314" s="307"/>
      <c r="L314" s="307"/>
      <c r="M314" s="307"/>
      <c r="N314" s="307"/>
      <c r="O314" s="307"/>
      <c r="P314" s="307"/>
      <c r="Q314" s="307"/>
      <c r="R314" s="307"/>
      <c r="S314" s="307"/>
      <c r="T314" s="307"/>
      <c r="U314" s="307"/>
      <c r="V314" s="307"/>
      <c r="W314" s="307"/>
      <c r="X314" s="307"/>
      <c r="Y314" s="307"/>
      <c r="Z314" s="307"/>
      <c r="AA314" s="307"/>
      <c r="AB314" s="307"/>
      <c r="AC314" s="307"/>
      <c r="AD314" s="307"/>
      <c r="AE314" s="307"/>
      <c r="AF314" s="307"/>
    </row>
    <row r="315" spans="1:32" ht="20.25" customHeight="1" x14ac:dyDescent="0.2">
      <c r="A315" s="445"/>
      <c r="B315" s="307"/>
      <c r="C315" s="307"/>
      <c r="D315" s="307"/>
      <c r="E315" s="307"/>
      <c r="F315" s="307"/>
      <c r="G315" s="307"/>
      <c r="H315" s="307"/>
      <c r="I315" s="307"/>
      <c r="J315" s="307"/>
      <c r="K315" s="307"/>
      <c r="L315" s="307"/>
      <c r="M315" s="307"/>
      <c r="N315" s="307"/>
      <c r="O315" s="307"/>
      <c r="P315" s="307"/>
      <c r="Q315" s="307"/>
      <c r="R315" s="307"/>
      <c r="S315" s="307"/>
      <c r="T315" s="307"/>
      <c r="U315" s="307"/>
      <c r="V315" s="307"/>
      <c r="W315" s="307"/>
      <c r="X315" s="307"/>
      <c r="Y315" s="307"/>
      <c r="Z315" s="307"/>
      <c r="AA315" s="307"/>
      <c r="AB315" s="307"/>
      <c r="AC315" s="307"/>
      <c r="AD315" s="307"/>
      <c r="AE315" s="307"/>
      <c r="AF315" s="307"/>
    </row>
    <row r="316" spans="1:32" ht="20.25" customHeight="1" x14ac:dyDescent="0.2">
      <c r="A316" s="445"/>
      <c r="B316" s="307"/>
      <c r="C316" s="307"/>
      <c r="D316" s="307"/>
      <c r="E316" s="307"/>
      <c r="F316" s="307"/>
      <c r="G316" s="307"/>
      <c r="H316" s="307"/>
      <c r="I316" s="307"/>
      <c r="J316" s="307"/>
      <c r="K316" s="307"/>
      <c r="L316" s="307"/>
      <c r="M316" s="307"/>
      <c r="N316" s="307"/>
      <c r="O316" s="307"/>
      <c r="P316" s="307"/>
      <c r="Q316" s="307"/>
      <c r="R316" s="307"/>
      <c r="S316" s="307"/>
      <c r="T316" s="307"/>
      <c r="U316" s="307"/>
      <c r="V316" s="307"/>
      <c r="W316" s="307"/>
      <c r="X316" s="307"/>
      <c r="Y316" s="307"/>
      <c r="Z316" s="307"/>
      <c r="AA316" s="307"/>
      <c r="AB316" s="307"/>
      <c r="AC316" s="307"/>
      <c r="AD316" s="307"/>
      <c r="AE316" s="307"/>
      <c r="AF316" s="307"/>
    </row>
    <row r="317" spans="1:32" ht="20.25" customHeight="1" x14ac:dyDescent="0.2">
      <c r="A317" s="445"/>
      <c r="B317" s="307"/>
      <c r="C317" s="307"/>
      <c r="D317" s="307"/>
      <c r="E317" s="307"/>
      <c r="F317" s="307"/>
      <c r="G317" s="307"/>
      <c r="H317" s="307"/>
      <c r="I317" s="307"/>
      <c r="J317" s="307"/>
      <c r="K317" s="307"/>
      <c r="L317" s="307"/>
      <c r="M317" s="307"/>
      <c r="N317" s="307"/>
      <c r="O317" s="307"/>
      <c r="P317" s="307"/>
      <c r="Q317" s="307"/>
      <c r="R317" s="307"/>
      <c r="S317" s="307"/>
      <c r="T317" s="307"/>
      <c r="U317" s="307"/>
      <c r="V317" s="307"/>
      <c r="W317" s="307"/>
      <c r="X317" s="307"/>
      <c r="Y317" s="307"/>
      <c r="Z317" s="307"/>
      <c r="AA317" s="307"/>
      <c r="AB317" s="307"/>
      <c r="AC317" s="307"/>
      <c r="AD317" s="307"/>
      <c r="AE317" s="307"/>
      <c r="AF317" s="307"/>
    </row>
    <row r="318" spans="1:32" ht="20.25" customHeight="1" x14ac:dyDescent="0.2">
      <c r="A318" s="445"/>
      <c r="B318" s="307"/>
      <c r="C318" s="307"/>
      <c r="D318" s="307"/>
      <c r="E318" s="307"/>
      <c r="F318" s="307"/>
      <c r="G318" s="307"/>
      <c r="H318" s="307"/>
      <c r="I318" s="307"/>
      <c r="J318" s="307"/>
      <c r="K318" s="307"/>
      <c r="L318" s="307"/>
      <c r="M318" s="307"/>
      <c r="N318" s="307"/>
      <c r="O318" s="307"/>
      <c r="P318" s="307"/>
      <c r="Q318" s="307"/>
      <c r="R318" s="307"/>
      <c r="S318" s="307"/>
      <c r="T318" s="307"/>
      <c r="U318" s="307"/>
      <c r="V318" s="307"/>
      <c r="W318" s="307"/>
      <c r="X318" s="307"/>
      <c r="Y318" s="307"/>
      <c r="Z318" s="307"/>
      <c r="AA318" s="307"/>
      <c r="AB318" s="307"/>
      <c r="AC318" s="307"/>
      <c r="AD318" s="307"/>
      <c r="AE318" s="307"/>
      <c r="AF318" s="307"/>
    </row>
    <row r="319" spans="1:32" ht="20.25" customHeight="1" x14ac:dyDescent="0.2">
      <c r="A319" s="445"/>
      <c r="B319" s="307"/>
      <c r="C319" s="307"/>
      <c r="D319" s="307"/>
      <c r="E319" s="307"/>
      <c r="F319" s="307"/>
      <c r="G319" s="307"/>
      <c r="H319" s="307"/>
      <c r="I319" s="307"/>
      <c r="J319" s="307"/>
      <c r="K319" s="307"/>
      <c r="L319" s="307"/>
      <c r="M319" s="307"/>
      <c r="N319" s="307"/>
      <c r="O319" s="307"/>
      <c r="P319" s="307"/>
      <c r="Q319" s="307"/>
      <c r="R319" s="307"/>
      <c r="S319" s="307"/>
      <c r="T319" s="307"/>
      <c r="U319" s="307"/>
      <c r="V319" s="307"/>
      <c r="W319" s="307"/>
      <c r="X319" s="307"/>
      <c r="Y319" s="307"/>
      <c r="Z319" s="307"/>
      <c r="AA319" s="307"/>
      <c r="AB319" s="307"/>
      <c r="AC319" s="307"/>
      <c r="AD319" s="307"/>
      <c r="AE319" s="307"/>
      <c r="AF319" s="307"/>
    </row>
    <row r="320" spans="1:32" ht="20.25" customHeight="1" x14ac:dyDescent="0.2">
      <c r="A320" s="445"/>
      <c r="B320" s="307"/>
      <c r="C320" s="307"/>
      <c r="D320" s="307"/>
      <c r="E320" s="307"/>
      <c r="F320" s="307"/>
      <c r="G320" s="307"/>
      <c r="H320" s="307"/>
      <c r="I320" s="307"/>
      <c r="J320" s="307"/>
      <c r="K320" s="307"/>
      <c r="L320" s="307"/>
      <c r="M320" s="307"/>
      <c r="N320" s="307"/>
      <c r="O320" s="307"/>
      <c r="P320" s="307"/>
      <c r="Q320" s="307"/>
      <c r="R320" s="307"/>
      <c r="S320" s="307"/>
      <c r="T320" s="307"/>
      <c r="U320" s="307"/>
      <c r="V320" s="307"/>
      <c r="W320" s="307"/>
      <c r="X320" s="307"/>
      <c r="Y320" s="307"/>
      <c r="Z320" s="307"/>
      <c r="AA320" s="307"/>
      <c r="AB320" s="307"/>
      <c r="AC320" s="307"/>
      <c r="AD320" s="307"/>
      <c r="AE320" s="307"/>
      <c r="AF320" s="307"/>
    </row>
    <row r="321" spans="1:32" ht="20.25" customHeight="1" x14ac:dyDescent="0.2">
      <c r="A321" s="445"/>
      <c r="B321" s="307"/>
      <c r="C321" s="307"/>
      <c r="D321" s="307"/>
      <c r="E321" s="307"/>
      <c r="F321" s="307"/>
      <c r="G321" s="307"/>
      <c r="H321" s="307"/>
      <c r="I321" s="307"/>
      <c r="J321" s="307"/>
      <c r="K321" s="307"/>
      <c r="L321" s="307"/>
      <c r="M321" s="307"/>
      <c r="N321" s="307"/>
      <c r="O321" s="307"/>
      <c r="P321" s="307"/>
      <c r="Q321" s="307"/>
      <c r="R321" s="307"/>
      <c r="S321" s="307"/>
      <c r="T321" s="307"/>
      <c r="U321" s="307"/>
      <c r="V321" s="307"/>
      <c r="W321" s="307"/>
      <c r="X321" s="307"/>
      <c r="Y321" s="307"/>
      <c r="Z321" s="307"/>
      <c r="AA321" s="307"/>
      <c r="AB321" s="307"/>
      <c r="AC321" s="307"/>
      <c r="AD321" s="307"/>
      <c r="AE321" s="307"/>
      <c r="AF321" s="307"/>
    </row>
    <row r="322" spans="1:32" ht="20.25" customHeight="1" x14ac:dyDescent="0.2">
      <c r="A322" s="445"/>
      <c r="B322" s="307"/>
      <c r="C322" s="307"/>
      <c r="D322" s="307"/>
      <c r="E322" s="307"/>
      <c r="F322" s="307"/>
      <c r="G322" s="307"/>
      <c r="H322" s="307"/>
      <c r="I322" s="307"/>
      <c r="J322" s="307"/>
      <c r="K322" s="307"/>
      <c r="L322" s="307"/>
      <c r="M322" s="307"/>
      <c r="N322" s="307"/>
      <c r="O322" s="307"/>
      <c r="P322" s="307"/>
      <c r="Q322" s="307"/>
      <c r="R322" s="307"/>
      <c r="S322" s="307"/>
      <c r="T322" s="307"/>
      <c r="U322" s="307"/>
      <c r="V322" s="307"/>
      <c r="W322" s="307"/>
      <c r="X322" s="307"/>
      <c r="Y322" s="307"/>
      <c r="Z322" s="307"/>
      <c r="AA322" s="307"/>
      <c r="AB322" s="307"/>
      <c r="AC322" s="307"/>
      <c r="AD322" s="307"/>
      <c r="AE322" s="307"/>
      <c r="AF322" s="307"/>
    </row>
    <row r="323" spans="1:32" ht="20.25" customHeight="1" x14ac:dyDescent="0.2">
      <c r="A323" s="445"/>
      <c r="B323" s="307"/>
      <c r="C323" s="307"/>
      <c r="D323" s="307"/>
      <c r="E323" s="307"/>
      <c r="F323" s="307"/>
      <c r="G323" s="307"/>
      <c r="H323" s="307"/>
      <c r="I323" s="307"/>
      <c r="J323" s="307"/>
      <c r="K323" s="307"/>
      <c r="L323" s="307"/>
      <c r="M323" s="307"/>
      <c r="N323" s="307"/>
      <c r="O323" s="307"/>
      <c r="P323" s="307"/>
      <c r="Q323" s="307"/>
      <c r="R323" s="307"/>
      <c r="S323" s="307"/>
      <c r="T323" s="307"/>
      <c r="U323" s="307"/>
      <c r="V323" s="307"/>
      <c r="W323" s="307"/>
      <c r="X323" s="307"/>
      <c r="Y323" s="307"/>
      <c r="Z323" s="307"/>
      <c r="AA323" s="307"/>
      <c r="AB323" s="307"/>
      <c r="AC323" s="307"/>
      <c r="AD323" s="307"/>
      <c r="AE323" s="307"/>
      <c r="AF323" s="307"/>
    </row>
    <row r="324" spans="1:32" ht="20.25" customHeight="1" x14ac:dyDescent="0.2">
      <c r="A324" s="445"/>
      <c r="B324" s="307"/>
      <c r="C324" s="307"/>
      <c r="D324" s="307"/>
      <c r="E324" s="307"/>
      <c r="F324" s="307"/>
      <c r="G324" s="307"/>
      <c r="H324" s="307"/>
      <c r="I324" s="307"/>
      <c r="J324" s="307"/>
      <c r="K324" s="307"/>
      <c r="L324" s="307"/>
      <c r="M324" s="307"/>
      <c r="N324" s="307"/>
      <c r="O324" s="307"/>
      <c r="P324" s="307"/>
      <c r="Q324" s="307"/>
      <c r="R324" s="307"/>
      <c r="S324" s="307"/>
      <c r="T324" s="307"/>
      <c r="U324" s="307"/>
      <c r="V324" s="307"/>
      <c r="W324" s="307"/>
      <c r="X324" s="307"/>
      <c r="Y324" s="307"/>
      <c r="Z324" s="307"/>
      <c r="AA324" s="307"/>
      <c r="AB324" s="307"/>
      <c r="AC324" s="307"/>
      <c r="AD324" s="307"/>
      <c r="AE324" s="307"/>
      <c r="AF324" s="307"/>
    </row>
    <row r="325" spans="1:32" ht="20.25" customHeight="1" x14ac:dyDescent="0.2">
      <c r="A325" s="445"/>
      <c r="B325" s="307"/>
      <c r="C325" s="307"/>
      <c r="D325" s="307"/>
      <c r="E325" s="307"/>
      <c r="F325" s="307"/>
      <c r="G325" s="307"/>
      <c r="H325" s="307"/>
      <c r="I325" s="307"/>
      <c r="J325" s="307"/>
      <c r="K325" s="307"/>
      <c r="L325" s="307"/>
      <c r="M325" s="307"/>
      <c r="N325" s="307"/>
      <c r="O325" s="307"/>
      <c r="P325" s="307"/>
      <c r="Q325" s="307"/>
      <c r="R325" s="307"/>
      <c r="S325" s="307"/>
      <c r="T325" s="307"/>
      <c r="U325" s="307"/>
      <c r="V325" s="307"/>
      <c r="W325" s="307"/>
      <c r="X325" s="307"/>
      <c r="Y325" s="307"/>
      <c r="Z325" s="307"/>
      <c r="AA325" s="307"/>
      <c r="AB325" s="307"/>
      <c r="AC325" s="307"/>
      <c r="AD325" s="307"/>
      <c r="AE325" s="307"/>
      <c r="AF325" s="307"/>
    </row>
    <row r="326" spans="1:32" ht="20.25" customHeight="1" x14ac:dyDescent="0.2">
      <c r="A326" s="445"/>
      <c r="B326" s="307"/>
      <c r="C326" s="307"/>
      <c r="D326" s="307"/>
      <c r="E326" s="307"/>
      <c r="F326" s="307"/>
      <c r="G326" s="307"/>
      <c r="H326" s="307"/>
      <c r="I326" s="307"/>
      <c r="J326" s="307"/>
      <c r="K326" s="307"/>
      <c r="L326" s="307"/>
      <c r="M326" s="307"/>
      <c r="N326" s="307"/>
      <c r="O326" s="307"/>
      <c r="P326" s="307"/>
      <c r="Q326" s="307"/>
      <c r="R326" s="307"/>
      <c r="S326" s="307"/>
      <c r="T326" s="307"/>
      <c r="U326" s="307"/>
      <c r="V326" s="307"/>
      <c r="W326" s="307"/>
      <c r="X326" s="307"/>
      <c r="Y326" s="307"/>
      <c r="Z326" s="307"/>
      <c r="AA326" s="307"/>
      <c r="AB326" s="307"/>
      <c r="AC326" s="307"/>
      <c r="AD326" s="307"/>
      <c r="AE326" s="307"/>
      <c r="AF326" s="307"/>
    </row>
    <row r="327" spans="1:32" ht="20.25" customHeight="1" x14ac:dyDescent="0.2">
      <c r="A327" s="445"/>
      <c r="B327" s="307"/>
      <c r="C327" s="307"/>
      <c r="D327" s="307"/>
      <c r="E327" s="307"/>
      <c r="F327" s="307"/>
      <c r="G327" s="307"/>
      <c r="H327" s="307"/>
      <c r="I327" s="307"/>
      <c r="J327" s="307"/>
      <c r="K327" s="307"/>
      <c r="L327" s="307"/>
      <c r="M327" s="307"/>
      <c r="N327" s="307"/>
      <c r="O327" s="307"/>
      <c r="P327" s="307"/>
      <c r="Q327" s="307"/>
      <c r="R327" s="307"/>
      <c r="S327" s="307"/>
      <c r="T327" s="307"/>
      <c r="U327" s="307"/>
      <c r="V327" s="307"/>
      <c r="W327" s="307"/>
      <c r="X327" s="307"/>
      <c r="Y327" s="307"/>
      <c r="Z327" s="307"/>
      <c r="AA327" s="307"/>
      <c r="AB327" s="307"/>
      <c r="AC327" s="307"/>
      <c r="AD327" s="307"/>
      <c r="AE327" s="307"/>
      <c r="AF327" s="307"/>
    </row>
    <row r="328" spans="1:32" ht="20.25" customHeight="1" x14ac:dyDescent="0.2">
      <c r="A328" s="445"/>
      <c r="B328" s="307"/>
      <c r="C328" s="307"/>
      <c r="D328" s="307"/>
      <c r="E328" s="307"/>
      <c r="F328" s="307"/>
      <c r="G328" s="307"/>
      <c r="H328" s="307"/>
      <c r="I328" s="307"/>
      <c r="J328" s="307"/>
      <c r="K328" s="307"/>
      <c r="L328" s="307"/>
      <c r="M328" s="307"/>
      <c r="N328" s="307"/>
      <c r="O328" s="307"/>
      <c r="P328" s="307"/>
      <c r="Q328" s="307"/>
      <c r="R328" s="307"/>
      <c r="S328" s="307"/>
      <c r="T328" s="307"/>
      <c r="U328" s="307"/>
      <c r="V328" s="307"/>
      <c r="W328" s="307"/>
      <c r="X328" s="307"/>
      <c r="Y328" s="307"/>
      <c r="Z328" s="307"/>
      <c r="AA328" s="307"/>
      <c r="AB328" s="307"/>
      <c r="AC328" s="307"/>
      <c r="AD328" s="307"/>
      <c r="AE328" s="307"/>
      <c r="AF328" s="307"/>
    </row>
    <row r="329" spans="1:32" ht="20.25" customHeight="1" x14ac:dyDescent="0.2">
      <c r="A329" s="445"/>
      <c r="B329" s="307"/>
      <c r="C329" s="307"/>
      <c r="D329" s="307"/>
      <c r="E329" s="307"/>
      <c r="F329" s="307"/>
      <c r="G329" s="307"/>
      <c r="H329" s="307"/>
      <c r="I329" s="307"/>
      <c r="J329" s="307"/>
      <c r="K329" s="307"/>
      <c r="L329" s="307"/>
      <c r="M329" s="307"/>
      <c r="N329" s="307"/>
      <c r="O329" s="307"/>
      <c r="P329" s="307"/>
      <c r="Q329" s="307"/>
      <c r="R329" s="307"/>
      <c r="S329" s="307"/>
      <c r="T329" s="307"/>
      <c r="U329" s="307"/>
      <c r="V329" s="307"/>
      <c r="W329" s="307"/>
      <c r="X329" s="307"/>
      <c r="Y329" s="307"/>
      <c r="Z329" s="307"/>
      <c r="AA329" s="307"/>
      <c r="AB329" s="307"/>
      <c r="AC329" s="307"/>
      <c r="AD329" s="307"/>
      <c r="AE329" s="307"/>
      <c r="AF329" s="307"/>
    </row>
    <row r="330" spans="1:32" ht="20.25" customHeight="1" x14ac:dyDescent="0.2">
      <c r="A330" s="445"/>
      <c r="B330" s="307"/>
      <c r="C330" s="307"/>
      <c r="D330" s="307"/>
      <c r="E330" s="307"/>
      <c r="F330" s="307"/>
      <c r="G330" s="307"/>
      <c r="H330" s="307"/>
      <c r="I330" s="307"/>
      <c r="J330" s="307"/>
      <c r="K330" s="307"/>
      <c r="L330" s="307"/>
      <c r="M330" s="307"/>
      <c r="N330" s="307"/>
      <c r="O330" s="307"/>
      <c r="P330" s="307"/>
      <c r="Q330" s="307"/>
      <c r="R330" s="307"/>
      <c r="S330" s="307"/>
      <c r="T330" s="307"/>
      <c r="U330" s="307"/>
      <c r="V330" s="307"/>
      <c r="W330" s="307"/>
      <c r="X330" s="307"/>
      <c r="Y330" s="307"/>
      <c r="Z330" s="307"/>
      <c r="AA330" s="307"/>
      <c r="AB330" s="307"/>
      <c r="AC330" s="307"/>
      <c r="AD330" s="307"/>
      <c r="AE330" s="307"/>
      <c r="AF330" s="307"/>
    </row>
    <row r="331" spans="1:32" ht="20.25" customHeight="1" x14ac:dyDescent="0.2">
      <c r="A331" s="445"/>
      <c r="B331" s="307"/>
      <c r="C331" s="307"/>
      <c r="D331" s="307"/>
      <c r="E331" s="307"/>
      <c r="F331" s="307"/>
      <c r="G331" s="307"/>
      <c r="H331" s="307"/>
      <c r="I331" s="307"/>
      <c r="J331" s="307"/>
      <c r="K331" s="307"/>
      <c r="L331" s="307"/>
      <c r="M331" s="307"/>
      <c r="N331" s="307"/>
      <c r="O331" s="307"/>
      <c r="P331" s="307"/>
      <c r="Q331" s="307"/>
      <c r="R331" s="307"/>
      <c r="S331" s="307"/>
      <c r="T331" s="307"/>
      <c r="U331" s="307"/>
      <c r="V331" s="307"/>
      <c r="W331" s="307"/>
      <c r="X331" s="307"/>
      <c r="Y331" s="307"/>
      <c r="Z331" s="307"/>
      <c r="AA331" s="307"/>
      <c r="AB331" s="307"/>
      <c r="AC331" s="307"/>
      <c r="AD331" s="307"/>
      <c r="AE331" s="307"/>
      <c r="AF331" s="307"/>
    </row>
    <row r="332" spans="1:32" ht="20.25" customHeight="1" x14ac:dyDescent="0.2">
      <c r="A332" s="445"/>
      <c r="B332" s="307"/>
      <c r="C332" s="307"/>
      <c r="D332" s="307"/>
      <c r="E332" s="307"/>
      <c r="F332" s="307"/>
      <c r="G332" s="307"/>
      <c r="H332" s="307"/>
      <c r="I332" s="307"/>
      <c r="J332" s="307"/>
      <c r="K332" s="307"/>
      <c r="L332" s="307"/>
      <c r="M332" s="307"/>
      <c r="N332" s="307"/>
      <c r="O332" s="307"/>
      <c r="P332" s="307"/>
      <c r="Q332" s="307"/>
      <c r="R332" s="307"/>
      <c r="S332" s="307"/>
      <c r="T332" s="307"/>
      <c r="U332" s="307"/>
      <c r="V332" s="307"/>
      <c r="W332" s="307"/>
      <c r="X332" s="307"/>
      <c r="Y332" s="307"/>
      <c r="Z332" s="307"/>
      <c r="AA332" s="307"/>
      <c r="AB332" s="307"/>
      <c r="AC332" s="307"/>
      <c r="AD332" s="307"/>
      <c r="AE332" s="307"/>
      <c r="AF332" s="307"/>
    </row>
    <row r="333" spans="1:32" ht="20.25" customHeight="1" x14ac:dyDescent="0.2">
      <c r="A333" s="445"/>
      <c r="B333" s="307"/>
      <c r="C333" s="307"/>
      <c r="D333" s="307"/>
      <c r="E333" s="307"/>
      <c r="F333" s="307"/>
      <c r="G333" s="307"/>
      <c r="H333" s="307"/>
      <c r="I333" s="307"/>
      <c r="J333" s="307"/>
      <c r="K333" s="307"/>
      <c r="L333" s="307"/>
      <c r="M333" s="307"/>
      <c r="N333" s="307"/>
      <c r="O333" s="307"/>
      <c r="P333" s="307"/>
      <c r="Q333" s="307"/>
      <c r="R333" s="307"/>
      <c r="S333" s="307"/>
      <c r="T333" s="307"/>
      <c r="U333" s="307"/>
      <c r="V333" s="307"/>
      <c r="W333" s="307"/>
      <c r="X333" s="307"/>
      <c r="Y333" s="307"/>
      <c r="Z333" s="307"/>
      <c r="AA333" s="307"/>
      <c r="AB333" s="307"/>
      <c r="AC333" s="307"/>
      <c r="AD333" s="307"/>
      <c r="AE333" s="307"/>
      <c r="AF333" s="307"/>
    </row>
    <row r="334" spans="1:32" ht="20.25" customHeight="1" x14ac:dyDescent="0.2">
      <c r="A334" s="445"/>
      <c r="B334" s="307"/>
      <c r="C334" s="307"/>
      <c r="D334" s="307"/>
      <c r="E334" s="307"/>
      <c r="F334" s="307"/>
      <c r="G334" s="307"/>
      <c r="H334" s="307"/>
      <c r="I334" s="307"/>
      <c r="J334" s="307"/>
      <c r="K334" s="307"/>
      <c r="L334" s="307"/>
      <c r="M334" s="307"/>
      <c r="N334" s="307"/>
      <c r="O334" s="307"/>
      <c r="P334" s="307"/>
      <c r="Q334" s="307"/>
      <c r="R334" s="307"/>
      <c r="S334" s="307"/>
      <c r="T334" s="307"/>
      <c r="U334" s="307"/>
      <c r="V334" s="307"/>
      <c r="W334" s="307"/>
      <c r="X334" s="307"/>
      <c r="Y334" s="307"/>
      <c r="Z334" s="307"/>
      <c r="AA334" s="307"/>
      <c r="AB334" s="307"/>
      <c r="AC334" s="307"/>
      <c r="AD334" s="307"/>
      <c r="AE334" s="307"/>
      <c r="AF334" s="307"/>
    </row>
    <row r="335" spans="1:32" ht="20.25" customHeight="1" x14ac:dyDescent="0.2">
      <c r="A335" s="445"/>
      <c r="B335" s="307"/>
      <c r="C335" s="307"/>
      <c r="D335" s="307"/>
      <c r="E335" s="307"/>
      <c r="F335" s="307"/>
      <c r="G335" s="307"/>
      <c r="H335" s="307"/>
      <c r="I335" s="307"/>
      <c r="J335" s="307"/>
      <c r="K335" s="307"/>
      <c r="L335" s="307"/>
      <c r="M335" s="307"/>
      <c r="N335" s="307"/>
      <c r="O335" s="307"/>
      <c r="P335" s="307"/>
      <c r="Q335" s="307"/>
      <c r="R335" s="307"/>
      <c r="S335" s="307"/>
      <c r="T335" s="307"/>
      <c r="U335" s="307"/>
      <c r="V335" s="307"/>
      <c r="W335" s="307"/>
      <c r="X335" s="307"/>
      <c r="Y335" s="307"/>
      <c r="Z335" s="307"/>
      <c r="AA335" s="307"/>
      <c r="AB335" s="307"/>
      <c r="AC335" s="307"/>
      <c r="AD335" s="307"/>
      <c r="AE335" s="307"/>
      <c r="AF335" s="307"/>
    </row>
    <row r="336" spans="1:32" ht="20.25" customHeight="1" x14ac:dyDescent="0.2">
      <c r="A336" s="445"/>
      <c r="B336" s="307"/>
      <c r="C336" s="307"/>
      <c r="D336" s="307"/>
      <c r="E336" s="307"/>
      <c r="F336" s="307"/>
      <c r="G336" s="307"/>
      <c r="H336" s="307"/>
      <c r="I336" s="307"/>
      <c r="J336" s="307"/>
      <c r="K336" s="307"/>
      <c r="L336" s="307"/>
      <c r="M336" s="307"/>
      <c r="N336" s="307"/>
      <c r="O336" s="307"/>
      <c r="P336" s="307"/>
      <c r="Q336" s="307"/>
      <c r="R336" s="307"/>
      <c r="S336" s="307"/>
      <c r="T336" s="307"/>
      <c r="U336" s="307"/>
      <c r="V336" s="307"/>
      <c r="W336" s="307"/>
      <c r="X336" s="307"/>
      <c r="Y336" s="307"/>
      <c r="Z336" s="307"/>
      <c r="AA336" s="307"/>
      <c r="AB336" s="307"/>
      <c r="AC336" s="307"/>
      <c r="AD336" s="307"/>
      <c r="AE336" s="307"/>
      <c r="AF336" s="307"/>
    </row>
    <row r="337" spans="1:32" ht="20.25" customHeight="1" x14ac:dyDescent="0.2">
      <c r="A337" s="445"/>
      <c r="B337" s="307"/>
      <c r="C337" s="307"/>
      <c r="D337" s="307"/>
      <c r="E337" s="307"/>
      <c r="F337" s="307"/>
      <c r="G337" s="307"/>
      <c r="H337" s="307"/>
      <c r="I337" s="307"/>
      <c r="J337" s="307"/>
      <c r="K337" s="307"/>
      <c r="L337" s="307"/>
      <c r="M337" s="307"/>
      <c r="N337" s="307"/>
      <c r="O337" s="307"/>
      <c r="P337" s="307"/>
      <c r="Q337" s="307"/>
      <c r="R337" s="307"/>
      <c r="S337" s="307"/>
      <c r="T337" s="307"/>
      <c r="U337" s="307"/>
      <c r="V337" s="307"/>
      <c r="W337" s="307"/>
      <c r="X337" s="307"/>
      <c r="Y337" s="307"/>
      <c r="Z337" s="307"/>
      <c r="AA337" s="307"/>
      <c r="AB337" s="307"/>
      <c r="AC337" s="307"/>
      <c r="AD337" s="307"/>
      <c r="AE337" s="307"/>
      <c r="AF337" s="307"/>
    </row>
    <row r="338" spans="1:32" ht="20.25" customHeight="1" x14ac:dyDescent="0.2">
      <c r="A338" s="445"/>
      <c r="B338" s="307"/>
      <c r="C338" s="307"/>
      <c r="D338" s="307"/>
      <c r="E338" s="307"/>
      <c r="F338" s="307"/>
      <c r="G338" s="307"/>
      <c r="H338" s="307"/>
      <c r="I338" s="307"/>
      <c r="J338" s="307"/>
      <c r="K338" s="307"/>
      <c r="L338" s="307"/>
      <c r="M338" s="307"/>
      <c r="N338" s="307"/>
      <c r="O338" s="307"/>
      <c r="P338" s="307"/>
      <c r="Q338" s="307"/>
      <c r="R338" s="307"/>
      <c r="S338" s="307"/>
      <c r="T338" s="307"/>
      <c r="U338" s="307"/>
      <c r="V338" s="307"/>
      <c r="W338" s="307"/>
      <c r="X338" s="307"/>
      <c r="Y338" s="307"/>
      <c r="Z338" s="307"/>
      <c r="AA338" s="307"/>
      <c r="AB338" s="307"/>
      <c r="AC338" s="307"/>
      <c r="AD338" s="307"/>
      <c r="AE338" s="307"/>
      <c r="AF338" s="307"/>
    </row>
    <row r="339" spans="1:32" ht="20.25" customHeight="1" x14ac:dyDescent="0.2">
      <c r="A339" s="445"/>
      <c r="B339" s="307"/>
      <c r="C339" s="307"/>
      <c r="D339" s="307"/>
      <c r="E339" s="307"/>
      <c r="F339" s="307"/>
      <c r="G339" s="307"/>
      <c r="H339" s="307"/>
      <c r="I339" s="307"/>
      <c r="J339" s="307"/>
      <c r="K339" s="307"/>
      <c r="L339" s="307"/>
      <c r="M339" s="307"/>
      <c r="N339" s="307"/>
      <c r="O339" s="307"/>
      <c r="P339" s="307"/>
      <c r="Q339" s="307"/>
      <c r="R339" s="307"/>
      <c r="S339" s="307"/>
      <c r="T339" s="307"/>
      <c r="U339" s="307"/>
      <c r="V339" s="307"/>
      <c r="W339" s="307"/>
      <c r="X339" s="307"/>
      <c r="Y339" s="307"/>
      <c r="Z339" s="307"/>
      <c r="AA339" s="307"/>
      <c r="AB339" s="307"/>
      <c r="AC339" s="307"/>
      <c r="AD339" s="307"/>
      <c r="AE339" s="307"/>
      <c r="AF339" s="307"/>
    </row>
    <row r="340" spans="1:32" ht="20.25" customHeight="1" x14ac:dyDescent="0.2">
      <c r="A340" s="445"/>
      <c r="B340" s="307"/>
      <c r="C340" s="307"/>
      <c r="D340" s="307"/>
      <c r="E340" s="307"/>
      <c r="F340" s="307"/>
      <c r="G340" s="307"/>
      <c r="H340" s="307"/>
      <c r="I340" s="307"/>
      <c r="J340" s="307"/>
      <c r="K340" s="307"/>
      <c r="L340" s="307"/>
      <c r="M340" s="307"/>
      <c r="N340" s="307"/>
      <c r="O340" s="307"/>
      <c r="P340" s="307"/>
      <c r="Q340" s="307"/>
      <c r="R340" s="307"/>
      <c r="S340" s="307"/>
      <c r="T340" s="307"/>
      <c r="U340" s="307"/>
      <c r="V340" s="307"/>
      <c r="W340" s="307"/>
      <c r="X340" s="307"/>
      <c r="Y340" s="307"/>
      <c r="Z340" s="307"/>
      <c r="AA340" s="307"/>
      <c r="AB340" s="307"/>
      <c r="AC340" s="307"/>
      <c r="AD340" s="307"/>
      <c r="AE340" s="307"/>
      <c r="AF340" s="307"/>
    </row>
    <row r="341" spans="1:32" ht="20.25" customHeight="1" x14ac:dyDescent="0.2">
      <c r="A341" s="445"/>
      <c r="B341" s="307"/>
      <c r="C341" s="307"/>
      <c r="D341" s="307"/>
      <c r="E341" s="307"/>
      <c r="F341" s="307"/>
      <c r="G341" s="307"/>
      <c r="H341" s="307"/>
      <c r="I341" s="307"/>
      <c r="J341" s="307"/>
      <c r="K341" s="307"/>
      <c r="L341" s="307"/>
      <c r="M341" s="307"/>
      <c r="N341" s="307"/>
      <c r="O341" s="307"/>
      <c r="P341" s="307"/>
      <c r="Q341" s="307"/>
      <c r="R341" s="307"/>
      <c r="S341" s="307"/>
      <c r="T341" s="307"/>
      <c r="U341" s="307"/>
      <c r="V341" s="307"/>
      <c r="W341" s="307"/>
      <c r="X341" s="307"/>
      <c r="Y341" s="307"/>
      <c r="Z341" s="307"/>
      <c r="AA341" s="307"/>
      <c r="AB341" s="307"/>
      <c r="AC341" s="307"/>
      <c r="AD341" s="307"/>
      <c r="AE341" s="307"/>
      <c r="AF341" s="307"/>
    </row>
    <row r="342" spans="1:32" ht="20.25" customHeight="1" x14ac:dyDescent="0.2">
      <c r="A342" s="445"/>
      <c r="B342" s="307"/>
      <c r="C342" s="307"/>
      <c r="D342" s="307"/>
      <c r="E342" s="307"/>
      <c r="F342" s="307"/>
      <c r="G342" s="307"/>
      <c r="H342" s="307"/>
      <c r="I342" s="307"/>
      <c r="J342" s="307"/>
      <c r="K342" s="307"/>
      <c r="L342" s="307"/>
      <c r="M342" s="307"/>
      <c r="N342" s="307"/>
      <c r="O342" s="307"/>
      <c r="P342" s="307"/>
      <c r="Q342" s="307"/>
      <c r="R342" s="307"/>
      <c r="S342" s="307"/>
      <c r="T342" s="307"/>
      <c r="U342" s="307"/>
      <c r="V342" s="307"/>
      <c r="W342" s="307"/>
      <c r="X342" s="307"/>
      <c r="Y342" s="307"/>
      <c r="Z342" s="307"/>
      <c r="AA342" s="307"/>
      <c r="AB342" s="307"/>
      <c r="AC342" s="307"/>
      <c r="AD342" s="307"/>
      <c r="AE342" s="307"/>
      <c r="AF342" s="307"/>
    </row>
    <row r="343" spans="1:32" ht="20.25" customHeight="1" x14ac:dyDescent="0.2">
      <c r="A343" s="445"/>
      <c r="B343" s="307"/>
      <c r="C343" s="307"/>
      <c r="D343" s="307"/>
      <c r="E343" s="307"/>
      <c r="F343" s="307"/>
      <c r="G343" s="307"/>
      <c r="H343" s="307"/>
      <c r="I343" s="307"/>
      <c r="J343" s="307"/>
      <c r="K343" s="307"/>
      <c r="L343" s="307"/>
      <c r="M343" s="307"/>
      <c r="N343" s="307"/>
      <c r="O343" s="307"/>
      <c r="P343" s="307"/>
      <c r="Q343" s="307"/>
      <c r="R343" s="307"/>
      <c r="S343" s="307"/>
      <c r="T343" s="307"/>
      <c r="U343" s="307"/>
      <c r="V343" s="307"/>
      <c r="W343" s="307"/>
      <c r="X343" s="307"/>
      <c r="Y343" s="307"/>
      <c r="Z343" s="307"/>
      <c r="AA343" s="307"/>
      <c r="AB343" s="307"/>
      <c r="AC343" s="307"/>
      <c r="AD343" s="307"/>
      <c r="AE343" s="307"/>
      <c r="AF343" s="307"/>
    </row>
    <row r="344" spans="1:32" ht="20.25" customHeight="1" x14ac:dyDescent="0.2">
      <c r="A344" s="445"/>
      <c r="B344" s="307"/>
      <c r="C344" s="307"/>
      <c r="D344" s="307"/>
      <c r="E344" s="307"/>
      <c r="F344" s="307"/>
      <c r="G344" s="307"/>
      <c r="H344" s="307"/>
      <c r="I344" s="307"/>
      <c r="J344" s="307"/>
      <c r="K344" s="307"/>
      <c r="L344" s="307"/>
      <c r="M344" s="307"/>
      <c r="N344" s="307"/>
      <c r="O344" s="307"/>
      <c r="P344" s="307"/>
      <c r="Q344" s="307"/>
      <c r="R344" s="307"/>
      <c r="S344" s="307"/>
      <c r="T344" s="307"/>
      <c r="U344" s="307"/>
      <c r="V344" s="307"/>
      <c r="W344" s="307"/>
      <c r="X344" s="307"/>
      <c r="Y344" s="307"/>
      <c r="Z344" s="307"/>
      <c r="AA344" s="307"/>
      <c r="AB344" s="307"/>
      <c r="AC344" s="307"/>
      <c r="AD344" s="307"/>
      <c r="AE344" s="307"/>
      <c r="AF344" s="307"/>
    </row>
    <row r="345" spans="1:32" ht="20.25" customHeight="1" x14ac:dyDescent="0.2">
      <c r="A345" s="445"/>
      <c r="B345" s="307"/>
      <c r="C345" s="307"/>
      <c r="D345" s="307"/>
      <c r="E345" s="307"/>
      <c r="F345" s="307"/>
      <c r="G345" s="307"/>
      <c r="H345" s="307"/>
      <c r="I345" s="307"/>
      <c r="J345" s="307"/>
      <c r="K345" s="307"/>
      <c r="L345" s="307"/>
      <c r="M345" s="307"/>
      <c r="N345" s="307"/>
      <c r="O345" s="307"/>
      <c r="P345" s="307"/>
      <c r="Q345" s="307"/>
      <c r="R345" s="307"/>
      <c r="S345" s="307"/>
      <c r="T345" s="307"/>
      <c r="U345" s="307"/>
      <c r="V345" s="307"/>
      <c r="W345" s="307"/>
      <c r="X345" s="307"/>
      <c r="Y345" s="307"/>
      <c r="Z345" s="307"/>
      <c r="AA345" s="307"/>
      <c r="AB345" s="307"/>
      <c r="AC345" s="307"/>
      <c r="AD345" s="307"/>
      <c r="AE345" s="307"/>
      <c r="AF345" s="307"/>
    </row>
    <row r="346" spans="1:32" ht="20.25" customHeight="1" x14ac:dyDescent="0.2">
      <c r="A346" s="445"/>
      <c r="B346" s="307"/>
      <c r="C346" s="307"/>
      <c r="D346" s="307"/>
      <c r="E346" s="307"/>
      <c r="F346" s="307"/>
      <c r="G346" s="307"/>
      <c r="H346" s="307"/>
      <c r="I346" s="307"/>
      <c r="J346" s="307"/>
      <c r="K346" s="307"/>
      <c r="L346" s="307"/>
      <c r="M346" s="307"/>
      <c r="N346" s="307"/>
      <c r="O346" s="307"/>
      <c r="P346" s="307"/>
      <c r="Q346" s="307"/>
      <c r="R346" s="307"/>
      <c r="S346" s="307"/>
      <c r="T346" s="307"/>
      <c r="U346" s="307"/>
      <c r="V346" s="307"/>
      <c r="W346" s="307"/>
      <c r="X346" s="307"/>
      <c r="Y346" s="307"/>
      <c r="Z346" s="307"/>
      <c r="AA346" s="307"/>
      <c r="AB346" s="307"/>
      <c r="AC346" s="307"/>
      <c r="AD346" s="307"/>
      <c r="AE346" s="307"/>
      <c r="AF346" s="307"/>
    </row>
    <row r="347" spans="1:32" ht="20.25" customHeight="1" x14ac:dyDescent="0.2">
      <c r="A347" s="445"/>
      <c r="B347" s="307"/>
      <c r="C347" s="307"/>
      <c r="D347" s="307"/>
      <c r="E347" s="307"/>
      <c r="F347" s="307"/>
      <c r="G347" s="307"/>
      <c r="H347" s="307"/>
      <c r="I347" s="307"/>
      <c r="J347" s="307"/>
      <c r="K347" s="307"/>
      <c r="L347" s="307"/>
      <c r="M347" s="307"/>
      <c r="N347" s="307"/>
      <c r="O347" s="307"/>
      <c r="P347" s="307"/>
      <c r="Q347" s="307"/>
      <c r="R347" s="307"/>
      <c r="S347" s="307"/>
      <c r="T347" s="307"/>
      <c r="U347" s="307"/>
      <c r="V347" s="307"/>
      <c r="W347" s="307"/>
      <c r="X347" s="307"/>
      <c r="Y347" s="307"/>
      <c r="Z347" s="307"/>
      <c r="AA347" s="307"/>
      <c r="AB347" s="307"/>
      <c r="AC347" s="307"/>
      <c r="AD347" s="307"/>
      <c r="AE347" s="307"/>
      <c r="AF347" s="307"/>
    </row>
    <row r="348" spans="1:32" ht="20.25" customHeight="1" x14ac:dyDescent="0.2">
      <c r="A348" s="445"/>
      <c r="B348" s="307"/>
      <c r="C348" s="307"/>
      <c r="D348" s="307"/>
      <c r="E348" s="307"/>
      <c r="F348" s="307"/>
      <c r="G348" s="307"/>
      <c r="H348" s="307"/>
      <c r="I348" s="307"/>
      <c r="J348" s="307"/>
      <c r="K348" s="307"/>
      <c r="L348" s="307"/>
      <c r="M348" s="307"/>
      <c r="N348" s="307"/>
      <c r="O348" s="307"/>
      <c r="P348" s="307"/>
      <c r="Q348" s="307"/>
      <c r="R348" s="307"/>
      <c r="S348" s="307"/>
      <c r="T348" s="307"/>
      <c r="U348" s="307"/>
      <c r="V348" s="307"/>
      <c r="W348" s="307"/>
      <c r="X348" s="307"/>
      <c r="Y348" s="307"/>
      <c r="Z348" s="307"/>
      <c r="AA348" s="307"/>
      <c r="AB348" s="307"/>
      <c r="AC348" s="307"/>
      <c r="AD348" s="307"/>
      <c r="AE348" s="307"/>
      <c r="AF348" s="307"/>
    </row>
    <row r="349" spans="1:32" ht="20.25" customHeight="1" x14ac:dyDescent="0.2">
      <c r="A349" s="445"/>
      <c r="B349" s="307"/>
      <c r="C349" s="307"/>
      <c r="D349" s="307"/>
      <c r="E349" s="307"/>
      <c r="F349" s="307"/>
      <c r="G349" s="307"/>
      <c r="H349" s="307"/>
      <c r="I349" s="307"/>
      <c r="J349" s="307"/>
      <c r="K349" s="307"/>
      <c r="L349" s="307"/>
      <c r="M349" s="307"/>
      <c r="N349" s="307"/>
      <c r="O349" s="307"/>
      <c r="P349" s="307"/>
      <c r="Q349" s="307"/>
      <c r="R349" s="307"/>
      <c r="S349" s="307"/>
      <c r="T349" s="307"/>
      <c r="U349" s="307"/>
      <c r="V349" s="307"/>
      <c r="W349" s="307"/>
      <c r="X349" s="307"/>
      <c r="Y349" s="307"/>
      <c r="Z349" s="307"/>
      <c r="AA349" s="307"/>
      <c r="AB349" s="307"/>
      <c r="AC349" s="307"/>
      <c r="AD349" s="307"/>
      <c r="AE349" s="307"/>
      <c r="AF349" s="307"/>
    </row>
    <row r="350" spans="1:32" ht="20.25" customHeight="1" x14ac:dyDescent="0.2">
      <c r="A350" s="445"/>
      <c r="B350" s="307"/>
      <c r="C350" s="307"/>
      <c r="D350" s="307"/>
      <c r="E350" s="307"/>
      <c r="F350" s="307"/>
      <c r="G350" s="307"/>
      <c r="H350" s="307"/>
      <c r="I350" s="307"/>
      <c r="J350" s="307"/>
      <c r="K350" s="307"/>
      <c r="L350" s="307"/>
      <c r="M350" s="307"/>
      <c r="N350" s="307"/>
      <c r="O350" s="307"/>
      <c r="P350" s="307"/>
      <c r="Q350" s="307"/>
      <c r="R350" s="307"/>
      <c r="S350" s="307"/>
      <c r="T350" s="307"/>
      <c r="U350" s="307"/>
      <c r="V350" s="307"/>
      <c r="W350" s="307"/>
      <c r="X350" s="307"/>
      <c r="Y350" s="307"/>
      <c r="Z350" s="307"/>
      <c r="AA350" s="307"/>
      <c r="AB350" s="307"/>
      <c r="AC350" s="307"/>
      <c r="AD350" s="307"/>
      <c r="AE350" s="307"/>
      <c r="AF350" s="307"/>
    </row>
    <row r="351" spans="1:32" ht="20.25" customHeight="1" x14ac:dyDescent="0.2">
      <c r="A351" s="445"/>
      <c r="B351" s="307"/>
      <c r="C351" s="307"/>
      <c r="D351" s="307"/>
      <c r="E351" s="307"/>
      <c r="F351" s="307"/>
      <c r="G351" s="307"/>
      <c r="H351" s="307"/>
      <c r="I351" s="307"/>
      <c r="J351" s="307"/>
      <c r="K351" s="307"/>
      <c r="L351" s="307"/>
      <c r="M351" s="307"/>
      <c r="N351" s="307"/>
      <c r="O351" s="307"/>
      <c r="P351" s="307"/>
      <c r="Q351" s="307"/>
      <c r="R351" s="307"/>
      <c r="S351" s="307"/>
      <c r="T351" s="307"/>
      <c r="U351" s="307"/>
      <c r="V351" s="307"/>
      <c r="W351" s="307"/>
      <c r="X351" s="307"/>
      <c r="Y351" s="307"/>
      <c r="Z351" s="307"/>
      <c r="AA351" s="307"/>
      <c r="AB351" s="307"/>
      <c r="AC351" s="307"/>
      <c r="AD351" s="307"/>
      <c r="AE351" s="307"/>
      <c r="AF351" s="307"/>
    </row>
    <row r="352" spans="1:32" ht="20.25" customHeight="1" x14ac:dyDescent="0.2">
      <c r="A352" s="445"/>
      <c r="B352" s="307"/>
      <c r="C352" s="307"/>
      <c r="D352" s="307"/>
      <c r="E352" s="307"/>
      <c r="F352" s="307"/>
      <c r="G352" s="307"/>
      <c r="H352" s="307"/>
      <c r="I352" s="307"/>
      <c r="J352" s="307"/>
      <c r="K352" s="307"/>
      <c r="L352" s="307"/>
      <c r="M352" s="307"/>
      <c r="N352" s="307"/>
      <c r="O352" s="307"/>
      <c r="P352" s="307"/>
      <c r="Q352" s="307"/>
      <c r="R352" s="307"/>
      <c r="S352" s="307"/>
      <c r="T352" s="307"/>
      <c r="U352" s="307"/>
      <c r="V352" s="307"/>
      <c r="W352" s="307"/>
      <c r="X352" s="307"/>
      <c r="Y352" s="307"/>
      <c r="Z352" s="307"/>
      <c r="AA352" s="307"/>
      <c r="AB352" s="307"/>
      <c r="AC352" s="307"/>
      <c r="AD352" s="307"/>
      <c r="AE352" s="307"/>
      <c r="AF352" s="307"/>
    </row>
    <row r="353" spans="1:32" ht="20.25" customHeight="1" x14ac:dyDescent="0.2">
      <c r="A353" s="445"/>
      <c r="B353" s="307"/>
      <c r="C353" s="307"/>
      <c r="D353" s="307"/>
      <c r="E353" s="307"/>
      <c r="F353" s="307"/>
      <c r="G353" s="307"/>
      <c r="H353" s="307"/>
      <c r="I353" s="307"/>
      <c r="J353" s="307"/>
      <c r="K353" s="307"/>
      <c r="L353" s="307"/>
      <c r="M353" s="307"/>
      <c r="N353" s="307"/>
      <c r="O353" s="307"/>
      <c r="P353" s="307"/>
      <c r="Q353" s="307"/>
      <c r="R353" s="307"/>
      <c r="S353" s="307"/>
      <c r="T353" s="307"/>
      <c r="U353" s="307"/>
      <c r="V353" s="307"/>
      <c r="W353" s="307"/>
      <c r="X353" s="307"/>
      <c r="Y353" s="307"/>
      <c r="Z353" s="307"/>
      <c r="AA353" s="307"/>
      <c r="AB353" s="307"/>
      <c r="AC353" s="307"/>
      <c r="AD353" s="307"/>
      <c r="AE353" s="307"/>
      <c r="AF353" s="307"/>
    </row>
    <row r="354" spans="1:32" ht="20.25" customHeight="1" x14ac:dyDescent="0.2">
      <c r="A354" s="445"/>
      <c r="B354" s="307"/>
      <c r="C354" s="307"/>
      <c r="D354" s="307"/>
      <c r="E354" s="307"/>
      <c r="F354" s="307"/>
      <c r="G354" s="307"/>
      <c r="H354" s="307"/>
      <c r="I354" s="307"/>
      <c r="J354" s="307"/>
      <c r="K354" s="307"/>
      <c r="L354" s="307"/>
      <c r="M354" s="307"/>
      <c r="N354" s="307"/>
      <c r="O354" s="307"/>
      <c r="P354" s="307"/>
      <c r="Q354" s="307"/>
      <c r="R354" s="307"/>
      <c r="S354" s="307"/>
      <c r="T354" s="307"/>
      <c r="U354" s="307"/>
      <c r="V354" s="307"/>
      <c r="W354" s="307"/>
      <c r="X354" s="307"/>
      <c r="Y354" s="307"/>
      <c r="Z354" s="307"/>
      <c r="AA354" s="307"/>
      <c r="AB354" s="307"/>
      <c r="AC354" s="307"/>
      <c r="AD354" s="307"/>
      <c r="AE354" s="307"/>
      <c r="AF354" s="307"/>
    </row>
    <row r="355" spans="1:32" ht="20.25" customHeight="1" x14ac:dyDescent="0.2">
      <c r="A355" s="445"/>
      <c r="B355" s="307"/>
      <c r="C355" s="307"/>
      <c r="D355" s="307"/>
      <c r="E355" s="307"/>
      <c r="F355" s="307"/>
      <c r="G355" s="307"/>
      <c r="H355" s="307"/>
      <c r="I355" s="307"/>
      <c r="J355" s="307"/>
      <c r="K355" s="307"/>
      <c r="L355" s="307"/>
      <c r="M355" s="307"/>
      <c r="N355" s="307"/>
      <c r="O355" s="307"/>
      <c r="P355" s="307"/>
      <c r="Q355" s="307"/>
      <c r="R355" s="307"/>
      <c r="S355" s="307"/>
      <c r="T355" s="307"/>
      <c r="U355" s="307"/>
      <c r="V355" s="307"/>
      <c r="W355" s="307"/>
      <c r="X355" s="307"/>
      <c r="Y355" s="307"/>
      <c r="Z355" s="307"/>
      <c r="AA355" s="307"/>
      <c r="AB355" s="307"/>
      <c r="AC355" s="307"/>
      <c r="AD355" s="307"/>
      <c r="AE355" s="307"/>
      <c r="AF355" s="307"/>
    </row>
    <row r="356" spans="1:32" ht="20.25" customHeight="1" x14ac:dyDescent="0.2">
      <c r="A356" s="445"/>
      <c r="B356" s="307"/>
      <c r="C356" s="307"/>
      <c r="D356" s="307"/>
      <c r="E356" s="307"/>
      <c r="F356" s="307"/>
      <c r="G356" s="307"/>
      <c r="H356" s="307"/>
      <c r="I356" s="307"/>
      <c r="J356" s="307"/>
      <c r="K356" s="307"/>
      <c r="L356" s="307"/>
      <c r="M356" s="307"/>
      <c r="N356" s="307"/>
      <c r="O356" s="307"/>
      <c r="P356" s="307"/>
      <c r="Q356" s="307"/>
      <c r="R356" s="307"/>
      <c r="S356" s="307"/>
      <c r="T356" s="307"/>
      <c r="U356" s="307"/>
      <c r="V356" s="307"/>
      <c r="W356" s="307"/>
      <c r="X356" s="307"/>
      <c r="Y356" s="307"/>
      <c r="Z356" s="307"/>
      <c r="AA356" s="307"/>
      <c r="AB356" s="307"/>
      <c r="AC356" s="307"/>
      <c r="AD356" s="307"/>
      <c r="AE356" s="307"/>
      <c r="AF356" s="307"/>
    </row>
    <row r="357" spans="1:32" ht="20.25" customHeight="1" x14ac:dyDescent="0.2">
      <c r="A357" s="445"/>
      <c r="B357" s="307"/>
      <c r="C357" s="307"/>
      <c r="D357" s="307"/>
      <c r="E357" s="307"/>
      <c r="F357" s="307"/>
      <c r="G357" s="307"/>
      <c r="H357" s="307"/>
      <c r="I357" s="307"/>
      <c r="J357" s="307"/>
      <c r="K357" s="307"/>
      <c r="L357" s="307"/>
      <c r="M357" s="307"/>
      <c r="N357" s="307"/>
      <c r="O357" s="307"/>
      <c r="P357" s="307"/>
      <c r="Q357" s="307"/>
      <c r="R357" s="307"/>
      <c r="S357" s="307"/>
      <c r="T357" s="307"/>
      <c r="U357" s="307"/>
      <c r="V357" s="307"/>
      <c r="W357" s="307"/>
      <c r="X357" s="307"/>
      <c r="Y357" s="307"/>
      <c r="Z357" s="307"/>
      <c r="AA357" s="307"/>
      <c r="AB357" s="307"/>
      <c r="AC357" s="307"/>
      <c r="AD357" s="307"/>
      <c r="AE357" s="307"/>
      <c r="AF357" s="307"/>
    </row>
    <row r="358" spans="1:32" ht="20.25" customHeight="1" x14ac:dyDescent="0.2">
      <c r="A358" s="445"/>
      <c r="B358" s="307"/>
      <c r="C358" s="307"/>
      <c r="D358" s="307"/>
      <c r="E358" s="307"/>
      <c r="F358" s="307"/>
      <c r="G358" s="307"/>
      <c r="H358" s="307"/>
      <c r="I358" s="307"/>
      <c r="J358" s="307"/>
      <c r="K358" s="307"/>
      <c r="L358" s="307"/>
      <c r="M358" s="307"/>
      <c r="N358" s="307"/>
      <c r="O358" s="307"/>
      <c r="P358" s="307"/>
      <c r="Q358" s="307"/>
      <c r="R358" s="307"/>
      <c r="S358" s="307"/>
      <c r="T358" s="307"/>
      <c r="U358" s="307"/>
      <c r="V358" s="307"/>
      <c r="W358" s="307"/>
      <c r="X358" s="307"/>
      <c r="Y358" s="307"/>
      <c r="Z358" s="307"/>
      <c r="AA358" s="307"/>
      <c r="AB358" s="307"/>
      <c r="AC358" s="307"/>
      <c r="AD358" s="307"/>
      <c r="AE358" s="307"/>
      <c r="AF358" s="307"/>
    </row>
    <row r="359" spans="1:32" ht="20.25" customHeight="1" x14ac:dyDescent="0.2">
      <c r="A359" s="445"/>
      <c r="B359" s="307"/>
      <c r="C359" s="307"/>
      <c r="D359" s="307"/>
      <c r="E359" s="307"/>
      <c r="F359" s="307"/>
      <c r="G359" s="307"/>
      <c r="H359" s="307"/>
      <c r="I359" s="307"/>
      <c r="J359" s="307"/>
      <c r="K359" s="307"/>
      <c r="L359" s="307"/>
      <c r="M359" s="307"/>
      <c r="N359" s="307"/>
      <c r="O359" s="307"/>
      <c r="P359" s="307"/>
      <c r="Q359" s="307"/>
      <c r="R359" s="307"/>
      <c r="S359" s="307"/>
      <c r="T359" s="307"/>
      <c r="U359" s="307"/>
      <c r="V359" s="307"/>
      <c r="W359" s="307"/>
      <c r="X359" s="307"/>
      <c r="Y359" s="307"/>
      <c r="Z359" s="307"/>
      <c r="AA359" s="307"/>
      <c r="AB359" s="307"/>
      <c r="AC359" s="307"/>
      <c r="AD359" s="307"/>
      <c r="AE359" s="307"/>
      <c r="AF359" s="307"/>
    </row>
    <row r="360" spans="1:32" ht="20.25" customHeight="1" x14ac:dyDescent="0.2">
      <c r="A360" s="445"/>
      <c r="B360" s="307"/>
      <c r="C360" s="307"/>
      <c r="D360" s="307"/>
      <c r="E360" s="307"/>
      <c r="F360" s="307"/>
      <c r="G360" s="307"/>
      <c r="H360" s="307"/>
      <c r="I360" s="307"/>
      <c r="J360" s="307"/>
      <c r="K360" s="307"/>
      <c r="L360" s="307"/>
      <c r="M360" s="307"/>
      <c r="N360" s="307"/>
      <c r="O360" s="307"/>
      <c r="P360" s="307"/>
      <c r="Q360" s="307"/>
      <c r="R360" s="307"/>
      <c r="S360" s="307"/>
      <c r="T360" s="307"/>
      <c r="U360" s="307"/>
      <c r="V360" s="307"/>
      <c r="W360" s="307"/>
      <c r="X360" s="307"/>
      <c r="Y360" s="307"/>
      <c r="Z360" s="307"/>
      <c r="AA360" s="307"/>
      <c r="AB360" s="307"/>
      <c r="AC360" s="307"/>
      <c r="AD360" s="307"/>
      <c r="AE360" s="307"/>
      <c r="AF360" s="307"/>
    </row>
    <row r="361" spans="1:32" ht="20.25" customHeight="1" x14ac:dyDescent="0.2">
      <c r="A361" s="445"/>
      <c r="B361" s="307"/>
      <c r="C361" s="307"/>
      <c r="D361" s="307"/>
      <c r="E361" s="307"/>
      <c r="F361" s="307"/>
      <c r="G361" s="307"/>
      <c r="H361" s="307"/>
      <c r="I361" s="307"/>
      <c r="J361" s="307"/>
      <c r="K361" s="307"/>
      <c r="L361" s="307"/>
      <c r="M361" s="307"/>
      <c r="N361" s="307"/>
      <c r="O361" s="307"/>
      <c r="P361" s="307"/>
      <c r="Q361" s="307"/>
      <c r="R361" s="307"/>
      <c r="S361" s="307"/>
      <c r="T361" s="307"/>
      <c r="U361" s="307"/>
      <c r="V361" s="307"/>
      <c r="W361" s="307"/>
      <c r="X361" s="307"/>
      <c r="Y361" s="307"/>
      <c r="Z361" s="307"/>
      <c r="AA361" s="307"/>
      <c r="AB361" s="307"/>
      <c r="AC361" s="307"/>
      <c r="AD361" s="307"/>
      <c r="AE361" s="307"/>
      <c r="AF361" s="307"/>
    </row>
    <row r="362" spans="1:32" ht="20.25" customHeight="1" x14ac:dyDescent="0.2">
      <c r="A362" s="445"/>
      <c r="B362" s="307"/>
      <c r="C362" s="307"/>
      <c r="D362" s="307"/>
      <c r="E362" s="307"/>
      <c r="F362" s="307"/>
      <c r="G362" s="307"/>
      <c r="H362" s="307"/>
      <c r="I362" s="307"/>
      <c r="J362" s="307"/>
      <c r="K362" s="307"/>
      <c r="L362" s="307"/>
      <c r="M362" s="307"/>
      <c r="N362" s="307"/>
      <c r="O362" s="307"/>
      <c r="P362" s="307"/>
      <c r="Q362" s="307"/>
      <c r="R362" s="307"/>
      <c r="S362" s="307"/>
      <c r="T362" s="307"/>
      <c r="U362" s="307"/>
      <c r="V362" s="307"/>
      <c r="W362" s="307"/>
      <c r="X362" s="307"/>
      <c r="Y362" s="307"/>
      <c r="Z362" s="307"/>
      <c r="AA362" s="307"/>
      <c r="AB362" s="307"/>
      <c r="AC362" s="307"/>
      <c r="AD362" s="307"/>
      <c r="AE362" s="307"/>
      <c r="AF362" s="307"/>
    </row>
    <row r="363" spans="1:32" ht="20.25" customHeight="1" x14ac:dyDescent="0.2">
      <c r="A363" s="445"/>
      <c r="B363" s="307"/>
      <c r="C363" s="307"/>
      <c r="D363" s="307"/>
      <c r="E363" s="307"/>
      <c r="F363" s="307"/>
      <c r="G363" s="307"/>
      <c r="H363" s="307"/>
      <c r="I363" s="307"/>
      <c r="J363" s="307"/>
      <c r="K363" s="307"/>
      <c r="L363" s="307"/>
      <c r="M363" s="307"/>
      <c r="N363" s="307"/>
      <c r="O363" s="307"/>
      <c r="P363" s="307"/>
      <c r="Q363" s="307"/>
      <c r="R363" s="307"/>
      <c r="S363" s="307"/>
      <c r="T363" s="307"/>
      <c r="U363" s="307"/>
      <c r="V363" s="307"/>
      <c r="W363" s="307"/>
      <c r="X363" s="307"/>
      <c r="Y363" s="307"/>
      <c r="Z363" s="307"/>
      <c r="AA363" s="307"/>
      <c r="AB363" s="307"/>
      <c r="AC363" s="307"/>
      <c r="AD363" s="307"/>
      <c r="AE363" s="307"/>
      <c r="AF363" s="307"/>
    </row>
    <row r="364" spans="1:32" ht="20.25" customHeight="1" x14ac:dyDescent="0.2">
      <c r="A364" s="445"/>
      <c r="B364" s="307"/>
      <c r="C364" s="307"/>
      <c r="D364" s="307"/>
      <c r="E364" s="307"/>
      <c r="F364" s="307"/>
      <c r="G364" s="307"/>
      <c r="H364" s="307"/>
      <c r="I364" s="307"/>
      <c r="J364" s="307"/>
      <c r="K364" s="307"/>
      <c r="L364" s="307"/>
      <c r="M364" s="307"/>
      <c r="N364" s="307"/>
      <c r="O364" s="307"/>
      <c r="P364" s="307"/>
      <c r="Q364" s="307"/>
      <c r="R364" s="307"/>
      <c r="S364" s="307"/>
      <c r="T364" s="307"/>
      <c r="U364" s="307"/>
      <c r="V364" s="307"/>
      <c r="W364" s="307"/>
      <c r="X364" s="307"/>
      <c r="Y364" s="307"/>
      <c r="Z364" s="307"/>
      <c r="AA364" s="307"/>
      <c r="AB364" s="307"/>
      <c r="AC364" s="307"/>
      <c r="AD364" s="307"/>
      <c r="AE364" s="307"/>
      <c r="AF364" s="307"/>
    </row>
    <row r="365" spans="1:32" ht="20.25" customHeight="1" x14ac:dyDescent="0.2">
      <c r="A365" s="445"/>
      <c r="B365" s="307"/>
      <c r="C365" s="307"/>
      <c r="D365" s="307"/>
      <c r="E365" s="307"/>
      <c r="F365" s="307"/>
      <c r="G365" s="307"/>
      <c r="H365" s="307"/>
      <c r="I365" s="307"/>
      <c r="J365" s="307"/>
      <c r="K365" s="307"/>
      <c r="L365" s="307"/>
      <c r="M365" s="307"/>
      <c r="N365" s="307"/>
      <c r="O365" s="307"/>
      <c r="P365" s="307"/>
      <c r="Q365" s="307"/>
      <c r="R365" s="307"/>
      <c r="S365" s="307"/>
      <c r="T365" s="307"/>
      <c r="U365" s="307"/>
      <c r="V365" s="307"/>
      <c r="W365" s="307"/>
      <c r="X365" s="307"/>
      <c r="Y365" s="307"/>
      <c r="Z365" s="307"/>
      <c r="AA365" s="307"/>
      <c r="AB365" s="307"/>
      <c r="AC365" s="307"/>
      <c r="AD365" s="307"/>
      <c r="AE365" s="307"/>
      <c r="AF365" s="307"/>
    </row>
    <row r="366" spans="1:32" ht="20.25" customHeight="1" x14ac:dyDescent="0.2">
      <c r="A366" s="445"/>
      <c r="B366" s="307"/>
      <c r="C366" s="307"/>
      <c r="D366" s="307"/>
      <c r="E366" s="307"/>
      <c r="F366" s="307"/>
      <c r="G366" s="307"/>
      <c r="H366" s="307"/>
      <c r="I366" s="307"/>
      <c r="J366" s="307"/>
      <c r="K366" s="307"/>
      <c r="L366" s="307"/>
      <c r="M366" s="307"/>
      <c r="N366" s="307"/>
      <c r="O366" s="307"/>
      <c r="P366" s="307"/>
      <c r="Q366" s="307"/>
      <c r="R366" s="307"/>
      <c r="S366" s="307"/>
      <c r="T366" s="307"/>
      <c r="U366" s="307"/>
      <c r="V366" s="307"/>
      <c r="W366" s="307"/>
      <c r="X366" s="307"/>
      <c r="Y366" s="307"/>
      <c r="Z366" s="307"/>
      <c r="AA366" s="307"/>
      <c r="AB366" s="307"/>
      <c r="AC366" s="307"/>
      <c r="AD366" s="307"/>
      <c r="AE366" s="307"/>
      <c r="AF366" s="307"/>
    </row>
    <row r="367" spans="1:32" ht="20.25" customHeight="1" x14ac:dyDescent="0.2">
      <c r="A367" s="445"/>
      <c r="B367" s="307"/>
      <c r="C367" s="307"/>
      <c r="D367" s="307"/>
      <c r="E367" s="307"/>
      <c r="F367" s="307"/>
      <c r="G367" s="307"/>
      <c r="H367" s="307"/>
      <c r="I367" s="307"/>
      <c r="J367" s="307"/>
      <c r="K367" s="307"/>
      <c r="L367" s="307"/>
      <c r="M367" s="307"/>
      <c r="N367" s="307"/>
      <c r="O367" s="307"/>
      <c r="P367" s="307"/>
      <c r="Q367" s="307"/>
      <c r="R367" s="307"/>
      <c r="S367" s="307"/>
      <c r="T367" s="307"/>
      <c r="U367" s="307"/>
      <c r="V367" s="307"/>
      <c r="W367" s="307"/>
      <c r="X367" s="307"/>
      <c r="Y367" s="307"/>
      <c r="Z367" s="307"/>
      <c r="AA367" s="307"/>
      <c r="AB367" s="307"/>
      <c r="AC367" s="307"/>
      <c r="AD367" s="307"/>
      <c r="AE367" s="307"/>
      <c r="AF367" s="307"/>
    </row>
    <row r="368" spans="1:32" ht="20.25" customHeight="1" x14ac:dyDescent="0.2">
      <c r="A368" s="445"/>
      <c r="B368" s="307"/>
      <c r="C368" s="307"/>
      <c r="D368" s="307"/>
      <c r="E368" s="307"/>
      <c r="F368" s="307"/>
      <c r="G368" s="307"/>
      <c r="H368" s="307"/>
      <c r="I368" s="307"/>
      <c r="J368" s="307"/>
      <c r="K368" s="307"/>
      <c r="L368" s="307"/>
      <c r="M368" s="307"/>
      <c r="N368" s="307"/>
      <c r="O368" s="307"/>
      <c r="P368" s="307"/>
      <c r="Q368" s="307"/>
      <c r="R368" s="307"/>
      <c r="S368" s="307"/>
      <c r="T368" s="307"/>
      <c r="U368" s="307"/>
      <c r="V368" s="307"/>
      <c r="W368" s="307"/>
      <c r="X368" s="307"/>
      <c r="Y368" s="307"/>
      <c r="Z368" s="307"/>
      <c r="AA368" s="307"/>
      <c r="AB368" s="307"/>
      <c r="AC368" s="307"/>
      <c r="AD368" s="307"/>
      <c r="AE368" s="307"/>
      <c r="AF368" s="307"/>
    </row>
    <row r="369" spans="1:32" ht="20.25" customHeight="1" x14ac:dyDescent="0.2">
      <c r="A369" s="445"/>
      <c r="B369" s="307"/>
      <c r="C369" s="307"/>
      <c r="D369" s="307"/>
      <c r="E369" s="307"/>
      <c r="F369" s="307"/>
      <c r="G369" s="307"/>
      <c r="H369" s="307"/>
      <c r="I369" s="307"/>
      <c r="J369" s="307"/>
      <c r="K369" s="307"/>
      <c r="L369" s="307"/>
      <c r="M369" s="307"/>
      <c r="N369" s="307"/>
      <c r="O369" s="307"/>
      <c r="P369" s="307"/>
      <c r="Q369" s="307"/>
      <c r="R369" s="307"/>
      <c r="S369" s="307"/>
      <c r="T369" s="307"/>
      <c r="U369" s="307"/>
      <c r="V369" s="307"/>
      <c r="W369" s="307"/>
      <c r="X369" s="307"/>
      <c r="Y369" s="307"/>
      <c r="Z369" s="307"/>
      <c r="AA369" s="307"/>
      <c r="AB369" s="307"/>
      <c r="AC369" s="307"/>
      <c r="AD369" s="307"/>
      <c r="AE369" s="307"/>
      <c r="AF369" s="307"/>
    </row>
    <row r="370" spans="1:32" ht="20.25" customHeight="1" x14ac:dyDescent="0.2">
      <c r="A370" s="445"/>
      <c r="B370" s="307"/>
      <c r="C370" s="307"/>
      <c r="D370" s="307"/>
      <c r="E370" s="307"/>
      <c r="F370" s="307"/>
      <c r="G370" s="307"/>
      <c r="H370" s="307"/>
      <c r="I370" s="307"/>
      <c r="J370" s="307"/>
      <c r="K370" s="307"/>
      <c r="L370" s="307"/>
      <c r="M370" s="307"/>
      <c r="N370" s="307"/>
      <c r="O370" s="307"/>
      <c r="P370" s="307"/>
      <c r="Q370" s="307"/>
      <c r="R370" s="307"/>
      <c r="S370" s="307"/>
      <c r="T370" s="307"/>
      <c r="U370" s="307"/>
      <c r="V370" s="307"/>
      <c r="W370" s="307"/>
      <c r="X370" s="307"/>
      <c r="Y370" s="307"/>
      <c r="Z370" s="307"/>
      <c r="AA370" s="307"/>
      <c r="AB370" s="307"/>
      <c r="AC370" s="307"/>
      <c r="AD370" s="307"/>
      <c r="AE370" s="307"/>
      <c r="AF370" s="307"/>
    </row>
    <row r="371" spans="1:32" ht="20.25" customHeight="1" x14ac:dyDescent="0.2">
      <c r="A371" s="445"/>
      <c r="B371" s="307"/>
      <c r="C371" s="307"/>
      <c r="D371" s="307"/>
      <c r="E371" s="307"/>
      <c r="F371" s="307"/>
      <c r="G371" s="307"/>
      <c r="H371" s="307"/>
      <c r="I371" s="307"/>
      <c r="J371" s="307"/>
      <c r="K371" s="307"/>
      <c r="L371" s="307"/>
      <c r="M371" s="307"/>
      <c r="N371" s="307"/>
      <c r="O371" s="307"/>
      <c r="P371" s="307"/>
      <c r="Q371" s="307"/>
      <c r="R371" s="307"/>
      <c r="S371" s="307"/>
      <c r="T371" s="307"/>
      <c r="U371" s="307"/>
      <c r="V371" s="307"/>
      <c r="W371" s="307"/>
      <c r="X371" s="307"/>
      <c r="Y371" s="307"/>
      <c r="Z371" s="307"/>
      <c r="AA371" s="307"/>
      <c r="AB371" s="307"/>
      <c r="AC371" s="307"/>
      <c r="AD371" s="307"/>
      <c r="AE371" s="307"/>
      <c r="AF371" s="307"/>
    </row>
    <row r="372" spans="1:32" ht="20.25" customHeight="1" x14ac:dyDescent="0.2">
      <c r="A372" s="445"/>
      <c r="B372" s="307"/>
      <c r="C372" s="307"/>
      <c r="D372" s="307"/>
      <c r="E372" s="307"/>
      <c r="F372" s="307"/>
      <c r="G372" s="307"/>
      <c r="H372" s="307"/>
      <c r="I372" s="307"/>
      <c r="J372" s="307"/>
      <c r="K372" s="307"/>
      <c r="L372" s="307"/>
      <c r="M372" s="307"/>
      <c r="N372" s="307"/>
      <c r="O372" s="307"/>
      <c r="P372" s="307"/>
      <c r="Q372" s="307"/>
      <c r="R372" s="307"/>
      <c r="S372" s="307"/>
      <c r="T372" s="307"/>
      <c r="U372" s="307"/>
      <c r="V372" s="307"/>
      <c r="W372" s="307"/>
      <c r="X372" s="307"/>
      <c r="Y372" s="307"/>
      <c r="Z372" s="307"/>
      <c r="AA372" s="307"/>
      <c r="AB372" s="307"/>
      <c r="AC372" s="307"/>
      <c r="AD372" s="307"/>
      <c r="AE372" s="307"/>
      <c r="AF372" s="307"/>
    </row>
    <row r="373" spans="1:32" ht="20.25" customHeight="1" x14ac:dyDescent="0.2">
      <c r="A373" s="445"/>
      <c r="B373" s="307"/>
      <c r="C373" s="307"/>
      <c r="D373" s="307"/>
      <c r="E373" s="307"/>
      <c r="F373" s="307"/>
      <c r="G373" s="307"/>
      <c r="H373" s="307"/>
      <c r="I373" s="307"/>
      <c r="J373" s="307"/>
      <c r="K373" s="307"/>
      <c r="L373" s="307"/>
      <c r="M373" s="307"/>
      <c r="N373" s="307"/>
      <c r="O373" s="307"/>
      <c r="P373" s="307"/>
      <c r="Q373" s="307"/>
      <c r="R373" s="307"/>
      <c r="S373" s="307"/>
      <c r="T373" s="307"/>
      <c r="U373" s="307"/>
      <c r="V373" s="307"/>
      <c r="W373" s="307"/>
      <c r="X373" s="307"/>
      <c r="Y373" s="307"/>
      <c r="Z373" s="307"/>
      <c r="AA373" s="307"/>
      <c r="AB373" s="307"/>
      <c r="AC373" s="307"/>
      <c r="AD373" s="307"/>
      <c r="AE373" s="307"/>
      <c r="AF373" s="307"/>
    </row>
    <row r="374" spans="1:32" ht="20.25" customHeight="1" x14ac:dyDescent="0.2">
      <c r="A374" s="445"/>
      <c r="B374" s="307"/>
      <c r="C374" s="307"/>
      <c r="D374" s="307"/>
      <c r="E374" s="307"/>
      <c r="F374" s="307"/>
      <c r="G374" s="307"/>
      <c r="H374" s="307"/>
      <c r="I374" s="307"/>
      <c r="J374" s="307"/>
      <c r="K374" s="307"/>
      <c r="L374" s="307"/>
      <c r="M374" s="307"/>
      <c r="N374" s="307"/>
      <c r="O374" s="307"/>
      <c r="P374" s="307"/>
      <c r="Q374" s="307"/>
      <c r="R374" s="307"/>
      <c r="S374" s="307"/>
      <c r="T374" s="307"/>
      <c r="U374" s="307"/>
      <c r="V374" s="307"/>
      <c r="W374" s="307"/>
      <c r="X374" s="307"/>
      <c r="Y374" s="307"/>
      <c r="Z374" s="307"/>
      <c r="AA374" s="307"/>
      <c r="AB374" s="307"/>
      <c r="AC374" s="307"/>
      <c r="AD374" s="307"/>
      <c r="AE374" s="307"/>
      <c r="AF374" s="307"/>
    </row>
    <row r="375" spans="1:32" ht="20.25" customHeight="1" x14ac:dyDescent="0.2">
      <c r="A375" s="445"/>
      <c r="B375" s="307"/>
      <c r="C375" s="307"/>
      <c r="D375" s="307"/>
      <c r="E375" s="307"/>
      <c r="F375" s="307"/>
      <c r="G375" s="307"/>
      <c r="H375" s="307"/>
      <c r="I375" s="307"/>
      <c r="J375" s="307"/>
      <c r="K375" s="307"/>
      <c r="L375" s="307"/>
      <c r="M375" s="307"/>
      <c r="N375" s="307"/>
      <c r="O375" s="307"/>
      <c r="P375" s="307"/>
      <c r="Q375" s="307"/>
      <c r="R375" s="307"/>
      <c r="S375" s="307"/>
      <c r="T375" s="307"/>
      <c r="U375" s="307"/>
      <c r="V375" s="307"/>
      <c r="W375" s="307"/>
      <c r="X375" s="307"/>
      <c r="Y375" s="307"/>
      <c r="Z375" s="307"/>
      <c r="AA375" s="307"/>
      <c r="AB375" s="307"/>
      <c r="AC375" s="307"/>
      <c r="AD375" s="307"/>
      <c r="AE375" s="307"/>
      <c r="AF375" s="307"/>
    </row>
    <row r="376" spans="1:32" ht="20.25" customHeight="1" x14ac:dyDescent="0.2">
      <c r="A376" s="445"/>
      <c r="B376" s="307"/>
      <c r="C376" s="307"/>
      <c r="D376" s="307"/>
      <c r="E376" s="307"/>
      <c r="F376" s="307"/>
      <c r="G376" s="307"/>
      <c r="H376" s="307"/>
      <c r="I376" s="307"/>
      <c r="J376" s="307"/>
      <c r="K376" s="307"/>
      <c r="L376" s="307"/>
      <c r="M376" s="307"/>
      <c r="N376" s="307"/>
      <c r="O376" s="307"/>
      <c r="P376" s="307"/>
      <c r="Q376" s="307"/>
      <c r="R376" s="307"/>
      <c r="S376" s="307"/>
      <c r="T376" s="307"/>
      <c r="U376" s="307"/>
      <c r="V376" s="307"/>
      <c r="W376" s="307"/>
      <c r="X376" s="307"/>
      <c r="Y376" s="307"/>
      <c r="Z376" s="307"/>
      <c r="AA376" s="307"/>
      <c r="AB376" s="307"/>
      <c r="AC376" s="307"/>
      <c r="AD376" s="307"/>
      <c r="AE376" s="307"/>
      <c r="AF376" s="307"/>
    </row>
    <row r="377" spans="1:32" ht="20.25" customHeight="1" x14ac:dyDescent="0.2">
      <c r="A377" s="445"/>
      <c r="B377" s="307"/>
      <c r="C377" s="307"/>
      <c r="D377" s="307"/>
      <c r="E377" s="307"/>
      <c r="F377" s="307"/>
      <c r="G377" s="307"/>
      <c r="H377" s="307"/>
      <c r="I377" s="307"/>
      <c r="J377" s="307"/>
      <c r="K377" s="307"/>
      <c r="L377" s="307"/>
      <c r="M377" s="307"/>
      <c r="N377" s="307"/>
      <c r="O377" s="307"/>
      <c r="P377" s="307"/>
      <c r="Q377" s="307"/>
      <c r="R377" s="307"/>
      <c r="S377" s="307"/>
      <c r="T377" s="307"/>
      <c r="U377" s="307"/>
      <c r="V377" s="307"/>
      <c r="W377" s="307"/>
      <c r="X377" s="307"/>
      <c r="Y377" s="307"/>
      <c r="Z377" s="307"/>
      <c r="AA377" s="307"/>
      <c r="AB377" s="307"/>
      <c r="AC377" s="307"/>
      <c r="AD377" s="307"/>
      <c r="AE377" s="307"/>
      <c r="AF377" s="307"/>
    </row>
    <row r="378" spans="1:32" ht="20.25" customHeight="1" x14ac:dyDescent="0.2">
      <c r="A378" s="445"/>
      <c r="B378" s="307"/>
      <c r="C378" s="307"/>
      <c r="D378" s="307"/>
      <c r="E378" s="307"/>
      <c r="F378" s="307"/>
      <c r="G378" s="307"/>
      <c r="H378" s="307"/>
      <c r="I378" s="307"/>
      <c r="J378" s="307"/>
      <c r="K378" s="307"/>
      <c r="L378" s="307"/>
      <c r="M378" s="307"/>
      <c r="N378" s="307"/>
      <c r="O378" s="307"/>
      <c r="P378" s="307"/>
      <c r="Q378" s="307"/>
      <c r="R378" s="307"/>
      <c r="S378" s="307"/>
      <c r="T378" s="307"/>
      <c r="U378" s="307"/>
      <c r="V378" s="307"/>
      <c r="W378" s="307"/>
      <c r="X378" s="307"/>
      <c r="Y378" s="307"/>
      <c r="Z378" s="307"/>
      <c r="AA378" s="307"/>
      <c r="AB378" s="307"/>
      <c r="AC378" s="307"/>
      <c r="AD378" s="307"/>
      <c r="AE378" s="307"/>
      <c r="AF378" s="307"/>
    </row>
    <row r="379" spans="1:32" ht="20.25" customHeight="1" x14ac:dyDescent="0.2">
      <c r="A379" s="445"/>
      <c r="B379" s="307"/>
      <c r="C379" s="307"/>
      <c r="D379" s="307"/>
      <c r="E379" s="307"/>
      <c r="F379" s="307"/>
      <c r="G379" s="307"/>
      <c r="H379" s="307"/>
      <c r="I379" s="307"/>
      <c r="J379" s="307"/>
      <c r="K379" s="307"/>
      <c r="L379" s="307"/>
      <c r="M379" s="307"/>
      <c r="N379" s="307"/>
      <c r="O379" s="307"/>
      <c r="P379" s="307"/>
      <c r="Q379" s="307"/>
      <c r="R379" s="307"/>
      <c r="S379" s="307"/>
      <c r="T379" s="307"/>
      <c r="U379" s="307"/>
      <c r="V379" s="307"/>
      <c r="W379" s="307"/>
      <c r="X379" s="307"/>
      <c r="Y379" s="307"/>
      <c r="Z379" s="307"/>
      <c r="AA379" s="307"/>
      <c r="AB379" s="307"/>
      <c r="AC379" s="307"/>
      <c r="AD379" s="307"/>
      <c r="AE379" s="307"/>
      <c r="AF379" s="307"/>
    </row>
    <row r="380" spans="1:32" ht="20.25" customHeight="1" x14ac:dyDescent="0.2">
      <c r="A380" s="445"/>
      <c r="B380" s="307"/>
      <c r="C380" s="307"/>
      <c r="D380" s="307"/>
      <c r="E380" s="307"/>
      <c r="F380" s="307"/>
      <c r="G380" s="307"/>
      <c r="H380" s="307"/>
      <c r="I380" s="307"/>
      <c r="J380" s="307"/>
      <c r="K380" s="307"/>
      <c r="L380" s="307"/>
      <c r="M380" s="307"/>
      <c r="N380" s="307"/>
      <c r="O380" s="307"/>
      <c r="P380" s="307"/>
      <c r="Q380" s="307"/>
      <c r="R380" s="307"/>
      <c r="S380" s="307"/>
      <c r="T380" s="307"/>
      <c r="U380" s="307"/>
      <c r="V380" s="307"/>
      <c r="W380" s="307"/>
      <c r="X380" s="307"/>
      <c r="Y380" s="307"/>
      <c r="Z380" s="307"/>
      <c r="AA380" s="307"/>
      <c r="AB380" s="307"/>
      <c r="AC380" s="307"/>
      <c r="AD380" s="307"/>
      <c r="AE380" s="307"/>
      <c r="AF380" s="307"/>
    </row>
    <row r="381" spans="1:32" ht="20.25" customHeight="1" x14ac:dyDescent="0.2">
      <c r="A381" s="445"/>
      <c r="B381" s="307"/>
      <c r="C381" s="307"/>
      <c r="D381" s="307"/>
      <c r="E381" s="307"/>
      <c r="F381" s="307"/>
      <c r="G381" s="307"/>
      <c r="H381" s="307"/>
      <c r="I381" s="307"/>
      <c r="J381" s="307"/>
      <c r="K381" s="307"/>
      <c r="L381" s="307"/>
      <c r="M381" s="307"/>
      <c r="N381" s="307"/>
      <c r="O381" s="307"/>
      <c r="P381" s="307"/>
      <c r="Q381" s="307"/>
      <c r="R381" s="307"/>
      <c r="S381" s="307"/>
      <c r="T381" s="307"/>
      <c r="U381" s="307"/>
      <c r="V381" s="307"/>
      <c r="W381" s="307"/>
      <c r="X381" s="307"/>
      <c r="Y381" s="307"/>
      <c r="Z381" s="307"/>
      <c r="AA381" s="307"/>
      <c r="AB381" s="307"/>
      <c r="AC381" s="307"/>
      <c r="AD381" s="307"/>
      <c r="AE381" s="307"/>
      <c r="AF381" s="307"/>
    </row>
    <row r="382" spans="1:32" ht="20.25" customHeight="1" x14ac:dyDescent="0.2">
      <c r="A382" s="445"/>
      <c r="B382" s="307"/>
      <c r="C382" s="307"/>
      <c r="D382" s="307"/>
      <c r="E382" s="307"/>
      <c r="F382" s="307"/>
      <c r="G382" s="307"/>
      <c r="H382" s="307"/>
      <c r="I382" s="307"/>
      <c r="J382" s="307"/>
      <c r="K382" s="307"/>
      <c r="L382" s="307"/>
      <c r="M382" s="307"/>
      <c r="N382" s="307"/>
      <c r="O382" s="307"/>
      <c r="P382" s="307"/>
      <c r="Q382" s="307"/>
      <c r="R382" s="307"/>
      <c r="S382" s="307"/>
      <c r="T382" s="307"/>
      <c r="U382" s="307"/>
      <c r="V382" s="307"/>
      <c r="W382" s="307"/>
      <c r="X382" s="307"/>
      <c r="Y382" s="307"/>
      <c r="Z382" s="307"/>
      <c r="AA382" s="307"/>
      <c r="AB382" s="307"/>
      <c r="AC382" s="307"/>
      <c r="AD382" s="307"/>
      <c r="AE382" s="307"/>
      <c r="AF382" s="307"/>
    </row>
    <row r="383" spans="1:32" ht="20.25" customHeight="1" x14ac:dyDescent="0.2">
      <c r="A383" s="445"/>
      <c r="B383" s="307"/>
      <c r="C383" s="307"/>
      <c r="D383" s="307"/>
      <c r="E383" s="307"/>
      <c r="F383" s="307"/>
      <c r="G383" s="307"/>
      <c r="H383" s="307"/>
      <c r="I383" s="307"/>
      <c r="J383" s="307"/>
      <c r="K383" s="307"/>
      <c r="L383" s="307"/>
      <c r="M383" s="307"/>
      <c r="N383" s="307"/>
      <c r="O383" s="307"/>
      <c r="P383" s="307"/>
      <c r="Q383" s="307"/>
      <c r="R383" s="307"/>
      <c r="S383" s="307"/>
      <c r="T383" s="307"/>
      <c r="U383" s="307"/>
      <c r="V383" s="307"/>
      <c r="W383" s="307"/>
      <c r="X383" s="307"/>
      <c r="Y383" s="307"/>
      <c r="Z383" s="307"/>
      <c r="AA383" s="307"/>
      <c r="AB383" s="307"/>
      <c r="AC383" s="307"/>
      <c r="AD383" s="307"/>
      <c r="AE383" s="307"/>
      <c r="AF383" s="307"/>
    </row>
    <row r="384" spans="1:32" ht="20.25" customHeight="1" x14ac:dyDescent="0.2">
      <c r="A384" s="445"/>
      <c r="B384" s="307"/>
      <c r="C384" s="307"/>
      <c r="D384" s="307"/>
      <c r="E384" s="307"/>
      <c r="F384" s="307"/>
      <c r="G384" s="307"/>
      <c r="H384" s="307"/>
      <c r="I384" s="307"/>
      <c r="J384" s="307"/>
      <c r="K384" s="307"/>
      <c r="L384" s="307"/>
      <c r="M384" s="307"/>
      <c r="N384" s="307"/>
      <c r="O384" s="307"/>
      <c r="P384" s="307"/>
      <c r="Q384" s="307"/>
      <c r="R384" s="307"/>
      <c r="S384" s="307"/>
      <c r="T384" s="307"/>
      <c r="U384" s="307"/>
      <c r="V384" s="307"/>
      <c r="W384" s="307"/>
      <c r="X384" s="307"/>
      <c r="Y384" s="307"/>
      <c r="Z384" s="307"/>
      <c r="AA384" s="307"/>
      <c r="AB384" s="307"/>
      <c r="AC384" s="307"/>
      <c r="AD384" s="307"/>
      <c r="AE384" s="307"/>
      <c r="AF384" s="307"/>
    </row>
    <row r="385" spans="1:32" ht="20.25" customHeight="1" x14ac:dyDescent="0.2">
      <c r="A385" s="445"/>
      <c r="B385" s="307"/>
      <c r="C385" s="307"/>
      <c r="D385" s="307"/>
      <c r="E385" s="307"/>
      <c r="F385" s="307"/>
      <c r="G385" s="307"/>
      <c r="H385" s="307"/>
      <c r="I385" s="307"/>
      <c r="J385" s="307"/>
      <c r="K385" s="307"/>
      <c r="L385" s="307"/>
      <c r="M385" s="307"/>
      <c r="N385" s="307"/>
      <c r="O385" s="307"/>
      <c r="P385" s="307"/>
      <c r="Q385" s="307"/>
      <c r="R385" s="307"/>
      <c r="S385" s="307"/>
      <c r="T385" s="307"/>
      <c r="U385" s="307"/>
      <c r="V385" s="307"/>
      <c r="W385" s="307"/>
      <c r="X385" s="307"/>
      <c r="Y385" s="307"/>
      <c r="Z385" s="307"/>
      <c r="AA385" s="307"/>
      <c r="AB385" s="307"/>
      <c r="AC385" s="307"/>
      <c r="AD385" s="307"/>
      <c r="AE385" s="307"/>
      <c r="AF385" s="307"/>
    </row>
    <row r="386" spans="1:32" ht="20.25" customHeight="1" x14ac:dyDescent="0.2">
      <c r="A386" s="445"/>
      <c r="B386" s="307"/>
      <c r="C386" s="307"/>
      <c r="D386" s="307"/>
      <c r="E386" s="307"/>
      <c r="F386" s="307"/>
      <c r="G386" s="307"/>
      <c r="H386" s="307"/>
      <c r="I386" s="307"/>
      <c r="J386" s="307"/>
      <c r="K386" s="307"/>
      <c r="L386" s="307"/>
      <c r="M386" s="307"/>
      <c r="N386" s="307"/>
      <c r="O386" s="307"/>
      <c r="P386" s="307"/>
      <c r="Q386" s="307"/>
      <c r="R386" s="307"/>
      <c r="S386" s="307"/>
      <c r="T386" s="307"/>
      <c r="U386" s="307"/>
      <c r="V386" s="307"/>
      <c r="W386" s="307"/>
      <c r="X386" s="307"/>
      <c r="Y386" s="307"/>
      <c r="Z386" s="307"/>
      <c r="AA386" s="307"/>
      <c r="AB386" s="307"/>
      <c r="AC386" s="307"/>
      <c r="AD386" s="307"/>
      <c r="AE386" s="307"/>
      <c r="AF386" s="307"/>
    </row>
    <row r="387" spans="1:32" ht="20.25" customHeight="1" x14ac:dyDescent="0.2">
      <c r="A387" s="445"/>
      <c r="B387" s="307"/>
      <c r="C387" s="307"/>
      <c r="D387" s="307"/>
      <c r="E387" s="307"/>
      <c r="F387" s="307"/>
      <c r="G387" s="307"/>
      <c r="H387" s="307"/>
      <c r="I387" s="307"/>
      <c r="J387" s="307"/>
      <c r="K387" s="307"/>
      <c r="L387" s="307"/>
      <c r="M387" s="307"/>
      <c r="N387" s="307"/>
      <c r="O387" s="307"/>
      <c r="P387" s="307"/>
      <c r="Q387" s="307"/>
      <c r="R387" s="307"/>
      <c r="S387" s="307"/>
      <c r="T387" s="307"/>
      <c r="U387" s="307"/>
      <c r="V387" s="307"/>
      <c r="W387" s="307"/>
      <c r="X387" s="307"/>
      <c r="Y387" s="307"/>
      <c r="Z387" s="307"/>
      <c r="AA387" s="307"/>
      <c r="AB387" s="307"/>
      <c r="AC387" s="307"/>
      <c r="AD387" s="307"/>
      <c r="AE387" s="307"/>
      <c r="AF387" s="307"/>
    </row>
    <row r="388" spans="1:32" ht="20.25" customHeight="1" x14ac:dyDescent="0.2">
      <c r="A388" s="445"/>
      <c r="B388" s="307"/>
      <c r="C388" s="307"/>
      <c r="D388" s="307"/>
      <c r="E388" s="307"/>
      <c r="F388" s="307"/>
      <c r="G388" s="307"/>
      <c r="H388" s="307"/>
      <c r="I388" s="307"/>
      <c r="J388" s="307"/>
      <c r="K388" s="307"/>
      <c r="L388" s="307"/>
      <c r="M388" s="307"/>
      <c r="N388" s="307"/>
      <c r="O388" s="307"/>
      <c r="P388" s="307"/>
      <c r="Q388" s="307"/>
      <c r="R388" s="307"/>
      <c r="S388" s="307"/>
      <c r="T388" s="307"/>
      <c r="U388" s="307"/>
      <c r="V388" s="307"/>
      <c r="W388" s="307"/>
      <c r="X388" s="307"/>
      <c r="Y388" s="307"/>
      <c r="Z388" s="307"/>
      <c r="AA388" s="307"/>
      <c r="AB388" s="307"/>
      <c r="AC388" s="307"/>
      <c r="AD388" s="307"/>
      <c r="AE388" s="307"/>
      <c r="AF388" s="307"/>
    </row>
    <row r="389" spans="1:32" ht="20.25" customHeight="1" x14ac:dyDescent="0.2">
      <c r="A389" s="445"/>
      <c r="B389" s="307"/>
      <c r="C389" s="307"/>
      <c r="D389" s="307"/>
      <c r="E389" s="307"/>
      <c r="F389" s="307"/>
      <c r="G389" s="307"/>
      <c r="H389" s="307"/>
      <c r="I389" s="307"/>
      <c r="J389" s="307"/>
      <c r="K389" s="307"/>
      <c r="L389" s="307"/>
      <c r="M389" s="307"/>
      <c r="N389" s="307"/>
      <c r="O389" s="307"/>
      <c r="P389" s="307"/>
      <c r="Q389" s="307"/>
      <c r="R389" s="307"/>
      <c r="S389" s="307"/>
      <c r="T389" s="307"/>
      <c r="U389" s="307"/>
      <c r="V389" s="307"/>
      <c r="W389" s="307"/>
      <c r="X389" s="307"/>
      <c r="Y389" s="307"/>
      <c r="Z389" s="307"/>
      <c r="AA389" s="307"/>
      <c r="AB389" s="307"/>
      <c r="AC389" s="307"/>
      <c r="AD389" s="307"/>
      <c r="AE389" s="307"/>
      <c r="AF389" s="307"/>
    </row>
    <row r="390" spans="1:32" ht="20.25" customHeight="1" x14ac:dyDescent="0.2">
      <c r="A390" s="445"/>
      <c r="B390" s="307"/>
      <c r="C390" s="307"/>
      <c r="D390" s="307"/>
      <c r="E390" s="307"/>
      <c r="F390" s="307"/>
      <c r="G390" s="307"/>
      <c r="H390" s="307"/>
      <c r="I390" s="307"/>
      <c r="J390" s="307"/>
      <c r="K390" s="307"/>
      <c r="L390" s="307"/>
      <c r="M390" s="307"/>
      <c r="N390" s="307"/>
      <c r="O390" s="307"/>
      <c r="P390" s="307"/>
      <c r="Q390" s="307"/>
      <c r="R390" s="307"/>
      <c r="S390" s="307"/>
      <c r="T390" s="307"/>
      <c r="U390" s="307"/>
      <c r="V390" s="307"/>
      <c r="W390" s="307"/>
      <c r="X390" s="307"/>
      <c r="Y390" s="307"/>
      <c r="Z390" s="307"/>
      <c r="AA390" s="307"/>
      <c r="AB390" s="307"/>
      <c r="AC390" s="307"/>
      <c r="AD390" s="307"/>
      <c r="AE390" s="307"/>
      <c r="AF390" s="307"/>
    </row>
    <row r="391" spans="1:32" ht="20.25" customHeight="1" x14ac:dyDescent="0.2">
      <c r="A391" s="445"/>
      <c r="B391" s="307"/>
      <c r="C391" s="307"/>
      <c r="D391" s="307"/>
      <c r="E391" s="307"/>
      <c r="F391" s="307"/>
      <c r="G391" s="307"/>
      <c r="H391" s="307"/>
      <c r="I391" s="307"/>
      <c r="J391" s="307"/>
      <c r="K391" s="307"/>
      <c r="L391" s="307"/>
      <c r="M391" s="307"/>
      <c r="N391" s="307"/>
      <c r="O391" s="307"/>
      <c r="P391" s="307"/>
      <c r="Q391" s="307"/>
      <c r="R391" s="307"/>
      <c r="S391" s="307"/>
      <c r="T391" s="307"/>
      <c r="U391" s="307"/>
      <c r="V391" s="307"/>
      <c r="W391" s="307"/>
      <c r="X391" s="307"/>
      <c r="Y391" s="307"/>
      <c r="Z391" s="307"/>
      <c r="AA391" s="307"/>
      <c r="AB391" s="307"/>
      <c r="AC391" s="307"/>
      <c r="AD391" s="307"/>
      <c r="AE391" s="307"/>
      <c r="AF391" s="307"/>
    </row>
    <row r="392" spans="1:32" ht="20.25" customHeight="1" x14ac:dyDescent="0.2">
      <c r="A392" s="445"/>
      <c r="B392" s="307"/>
      <c r="C392" s="307"/>
      <c r="D392" s="307"/>
      <c r="E392" s="307"/>
      <c r="F392" s="307"/>
      <c r="G392" s="307"/>
      <c r="H392" s="307"/>
      <c r="I392" s="307"/>
      <c r="J392" s="307"/>
      <c r="K392" s="307"/>
      <c r="L392" s="307"/>
      <c r="M392" s="307"/>
      <c r="N392" s="307"/>
      <c r="O392" s="307"/>
      <c r="P392" s="307"/>
      <c r="Q392" s="307"/>
      <c r="R392" s="307"/>
      <c r="S392" s="307"/>
      <c r="T392" s="307"/>
      <c r="U392" s="307"/>
      <c r="V392" s="307"/>
      <c r="W392" s="307"/>
      <c r="X392" s="307"/>
      <c r="Y392" s="307"/>
      <c r="Z392" s="307"/>
      <c r="AA392" s="307"/>
      <c r="AB392" s="307"/>
      <c r="AC392" s="307"/>
      <c r="AD392" s="307"/>
      <c r="AE392" s="307"/>
      <c r="AF392" s="307"/>
    </row>
    <row r="393" spans="1:32" ht="20.25" customHeight="1" x14ac:dyDescent="0.2">
      <c r="A393" s="445"/>
      <c r="B393" s="307"/>
      <c r="C393" s="307"/>
      <c r="D393" s="307"/>
      <c r="E393" s="307"/>
      <c r="F393" s="307"/>
      <c r="G393" s="307"/>
      <c r="H393" s="307"/>
      <c r="I393" s="307"/>
      <c r="J393" s="307"/>
      <c r="K393" s="307"/>
      <c r="L393" s="307"/>
      <c r="M393" s="307"/>
      <c r="N393" s="307"/>
      <c r="O393" s="307"/>
      <c r="P393" s="307"/>
      <c r="Q393" s="307"/>
      <c r="R393" s="307"/>
      <c r="S393" s="307"/>
      <c r="T393" s="307"/>
      <c r="U393" s="307"/>
      <c r="V393" s="307"/>
      <c r="W393" s="307"/>
      <c r="X393" s="307"/>
      <c r="Y393" s="307"/>
      <c r="Z393" s="307"/>
      <c r="AA393" s="307"/>
      <c r="AB393" s="307"/>
      <c r="AC393" s="307"/>
      <c r="AD393" s="307"/>
      <c r="AE393" s="307"/>
      <c r="AF393" s="307"/>
    </row>
    <row r="394" spans="1:32" ht="20.25" customHeight="1" x14ac:dyDescent="0.2">
      <c r="A394" s="445"/>
      <c r="B394" s="307"/>
      <c r="C394" s="307"/>
      <c r="D394" s="307"/>
      <c r="E394" s="307"/>
      <c r="F394" s="307"/>
      <c r="G394" s="307"/>
      <c r="H394" s="307"/>
      <c r="I394" s="307"/>
      <c r="J394" s="307"/>
      <c r="K394" s="307"/>
      <c r="L394" s="307"/>
      <c r="M394" s="307"/>
      <c r="N394" s="307"/>
      <c r="O394" s="307"/>
      <c r="P394" s="307"/>
      <c r="Q394" s="307"/>
      <c r="R394" s="307"/>
      <c r="S394" s="307"/>
      <c r="T394" s="307"/>
      <c r="U394" s="307"/>
      <c r="V394" s="307"/>
      <c r="W394" s="307"/>
      <c r="X394" s="307"/>
      <c r="Y394" s="307"/>
      <c r="Z394" s="307"/>
      <c r="AA394" s="307"/>
      <c r="AB394" s="307"/>
      <c r="AC394" s="307"/>
      <c r="AD394" s="307"/>
      <c r="AE394" s="307"/>
      <c r="AF394" s="307"/>
    </row>
    <row r="395" spans="1:32" ht="20.25" customHeight="1" x14ac:dyDescent="0.2">
      <c r="A395" s="445"/>
      <c r="B395" s="307"/>
      <c r="C395" s="307"/>
      <c r="D395" s="307"/>
      <c r="E395" s="307"/>
      <c r="F395" s="307"/>
      <c r="G395" s="307"/>
      <c r="H395" s="307"/>
      <c r="I395" s="307"/>
      <c r="J395" s="307"/>
      <c r="K395" s="307"/>
      <c r="L395" s="307"/>
      <c r="M395" s="307"/>
      <c r="N395" s="307"/>
      <c r="O395" s="307"/>
      <c r="P395" s="307"/>
      <c r="Q395" s="307"/>
      <c r="R395" s="307"/>
      <c r="S395" s="307"/>
      <c r="T395" s="307"/>
      <c r="U395" s="307"/>
      <c r="V395" s="307"/>
      <c r="W395" s="307"/>
      <c r="X395" s="307"/>
      <c r="Y395" s="307"/>
      <c r="Z395" s="307"/>
      <c r="AA395" s="307"/>
      <c r="AB395" s="307"/>
      <c r="AC395" s="307"/>
      <c r="AD395" s="307"/>
      <c r="AE395" s="307"/>
      <c r="AF395" s="307"/>
    </row>
    <row r="396" spans="1:32" ht="20.25" customHeight="1" x14ac:dyDescent="0.2">
      <c r="A396" s="445"/>
      <c r="B396" s="307"/>
      <c r="C396" s="307"/>
      <c r="D396" s="307"/>
      <c r="E396" s="307"/>
      <c r="F396" s="307"/>
      <c r="G396" s="307"/>
      <c r="H396" s="307"/>
      <c r="I396" s="307"/>
      <c r="J396" s="307"/>
      <c r="K396" s="307"/>
      <c r="L396" s="307"/>
      <c r="M396" s="307"/>
      <c r="N396" s="307"/>
      <c r="O396" s="307"/>
      <c r="P396" s="307"/>
      <c r="Q396" s="307"/>
      <c r="R396" s="307"/>
      <c r="S396" s="307"/>
      <c r="T396" s="307"/>
      <c r="U396" s="307"/>
      <c r="V396" s="307"/>
      <c r="W396" s="307"/>
      <c r="X396" s="307"/>
      <c r="Y396" s="307"/>
      <c r="Z396" s="307"/>
      <c r="AA396" s="307"/>
      <c r="AB396" s="307"/>
      <c r="AC396" s="307"/>
      <c r="AD396" s="307"/>
      <c r="AE396" s="307"/>
      <c r="AF396" s="307"/>
    </row>
    <row r="397" spans="1:32" ht="20.25" customHeight="1" x14ac:dyDescent="0.2">
      <c r="A397" s="445"/>
      <c r="B397" s="307"/>
      <c r="C397" s="307"/>
      <c r="D397" s="307"/>
      <c r="E397" s="307"/>
      <c r="F397" s="307"/>
      <c r="G397" s="307"/>
      <c r="H397" s="307"/>
      <c r="I397" s="307"/>
      <c r="J397" s="307"/>
      <c r="K397" s="307"/>
      <c r="L397" s="307"/>
      <c r="M397" s="307"/>
      <c r="N397" s="307"/>
      <c r="O397" s="307"/>
      <c r="P397" s="307"/>
      <c r="Q397" s="307"/>
      <c r="R397" s="307"/>
      <c r="S397" s="307"/>
      <c r="T397" s="307"/>
      <c r="U397" s="307"/>
      <c r="V397" s="307"/>
      <c r="W397" s="307"/>
      <c r="X397" s="307"/>
      <c r="Y397" s="307"/>
      <c r="Z397" s="307"/>
      <c r="AA397" s="307"/>
      <c r="AB397" s="307"/>
      <c r="AC397" s="307"/>
      <c r="AD397" s="307"/>
      <c r="AE397" s="307"/>
      <c r="AF397" s="307"/>
    </row>
    <row r="398" spans="1:32" ht="20.25" customHeight="1" x14ac:dyDescent="0.2">
      <c r="A398" s="445"/>
      <c r="B398" s="307"/>
      <c r="C398" s="307"/>
      <c r="D398" s="307"/>
      <c r="E398" s="307"/>
      <c r="F398" s="307"/>
      <c r="G398" s="307"/>
      <c r="H398" s="307"/>
      <c r="I398" s="307"/>
      <c r="J398" s="307"/>
      <c r="K398" s="307"/>
      <c r="L398" s="307"/>
      <c r="M398" s="307"/>
      <c r="N398" s="307"/>
      <c r="O398" s="307"/>
      <c r="P398" s="307"/>
      <c r="Q398" s="307"/>
      <c r="R398" s="307"/>
      <c r="S398" s="307"/>
      <c r="T398" s="307"/>
      <c r="U398" s="307"/>
      <c r="V398" s="307"/>
      <c r="W398" s="307"/>
      <c r="X398" s="307"/>
      <c r="Y398" s="307"/>
      <c r="Z398" s="307"/>
      <c r="AA398" s="307"/>
      <c r="AB398" s="307"/>
      <c r="AC398" s="307"/>
      <c r="AD398" s="307"/>
      <c r="AE398" s="307"/>
      <c r="AF398" s="307"/>
    </row>
    <row r="399" spans="1:32" ht="20.25" customHeight="1" x14ac:dyDescent="0.2">
      <c r="A399" s="445"/>
      <c r="B399" s="307"/>
      <c r="C399" s="307"/>
      <c r="D399" s="307"/>
      <c r="E399" s="307"/>
      <c r="F399" s="307"/>
      <c r="G399" s="307"/>
      <c r="H399" s="307"/>
      <c r="I399" s="307"/>
      <c r="J399" s="307"/>
      <c r="K399" s="307"/>
      <c r="L399" s="307"/>
      <c r="M399" s="307"/>
      <c r="N399" s="307"/>
      <c r="O399" s="307"/>
      <c r="P399" s="307"/>
      <c r="Q399" s="307"/>
      <c r="R399" s="307"/>
      <c r="S399" s="307"/>
      <c r="T399" s="307"/>
      <c r="U399" s="307"/>
      <c r="V399" s="307"/>
      <c r="W399" s="307"/>
      <c r="X399" s="307"/>
      <c r="Y399" s="307"/>
      <c r="Z399" s="307"/>
      <c r="AA399" s="307"/>
      <c r="AB399" s="307"/>
      <c r="AC399" s="307"/>
      <c r="AD399" s="307"/>
      <c r="AE399" s="307"/>
      <c r="AF399" s="307"/>
    </row>
    <row r="400" spans="1:32" ht="20.25" customHeight="1" x14ac:dyDescent="0.2">
      <c r="A400" s="445"/>
      <c r="B400" s="307"/>
      <c r="C400" s="307"/>
      <c r="D400" s="307"/>
      <c r="E400" s="307"/>
      <c r="F400" s="307"/>
      <c r="G400" s="307"/>
      <c r="H400" s="307"/>
      <c r="I400" s="307"/>
      <c r="J400" s="307"/>
      <c r="K400" s="307"/>
      <c r="L400" s="307"/>
      <c r="M400" s="307"/>
      <c r="N400" s="307"/>
      <c r="O400" s="307"/>
      <c r="P400" s="307"/>
      <c r="Q400" s="307"/>
      <c r="R400" s="307"/>
      <c r="S400" s="307"/>
      <c r="T400" s="307"/>
      <c r="U400" s="307"/>
      <c r="V400" s="307"/>
      <c r="W400" s="307"/>
      <c r="X400" s="307"/>
      <c r="Y400" s="307"/>
      <c r="Z400" s="307"/>
      <c r="AA400" s="307"/>
      <c r="AB400" s="307"/>
      <c r="AC400" s="307"/>
      <c r="AD400" s="307"/>
      <c r="AE400" s="307"/>
      <c r="AF400" s="307"/>
    </row>
    <row r="401" spans="1:32" ht="20.25" customHeight="1" x14ac:dyDescent="0.2">
      <c r="A401" s="445"/>
      <c r="B401" s="307"/>
      <c r="C401" s="307"/>
      <c r="D401" s="307"/>
      <c r="E401" s="307"/>
      <c r="F401" s="307"/>
      <c r="G401" s="307"/>
      <c r="H401" s="307"/>
      <c r="I401" s="307"/>
      <c r="J401" s="307"/>
      <c r="K401" s="307"/>
      <c r="L401" s="307"/>
      <c r="M401" s="307"/>
      <c r="N401" s="307"/>
      <c r="O401" s="307"/>
      <c r="P401" s="307"/>
      <c r="Q401" s="307"/>
      <c r="R401" s="307"/>
      <c r="S401" s="307"/>
      <c r="T401" s="307"/>
      <c r="U401" s="307"/>
      <c r="V401" s="307"/>
      <c r="W401" s="307"/>
      <c r="X401" s="307"/>
      <c r="Y401" s="307"/>
      <c r="Z401" s="307"/>
      <c r="AA401" s="307"/>
      <c r="AB401" s="307"/>
      <c r="AC401" s="307"/>
      <c r="AD401" s="307"/>
      <c r="AE401" s="307"/>
      <c r="AF401" s="307"/>
    </row>
    <row r="402" spans="1:32" ht="20.25" customHeight="1" x14ac:dyDescent="0.2">
      <c r="A402" s="445"/>
      <c r="B402" s="307"/>
      <c r="C402" s="307"/>
      <c r="D402" s="307"/>
      <c r="E402" s="307"/>
      <c r="F402" s="307"/>
      <c r="G402" s="307"/>
      <c r="H402" s="307"/>
      <c r="I402" s="307"/>
      <c r="J402" s="307"/>
      <c r="K402" s="307"/>
      <c r="L402" s="307"/>
      <c r="M402" s="307"/>
      <c r="N402" s="307"/>
      <c r="O402" s="307"/>
      <c r="P402" s="307"/>
      <c r="Q402" s="307"/>
      <c r="R402" s="307"/>
      <c r="S402" s="307"/>
      <c r="T402" s="307"/>
      <c r="U402" s="307"/>
      <c r="V402" s="307"/>
      <c r="W402" s="307"/>
      <c r="X402" s="307"/>
      <c r="Y402" s="307"/>
      <c r="Z402" s="307"/>
      <c r="AA402" s="307"/>
      <c r="AB402" s="307"/>
      <c r="AC402" s="307"/>
      <c r="AD402" s="307"/>
      <c r="AE402" s="307"/>
      <c r="AF402" s="307"/>
    </row>
    <row r="403" spans="1:32" ht="20.25" customHeight="1" x14ac:dyDescent="0.2">
      <c r="A403" s="445"/>
      <c r="B403" s="307"/>
      <c r="C403" s="307"/>
      <c r="D403" s="307"/>
      <c r="E403" s="307"/>
      <c r="F403" s="307"/>
      <c r="G403" s="307"/>
      <c r="H403" s="307"/>
      <c r="I403" s="307"/>
      <c r="J403" s="307"/>
      <c r="K403" s="307"/>
      <c r="L403" s="307"/>
      <c r="M403" s="307"/>
      <c r="N403" s="307"/>
      <c r="O403" s="307"/>
      <c r="P403" s="307"/>
      <c r="Q403" s="307"/>
      <c r="R403" s="307"/>
      <c r="S403" s="307"/>
      <c r="T403" s="307"/>
      <c r="U403" s="307"/>
      <c r="V403" s="307"/>
      <c r="W403" s="307"/>
      <c r="X403" s="307"/>
      <c r="Y403" s="307"/>
      <c r="Z403" s="307"/>
      <c r="AA403" s="307"/>
      <c r="AB403" s="307"/>
      <c r="AC403" s="307"/>
      <c r="AD403" s="307"/>
      <c r="AE403" s="307"/>
      <c r="AF403" s="307"/>
    </row>
    <row r="404" spans="1:32" ht="20.25" customHeight="1" x14ac:dyDescent="0.2">
      <c r="A404" s="445"/>
      <c r="B404" s="307"/>
      <c r="C404" s="307"/>
      <c r="D404" s="307"/>
      <c r="E404" s="307"/>
      <c r="F404" s="307"/>
      <c r="G404" s="307"/>
      <c r="H404" s="307"/>
      <c r="I404" s="307"/>
      <c r="J404" s="307"/>
      <c r="K404" s="307"/>
      <c r="L404" s="307"/>
      <c r="M404" s="307"/>
      <c r="N404" s="307"/>
      <c r="O404" s="307"/>
      <c r="P404" s="307"/>
      <c r="Q404" s="307"/>
      <c r="R404" s="307"/>
      <c r="S404" s="307"/>
      <c r="T404" s="307"/>
      <c r="U404" s="307"/>
      <c r="V404" s="307"/>
      <c r="W404" s="307"/>
      <c r="X404" s="307"/>
      <c r="Y404" s="307"/>
      <c r="Z404" s="307"/>
      <c r="AA404" s="307"/>
      <c r="AB404" s="307"/>
      <c r="AC404" s="307"/>
      <c r="AD404" s="307"/>
      <c r="AE404" s="307"/>
      <c r="AF404" s="307"/>
    </row>
    <row r="405" spans="1:32" ht="20.25" customHeight="1" x14ac:dyDescent="0.2">
      <c r="A405" s="445"/>
      <c r="B405" s="307"/>
      <c r="C405" s="307"/>
      <c r="D405" s="307"/>
      <c r="E405" s="307"/>
      <c r="F405" s="307"/>
      <c r="G405" s="307"/>
      <c r="H405" s="307"/>
      <c r="I405" s="307"/>
      <c r="J405" s="307"/>
      <c r="K405" s="307"/>
      <c r="L405" s="307"/>
      <c r="M405" s="307"/>
      <c r="N405" s="307"/>
      <c r="O405" s="307"/>
      <c r="P405" s="307"/>
      <c r="Q405" s="307"/>
      <c r="R405" s="307"/>
      <c r="S405" s="307"/>
      <c r="T405" s="307"/>
      <c r="U405" s="307"/>
      <c r="V405" s="307"/>
      <c r="W405" s="307"/>
      <c r="X405" s="307"/>
      <c r="Y405" s="307"/>
      <c r="Z405" s="307"/>
      <c r="AA405" s="307"/>
      <c r="AB405" s="307"/>
      <c r="AC405" s="307"/>
      <c r="AD405" s="307"/>
      <c r="AE405" s="307"/>
      <c r="AF405" s="307"/>
    </row>
    <row r="406" spans="1:32" ht="20.25" customHeight="1" x14ac:dyDescent="0.2">
      <c r="A406" s="445"/>
      <c r="B406" s="307"/>
      <c r="C406" s="307"/>
      <c r="D406" s="307"/>
      <c r="E406" s="307"/>
      <c r="F406" s="307"/>
      <c r="G406" s="307"/>
      <c r="H406" s="307"/>
      <c r="I406" s="307"/>
      <c r="J406" s="307"/>
      <c r="K406" s="307"/>
      <c r="L406" s="307"/>
      <c r="M406" s="307"/>
      <c r="N406" s="307"/>
      <c r="O406" s="307"/>
      <c r="P406" s="307"/>
      <c r="Q406" s="307"/>
      <c r="R406" s="307"/>
      <c r="S406" s="307"/>
      <c r="T406" s="307"/>
      <c r="U406" s="307"/>
      <c r="V406" s="307"/>
      <c r="W406" s="307"/>
      <c r="X406" s="307"/>
      <c r="Y406" s="307"/>
      <c r="Z406" s="307"/>
      <c r="AA406" s="307"/>
      <c r="AB406" s="307"/>
      <c r="AC406" s="307"/>
      <c r="AD406" s="307"/>
      <c r="AE406" s="307"/>
      <c r="AF406" s="307"/>
    </row>
    <row r="407" spans="1:32" ht="20.25" customHeight="1" x14ac:dyDescent="0.2">
      <c r="A407" s="445"/>
      <c r="B407" s="307"/>
      <c r="C407" s="307"/>
      <c r="D407" s="307"/>
      <c r="E407" s="307"/>
      <c r="F407" s="307"/>
      <c r="G407" s="307"/>
      <c r="H407" s="307"/>
      <c r="I407" s="307"/>
      <c r="J407" s="307"/>
      <c r="K407" s="307"/>
      <c r="L407" s="307"/>
      <c r="M407" s="307"/>
      <c r="N407" s="307"/>
      <c r="O407" s="307"/>
      <c r="P407" s="307"/>
      <c r="Q407" s="307"/>
      <c r="R407" s="307"/>
      <c r="S407" s="307"/>
      <c r="T407" s="307"/>
      <c r="U407" s="307"/>
      <c r="V407" s="307"/>
      <c r="W407" s="307"/>
      <c r="X407" s="307"/>
      <c r="Y407" s="307"/>
      <c r="Z407" s="307"/>
      <c r="AA407" s="307"/>
      <c r="AB407" s="307"/>
      <c r="AC407" s="307"/>
      <c r="AD407" s="307"/>
      <c r="AE407" s="307"/>
      <c r="AF407" s="307"/>
    </row>
    <row r="408" spans="1:32" ht="20.25" customHeight="1" x14ac:dyDescent="0.2">
      <c r="A408" s="445"/>
      <c r="B408" s="307"/>
      <c r="C408" s="307"/>
      <c r="D408" s="307"/>
      <c r="E408" s="307"/>
      <c r="F408" s="307"/>
      <c r="G408" s="307"/>
      <c r="H408" s="307"/>
      <c r="I408" s="307"/>
      <c r="J408" s="307"/>
      <c r="K408" s="307"/>
      <c r="L408" s="307"/>
      <c r="M408" s="307"/>
      <c r="N408" s="307"/>
      <c r="O408" s="307"/>
      <c r="P408" s="307"/>
      <c r="Q408" s="307"/>
      <c r="R408" s="307"/>
      <c r="S408" s="307"/>
      <c r="T408" s="307"/>
      <c r="U408" s="307"/>
      <c r="V408" s="307"/>
      <c r="W408" s="307"/>
      <c r="X408" s="307"/>
      <c r="Y408" s="307"/>
      <c r="Z408" s="307"/>
      <c r="AA408" s="307"/>
      <c r="AB408" s="307"/>
      <c r="AC408" s="307"/>
      <c r="AD408" s="307"/>
      <c r="AE408" s="307"/>
      <c r="AF408" s="307"/>
    </row>
    <row r="409" spans="1:32" ht="20.25" customHeight="1" x14ac:dyDescent="0.2">
      <c r="A409" s="445"/>
      <c r="B409" s="307"/>
      <c r="C409" s="307"/>
      <c r="D409" s="307"/>
      <c r="E409" s="307"/>
      <c r="F409" s="307"/>
      <c r="G409" s="307"/>
      <c r="H409" s="307"/>
      <c r="I409" s="307"/>
      <c r="J409" s="307"/>
      <c r="K409" s="307"/>
      <c r="L409" s="307"/>
      <c r="M409" s="307"/>
      <c r="N409" s="307"/>
      <c r="O409" s="307"/>
      <c r="P409" s="307"/>
      <c r="Q409" s="307"/>
      <c r="R409" s="307"/>
      <c r="S409" s="307"/>
      <c r="T409" s="307"/>
      <c r="U409" s="307"/>
      <c r="V409" s="307"/>
      <c r="W409" s="307"/>
      <c r="X409" s="307"/>
      <c r="Y409" s="307"/>
      <c r="Z409" s="307"/>
      <c r="AA409" s="307"/>
      <c r="AB409" s="307"/>
      <c r="AC409" s="307"/>
      <c r="AD409" s="307"/>
      <c r="AE409" s="307"/>
      <c r="AF409" s="307"/>
    </row>
    <row r="410" spans="1:32" ht="20.25" customHeight="1" x14ac:dyDescent="0.2">
      <c r="A410" s="445"/>
      <c r="B410" s="307"/>
      <c r="C410" s="307"/>
      <c r="D410" s="307"/>
      <c r="E410" s="307"/>
      <c r="F410" s="307"/>
      <c r="G410" s="307"/>
      <c r="H410" s="307"/>
      <c r="I410" s="307"/>
      <c r="J410" s="307"/>
      <c r="K410" s="307"/>
      <c r="L410" s="307"/>
      <c r="M410" s="307"/>
      <c r="N410" s="307"/>
      <c r="O410" s="307"/>
      <c r="P410" s="307"/>
      <c r="Q410" s="307"/>
      <c r="R410" s="307"/>
      <c r="S410" s="307"/>
      <c r="T410" s="307"/>
      <c r="U410" s="307"/>
      <c r="V410" s="307"/>
      <c r="W410" s="307"/>
      <c r="X410" s="307"/>
      <c r="Y410" s="307"/>
      <c r="Z410" s="307"/>
      <c r="AA410" s="307"/>
      <c r="AB410" s="307"/>
      <c r="AC410" s="307"/>
      <c r="AD410" s="307"/>
      <c r="AE410" s="307"/>
      <c r="AF410" s="307"/>
    </row>
    <row r="411" spans="1:32" ht="20.25" customHeight="1" x14ac:dyDescent="0.2">
      <c r="A411" s="445"/>
      <c r="B411" s="307"/>
      <c r="C411" s="307"/>
      <c r="D411" s="307"/>
      <c r="E411" s="307"/>
      <c r="F411" s="307"/>
      <c r="G411" s="307"/>
      <c r="H411" s="307"/>
      <c r="I411" s="307"/>
      <c r="J411" s="307"/>
      <c r="K411" s="307"/>
      <c r="L411" s="307"/>
      <c r="M411" s="307"/>
      <c r="N411" s="307"/>
      <c r="O411" s="307"/>
      <c r="P411" s="307"/>
      <c r="Q411" s="307"/>
      <c r="R411" s="307"/>
      <c r="S411" s="307"/>
      <c r="T411" s="307"/>
      <c r="U411" s="307"/>
      <c r="V411" s="307"/>
      <c r="W411" s="307"/>
      <c r="X411" s="307"/>
      <c r="Y411" s="307"/>
      <c r="Z411" s="307"/>
      <c r="AA411" s="307"/>
      <c r="AB411" s="307"/>
      <c r="AC411" s="307"/>
      <c r="AD411" s="307"/>
      <c r="AE411" s="307"/>
      <c r="AF411" s="307"/>
    </row>
    <row r="412" spans="1:32" ht="20.25" customHeight="1" x14ac:dyDescent="0.2">
      <c r="A412" s="445"/>
      <c r="B412" s="307"/>
      <c r="C412" s="307"/>
      <c r="D412" s="307"/>
      <c r="E412" s="307"/>
      <c r="F412" s="307"/>
      <c r="G412" s="307"/>
      <c r="H412" s="307"/>
      <c r="I412" s="307"/>
      <c r="J412" s="307"/>
      <c r="K412" s="307"/>
      <c r="L412" s="307"/>
      <c r="M412" s="307"/>
      <c r="N412" s="307"/>
      <c r="O412" s="307"/>
      <c r="P412" s="307"/>
      <c r="Q412" s="307"/>
      <c r="R412" s="307"/>
      <c r="S412" s="307"/>
      <c r="T412" s="307"/>
      <c r="U412" s="307"/>
      <c r="V412" s="307"/>
      <c r="W412" s="307"/>
      <c r="X412" s="307"/>
      <c r="Y412" s="307"/>
      <c r="Z412" s="307"/>
      <c r="AA412" s="307"/>
      <c r="AB412" s="307"/>
      <c r="AC412" s="307"/>
      <c r="AD412" s="307"/>
      <c r="AE412" s="307"/>
      <c r="AF412" s="307"/>
    </row>
    <row r="413" spans="1:32" ht="20.25" customHeight="1" x14ac:dyDescent="0.2">
      <c r="A413" s="445"/>
      <c r="B413" s="307"/>
      <c r="C413" s="307"/>
      <c r="D413" s="307"/>
      <c r="E413" s="307"/>
      <c r="F413" s="307"/>
      <c r="G413" s="307"/>
      <c r="H413" s="307"/>
      <c r="I413" s="307"/>
      <c r="J413" s="307"/>
      <c r="K413" s="307"/>
      <c r="L413" s="307"/>
      <c r="M413" s="307"/>
      <c r="N413" s="307"/>
      <c r="O413" s="307"/>
      <c r="P413" s="307"/>
      <c r="Q413" s="307"/>
      <c r="R413" s="307"/>
      <c r="S413" s="307"/>
      <c r="T413" s="307"/>
      <c r="U413" s="307"/>
      <c r="V413" s="307"/>
      <c r="W413" s="307"/>
      <c r="X413" s="307"/>
      <c r="Y413" s="307"/>
      <c r="Z413" s="307"/>
      <c r="AA413" s="307"/>
      <c r="AB413" s="307"/>
      <c r="AC413" s="307"/>
      <c r="AD413" s="307"/>
      <c r="AE413" s="307"/>
      <c r="AF413" s="307"/>
    </row>
    <row r="431" spans="1:7" ht="20.25" customHeight="1" x14ac:dyDescent="0.2">
      <c r="A431" s="108"/>
      <c r="B431" s="6"/>
      <c r="C431" s="6"/>
      <c r="D431" s="6"/>
      <c r="E431" s="6"/>
      <c r="F431" s="6"/>
      <c r="G431" s="56"/>
    </row>
  </sheetData>
  <mergeCells count="4">
    <mergeCell ref="B3:N3"/>
    <mergeCell ref="B11:I11"/>
    <mergeCell ref="B7:N7"/>
    <mergeCell ref="B38:Q38"/>
  </mergeCells>
  <phoneticPr fontId="10"/>
  <printOptions horizontalCentered="1"/>
  <pageMargins left="0.23622047244094491" right="0.23622047244094491" top="0.74803149606299213" bottom="0.74803149606299213" header="0.31496062992125984" footer="0.31496062992125984"/>
  <pageSetup paperSize="9" scale="57" fitToHeight="0" orientation="landscape" cellComments="asDisplayed"/>
  <headerFooter alignWithMargins="0"/>
  <rowBreaks count="2" manualBreakCount="2">
    <brk id="48" max="31" man="1"/>
    <brk id="150" max="16383" man="1"/>
  </rowBreaks>
  <colBreaks count="1" manualBreakCount="1">
    <brk id="1" max="1048575" man="1"/>
  </col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0">
    <tabColor theme="0" tint="-0.249977111117893"/>
    <pageSetUpPr fitToPage="1"/>
  </sheetPr>
  <dimension ref="A2:AG553"/>
  <sheetViews>
    <sheetView workbookViewId="0"/>
  </sheetViews>
  <sheetFormatPr defaultColWidth="9" defaultRowHeight="13.2" x14ac:dyDescent="0.2"/>
  <cols>
    <col min="1" max="2" width="4.21875" style="445" customWidth="1"/>
    <col min="3" max="3" width="25" style="307" customWidth="1"/>
    <col min="4" max="4" width="4.88671875" style="307" customWidth="1"/>
    <col min="5" max="5" width="41.6640625" style="307" customWidth="1"/>
    <col min="6" max="6" width="4.88671875" style="307" customWidth="1"/>
    <col min="7" max="7" width="19.6640625" style="402" customWidth="1"/>
    <col min="8" max="8" width="33.88671875" style="307" customWidth="1"/>
    <col min="9" max="23" width="4.88671875" style="307" customWidth="1"/>
    <col min="24" max="24" width="9.21875" style="307" customWidth="1"/>
    <col min="25" max="32" width="4.88671875" style="307" customWidth="1"/>
    <col min="33" max="16384" width="9" style="307"/>
  </cols>
  <sheetData>
    <row r="2" spans="1:32" ht="20.25" customHeight="1" x14ac:dyDescent="0.2">
      <c r="A2" s="519" t="s">
        <v>309</v>
      </c>
      <c r="B2" s="519"/>
    </row>
    <row r="3" spans="1:32" ht="20.25" customHeight="1" x14ac:dyDescent="0.2">
      <c r="A3" s="2351" t="s">
        <v>310</v>
      </c>
      <c r="B3" s="2351"/>
      <c r="C3" s="2351"/>
      <c r="D3" s="2351"/>
      <c r="E3" s="2351"/>
      <c r="F3" s="2351"/>
      <c r="G3" s="2351"/>
      <c r="H3" s="2351"/>
      <c r="I3" s="2351"/>
      <c r="J3" s="2351"/>
      <c r="K3" s="2351"/>
      <c r="L3" s="2351"/>
      <c r="M3" s="2351"/>
      <c r="N3" s="2351"/>
      <c r="O3" s="2351"/>
      <c r="P3" s="2351"/>
      <c r="Q3" s="2351"/>
      <c r="R3" s="2351"/>
      <c r="S3" s="2351"/>
      <c r="T3" s="2351"/>
      <c r="U3" s="2351"/>
      <c r="V3" s="2351"/>
      <c r="W3" s="2351"/>
      <c r="X3" s="2351"/>
      <c r="Y3" s="2351"/>
      <c r="Z3" s="2351"/>
      <c r="AA3" s="2351"/>
      <c r="AB3" s="2351"/>
      <c r="AC3" s="2351"/>
      <c r="AD3" s="2351"/>
      <c r="AE3" s="2351"/>
      <c r="AF3" s="2351"/>
    </row>
    <row r="4" spans="1:32" ht="20.25" customHeight="1" x14ac:dyDescent="0.2"/>
    <row r="5" spans="1:32" ht="30" customHeight="1" x14ac:dyDescent="0.2">
      <c r="J5" s="445"/>
      <c r="K5" s="445"/>
      <c r="L5" s="445"/>
      <c r="M5" s="445"/>
      <c r="N5" s="445"/>
      <c r="O5" s="445"/>
      <c r="P5" s="445"/>
      <c r="Q5" s="445"/>
      <c r="R5" s="445"/>
      <c r="S5" s="2261" t="s">
        <v>311</v>
      </c>
      <c r="T5" s="2262"/>
      <c r="U5" s="2262"/>
      <c r="V5" s="2263"/>
      <c r="W5" s="446"/>
      <c r="X5" s="447"/>
      <c r="Y5" s="447"/>
      <c r="Z5" s="447"/>
      <c r="AA5" s="447"/>
      <c r="AB5" s="447"/>
      <c r="AC5" s="447"/>
      <c r="AD5" s="447"/>
      <c r="AE5" s="447"/>
      <c r="AF5" s="448"/>
    </row>
    <row r="6" spans="1:32" ht="20.25" customHeight="1" x14ac:dyDescent="0.2"/>
    <row r="7" spans="1:32" ht="18" customHeight="1" x14ac:dyDescent="0.2">
      <c r="A7" s="2261" t="s">
        <v>230</v>
      </c>
      <c r="B7" s="2262"/>
      <c r="C7" s="2263"/>
      <c r="D7" s="2261" t="s">
        <v>1</v>
      </c>
      <c r="E7" s="2263"/>
      <c r="F7" s="2352" t="s">
        <v>2</v>
      </c>
      <c r="G7" s="2353"/>
      <c r="H7" s="2261" t="s">
        <v>249</v>
      </c>
      <c r="I7" s="2262"/>
      <c r="J7" s="2262"/>
      <c r="K7" s="2262"/>
      <c r="L7" s="2262"/>
      <c r="M7" s="2262"/>
      <c r="N7" s="2262"/>
      <c r="O7" s="2262"/>
      <c r="P7" s="2262"/>
      <c r="Q7" s="2262"/>
      <c r="R7" s="2262"/>
      <c r="S7" s="2262"/>
      <c r="T7" s="2262"/>
      <c r="U7" s="2262"/>
      <c r="V7" s="2262"/>
      <c r="W7" s="2262"/>
      <c r="X7" s="2263"/>
      <c r="Y7" s="2261" t="s">
        <v>4</v>
      </c>
      <c r="Z7" s="2262"/>
      <c r="AA7" s="2262"/>
      <c r="AB7" s="2263"/>
      <c r="AC7" s="2261" t="s">
        <v>5</v>
      </c>
      <c r="AD7" s="2262"/>
      <c r="AE7" s="2262"/>
      <c r="AF7" s="2263"/>
    </row>
    <row r="8" spans="1:32" ht="18.75" customHeight="1" x14ac:dyDescent="0.2">
      <c r="A8" s="2264" t="s">
        <v>6</v>
      </c>
      <c r="B8" s="2265"/>
      <c r="C8" s="2266"/>
      <c r="D8" s="449"/>
      <c r="E8" s="375"/>
      <c r="F8" s="326"/>
      <c r="G8" s="460"/>
      <c r="H8" s="2270" t="s">
        <v>7</v>
      </c>
      <c r="I8" s="397" t="s">
        <v>8</v>
      </c>
      <c r="J8" s="317" t="s">
        <v>9</v>
      </c>
      <c r="K8" s="318"/>
      <c r="L8" s="318"/>
      <c r="M8" s="397" t="s">
        <v>8</v>
      </c>
      <c r="N8" s="317" t="s">
        <v>10</v>
      </c>
      <c r="O8" s="318"/>
      <c r="P8" s="318"/>
      <c r="Q8" s="397" t="s">
        <v>8</v>
      </c>
      <c r="R8" s="317" t="s">
        <v>11</v>
      </c>
      <c r="S8" s="318"/>
      <c r="T8" s="318"/>
      <c r="U8" s="397" t="s">
        <v>8</v>
      </c>
      <c r="V8" s="317" t="s">
        <v>12</v>
      </c>
      <c r="W8" s="318"/>
      <c r="X8" s="319"/>
      <c r="Y8" s="2272"/>
      <c r="Z8" s="2273"/>
      <c r="AA8" s="2273"/>
      <c r="AB8" s="2274"/>
      <c r="AC8" s="2272"/>
      <c r="AD8" s="2273"/>
      <c r="AE8" s="2273"/>
      <c r="AF8" s="2274"/>
    </row>
    <row r="9" spans="1:32" ht="18.75" customHeight="1" x14ac:dyDescent="0.2">
      <c r="A9" s="2267"/>
      <c r="B9" s="2268"/>
      <c r="C9" s="2269"/>
      <c r="D9" s="450"/>
      <c r="E9" s="377"/>
      <c r="F9" s="353"/>
      <c r="G9" s="431"/>
      <c r="H9" s="2271"/>
      <c r="I9" s="458" t="s">
        <v>8</v>
      </c>
      <c r="J9" s="451" t="s">
        <v>13</v>
      </c>
      <c r="K9" s="452"/>
      <c r="L9" s="452"/>
      <c r="M9" s="429" t="s">
        <v>8</v>
      </c>
      <c r="N9" s="451" t="s">
        <v>14</v>
      </c>
      <c r="O9" s="452"/>
      <c r="P9" s="452"/>
      <c r="Q9" s="429" t="s">
        <v>8</v>
      </c>
      <c r="R9" s="451" t="s">
        <v>15</v>
      </c>
      <c r="S9" s="452"/>
      <c r="T9" s="452"/>
      <c r="U9" s="429" t="s">
        <v>8</v>
      </c>
      <c r="V9" s="451" t="s">
        <v>16</v>
      </c>
      <c r="W9" s="452"/>
      <c r="X9" s="354"/>
      <c r="Y9" s="2275"/>
      <c r="Z9" s="2276"/>
      <c r="AA9" s="2276"/>
      <c r="AB9" s="2277"/>
      <c r="AC9" s="2275"/>
      <c r="AD9" s="2276"/>
      <c r="AE9" s="2276"/>
      <c r="AF9" s="2277"/>
    </row>
    <row r="10" spans="1:32" ht="19.5" customHeight="1" x14ac:dyDescent="0.2">
      <c r="A10" s="330"/>
      <c r="B10" s="331"/>
      <c r="C10" s="332"/>
      <c r="D10" s="333"/>
      <c r="E10" s="322"/>
      <c r="F10" s="334"/>
      <c r="G10" s="335"/>
      <c r="H10" s="393" t="s">
        <v>19</v>
      </c>
      <c r="I10" s="407" t="s">
        <v>8</v>
      </c>
      <c r="J10" s="341" t="s">
        <v>20</v>
      </c>
      <c r="K10" s="408"/>
      <c r="L10" s="367"/>
      <c r="M10" s="409" t="s">
        <v>8</v>
      </c>
      <c r="N10" s="341" t="s">
        <v>21</v>
      </c>
      <c r="O10" s="409"/>
      <c r="P10" s="341"/>
      <c r="Q10" s="410"/>
      <c r="R10" s="410"/>
      <c r="S10" s="410"/>
      <c r="T10" s="410"/>
      <c r="U10" s="410"/>
      <c r="V10" s="410"/>
      <c r="W10" s="410"/>
      <c r="X10" s="411"/>
      <c r="Y10" s="397" t="s">
        <v>8</v>
      </c>
      <c r="Z10" s="317" t="s">
        <v>17</v>
      </c>
      <c r="AA10" s="317"/>
      <c r="AB10" s="329"/>
      <c r="AC10" s="397" t="s">
        <v>8</v>
      </c>
      <c r="AD10" s="317" t="s">
        <v>17</v>
      </c>
      <c r="AE10" s="317"/>
      <c r="AF10" s="329"/>
    </row>
    <row r="11" spans="1:32" ht="18.75" customHeight="1" x14ac:dyDescent="0.2">
      <c r="A11" s="330"/>
      <c r="B11" s="331"/>
      <c r="C11" s="382"/>
      <c r="D11" s="334"/>
      <c r="E11" s="322"/>
      <c r="F11" s="334"/>
      <c r="G11" s="442"/>
      <c r="H11" s="475" t="s">
        <v>51</v>
      </c>
      <c r="I11" s="397" t="s">
        <v>8</v>
      </c>
      <c r="J11" s="344" t="s">
        <v>22</v>
      </c>
      <c r="K11" s="413"/>
      <c r="L11" s="397" t="s">
        <v>8</v>
      </c>
      <c r="M11" s="344" t="s">
        <v>26</v>
      </c>
      <c r="N11" s="344"/>
      <c r="O11" s="344"/>
      <c r="P11" s="344"/>
      <c r="Q11" s="344"/>
      <c r="R11" s="344"/>
      <c r="S11" s="344"/>
      <c r="T11" s="344"/>
      <c r="U11" s="344"/>
      <c r="V11" s="344"/>
      <c r="W11" s="344"/>
      <c r="X11" s="345"/>
      <c r="Y11" s="397" t="s">
        <v>8</v>
      </c>
      <c r="Z11" s="320" t="s">
        <v>18</v>
      </c>
      <c r="AA11" s="336"/>
      <c r="AB11" s="337"/>
      <c r="AC11" s="397" t="s">
        <v>8</v>
      </c>
      <c r="AD11" s="320" t="s">
        <v>18</v>
      </c>
      <c r="AE11" s="336"/>
      <c r="AF11" s="337"/>
    </row>
    <row r="12" spans="1:32" ht="18.75" customHeight="1" x14ac:dyDescent="0.2">
      <c r="A12" s="330"/>
      <c r="B12" s="331"/>
      <c r="C12" s="382"/>
      <c r="D12" s="334"/>
      <c r="E12" s="322"/>
      <c r="F12" s="334"/>
      <c r="G12" s="442"/>
      <c r="H12" s="2278" t="s">
        <v>255</v>
      </c>
      <c r="I12" s="2298" t="s">
        <v>8</v>
      </c>
      <c r="J12" s="2282" t="s">
        <v>27</v>
      </c>
      <c r="K12" s="2282"/>
      <c r="L12" s="2282"/>
      <c r="M12" s="2298" t="s">
        <v>8</v>
      </c>
      <c r="N12" s="2282" t="s">
        <v>28</v>
      </c>
      <c r="O12" s="2282"/>
      <c r="P12" s="2282"/>
      <c r="Q12" s="415"/>
      <c r="R12" s="415"/>
      <c r="S12" s="415"/>
      <c r="T12" s="415"/>
      <c r="U12" s="415"/>
      <c r="V12" s="415"/>
      <c r="W12" s="415"/>
      <c r="X12" s="416"/>
      <c r="AB12" s="337"/>
      <c r="AF12" s="337"/>
    </row>
    <row r="13" spans="1:32" ht="18.75" customHeight="1" x14ac:dyDescent="0.2">
      <c r="A13" s="330"/>
      <c r="B13" s="331"/>
      <c r="C13" s="382"/>
      <c r="D13" s="334"/>
      <c r="E13" s="322"/>
      <c r="F13" s="334"/>
      <c r="G13" s="442"/>
      <c r="H13" s="2279"/>
      <c r="I13" s="2299"/>
      <c r="J13" s="2283"/>
      <c r="K13" s="2283"/>
      <c r="L13" s="2283"/>
      <c r="M13" s="2299"/>
      <c r="N13" s="2283"/>
      <c r="O13" s="2283"/>
      <c r="P13" s="2283"/>
      <c r="Q13" s="405"/>
      <c r="R13" s="405"/>
      <c r="S13" s="405"/>
      <c r="T13" s="405"/>
      <c r="U13" s="405"/>
      <c r="V13" s="405"/>
      <c r="W13" s="405"/>
      <c r="X13" s="406"/>
      <c r="Y13" s="339"/>
      <c r="Z13" s="336"/>
      <c r="AA13" s="336"/>
      <c r="AB13" s="337"/>
      <c r="AC13" s="339"/>
      <c r="AD13" s="336"/>
      <c r="AE13" s="336"/>
      <c r="AF13" s="337"/>
    </row>
    <row r="14" spans="1:32" ht="18.75" customHeight="1" x14ac:dyDescent="0.2">
      <c r="A14" s="330"/>
      <c r="B14" s="331"/>
      <c r="C14" s="382"/>
      <c r="D14" s="334"/>
      <c r="E14" s="322"/>
      <c r="F14" s="334"/>
      <c r="G14" s="442"/>
      <c r="H14" s="2278" t="s">
        <v>257</v>
      </c>
      <c r="I14" s="2298" t="s">
        <v>8</v>
      </c>
      <c r="J14" s="2282" t="s">
        <v>27</v>
      </c>
      <c r="K14" s="2282"/>
      <c r="L14" s="2282"/>
      <c r="M14" s="2298" t="s">
        <v>8</v>
      </c>
      <c r="N14" s="2282" t="s">
        <v>28</v>
      </c>
      <c r="O14" s="2282"/>
      <c r="P14" s="2282"/>
      <c r="Q14" s="415"/>
      <c r="R14" s="415"/>
      <c r="S14" s="415"/>
      <c r="T14" s="415"/>
      <c r="U14" s="415"/>
      <c r="V14" s="415"/>
      <c r="W14" s="415"/>
      <c r="X14" s="416"/>
      <c r="Y14" s="339"/>
      <c r="Z14" s="336"/>
      <c r="AA14" s="336"/>
      <c r="AB14" s="337"/>
      <c r="AC14" s="339"/>
      <c r="AD14" s="336"/>
      <c r="AE14" s="336"/>
      <c r="AF14" s="337"/>
    </row>
    <row r="15" spans="1:32" ht="18.75" customHeight="1" x14ac:dyDescent="0.2">
      <c r="A15" s="330"/>
      <c r="B15" s="331"/>
      <c r="C15" s="382"/>
      <c r="D15" s="334"/>
      <c r="E15" s="322"/>
      <c r="F15" s="334"/>
      <c r="G15" s="442"/>
      <c r="H15" s="2279"/>
      <c r="I15" s="2299"/>
      <c r="J15" s="2283"/>
      <c r="K15" s="2283"/>
      <c r="L15" s="2283"/>
      <c r="M15" s="2299"/>
      <c r="N15" s="2283"/>
      <c r="O15" s="2283"/>
      <c r="P15" s="2283"/>
      <c r="Q15" s="405"/>
      <c r="R15" s="405"/>
      <c r="S15" s="405"/>
      <c r="T15" s="405"/>
      <c r="U15" s="405"/>
      <c r="V15" s="405"/>
      <c r="W15" s="405"/>
      <c r="X15" s="406"/>
      <c r="Y15" s="339"/>
      <c r="Z15" s="336"/>
      <c r="AA15" s="336"/>
      <c r="AB15" s="337"/>
      <c r="AC15" s="339"/>
      <c r="AD15" s="336"/>
      <c r="AE15" s="336"/>
      <c r="AF15" s="337"/>
    </row>
    <row r="16" spans="1:32" ht="18.75" customHeight="1" x14ac:dyDescent="0.2">
      <c r="A16" s="330"/>
      <c r="B16" s="331"/>
      <c r="C16" s="332"/>
      <c r="D16" s="334"/>
      <c r="E16" s="322"/>
      <c r="F16" s="334"/>
      <c r="G16" s="442"/>
      <c r="H16" s="388" t="s">
        <v>312</v>
      </c>
      <c r="I16" s="407" t="s">
        <v>8</v>
      </c>
      <c r="J16" s="341" t="s">
        <v>22</v>
      </c>
      <c r="K16" s="408"/>
      <c r="L16" s="409" t="s">
        <v>8</v>
      </c>
      <c r="M16" s="341" t="s">
        <v>49</v>
      </c>
      <c r="N16" s="341"/>
      <c r="O16" s="418" t="s">
        <v>8</v>
      </c>
      <c r="P16" s="343" t="s">
        <v>50</v>
      </c>
      <c r="Q16" s="341"/>
      <c r="R16" s="341"/>
      <c r="S16" s="408"/>
      <c r="T16" s="408"/>
      <c r="U16" s="408"/>
      <c r="V16" s="408"/>
      <c r="W16" s="408"/>
      <c r="X16" s="412"/>
      <c r="Y16" s="339"/>
      <c r="Z16" s="336"/>
      <c r="AA16" s="336"/>
      <c r="AB16" s="337"/>
      <c r="AC16" s="339"/>
      <c r="AD16" s="336"/>
      <c r="AE16" s="336"/>
      <c r="AF16" s="337"/>
    </row>
    <row r="17" spans="1:32" ht="18.75" customHeight="1" x14ac:dyDescent="0.2">
      <c r="A17" s="398" t="s">
        <v>8</v>
      </c>
      <c r="B17" s="331">
        <v>76</v>
      </c>
      <c r="C17" s="382" t="s">
        <v>313</v>
      </c>
      <c r="D17" s="398" t="s">
        <v>8</v>
      </c>
      <c r="E17" s="322" t="s">
        <v>314</v>
      </c>
      <c r="F17" s="334"/>
      <c r="G17" s="442"/>
      <c r="H17" s="388" t="s">
        <v>315</v>
      </c>
      <c r="I17" s="407" t="s">
        <v>8</v>
      </c>
      <c r="J17" s="341" t="s">
        <v>47</v>
      </c>
      <c r="K17" s="408"/>
      <c r="L17" s="367"/>
      <c r="M17" s="397" t="s">
        <v>8</v>
      </c>
      <c r="N17" s="341" t="s">
        <v>48</v>
      </c>
      <c r="O17" s="410"/>
      <c r="P17" s="410"/>
      <c r="Q17" s="408"/>
      <c r="R17" s="408"/>
      <c r="S17" s="408"/>
      <c r="T17" s="408"/>
      <c r="U17" s="408"/>
      <c r="V17" s="408"/>
      <c r="W17" s="408"/>
      <c r="X17" s="412"/>
      <c r="Y17" s="339"/>
      <c r="Z17" s="336"/>
      <c r="AA17" s="336"/>
      <c r="AB17" s="337"/>
      <c r="AC17" s="339"/>
      <c r="AD17" s="336"/>
      <c r="AE17" s="336"/>
      <c r="AF17" s="337"/>
    </row>
    <row r="18" spans="1:32" ht="18.75" customHeight="1" x14ac:dyDescent="0.2">
      <c r="A18" s="330"/>
      <c r="B18" s="331"/>
      <c r="C18" s="382" t="s">
        <v>316</v>
      </c>
      <c r="D18" s="398" t="s">
        <v>8</v>
      </c>
      <c r="E18" s="322" t="s">
        <v>317</v>
      </c>
      <c r="F18" s="334"/>
      <c r="G18" s="442"/>
      <c r="H18" s="388" t="s">
        <v>223</v>
      </c>
      <c r="I18" s="407" t="s">
        <v>8</v>
      </c>
      <c r="J18" s="341" t="s">
        <v>22</v>
      </c>
      <c r="K18" s="408"/>
      <c r="L18" s="409" t="s">
        <v>8</v>
      </c>
      <c r="M18" s="341" t="s">
        <v>26</v>
      </c>
      <c r="N18" s="341"/>
      <c r="O18" s="408"/>
      <c r="P18" s="408"/>
      <c r="Q18" s="408"/>
      <c r="R18" s="408"/>
      <c r="S18" s="408"/>
      <c r="T18" s="408"/>
      <c r="U18" s="408"/>
      <c r="V18" s="408"/>
      <c r="W18" s="408"/>
      <c r="X18" s="412"/>
      <c r="Y18" s="339"/>
      <c r="Z18" s="336"/>
      <c r="AA18" s="336"/>
      <c r="AB18" s="337"/>
      <c r="AC18" s="339"/>
      <c r="AD18" s="336"/>
      <c r="AE18" s="336"/>
      <c r="AF18" s="337"/>
    </row>
    <row r="19" spans="1:32" ht="18.75" customHeight="1" x14ac:dyDescent="0.2">
      <c r="A19" s="330"/>
      <c r="B19" s="331"/>
      <c r="C19" s="382"/>
      <c r="D19" s="334"/>
      <c r="E19" s="322"/>
      <c r="F19" s="334"/>
      <c r="G19" s="442"/>
      <c r="H19" s="388" t="s">
        <v>318</v>
      </c>
      <c r="I19" s="407" t="s">
        <v>8</v>
      </c>
      <c r="J19" s="341" t="s">
        <v>22</v>
      </c>
      <c r="K19" s="408"/>
      <c r="L19" s="409" t="s">
        <v>8</v>
      </c>
      <c r="M19" s="341" t="s">
        <v>49</v>
      </c>
      <c r="N19" s="341"/>
      <c r="O19" s="418" t="s">
        <v>8</v>
      </c>
      <c r="P19" s="343" t="s">
        <v>50</v>
      </c>
      <c r="Q19" s="341"/>
      <c r="R19" s="341"/>
      <c r="S19" s="408"/>
      <c r="T19" s="341"/>
      <c r="U19" s="408"/>
      <c r="V19" s="408"/>
      <c r="W19" s="408"/>
      <c r="X19" s="412"/>
      <c r="Y19" s="339"/>
      <c r="Z19" s="336"/>
      <c r="AA19" s="336"/>
      <c r="AB19" s="337"/>
      <c r="AC19" s="339"/>
      <c r="AD19" s="336"/>
      <c r="AE19" s="336"/>
      <c r="AF19" s="337"/>
    </row>
    <row r="20" spans="1:32" ht="18.75" customHeight="1" x14ac:dyDescent="0.2">
      <c r="A20" s="330"/>
      <c r="B20" s="331"/>
      <c r="C20" s="332"/>
      <c r="D20" s="334"/>
      <c r="E20" s="322"/>
      <c r="F20" s="334"/>
      <c r="G20" s="442"/>
      <c r="H20" s="364" t="s">
        <v>33</v>
      </c>
      <c r="I20" s="461" t="s">
        <v>8</v>
      </c>
      <c r="J20" s="341" t="s">
        <v>22</v>
      </c>
      <c r="K20" s="341"/>
      <c r="L20" s="409" t="s">
        <v>8</v>
      </c>
      <c r="M20" s="341" t="s">
        <v>23</v>
      </c>
      <c r="N20" s="341"/>
      <c r="O20" s="409" t="s">
        <v>8</v>
      </c>
      <c r="P20" s="341" t="s">
        <v>24</v>
      </c>
      <c r="Q20" s="410"/>
      <c r="R20" s="408"/>
      <c r="S20" s="408"/>
      <c r="T20" s="408"/>
      <c r="U20" s="408"/>
      <c r="V20" s="408"/>
      <c r="W20" s="408"/>
      <c r="X20" s="412"/>
      <c r="Y20" s="339"/>
      <c r="Z20" s="336"/>
      <c r="AA20" s="336"/>
      <c r="AB20" s="337"/>
      <c r="AC20" s="339"/>
      <c r="AD20" s="336"/>
      <c r="AE20" s="336"/>
      <c r="AF20" s="337"/>
    </row>
    <row r="21" spans="1:32" ht="19.5" customHeight="1" x14ac:dyDescent="0.2">
      <c r="A21" s="330"/>
      <c r="B21" s="331"/>
      <c r="C21" s="332"/>
      <c r="D21" s="334"/>
      <c r="E21" s="322"/>
      <c r="F21" s="334"/>
      <c r="G21" s="335"/>
      <c r="H21" s="347" t="s">
        <v>32</v>
      </c>
      <c r="I21" s="407" t="s">
        <v>8</v>
      </c>
      <c r="J21" s="341" t="s">
        <v>22</v>
      </c>
      <c r="K21" s="341"/>
      <c r="L21" s="409" t="s">
        <v>8</v>
      </c>
      <c r="M21" s="341" t="s">
        <v>26</v>
      </c>
      <c r="N21" s="341"/>
      <c r="O21" s="410"/>
      <c r="P21" s="341"/>
      <c r="Q21" s="410"/>
      <c r="R21" s="410"/>
      <c r="S21" s="410"/>
      <c r="T21" s="410"/>
      <c r="U21" s="410"/>
      <c r="V21" s="410"/>
      <c r="W21" s="410"/>
      <c r="X21" s="411"/>
      <c r="Y21" s="336"/>
      <c r="Z21" s="336"/>
      <c r="AA21" s="336"/>
      <c r="AB21" s="337"/>
      <c r="AC21" s="339"/>
      <c r="AD21" s="336"/>
      <c r="AE21" s="336"/>
      <c r="AF21" s="337"/>
    </row>
    <row r="22" spans="1:32" ht="18.75" customHeight="1" x14ac:dyDescent="0.2">
      <c r="A22" s="330"/>
      <c r="B22" s="331"/>
      <c r="C22" s="382"/>
      <c r="D22" s="334"/>
      <c r="E22" s="322"/>
      <c r="F22" s="334"/>
      <c r="G22" s="442"/>
      <c r="H22" s="388" t="s">
        <v>78</v>
      </c>
      <c r="I22" s="407" t="s">
        <v>8</v>
      </c>
      <c r="J22" s="341" t="s">
        <v>22</v>
      </c>
      <c r="K22" s="341"/>
      <c r="L22" s="409" t="s">
        <v>8</v>
      </c>
      <c r="M22" s="341" t="s">
        <v>35</v>
      </c>
      <c r="N22" s="341"/>
      <c r="O22" s="409" t="s">
        <v>8</v>
      </c>
      <c r="P22" s="341" t="s">
        <v>36</v>
      </c>
      <c r="Q22" s="368"/>
      <c r="R22" s="409" t="s">
        <v>8</v>
      </c>
      <c r="S22" s="341" t="s">
        <v>79</v>
      </c>
      <c r="T22" s="341"/>
      <c r="U22" s="341"/>
      <c r="V22" s="341"/>
      <c r="W22" s="341"/>
      <c r="X22" s="342"/>
      <c r="Y22" s="339"/>
      <c r="Z22" s="336"/>
      <c r="AA22" s="336"/>
      <c r="AB22" s="337"/>
      <c r="AC22" s="339"/>
      <c r="AD22" s="336"/>
      <c r="AE22" s="336"/>
      <c r="AF22" s="337"/>
    </row>
    <row r="23" spans="1:32" ht="18.75" customHeight="1" x14ac:dyDescent="0.2">
      <c r="A23" s="330"/>
      <c r="B23" s="331"/>
      <c r="C23" s="332"/>
      <c r="D23" s="333"/>
      <c r="E23" s="322"/>
      <c r="F23" s="334"/>
      <c r="G23" s="335"/>
      <c r="H23" s="340" t="s">
        <v>177</v>
      </c>
      <c r="I23" s="407" t="s">
        <v>8</v>
      </c>
      <c r="J23" s="341" t="s">
        <v>22</v>
      </c>
      <c r="K23" s="341"/>
      <c r="L23" s="409" t="s">
        <v>8</v>
      </c>
      <c r="M23" s="341" t="s">
        <v>35</v>
      </c>
      <c r="N23" s="341"/>
      <c r="O23" s="409" t="s">
        <v>8</v>
      </c>
      <c r="P23" s="341" t="s">
        <v>36</v>
      </c>
      <c r="Q23" s="341"/>
      <c r="R23" s="409" t="s">
        <v>8</v>
      </c>
      <c r="S23" s="341" t="s">
        <v>37</v>
      </c>
      <c r="T23" s="341"/>
      <c r="U23" s="410"/>
      <c r="V23" s="410"/>
      <c r="W23" s="410"/>
      <c r="X23" s="411"/>
      <c r="Y23" s="336"/>
      <c r="Z23" s="336"/>
      <c r="AA23" s="336"/>
      <c r="AB23" s="337"/>
      <c r="AC23" s="339"/>
      <c r="AD23" s="336"/>
      <c r="AE23" s="336"/>
      <c r="AF23" s="337"/>
    </row>
    <row r="24" spans="1:32" ht="18.75" customHeight="1" x14ac:dyDescent="0.2">
      <c r="A24" s="330"/>
      <c r="B24" s="331"/>
      <c r="C24" s="332"/>
      <c r="D24" s="333"/>
      <c r="E24" s="322"/>
      <c r="F24" s="334"/>
      <c r="G24" s="335"/>
      <c r="H24" s="476" t="s">
        <v>38</v>
      </c>
      <c r="I24" s="417" t="s">
        <v>8</v>
      </c>
      <c r="J24" s="343" t="s">
        <v>39</v>
      </c>
      <c r="K24" s="343"/>
      <c r="L24" s="418" t="s">
        <v>8</v>
      </c>
      <c r="M24" s="343" t="s">
        <v>40</v>
      </c>
      <c r="N24" s="343"/>
      <c r="O24" s="418" t="s">
        <v>8</v>
      </c>
      <c r="P24" s="343" t="s">
        <v>41</v>
      </c>
      <c r="Q24" s="343"/>
      <c r="R24" s="418"/>
      <c r="S24" s="343"/>
      <c r="T24" s="343"/>
      <c r="U24" s="434"/>
      <c r="V24" s="434"/>
      <c r="W24" s="434"/>
      <c r="X24" s="435"/>
      <c r="Y24" s="336"/>
      <c r="Z24" s="336"/>
      <c r="AA24" s="336"/>
      <c r="AB24" s="337"/>
      <c r="AC24" s="339"/>
      <c r="AD24" s="336"/>
      <c r="AE24" s="336"/>
      <c r="AF24" s="337"/>
    </row>
    <row r="25" spans="1:32" ht="19.5" customHeight="1" x14ac:dyDescent="0.2">
      <c r="A25" s="350"/>
      <c r="B25" s="351"/>
      <c r="C25" s="352"/>
      <c r="D25" s="353"/>
      <c r="E25" s="354"/>
      <c r="F25" s="355"/>
      <c r="G25" s="356"/>
      <c r="H25" s="477" t="s">
        <v>42</v>
      </c>
      <c r="I25" s="419" t="s">
        <v>8</v>
      </c>
      <c r="J25" s="358" t="s">
        <v>22</v>
      </c>
      <c r="K25" s="358"/>
      <c r="L25" s="420" t="s">
        <v>8</v>
      </c>
      <c r="M25" s="358" t="s">
        <v>26</v>
      </c>
      <c r="N25" s="358"/>
      <c r="O25" s="358"/>
      <c r="P25" s="358"/>
      <c r="Q25" s="468"/>
      <c r="R25" s="468"/>
      <c r="S25" s="468"/>
      <c r="T25" s="468"/>
      <c r="U25" s="468"/>
      <c r="V25" s="468"/>
      <c r="W25" s="468"/>
      <c r="X25" s="469"/>
      <c r="Y25" s="361"/>
      <c r="Z25" s="361"/>
      <c r="AA25" s="361"/>
      <c r="AB25" s="362"/>
      <c r="AC25" s="360"/>
      <c r="AD25" s="361"/>
      <c r="AE25" s="361"/>
      <c r="AF25" s="362"/>
    </row>
    <row r="26" spans="1:32" ht="19.5" customHeight="1" x14ac:dyDescent="0.2">
      <c r="A26" s="330"/>
      <c r="B26" s="331"/>
      <c r="C26" s="382"/>
      <c r="D26" s="333"/>
      <c r="E26" s="322"/>
      <c r="F26" s="334"/>
      <c r="G26" s="335"/>
      <c r="H26" s="393" t="s">
        <v>19</v>
      </c>
      <c r="I26" s="407" t="s">
        <v>8</v>
      </c>
      <c r="J26" s="341" t="s">
        <v>20</v>
      </c>
      <c r="K26" s="408"/>
      <c r="L26" s="367"/>
      <c r="M26" s="409" t="s">
        <v>8</v>
      </c>
      <c r="N26" s="341" t="s">
        <v>21</v>
      </c>
      <c r="O26" s="409"/>
      <c r="P26" s="366"/>
      <c r="Q26" s="425"/>
      <c r="R26" s="425"/>
      <c r="S26" s="425"/>
      <c r="T26" s="425"/>
      <c r="U26" s="425"/>
      <c r="V26" s="425"/>
      <c r="W26" s="425"/>
      <c r="X26" s="426"/>
      <c r="Y26" s="397" t="s">
        <v>8</v>
      </c>
      <c r="Z26" s="317" t="s">
        <v>17</v>
      </c>
      <c r="AA26" s="317"/>
      <c r="AB26" s="329"/>
      <c r="AC26" s="397" t="s">
        <v>8</v>
      </c>
      <c r="AD26" s="317" t="s">
        <v>17</v>
      </c>
      <c r="AE26" s="317"/>
      <c r="AF26" s="329"/>
    </row>
    <row r="27" spans="1:32" ht="18.75" customHeight="1" x14ac:dyDescent="0.2">
      <c r="A27" s="330"/>
      <c r="B27" s="331"/>
      <c r="C27" s="382"/>
      <c r="D27" s="334"/>
      <c r="E27" s="322"/>
      <c r="F27" s="334"/>
      <c r="G27" s="442"/>
      <c r="H27" s="475" t="s">
        <v>319</v>
      </c>
      <c r="I27" s="407" t="s">
        <v>8</v>
      </c>
      <c r="J27" s="341" t="s">
        <v>47</v>
      </c>
      <c r="K27" s="408"/>
      <c r="L27" s="367"/>
      <c r="M27" s="397" t="s">
        <v>8</v>
      </c>
      <c r="N27" s="341" t="s">
        <v>48</v>
      </c>
      <c r="O27" s="410"/>
      <c r="P27" s="344"/>
      <c r="Q27" s="344"/>
      <c r="R27" s="344"/>
      <c r="S27" s="344"/>
      <c r="T27" s="344"/>
      <c r="U27" s="344"/>
      <c r="V27" s="344"/>
      <c r="W27" s="344"/>
      <c r="X27" s="345"/>
      <c r="Y27" s="397" t="s">
        <v>8</v>
      </c>
      <c r="Z27" s="320" t="s">
        <v>18</v>
      </c>
      <c r="AA27" s="336"/>
      <c r="AB27" s="337"/>
      <c r="AC27" s="397" t="s">
        <v>8</v>
      </c>
      <c r="AD27" s="320" t="s">
        <v>18</v>
      </c>
      <c r="AE27" s="336"/>
      <c r="AF27" s="337"/>
    </row>
    <row r="28" spans="1:32" ht="18.75" customHeight="1" x14ac:dyDescent="0.2">
      <c r="A28" s="330"/>
      <c r="B28" s="331"/>
      <c r="C28" s="382"/>
      <c r="D28" s="334"/>
      <c r="E28" s="322"/>
      <c r="F28" s="334"/>
      <c r="G28" s="442"/>
      <c r="H28" s="388" t="s">
        <v>51</v>
      </c>
      <c r="I28" s="407" t="s">
        <v>8</v>
      </c>
      <c r="J28" s="341" t="s">
        <v>22</v>
      </c>
      <c r="K28" s="408"/>
      <c r="L28" s="409" t="s">
        <v>8</v>
      </c>
      <c r="M28" s="341" t="s">
        <v>26</v>
      </c>
      <c r="N28" s="368"/>
      <c r="O28" s="368"/>
      <c r="P28" s="368"/>
      <c r="Q28" s="368"/>
      <c r="R28" s="368"/>
      <c r="S28" s="368"/>
      <c r="T28" s="368"/>
      <c r="U28" s="368"/>
      <c r="V28" s="368"/>
      <c r="W28" s="368"/>
      <c r="X28" s="369"/>
      <c r="Y28" s="339"/>
      <c r="Z28" s="336"/>
      <c r="AA28" s="336"/>
      <c r="AB28" s="337"/>
      <c r="AC28" s="339"/>
      <c r="AD28" s="336"/>
      <c r="AE28" s="336"/>
      <c r="AF28" s="337"/>
    </row>
    <row r="29" spans="1:32" ht="18.75" customHeight="1" x14ac:dyDescent="0.2">
      <c r="A29" s="330"/>
      <c r="B29" s="331"/>
      <c r="C29" s="382"/>
      <c r="D29" s="334"/>
      <c r="E29" s="322"/>
      <c r="F29" s="334"/>
      <c r="G29" s="442"/>
      <c r="H29" s="2278" t="s">
        <v>52</v>
      </c>
      <c r="I29" s="2298" t="s">
        <v>8</v>
      </c>
      <c r="J29" s="2282" t="s">
        <v>27</v>
      </c>
      <c r="K29" s="2282"/>
      <c r="L29" s="2282"/>
      <c r="M29" s="2298" t="s">
        <v>8</v>
      </c>
      <c r="N29" s="2282" t="s">
        <v>28</v>
      </c>
      <c r="O29" s="2282"/>
      <c r="P29" s="2282"/>
      <c r="Q29" s="415"/>
      <c r="R29" s="415"/>
      <c r="S29" s="415"/>
      <c r="T29" s="415"/>
      <c r="U29" s="415"/>
      <c r="V29" s="415"/>
      <c r="W29" s="415"/>
      <c r="X29" s="416"/>
      <c r="Y29" s="339"/>
      <c r="Z29" s="336"/>
      <c r="AA29" s="336"/>
      <c r="AB29" s="337"/>
      <c r="AC29" s="339"/>
      <c r="AD29" s="336"/>
      <c r="AE29" s="336"/>
      <c r="AF29" s="337"/>
    </row>
    <row r="30" spans="1:32" ht="18.75" customHeight="1" x14ac:dyDescent="0.2">
      <c r="A30" s="330"/>
      <c r="B30" s="331"/>
      <c r="C30" s="382"/>
      <c r="D30" s="334"/>
      <c r="E30" s="322"/>
      <c r="F30" s="334"/>
      <c r="G30" s="442"/>
      <c r="H30" s="2279"/>
      <c r="I30" s="2299"/>
      <c r="J30" s="2283"/>
      <c r="K30" s="2283"/>
      <c r="L30" s="2283"/>
      <c r="M30" s="2299"/>
      <c r="N30" s="2283"/>
      <c r="O30" s="2283"/>
      <c r="P30" s="2283"/>
      <c r="Q30" s="405"/>
      <c r="R30" s="405"/>
      <c r="S30" s="405"/>
      <c r="T30" s="405"/>
      <c r="U30" s="405"/>
      <c r="V30" s="405"/>
      <c r="W30" s="405"/>
      <c r="X30" s="406"/>
      <c r="Y30" s="339"/>
      <c r="Z30" s="336"/>
      <c r="AA30" s="336"/>
      <c r="AB30" s="337"/>
      <c r="AC30" s="339"/>
      <c r="AD30" s="336"/>
      <c r="AE30" s="336"/>
      <c r="AF30" s="337"/>
    </row>
    <row r="31" spans="1:32" ht="18.75" customHeight="1" x14ac:dyDescent="0.2">
      <c r="A31" s="398" t="s">
        <v>8</v>
      </c>
      <c r="B31" s="331">
        <v>71</v>
      </c>
      <c r="C31" s="382" t="s">
        <v>320</v>
      </c>
      <c r="D31" s="398" t="s">
        <v>8</v>
      </c>
      <c r="E31" s="322" t="s">
        <v>189</v>
      </c>
      <c r="F31" s="334"/>
      <c r="G31" s="442"/>
      <c r="H31" s="364" t="s">
        <v>33</v>
      </c>
      <c r="I31" s="461" t="s">
        <v>8</v>
      </c>
      <c r="J31" s="341" t="s">
        <v>22</v>
      </c>
      <c r="K31" s="341"/>
      <c r="L31" s="409" t="s">
        <v>8</v>
      </c>
      <c r="M31" s="341" t="s">
        <v>23</v>
      </c>
      <c r="N31" s="341"/>
      <c r="O31" s="409" t="s">
        <v>8</v>
      </c>
      <c r="P31" s="341" t="s">
        <v>24</v>
      </c>
      <c r="Q31" s="410"/>
      <c r="R31" s="408"/>
      <c r="S31" s="408"/>
      <c r="T31" s="408"/>
      <c r="U31" s="408"/>
      <c r="V31" s="408"/>
      <c r="W31" s="408"/>
      <c r="X31" s="412"/>
      <c r="Y31" s="339"/>
      <c r="Z31" s="336"/>
      <c r="AA31" s="336"/>
      <c r="AB31" s="337"/>
      <c r="AC31" s="339"/>
      <c r="AD31" s="336"/>
      <c r="AE31" s="336"/>
      <c r="AF31" s="337"/>
    </row>
    <row r="32" spans="1:32" ht="18.75" customHeight="1" x14ac:dyDescent="0.2">
      <c r="A32" s="330"/>
      <c r="B32" s="331"/>
      <c r="C32" s="382"/>
      <c r="D32" s="398" t="s">
        <v>8</v>
      </c>
      <c r="E32" s="322" t="s">
        <v>175</v>
      </c>
      <c r="F32" s="334"/>
      <c r="G32" s="442"/>
      <c r="H32" s="2354" t="s">
        <v>78</v>
      </c>
      <c r="I32" s="417" t="s">
        <v>8</v>
      </c>
      <c r="J32" s="343" t="s">
        <v>22</v>
      </c>
      <c r="K32" s="370"/>
      <c r="L32" s="418" t="s">
        <v>8</v>
      </c>
      <c r="M32" s="343" t="s">
        <v>321</v>
      </c>
      <c r="N32" s="370"/>
      <c r="O32" s="370"/>
      <c r="P32" s="370"/>
      <c r="Q32" s="370"/>
      <c r="R32" s="418" t="s">
        <v>8</v>
      </c>
      <c r="S32" s="343" t="s">
        <v>322</v>
      </c>
      <c r="T32" s="343"/>
      <c r="U32" s="370"/>
      <c r="V32" s="370"/>
      <c r="W32" s="370"/>
      <c r="X32" s="371"/>
      <c r="Y32" s="339"/>
      <c r="Z32" s="336"/>
      <c r="AA32" s="336"/>
      <c r="AB32" s="337"/>
      <c r="AC32" s="339"/>
      <c r="AD32" s="336"/>
      <c r="AE32" s="336"/>
      <c r="AF32" s="337"/>
    </row>
    <row r="33" spans="1:32" ht="18.75" customHeight="1" x14ac:dyDescent="0.2">
      <c r="A33" s="330"/>
      <c r="B33" s="331"/>
      <c r="C33" s="382"/>
      <c r="D33" s="333"/>
      <c r="E33" s="322"/>
      <c r="F33" s="334"/>
      <c r="G33" s="442"/>
      <c r="H33" s="2355"/>
      <c r="I33" s="398" t="s">
        <v>8</v>
      </c>
      <c r="J33" s="307" t="s">
        <v>323</v>
      </c>
      <c r="K33" s="402"/>
      <c r="L33" s="402"/>
      <c r="M33" s="402"/>
      <c r="N33" s="402"/>
      <c r="O33" s="397" t="s">
        <v>8</v>
      </c>
      <c r="P33" s="478" t="s">
        <v>324</v>
      </c>
      <c r="Q33" s="402"/>
      <c r="R33" s="402"/>
      <c r="S33" s="402"/>
      <c r="T33" s="402"/>
      <c r="U33" s="402"/>
      <c r="V33" s="402"/>
      <c r="W33" s="402"/>
      <c r="X33" s="403"/>
      <c r="Y33" s="339"/>
      <c r="Z33" s="336"/>
      <c r="AA33" s="336"/>
      <c r="AB33" s="337"/>
      <c r="AC33" s="339"/>
      <c r="AD33" s="336"/>
      <c r="AE33" s="336"/>
      <c r="AF33" s="337"/>
    </row>
    <row r="34" spans="1:32" ht="18.75" customHeight="1" x14ac:dyDescent="0.2">
      <c r="A34" s="330"/>
      <c r="B34" s="331"/>
      <c r="C34" s="332"/>
      <c r="D34" s="333"/>
      <c r="E34" s="322"/>
      <c r="F34" s="334"/>
      <c r="G34" s="442"/>
      <c r="H34" s="2356"/>
      <c r="I34" s="398" t="s">
        <v>8</v>
      </c>
      <c r="J34" s="307" t="s">
        <v>325</v>
      </c>
      <c r="K34" s="405"/>
      <c r="L34" s="405"/>
      <c r="M34" s="405"/>
      <c r="N34" s="405"/>
      <c r="O34" s="397" t="s">
        <v>8</v>
      </c>
      <c r="P34" s="478" t="s">
        <v>326</v>
      </c>
      <c r="Q34" s="405"/>
      <c r="R34" s="405"/>
      <c r="S34" s="405"/>
      <c r="T34" s="405"/>
      <c r="U34" s="405"/>
      <c r="V34" s="405"/>
      <c r="W34" s="405"/>
      <c r="X34" s="406"/>
      <c r="Y34" s="339"/>
      <c r="Z34" s="336"/>
      <c r="AA34" s="336"/>
      <c r="AB34" s="337"/>
      <c r="AC34" s="339"/>
      <c r="AD34" s="336"/>
      <c r="AE34" s="336"/>
      <c r="AF34" s="337"/>
    </row>
    <row r="35" spans="1:32" ht="18.75" customHeight="1" x14ac:dyDescent="0.2">
      <c r="A35" s="330"/>
      <c r="B35" s="331"/>
      <c r="C35" s="332"/>
      <c r="D35" s="333"/>
      <c r="E35" s="322"/>
      <c r="F35" s="334"/>
      <c r="G35" s="335"/>
      <c r="H35" s="476" t="s">
        <v>38</v>
      </c>
      <c r="I35" s="417" t="s">
        <v>8</v>
      </c>
      <c r="J35" s="343" t="s">
        <v>39</v>
      </c>
      <c r="K35" s="343"/>
      <c r="L35" s="418" t="s">
        <v>8</v>
      </c>
      <c r="M35" s="343" t="s">
        <v>40</v>
      </c>
      <c r="N35" s="343"/>
      <c r="O35" s="418" t="s">
        <v>8</v>
      </c>
      <c r="P35" s="343" t="s">
        <v>41</v>
      </c>
      <c r="Q35" s="343"/>
      <c r="R35" s="418"/>
      <c r="S35" s="343"/>
      <c r="T35" s="343"/>
      <c r="U35" s="434"/>
      <c r="V35" s="434"/>
      <c r="W35" s="434"/>
      <c r="X35" s="435"/>
      <c r="Y35" s="336"/>
      <c r="Z35" s="336"/>
      <c r="AA35" s="336"/>
      <c r="AB35" s="337"/>
      <c r="AC35" s="339"/>
      <c r="AD35" s="336"/>
      <c r="AE35" s="336"/>
      <c r="AF35" s="337"/>
    </row>
    <row r="36" spans="1:32" ht="19.5" customHeight="1" x14ac:dyDescent="0.2">
      <c r="A36" s="350"/>
      <c r="B36" s="351"/>
      <c r="C36" s="352"/>
      <c r="D36" s="353"/>
      <c r="E36" s="354"/>
      <c r="F36" s="355"/>
      <c r="G36" s="356"/>
      <c r="H36" s="477" t="s">
        <v>42</v>
      </c>
      <c r="I36" s="419" t="s">
        <v>8</v>
      </c>
      <c r="J36" s="358" t="s">
        <v>22</v>
      </c>
      <c r="K36" s="358"/>
      <c r="L36" s="420" t="s">
        <v>8</v>
      </c>
      <c r="M36" s="358" t="s">
        <v>26</v>
      </c>
      <c r="N36" s="358"/>
      <c r="O36" s="358"/>
      <c r="P36" s="358"/>
      <c r="Q36" s="468"/>
      <c r="R36" s="468"/>
      <c r="S36" s="468"/>
      <c r="T36" s="468"/>
      <c r="U36" s="468"/>
      <c r="V36" s="468"/>
      <c r="W36" s="468"/>
      <c r="X36" s="469"/>
      <c r="Y36" s="361"/>
      <c r="Z36" s="361"/>
      <c r="AA36" s="361"/>
      <c r="AB36" s="362"/>
      <c r="AC36" s="360"/>
      <c r="AD36" s="361"/>
      <c r="AE36" s="361"/>
      <c r="AF36" s="362"/>
    </row>
    <row r="37" spans="1:32" ht="18.75" customHeight="1" x14ac:dyDescent="0.2">
      <c r="A37" s="323"/>
      <c r="B37" s="324"/>
      <c r="C37" s="378"/>
      <c r="D37" s="327"/>
      <c r="E37" s="319"/>
      <c r="F37" s="327"/>
      <c r="G37" s="401"/>
      <c r="H37" s="479" t="s">
        <v>57</v>
      </c>
      <c r="I37" s="422" t="s">
        <v>8</v>
      </c>
      <c r="J37" s="366" t="s">
        <v>22</v>
      </c>
      <c r="K37" s="366"/>
      <c r="L37" s="379"/>
      <c r="M37" s="424" t="s">
        <v>8</v>
      </c>
      <c r="N37" s="366" t="s">
        <v>58</v>
      </c>
      <c r="O37" s="366"/>
      <c r="P37" s="379"/>
      <c r="Q37" s="424" t="s">
        <v>8</v>
      </c>
      <c r="R37" s="380" t="s">
        <v>59</v>
      </c>
      <c r="S37" s="380"/>
      <c r="T37" s="380"/>
      <c r="U37" s="380"/>
      <c r="V37" s="380"/>
      <c r="W37" s="380"/>
      <c r="X37" s="381"/>
      <c r="Y37" s="399" t="s">
        <v>8</v>
      </c>
      <c r="Z37" s="317" t="s">
        <v>17</v>
      </c>
      <c r="AA37" s="317"/>
      <c r="AB37" s="329"/>
      <c r="AC37" s="399" t="s">
        <v>8</v>
      </c>
      <c r="AD37" s="317" t="s">
        <v>17</v>
      </c>
      <c r="AE37" s="317"/>
      <c r="AF37" s="329"/>
    </row>
    <row r="38" spans="1:32" ht="19.5" customHeight="1" x14ac:dyDescent="0.2">
      <c r="A38" s="330"/>
      <c r="B38" s="331"/>
      <c r="C38" s="332"/>
      <c r="D38" s="333"/>
      <c r="E38" s="322"/>
      <c r="F38" s="334"/>
      <c r="G38" s="335"/>
      <c r="H38" s="516" t="s">
        <v>19</v>
      </c>
      <c r="I38" s="404" t="s">
        <v>8</v>
      </c>
      <c r="J38" s="344" t="s">
        <v>20</v>
      </c>
      <c r="K38" s="413"/>
      <c r="L38" s="389"/>
      <c r="M38" s="427" t="s">
        <v>8</v>
      </c>
      <c r="N38" s="344" t="s">
        <v>21</v>
      </c>
      <c r="O38" s="427"/>
      <c r="P38" s="344"/>
      <c r="Q38" s="405"/>
      <c r="R38" s="405"/>
      <c r="S38" s="405"/>
      <c r="T38" s="405"/>
      <c r="U38" s="405"/>
      <c r="V38" s="405"/>
      <c r="W38" s="405"/>
      <c r="X38" s="406"/>
      <c r="Y38" s="397" t="s">
        <v>8</v>
      </c>
      <c r="Z38" s="320" t="s">
        <v>18</v>
      </c>
      <c r="AA38" s="336"/>
      <c r="AB38" s="337"/>
      <c r="AC38" s="397" t="s">
        <v>8</v>
      </c>
      <c r="AD38" s="320" t="s">
        <v>18</v>
      </c>
      <c r="AE38" s="336"/>
      <c r="AF38" s="337"/>
    </row>
    <row r="39" spans="1:32" ht="19.5" customHeight="1" x14ac:dyDescent="0.2">
      <c r="A39" s="330"/>
      <c r="B39" s="331"/>
      <c r="C39" s="332"/>
      <c r="D39" s="333"/>
      <c r="E39" s="322"/>
      <c r="F39" s="334"/>
      <c r="G39" s="335"/>
      <c r="H39" s="347" t="s">
        <v>60</v>
      </c>
      <c r="I39" s="407" t="s">
        <v>8</v>
      </c>
      <c r="J39" s="341" t="s">
        <v>20</v>
      </c>
      <c r="K39" s="408"/>
      <c r="L39" s="367"/>
      <c r="M39" s="409" t="s">
        <v>8</v>
      </c>
      <c r="N39" s="341" t="s">
        <v>21</v>
      </c>
      <c r="O39" s="409"/>
      <c r="P39" s="341"/>
      <c r="Q39" s="410"/>
      <c r="R39" s="410"/>
      <c r="S39" s="410"/>
      <c r="T39" s="410"/>
      <c r="U39" s="410"/>
      <c r="V39" s="410"/>
      <c r="W39" s="410"/>
      <c r="X39" s="411"/>
      <c r="Y39" s="397"/>
      <c r="Z39" s="320"/>
      <c r="AA39" s="336"/>
      <c r="AB39" s="337"/>
      <c r="AC39" s="397"/>
      <c r="AD39" s="320"/>
      <c r="AE39" s="336"/>
      <c r="AF39" s="337"/>
    </row>
    <row r="40" spans="1:32" ht="18.75" customHeight="1" x14ac:dyDescent="0.2">
      <c r="A40" s="330"/>
      <c r="B40" s="331"/>
      <c r="C40" s="382"/>
      <c r="D40" s="334"/>
      <c r="E40" s="322"/>
      <c r="F40" s="334"/>
      <c r="G40" s="442"/>
      <c r="H40" s="2278" t="s">
        <v>61</v>
      </c>
      <c r="I40" s="2358" t="s">
        <v>8</v>
      </c>
      <c r="J40" s="2282" t="s">
        <v>22</v>
      </c>
      <c r="K40" s="2282"/>
      <c r="L40" s="2361" t="s">
        <v>8</v>
      </c>
      <c r="M40" s="2282" t="s">
        <v>26</v>
      </c>
      <c r="N40" s="2282"/>
      <c r="O40" s="370"/>
      <c r="P40" s="370"/>
      <c r="Q40" s="370"/>
      <c r="R40" s="370"/>
      <c r="S40" s="370"/>
      <c r="T40" s="370"/>
      <c r="U40" s="370"/>
      <c r="V40" s="370"/>
      <c r="W40" s="370"/>
      <c r="X40" s="371"/>
      <c r="Y40" s="339"/>
      <c r="Z40" s="336"/>
      <c r="AA40" s="336"/>
      <c r="AB40" s="337"/>
      <c r="AC40" s="339"/>
      <c r="AD40" s="336"/>
      <c r="AE40" s="336"/>
      <c r="AF40" s="337"/>
    </row>
    <row r="41" spans="1:32" ht="18.75" customHeight="1" x14ac:dyDescent="0.2">
      <c r="A41" s="330"/>
      <c r="B41" s="331"/>
      <c r="C41" s="382"/>
      <c r="D41" s="334"/>
      <c r="E41" s="322"/>
      <c r="F41" s="334"/>
      <c r="G41" s="442"/>
      <c r="H41" s="2357"/>
      <c r="I41" s="2359"/>
      <c r="J41" s="2348"/>
      <c r="K41" s="2348"/>
      <c r="L41" s="2362"/>
      <c r="M41" s="2348"/>
      <c r="N41" s="2348"/>
      <c r="X41" s="372"/>
      <c r="Y41" s="339"/>
      <c r="Z41" s="336"/>
      <c r="AA41" s="336"/>
      <c r="AB41" s="337"/>
      <c r="AC41" s="339"/>
      <c r="AD41" s="336"/>
      <c r="AE41" s="336"/>
      <c r="AF41" s="337"/>
    </row>
    <row r="42" spans="1:32" ht="18.75" customHeight="1" x14ac:dyDescent="0.2">
      <c r="A42" s="330"/>
      <c r="B42" s="331"/>
      <c r="C42" s="382"/>
      <c r="D42" s="334"/>
      <c r="E42" s="322"/>
      <c r="F42" s="334"/>
      <c r="G42" s="442"/>
      <c r="H42" s="2279"/>
      <c r="I42" s="2360"/>
      <c r="J42" s="2283"/>
      <c r="K42" s="2283"/>
      <c r="L42" s="2363"/>
      <c r="M42" s="2283"/>
      <c r="N42" s="2283"/>
      <c r="O42" s="338"/>
      <c r="P42" s="338"/>
      <c r="Q42" s="338"/>
      <c r="R42" s="338"/>
      <c r="S42" s="338"/>
      <c r="T42" s="338"/>
      <c r="U42" s="338"/>
      <c r="V42" s="338"/>
      <c r="W42" s="338"/>
      <c r="X42" s="374"/>
      <c r="Y42" s="339"/>
      <c r="Z42" s="336"/>
      <c r="AA42" s="336"/>
      <c r="AB42" s="337"/>
      <c r="AC42" s="339"/>
      <c r="AD42" s="336"/>
      <c r="AE42" s="336"/>
      <c r="AF42" s="337"/>
    </row>
    <row r="43" spans="1:32" ht="18.75" customHeight="1" x14ac:dyDescent="0.2">
      <c r="A43" s="330"/>
      <c r="B43" s="331"/>
      <c r="C43" s="382"/>
      <c r="D43" s="334"/>
      <c r="E43" s="322"/>
      <c r="F43" s="334"/>
      <c r="G43" s="442"/>
      <c r="H43" s="388" t="s">
        <v>327</v>
      </c>
      <c r="I43" s="397" t="s">
        <v>8</v>
      </c>
      <c r="J43" s="341" t="s">
        <v>47</v>
      </c>
      <c r="K43" s="408"/>
      <c r="L43" s="367"/>
      <c r="M43" s="397" t="s">
        <v>8</v>
      </c>
      <c r="N43" s="341" t="s">
        <v>48</v>
      </c>
      <c r="O43" s="410"/>
      <c r="P43" s="410"/>
      <c r="Q43" s="410"/>
      <c r="R43" s="410"/>
      <c r="S43" s="410"/>
      <c r="T43" s="410"/>
      <c r="U43" s="410"/>
      <c r="V43" s="410"/>
      <c r="W43" s="410"/>
      <c r="X43" s="411"/>
      <c r="Y43" s="339"/>
      <c r="Z43" s="336"/>
      <c r="AA43" s="336"/>
      <c r="AB43" s="337"/>
      <c r="AC43" s="339"/>
      <c r="AD43" s="336"/>
      <c r="AE43" s="336"/>
      <c r="AF43" s="337"/>
    </row>
    <row r="44" spans="1:32" ht="18.75" customHeight="1" x14ac:dyDescent="0.2">
      <c r="A44" s="330"/>
      <c r="B44" s="331"/>
      <c r="C44" s="382"/>
      <c r="D44" s="334"/>
      <c r="E44" s="322"/>
      <c r="F44" s="334"/>
      <c r="G44" s="442"/>
      <c r="H44" s="2278" t="s">
        <v>63</v>
      </c>
      <c r="I44" s="2298" t="s">
        <v>8</v>
      </c>
      <c r="J44" s="2282" t="s">
        <v>22</v>
      </c>
      <c r="K44" s="2282"/>
      <c r="L44" s="2298" t="s">
        <v>8</v>
      </c>
      <c r="M44" s="2282" t="s">
        <v>26</v>
      </c>
      <c r="N44" s="2282"/>
      <c r="O44" s="343"/>
      <c r="P44" s="343"/>
      <c r="Q44" s="343"/>
      <c r="R44" s="343"/>
      <c r="S44" s="343"/>
      <c r="T44" s="343"/>
      <c r="U44" s="343"/>
      <c r="V44" s="343"/>
      <c r="W44" s="343"/>
      <c r="X44" s="346"/>
      <c r="Y44" s="339"/>
      <c r="Z44" s="336"/>
      <c r="AA44" s="336"/>
      <c r="AB44" s="337"/>
      <c r="AC44" s="339"/>
      <c r="AD44" s="336"/>
      <c r="AE44" s="336"/>
      <c r="AF44" s="337"/>
    </row>
    <row r="45" spans="1:32" ht="18.75" customHeight="1" x14ac:dyDescent="0.2">
      <c r="A45" s="330"/>
      <c r="B45" s="331"/>
      <c r="C45" s="382"/>
      <c r="D45" s="334"/>
      <c r="E45" s="322"/>
      <c r="F45" s="334"/>
      <c r="G45" s="442"/>
      <c r="H45" s="2279"/>
      <c r="I45" s="2299"/>
      <c r="J45" s="2283"/>
      <c r="K45" s="2283"/>
      <c r="L45" s="2299"/>
      <c r="M45" s="2283"/>
      <c r="N45" s="2283"/>
      <c r="O45" s="344"/>
      <c r="P45" s="344"/>
      <c r="Q45" s="344"/>
      <c r="R45" s="344"/>
      <c r="S45" s="344"/>
      <c r="T45" s="344"/>
      <c r="U45" s="344"/>
      <c r="V45" s="344"/>
      <c r="W45" s="344"/>
      <c r="X45" s="345"/>
      <c r="Y45" s="339"/>
      <c r="Z45" s="336"/>
      <c r="AA45" s="336"/>
      <c r="AB45" s="337"/>
      <c r="AC45" s="339"/>
      <c r="AD45" s="336"/>
      <c r="AE45" s="336"/>
      <c r="AF45" s="337"/>
    </row>
    <row r="46" spans="1:32" ht="18.75" customHeight="1" x14ac:dyDescent="0.2">
      <c r="A46" s="330"/>
      <c r="B46" s="331"/>
      <c r="C46" s="382"/>
      <c r="D46" s="334"/>
      <c r="E46" s="322"/>
      <c r="F46" s="334"/>
      <c r="G46" s="442"/>
      <c r="H46" s="2278" t="s">
        <v>64</v>
      </c>
      <c r="I46" s="2298" t="s">
        <v>8</v>
      </c>
      <c r="J46" s="2282" t="s">
        <v>22</v>
      </c>
      <c r="K46" s="2282"/>
      <c r="L46" s="2298" t="s">
        <v>8</v>
      </c>
      <c r="M46" s="2282" t="s">
        <v>26</v>
      </c>
      <c r="N46" s="2282"/>
      <c r="O46" s="343"/>
      <c r="P46" s="343"/>
      <c r="Q46" s="343"/>
      <c r="R46" s="343"/>
      <c r="S46" s="343"/>
      <c r="T46" s="343"/>
      <c r="U46" s="343"/>
      <c r="V46" s="343"/>
      <c r="W46" s="343"/>
      <c r="X46" s="346"/>
      <c r="Y46" s="339"/>
      <c r="Z46" s="336"/>
      <c r="AA46" s="336"/>
      <c r="AB46" s="337"/>
      <c r="AC46" s="339"/>
      <c r="AD46" s="336"/>
      <c r="AE46" s="336"/>
      <c r="AF46" s="337"/>
    </row>
    <row r="47" spans="1:32" ht="18.75" customHeight="1" x14ac:dyDescent="0.2">
      <c r="A47" s="330"/>
      <c r="B47" s="331"/>
      <c r="C47" s="382"/>
      <c r="D47" s="334"/>
      <c r="E47" s="322"/>
      <c r="F47" s="334"/>
      <c r="G47" s="442"/>
      <c r="H47" s="2279"/>
      <c r="I47" s="2299"/>
      <c r="J47" s="2283"/>
      <c r="K47" s="2283"/>
      <c r="L47" s="2299"/>
      <c r="M47" s="2283"/>
      <c r="N47" s="2283"/>
      <c r="O47" s="344"/>
      <c r="P47" s="344"/>
      <c r="Q47" s="344"/>
      <c r="R47" s="344"/>
      <c r="S47" s="344"/>
      <c r="T47" s="344"/>
      <c r="U47" s="344"/>
      <c r="V47" s="344"/>
      <c r="W47" s="344"/>
      <c r="X47" s="345"/>
      <c r="Y47" s="339"/>
      <c r="Z47" s="336"/>
      <c r="AA47" s="336"/>
      <c r="AB47" s="337"/>
      <c r="AC47" s="339"/>
      <c r="AD47" s="336"/>
      <c r="AE47" s="336"/>
      <c r="AF47" s="337"/>
    </row>
    <row r="48" spans="1:32" ht="18.75" customHeight="1" x14ac:dyDescent="0.2">
      <c r="A48" s="330"/>
      <c r="B48" s="331"/>
      <c r="C48" s="382"/>
      <c r="D48" s="334"/>
      <c r="E48" s="322"/>
      <c r="F48" s="334"/>
      <c r="G48" s="442"/>
      <c r="H48" s="476" t="s">
        <v>65</v>
      </c>
      <c r="I48" s="480" t="s">
        <v>8</v>
      </c>
      <c r="J48" s="2282" t="s">
        <v>22</v>
      </c>
      <c r="K48" s="2282"/>
      <c r="L48" s="480" t="s">
        <v>8</v>
      </c>
      <c r="M48" s="2282" t="s">
        <v>26</v>
      </c>
      <c r="N48" s="2282"/>
      <c r="O48" s="343"/>
      <c r="P48" s="343"/>
      <c r="Q48" s="343"/>
      <c r="R48" s="343"/>
      <c r="S48" s="343"/>
      <c r="T48" s="343"/>
      <c r="U48" s="343"/>
      <c r="V48" s="343"/>
      <c r="W48" s="343"/>
      <c r="X48" s="346"/>
      <c r="Y48" s="339"/>
      <c r="Z48" s="336"/>
      <c r="AA48" s="336"/>
      <c r="AB48" s="337"/>
      <c r="AC48" s="339"/>
      <c r="AD48" s="336"/>
      <c r="AE48" s="336"/>
      <c r="AF48" s="337"/>
    </row>
    <row r="49" spans="1:32" ht="18.75" customHeight="1" x14ac:dyDescent="0.2">
      <c r="A49" s="330"/>
      <c r="B49" s="331"/>
      <c r="C49" s="382"/>
      <c r="D49" s="334"/>
      <c r="E49" s="322"/>
      <c r="F49" s="334"/>
      <c r="G49" s="442"/>
      <c r="H49" s="2278" t="s">
        <v>66</v>
      </c>
      <c r="I49" s="2298" t="s">
        <v>8</v>
      </c>
      <c r="J49" s="2282" t="s">
        <v>22</v>
      </c>
      <c r="K49" s="2282"/>
      <c r="L49" s="2298" t="s">
        <v>8</v>
      </c>
      <c r="M49" s="2282" t="s">
        <v>26</v>
      </c>
      <c r="N49" s="2282"/>
      <c r="O49" s="343"/>
      <c r="P49" s="343"/>
      <c r="Q49" s="343"/>
      <c r="R49" s="343"/>
      <c r="S49" s="343"/>
      <c r="T49" s="343"/>
      <c r="U49" s="343"/>
      <c r="V49" s="343"/>
      <c r="W49" s="343"/>
      <c r="X49" s="346"/>
      <c r="Y49" s="339"/>
      <c r="Z49" s="336"/>
      <c r="AA49" s="336"/>
      <c r="AB49" s="337"/>
      <c r="AC49" s="339"/>
      <c r="AD49" s="336"/>
      <c r="AE49" s="336"/>
      <c r="AF49" s="337"/>
    </row>
    <row r="50" spans="1:32" ht="18.75" customHeight="1" x14ac:dyDescent="0.2">
      <c r="A50" s="330"/>
      <c r="B50" s="331"/>
      <c r="C50" s="382"/>
      <c r="D50" s="334"/>
      <c r="E50" s="322"/>
      <c r="F50" s="334"/>
      <c r="G50" s="442"/>
      <c r="H50" s="2279"/>
      <c r="I50" s="2299"/>
      <c r="J50" s="2283"/>
      <c r="K50" s="2283"/>
      <c r="L50" s="2299"/>
      <c r="M50" s="2283"/>
      <c r="N50" s="2283"/>
      <c r="O50" s="344"/>
      <c r="P50" s="344"/>
      <c r="Q50" s="344"/>
      <c r="R50" s="344"/>
      <c r="S50" s="344"/>
      <c r="T50" s="344"/>
      <c r="U50" s="344"/>
      <c r="V50" s="344"/>
      <c r="W50" s="344"/>
      <c r="X50" s="345"/>
      <c r="Y50" s="339"/>
      <c r="Z50" s="336"/>
      <c r="AA50" s="336"/>
      <c r="AB50" s="337"/>
      <c r="AC50" s="339"/>
      <c r="AD50" s="336"/>
      <c r="AE50" s="336"/>
      <c r="AF50" s="337"/>
    </row>
    <row r="51" spans="1:32" ht="18.75" customHeight="1" x14ac:dyDescent="0.2">
      <c r="A51" s="330"/>
      <c r="B51" s="331"/>
      <c r="C51" s="382"/>
      <c r="D51" s="334"/>
      <c r="E51" s="322"/>
      <c r="F51" s="334"/>
      <c r="G51" s="442"/>
      <c r="H51" s="385" t="s">
        <v>95</v>
      </c>
      <c r="I51" s="407" t="s">
        <v>8</v>
      </c>
      <c r="J51" s="341" t="s">
        <v>22</v>
      </c>
      <c r="K51" s="408"/>
      <c r="L51" s="409" t="s">
        <v>8</v>
      </c>
      <c r="M51" s="341" t="s">
        <v>26</v>
      </c>
      <c r="N51" s="368"/>
      <c r="O51" s="368"/>
      <c r="P51" s="368"/>
      <c r="Q51" s="368"/>
      <c r="R51" s="368"/>
      <c r="S51" s="368"/>
      <c r="T51" s="368"/>
      <c r="U51" s="368"/>
      <c r="V51" s="368"/>
      <c r="W51" s="368"/>
      <c r="X51" s="369"/>
      <c r="Y51" s="339"/>
      <c r="Z51" s="336"/>
      <c r="AA51" s="336"/>
      <c r="AB51" s="337"/>
      <c r="AC51" s="339"/>
      <c r="AD51" s="336"/>
      <c r="AE51" s="336"/>
      <c r="AF51" s="337"/>
    </row>
    <row r="52" spans="1:32" ht="18.75" customHeight="1" x14ac:dyDescent="0.2">
      <c r="A52" s="330"/>
      <c r="B52" s="331"/>
      <c r="C52" s="382"/>
      <c r="D52" s="334"/>
      <c r="E52" s="322"/>
      <c r="F52" s="334"/>
      <c r="G52" s="442"/>
      <c r="H52" s="340" t="s">
        <v>69</v>
      </c>
      <c r="I52" s="397" t="s">
        <v>8</v>
      </c>
      <c r="J52" s="344" t="s">
        <v>22</v>
      </c>
      <c r="K52" s="344"/>
      <c r="L52" s="409" t="s">
        <v>8</v>
      </c>
      <c r="M52" s="344" t="s">
        <v>23</v>
      </c>
      <c r="N52" s="341"/>
      <c r="O52" s="397" t="s">
        <v>8</v>
      </c>
      <c r="P52" s="341" t="s">
        <v>24</v>
      </c>
      <c r="Q52" s="368"/>
      <c r="R52" s="368"/>
      <c r="S52" s="368"/>
      <c r="T52" s="368"/>
      <c r="U52" s="368"/>
      <c r="V52" s="368"/>
      <c r="W52" s="368"/>
      <c r="X52" s="369"/>
      <c r="Y52" s="339"/>
      <c r="Z52" s="336"/>
      <c r="AA52" s="336"/>
      <c r="AB52" s="337"/>
      <c r="AC52" s="339"/>
      <c r="AD52" s="336"/>
      <c r="AE52" s="336"/>
      <c r="AF52" s="337"/>
    </row>
    <row r="53" spans="1:32" ht="18.75" customHeight="1" x14ac:dyDescent="0.2">
      <c r="A53" s="330"/>
      <c r="B53" s="331"/>
      <c r="C53" s="382"/>
      <c r="D53" s="334"/>
      <c r="E53" s="322"/>
      <c r="F53" s="334"/>
      <c r="G53" s="442"/>
      <c r="H53" s="340" t="s">
        <v>87</v>
      </c>
      <c r="I53" s="417" t="s">
        <v>8</v>
      </c>
      <c r="J53" s="341" t="s">
        <v>22</v>
      </c>
      <c r="K53" s="408"/>
      <c r="L53" s="397" t="s">
        <v>8</v>
      </c>
      <c r="M53" s="341" t="s">
        <v>26</v>
      </c>
      <c r="N53" s="368"/>
      <c r="O53" s="368"/>
      <c r="P53" s="368"/>
      <c r="Q53" s="368"/>
      <c r="R53" s="368"/>
      <c r="S53" s="368"/>
      <c r="T53" s="368"/>
      <c r="U53" s="368"/>
      <c r="V53" s="368"/>
      <c r="W53" s="368"/>
      <c r="X53" s="369"/>
      <c r="Y53" s="339"/>
      <c r="Z53" s="336"/>
      <c r="AA53" s="336"/>
      <c r="AB53" s="337"/>
      <c r="AC53" s="339"/>
      <c r="AD53" s="336"/>
      <c r="AE53" s="336"/>
      <c r="AF53" s="337"/>
    </row>
    <row r="54" spans="1:32" ht="18.75" customHeight="1" x14ac:dyDescent="0.2">
      <c r="A54" s="330"/>
      <c r="B54" s="331"/>
      <c r="C54" s="382"/>
      <c r="D54" s="334"/>
      <c r="E54" s="322"/>
      <c r="F54" s="334"/>
      <c r="G54" s="442"/>
      <c r="H54" s="385" t="s">
        <v>328</v>
      </c>
      <c r="I54" s="417" t="s">
        <v>8</v>
      </c>
      <c r="J54" s="341" t="s">
        <v>22</v>
      </c>
      <c r="K54" s="408"/>
      <c r="L54" s="409" t="s">
        <v>8</v>
      </c>
      <c r="M54" s="341" t="s">
        <v>26</v>
      </c>
      <c r="N54" s="368"/>
      <c r="O54" s="368"/>
      <c r="P54" s="368"/>
      <c r="Q54" s="368"/>
      <c r="R54" s="368"/>
      <c r="S54" s="368"/>
      <c r="T54" s="368"/>
      <c r="U54" s="368"/>
      <c r="V54" s="368"/>
      <c r="W54" s="368"/>
      <c r="X54" s="369"/>
      <c r="Y54" s="397"/>
      <c r="Z54" s="320"/>
      <c r="AA54" s="336"/>
      <c r="AB54" s="337"/>
      <c r="AC54" s="397"/>
      <c r="AD54" s="320"/>
      <c r="AE54" s="336"/>
      <c r="AF54" s="337"/>
    </row>
    <row r="55" spans="1:32" ht="18.75" customHeight="1" x14ac:dyDescent="0.2">
      <c r="A55" s="398" t="s">
        <v>8</v>
      </c>
      <c r="B55" s="331">
        <v>78</v>
      </c>
      <c r="C55" s="382" t="s">
        <v>329</v>
      </c>
      <c r="D55" s="398" t="s">
        <v>8</v>
      </c>
      <c r="E55" s="322" t="s">
        <v>330</v>
      </c>
      <c r="F55" s="334"/>
      <c r="G55" s="442"/>
      <c r="H55" s="340" t="s">
        <v>96</v>
      </c>
      <c r="I55" s="417" t="s">
        <v>8</v>
      </c>
      <c r="J55" s="341" t="s">
        <v>22</v>
      </c>
      <c r="K55" s="341"/>
      <c r="L55" s="418" t="s">
        <v>8</v>
      </c>
      <c r="M55" s="341" t="s">
        <v>49</v>
      </c>
      <c r="N55" s="341"/>
      <c r="O55" s="397" t="s">
        <v>8</v>
      </c>
      <c r="P55" s="341" t="s">
        <v>50</v>
      </c>
      <c r="Q55" s="368"/>
      <c r="R55" s="368"/>
      <c r="S55" s="368"/>
      <c r="T55" s="368"/>
      <c r="U55" s="368"/>
      <c r="V55" s="368"/>
      <c r="W55" s="368"/>
      <c r="X55" s="369"/>
      <c r="Y55" s="339"/>
      <c r="Z55" s="336"/>
      <c r="AA55" s="336"/>
      <c r="AB55" s="337"/>
      <c r="AC55" s="339"/>
      <c r="AD55" s="336"/>
      <c r="AE55" s="336"/>
      <c r="AF55" s="337"/>
    </row>
    <row r="56" spans="1:32" ht="18.75" customHeight="1" x14ac:dyDescent="0.2">
      <c r="A56" s="330"/>
      <c r="B56" s="331"/>
      <c r="C56" s="382"/>
      <c r="D56" s="398" t="s">
        <v>8</v>
      </c>
      <c r="E56" s="322" t="s">
        <v>331</v>
      </c>
      <c r="F56" s="334"/>
      <c r="G56" s="442"/>
      <c r="H56" s="340" t="s">
        <v>232</v>
      </c>
      <c r="I56" s="417" t="s">
        <v>8</v>
      </c>
      <c r="J56" s="341" t="s">
        <v>22</v>
      </c>
      <c r="K56" s="341"/>
      <c r="L56" s="418" t="s">
        <v>8</v>
      </c>
      <c r="M56" s="341" t="s">
        <v>71</v>
      </c>
      <c r="N56" s="383"/>
      <c r="O56" s="383"/>
      <c r="P56" s="397" t="s">
        <v>8</v>
      </c>
      <c r="Q56" s="341" t="s">
        <v>72</v>
      </c>
      <c r="R56" s="383"/>
      <c r="S56" s="383"/>
      <c r="T56" s="383"/>
      <c r="U56" s="383"/>
      <c r="V56" s="383"/>
      <c r="W56" s="383"/>
      <c r="X56" s="384"/>
      <c r="Y56" s="339"/>
      <c r="Z56" s="336"/>
      <c r="AA56" s="336"/>
      <c r="AB56" s="337"/>
      <c r="AC56" s="339"/>
      <c r="AD56" s="336"/>
      <c r="AE56" s="336"/>
      <c r="AF56" s="337"/>
    </row>
    <row r="57" spans="1:32" ht="18.75" customHeight="1" x14ac:dyDescent="0.2">
      <c r="A57" s="330"/>
      <c r="B57" s="331"/>
      <c r="C57" s="382"/>
      <c r="D57" s="398" t="s">
        <v>8</v>
      </c>
      <c r="E57" s="322" t="s">
        <v>332</v>
      </c>
      <c r="F57" s="334"/>
      <c r="G57" s="442"/>
      <c r="H57" s="388" t="s">
        <v>233</v>
      </c>
      <c r="I57" s="417" t="s">
        <v>8</v>
      </c>
      <c r="J57" s="341" t="s">
        <v>22</v>
      </c>
      <c r="K57" s="408"/>
      <c r="L57" s="409" t="s">
        <v>8</v>
      </c>
      <c r="M57" s="341" t="s">
        <v>26</v>
      </c>
      <c r="N57" s="368"/>
      <c r="O57" s="368"/>
      <c r="P57" s="368"/>
      <c r="Q57" s="368"/>
      <c r="R57" s="368"/>
      <c r="S57" s="368"/>
      <c r="T57" s="368"/>
      <c r="U57" s="368"/>
      <c r="V57" s="368"/>
      <c r="W57" s="368"/>
      <c r="X57" s="369"/>
      <c r="Y57" s="339"/>
      <c r="Z57" s="336"/>
      <c r="AA57" s="336"/>
      <c r="AB57" s="337"/>
      <c r="AC57" s="339"/>
      <c r="AD57" s="336"/>
      <c r="AE57" s="336"/>
      <c r="AF57" s="337"/>
    </row>
    <row r="58" spans="1:32" ht="18.75" customHeight="1" x14ac:dyDescent="0.2">
      <c r="A58" s="330"/>
      <c r="B58" s="331"/>
      <c r="C58" s="382"/>
      <c r="D58" s="334"/>
      <c r="E58" s="322"/>
      <c r="F58" s="334"/>
      <c r="G58" s="442"/>
      <c r="H58" s="385" t="s">
        <v>73</v>
      </c>
      <c r="I58" s="417" t="s">
        <v>8</v>
      </c>
      <c r="J58" s="341" t="s">
        <v>22</v>
      </c>
      <c r="K58" s="408"/>
      <c r="L58" s="397" t="s">
        <v>8</v>
      </c>
      <c r="M58" s="341" t="s">
        <v>26</v>
      </c>
      <c r="N58" s="368"/>
      <c r="O58" s="368"/>
      <c r="P58" s="368"/>
      <c r="Q58" s="368"/>
      <c r="R58" s="368"/>
      <c r="S58" s="368"/>
      <c r="T58" s="368"/>
      <c r="U58" s="368"/>
      <c r="V58" s="368"/>
      <c r="W58" s="368"/>
      <c r="X58" s="369"/>
      <c r="Y58" s="339"/>
      <c r="Z58" s="336"/>
      <c r="AA58" s="336"/>
      <c r="AB58" s="337"/>
      <c r="AC58" s="339"/>
      <c r="AD58" s="336"/>
      <c r="AE58" s="336"/>
      <c r="AF58" s="337"/>
    </row>
    <row r="59" spans="1:32" ht="18.75" customHeight="1" x14ac:dyDescent="0.2">
      <c r="A59" s="330"/>
      <c r="B59" s="331"/>
      <c r="C59" s="382"/>
      <c r="D59" s="334"/>
      <c r="E59" s="322"/>
      <c r="F59" s="334"/>
      <c r="G59" s="442"/>
      <c r="H59" s="388" t="s">
        <v>74</v>
      </c>
      <c r="I59" s="407" t="s">
        <v>8</v>
      </c>
      <c r="J59" s="341" t="s">
        <v>22</v>
      </c>
      <c r="K59" s="408"/>
      <c r="L59" s="409" t="s">
        <v>8</v>
      </c>
      <c r="M59" s="341" t="s">
        <v>26</v>
      </c>
      <c r="N59" s="368"/>
      <c r="O59" s="368"/>
      <c r="P59" s="368"/>
      <c r="Q59" s="368"/>
      <c r="R59" s="368"/>
      <c r="S59" s="368"/>
      <c r="T59" s="368"/>
      <c r="U59" s="368"/>
      <c r="V59" s="368"/>
      <c r="W59" s="368"/>
      <c r="X59" s="369"/>
      <c r="Y59" s="339"/>
      <c r="Z59" s="336"/>
      <c r="AA59" s="336"/>
      <c r="AB59" s="337"/>
      <c r="AC59" s="339"/>
      <c r="AD59" s="336"/>
      <c r="AE59" s="336"/>
      <c r="AF59" s="337"/>
    </row>
    <row r="60" spans="1:32" ht="18.75" customHeight="1" x14ac:dyDescent="0.2">
      <c r="A60" s="330"/>
      <c r="B60" s="331"/>
      <c r="C60" s="382"/>
      <c r="D60" s="334"/>
      <c r="E60" s="322"/>
      <c r="F60" s="334"/>
      <c r="G60" s="442"/>
      <c r="H60" s="364" t="s">
        <v>75</v>
      </c>
      <c r="I60" s="409" t="s">
        <v>8</v>
      </c>
      <c r="J60" s="341" t="s">
        <v>22</v>
      </c>
      <c r="K60" s="408"/>
      <c r="L60" s="427" t="s">
        <v>8</v>
      </c>
      <c r="M60" s="341" t="s">
        <v>26</v>
      </c>
      <c r="N60" s="368"/>
      <c r="O60" s="368"/>
      <c r="P60" s="368"/>
      <c r="Q60" s="368"/>
      <c r="R60" s="368"/>
      <c r="S60" s="368"/>
      <c r="T60" s="368"/>
      <c r="U60" s="368"/>
      <c r="V60" s="368"/>
      <c r="W60" s="368"/>
      <c r="X60" s="369"/>
      <c r="Y60" s="339"/>
      <c r="Z60" s="336"/>
      <c r="AA60" s="336"/>
      <c r="AB60" s="337"/>
      <c r="AC60" s="339"/>
      <c r="AD60" s="336"/>
      <c r="AE60" s="336"/>
      <c r="AF60" s="337"/>
    </row>
    <row r="61" spans="1:32" ht="18.75" customHeight="1" x14ac:dyDescent="0.2">
      <c r="A61" s="330"/>
      <c r="B61" s="331"/>
      <c r="C61" s="382"/>
      <c r="D61" s="334"/>
      <c r="E61" s="322"/>
      <c r="F61" s="334"/>
      <c r="G61" s="442"/>
      <c r="H61" s="340" t="s">
        <v>76</v>
      </c>
      <c r="I61" s="407" t="s">
        <v>8</v>
      </c>
      <c r="J61" s="341" t="s">
        <v>22</v>
      </c>
      <c r="K61" s="408"/>
      <c r="L61" s="427" t="s">
        <v>8</v>
      </c>
      <c r="M61" s="341" t="s">
        <v>26</v>
      </c>
      <c r="N61" s="368"/>
      <c r="O61" s="368"/>
      <c r="P61" s="368"/>
      <c r="Q61" s="368"/>
      <c r="R61" s="368"/>
      <c r="S61" s="368"/>
      <c r="T61" s="368"/>
      <c r="U61" s="368"/>
      <c r="V61" s="368"/>
      <c r="W61" s="368"/>
      <c r="X61" s="369"/>
      <c r="Y61" s="339"/>
      <c r="Z61" s="336"/>
      <c r="AA61" s="336"/>
      <c r="AB61" s="337"/>
      <c r="AC61" s="339"/>
      <c r="AD61" s="336"/>
      <c r="AE61" s="336"/>
      <c r="AF61" s="337"/>
    </row>
    <row r="62" spans="1:32" ht="18.75" customHeight="1" x14ac:dyDescent="0.2">
      <c r="A62" s="330"/>
      <c r="B62" s="331"/>
      <c r="C62" s="382"/>
      <c r="D62" s="334"/>
      <c r="E62" s="322"/>
      <c r="F62" s="334"/>
      <c r="G62" s="442"/>
      <c r="H62" s="340" t="s">
        <v>77</v>
      </c>
      <c r="I62" s="397" t="s">
        <v>8</v>
      </c>
      <c r="J62" s="341" t="s">
        <v>22</v>
      </c>
      <c r="K62" s="408"/>
      <c r="L62" s="427" t="s">
        <v>8</v>
      </c>
      <c r="M62" s="341" t="s">
        <v>26</v>
      </c>
      <c r="N62" s="368"/>
      <c r="O62" s="368"/>
      <c r="P62" s="368"/>
      <c r="Q62" s="368"/>
      <c r="R62" s="368"/>
      <c r="S62" s="368"/>
      <c r="T62" s="368"/>
      <c r="U62" s="368"/>
      <c r="V62" s="368"/>
      <c r="W62" s="368"/>
      <c r="X62" s="369"/>
      <c r="Y62" s="339"/>
      <c r="Z62" s="336"/>
      <c r="AA62" s="336"/>
      <c r="AB62" s="337"/>
      <c r="AC62" s="339"/>
      <c r="AD62" s="336"/>
      <c r="AE62" s="336"/>
      <c r="AF62" s="337"/>
    </row>
    <row r="63" spans="1:32" ht="18.75" customHeight="1" x14ac:dyDescent="0.2">
      <c r="A63" s="330"/>
      <c r="B63" s="331"/>
      <c r="C63" s="382"/>
      <c r="D63" s="334"/>
      <c r="E63" s="322"/>
      <c r="F63" s="334"/>
      <c r="G63" s="442"/>
      <c r="H63" s="2354" t="s">
        <v>78</v>
      </c>
      <c r="I63" s="417" t="s">
        <v>8</v>
      </c>
      <c r="J63" s="343" t="s">
        <v>22</v>
      </c>
      <c r="K63" s="370"/>
      <c r="L63" s="418" t="s">
        <v>8</v>
      </c>
      <c r="M63" s="343" t="s">
        <v>321</v>
      </c>
      <c r="N63" s="370"/>
      <c r="O63" s="370"/>
      <c r="P63" s="370"/>
      <c r="Q63" s="370"/>
      <c r="R63" s="418" t="s">
        <v>8</v>
      </c>
      <c r="S63" s="343" t="s">
        <v>333</v>
      </c>
      <c r="T63" s="343"/>
      <c r="U63" s="370"/>
      <c r="V63" s="370"/>
      <c r="W63" s="370"/>
      <c r="X63" s="371"/>
      <c r="Y63" s="339"/>
      <c r="Z63" s="336"/>
      <c r="AA63" s="336"/>
      <c r="AB63" s="337"/>
      <c r="AC63" s="339"/>
      <c r="AD63" s="336"/>
      <c r="AE63" s="336"/>
      <c r="AF63" s="337"/>
    </row>
    <row r="64" spans="1:32" ht="18.75" customHeight="1" x14ac:dyDescent="0.2">
      <c r="A64" s="330"/>
      <c r="B64" s="331"/>
      <c r="C64" s="382"/>
      <c r="D64" s="334"/>
      <c r="E64" s="322"/>
      <c r="F64" s="334"/>
      <c r="G64" s="442"/>
      <c r="H64" s="2355"/>
      <c r="I64" s="398" t="s">
        <v>8</v>
      </c>
      <c r="J64" s="307" t="s">
        <v>323</v>
      </c>
      <c r="K64" s="402"/>
      <c r="L64" s="402"/>
      <c r="M64" s="402"/>
      <c r="N64" s="397" t="s">
        <v>8</v>
      </c>
      <c r="O64" s="478" t="s">
        <v>334</v>
      </c>
      <c r="P64" s="402"/>
      <c r="Q64" s="402"/>
      <c r="R64" s="402"/>
      <c r="S64" s="402"/>
      <c r="T64" s="397" t="s">
        <v>8</v>
      </c>
      <c r="U64" s="478" t="s">
        <v>335</v>
      </c>
      <c r="V64" s="402"/>
      <c r="W64" s="402"/>
      <c r="X64" s="403"/>
      <c r="Y64" s="339"/>
      <c r="Z64" s="336"/>
      <c r="AA64" s="336"/>
      <c r="AB64" s="337"/>
      <c r="AC64" s="339"/>
      <c r="AD64" s="336"/>
      <c r="AE64" s="336"/>
      <c r="AF64" s="337"/>
    </row>
    <row r="65" spans="1:32" ht="18.75" customHeight="1" x14ac:dyDescent="0.2">
      <c r="A65" s="330"/>
      <c r="B65" s="331"/>
      <c r="C65" s="382"/>
      <c r="D65" s="334"/>
      <c r="E65" s="322"/>
      <c r="F65" s="334"/>
      <c r="G65" s="442"/>
      <c r="H65" s="2356"/>
      <c r="I65" s="398" t="s">
        <v>8</v>
      </c>
      <c r="J65" s="307" t="s">
        <v>336</v>
      </c>
      <c r="K65" s="405"/>
      <c r="L65" s="405"/>
      <c r="M65" s="405"/>
      <c r="N65" s="405"/>
      <c r="O65" s="397" t="s">
        <v>8</v>
      </c>
      <c r="P65" s="307" t="s">
        <v>337</v>
      </c>
      <c r="Q65" s="405"/>
      <c r="R65" s="405"/>
      <c r="S65" s="405"/>
      <c r="T65" s="405"/>
      <c r="U65" s="405"/>
      <c r="V65" s="405"/>
      <c r="W65" s="405"/>
      <c r="X65" s="406"/>
      <c r="Y65" s="339"/>
      <c r="Z65" s="336"/>
      <c r="AA65" s="336"/>
      <c r="AB65" s="337"/>
      <c r="AC65" s="339"/>
      <c r="AD65" s="336"/>
      <c r="AE65" s="336"/>
      <c r="AF65" s="337"/>
    </row>
    <row r="66" spans="1:32" ht="18.75" customHeight="1" x14ac:dyDescent="0.2">
      <c r="A66" s="330"/>
      <c r="B66" s="331"/>
      <c r="C66" s="332"/>
      <c r="D66" s="333"/>
      <c r="E66" s="322"/>
      <c r="F66" s="334"/>
      <c r="G66" s="335"/>
      <c r="H66" s="340" t="s">
        <v>177</v>
      </c>
      <c r="I66" s="407" t="s">
        <v>8</v>
      </c>
      <c r="J66" s="341" t="s">
        <v>22</v>
      </c>
      <c r="K66" s="341"/>
      <c r="L66" s="409" t="s">
        <v>8</v>
      </c>
      <c r="M66" s="341" t="s">
        <v>35</v>
      </c>
      <c r="N66" s="341"/>
      <c r="O66" s="409" t="s">
        <v>8</v>
      </c>
      <c r="P66" s="341" t="s">
        <v>36</v>
      </c>
      <c r="Q66" s="341"/>
      <c r="R66" s="409" t="s">
        <v>8</v>
      </c>
      <c r="S66" s="341" t="s">
        <v>37</v>
      </c>
      <c r="T66" s="341"/>
      <c r="U66" s="410"/>
      <c r="V66" s="410"/>
      <c r="W66" s="410"/>
      <c r="X66" s="411"/>
      <c r="Y66" s="336"/>
      <c r="Z66" s="336"/>
      <c r="AA66" s="336"/>
      <c r="AB66" s="337"/>
      <c r="AC66" s="339"/>
      <c r="AD66" s="336"/>
      <c r="AE66" s="336"/>
      <c r="AF66" s="337"/>
    </row>
    <row r="67" spans="1:32" ht="18.75" customHeight="1" x14ac:dyDescent="0.2">
      <c r="A67" s="330"/>
      <c r="B67" s="331"/>
      <c r="C67" s="332"/>
      <c r="D67" s="333"/>
      <c r="E67" s="322"/>
      <c r="F67" s="334"/>
      <c r="G67" s="335"/>
      <c r="H67" s="476" t="s">
        <v>38</v>
      </c>
      <c r="I67" s="417" t="s">
        <v>8</v>
      </c>
      <c r="J67" s="343" t="s">
        <v>39</v>
      </c>
      <c r="K67" s="343"/>
      <c r="L67" s="418" t="s">
        <v>8</v>
      </c>
      <c r="M67" s="343" t="s">
        <v>40</v>
      </c>
      <c r="N67" s="343"/>
      <c r="O67" s="418" t="s">
        <v>8</v>
      </c>
      <c r="P67" s="343" t="s">
        <v>41</v>
      </c>
      <c r="Q67" s="343"/>
      <c r="R67" s="418"/>
      <c r="S67" s="343"/>
      <c r="T67" s="343"/>
      <c r="U67" s="434"/>
      <c r="V67" s="434"/>
      <c r="W67" s="434"/>
      <c r="X67" s="435"/>
      <c r="Y67" s="336"/>
      <c r="Z67" s="336"/>
      <c r="AA67" s="336"/>
      <c r="AB67" s="337"/>
      <c r="AC67" s="339"/>
      <c r="AD67" s="336"/>
      <c r="AE67" s="336"/>
      <c r="AF67" s="337"/>
    </row>
    <row r="68" spans="1:32" ht="19.5" customHeight="1" x14ac:dyDescent="0.2">
      <c r="A68" s="350"/>
      <c r="B68" s="351"/>
      <c r="C68" s="352"/>
      <c r="D68" s="353"/>
      <c r="E68" s="354"/>
      <c r="F68" s="355"/>
      <c r="G68" s="356"/>
      <c r="H68" s="477" t="s">
        <v>42</v>
      </c>
      <c r="I68" s="419" t="s">
        <v>8</v>
      </c>
      <c r="J68" s="358" t="s">
        <v>22</v>
      </c>
      <c r="K68" s="358"/>
      <c r="L68" s="420" t="s">
        <v>8</v>
      </c>
      <c r="M68" s="358" t="s">
        <v>26</v>
      </c>
      <c r="N68" s="358"/>
      <c r="O68" s="358"/>
      <c r="P68" s="358"/>
      <c r="Q68" s="468"/>
      <c r="R68" s="468"/>
      <c r="S68" s="468"/>
      <c r="T68" s="468"/>
      <c r="U68" s="468"/>
      <c r="V68" s="468"/>
      <c r="W68" s="468"/>
      <c r="X68" s="469"/>
      <c r="Y68" s="361"/>
      <c r="Z68" s="361"/>
      <c r="AA68" s="361"/>
      <c r="AB68" s="362"/>
      <c r="AC68" s="360"/>
      <c r="AD68" s="361"/>
      <c r="AE68" s="361"/>
      <c r="AF68" s="362"/>
    </row>
    <row r="69" spans="1:32" ht="18.75" customHeight="1" x14ac:dyDescent="0.2">
      <c r="A69" s="330"/>
      <c r="B69" s="331"/>
      <c r="C69" s="382"/>
      <c r="D69" s="334"/>
      <c r="E69" s="322"/>
      <c r="F69" s="334"/>
      <c r="G69" s="442"/>
      <c r="H69" s="475" t="s">
        <v>57</v>
      </c>
      <c r="I69" s="404" t="s">
        <v>8</v>
      </c>
      <c r="J69" s="344" t="s">
        <v>22</v>
      </c>
      <c r="K69" s="344"/>
      <c r="L69" s="389"/>
      <c r="M69" s="427" t="s">
        <v>8</v>
      </c>
      <c r="N69" s="344" t="s">
        <v>58</v>
      </c>
      <c r="O69" s="344"/>
      <c r="P69" s="389"/>
      <c r="Q69" s="427" t="s">
        <v>8</v>
      </c>
      <c r="R69" s="338" t="s">
        <v>59</v>
      </c>
      <c r="S69" s="338"/>
      <c r="T69" s="338"/>
      <c r="U69" s="338"/>
      <c r="V69" s="338"/>
      <c r="W69" s="338"/>
      <c r="X69" s="374"/>
      <c r="Y69" s="399" t="s">
        <v>8</v>
      </c>
      <c r="Z69" s="317" t="s">
        <v>17</v>
      </c>
      <c r="AA69" s="317"/>
      <c r="AB69" s="329"/>
      <c r="AC69" s="399" t="s">
        <v>8</v>
      </c>
      <c r="AD69" s="317" t="s">
        <v>17</v>
      </c>
      <c r="AE69" s="317"/>
      <c r="AF69" s="329"/>
    </row>
    <row r="70" spans="1:32" ht="19.5" customHeight="1" x14ac:dyDescent="0.2">
      <c r="A70" s="330"/>
      <c r="B70" s="331"/>
      <c r="C70" s="332"/>
      <c r="D70" s="333"/>
      <c r="E70" s="322"/>
      <c r="F70" s="334"/>
      <c r="G70" s="335"/>
      <c r="H70" s="516" t="s">
        <v>19</v>
      </c>
      <c r="I70" s="404" t="s">
        <v>8</v>
      </c>
      <c r="J70" s="344" t="s">
        <v>20</v>
      </c>
      <c r="K70" s="413"/>
      <c r="L70" s="389"/>
      <c r="M70" s="427" t="s">
        <v>8</v>
      </c>
      <c r="N70" s="344" t="s">
        <v>21</v>
      </c>
      <c r="O70" s="427"/>
      <c r="P70" s="344"/>
      <c r="Q70" s="405"/>
      <c r="R70" s="405"/>
      <c r="S70" s="405"/>
      <c r="T70" s="405"/>
      <c r="U70" s="405"/>
      <c r="V70" s="405"/>
      <c r="W70" s="405"/>
      <c r="X70" s="406"/>
      <c r="Y70" s="397" t="s">
        <v>8</v>
      </c>
      <c r="Z70" s="320" t="s">
        <v>18</v>
      </c>
      <c r="AA70" s="336"/>
      <c r="AB70" s="337"/>
      <c r="AC70" s="397" t="s">
        <v>8</v>
      </c>
      <c r="AD70" s="320" t="s">
        <v>18</v>
      </c>
      <c r="AE70" s="336"/>
      <c r="AF70" s="337"/>
    </row>
    <row r="71" spans="1:32" ht="19.5" customHeight="1" x14ac:dyDescent="0.2">
      <c r="A71" s="330"/>
      <c r="B71" s="331"/>
      <c r="C71" s="332"/>
      <c r="D71" s="333"/>
      <c r="E71" s="322"/>
      <c r="F71" s="334"/>
      <c r="G71" s="335"/>
      <c r="H71" s="347" t="s">
        <v>60</v>
      </c>
      <c r="I71" s="407" t="s">
        <v>8</v>
      </c>
      <c r="J71" s="341" t="s">
        <v>20</v>
      </c>
      <c r="K71" s="408"/>
      <c r="L71" s="367"/>
      <c r="M71" s="409" t="s">
        <v>8</v>
      </c>
      <c r="N71" s="341" t="s">
        <v>21</v>
      </c>
      <c r="O71" s="409"/>
      <c r="P71" s="341"/>
      <c r="Q71" s="410"/>
      <c r="R71" s="410"/>
      <c r="S71" s="410"/>
      <c r="T71" s="410"/>
      <c r="U71" s="410"/>
      <c r="V71" s="410"/>
      <c r="W71" s="410"/>
      <c r="X71" s="411"/>
      <c r="Y71" s="397"/>
      <c r="Z71" s="320"/>
      <c r="AA71" s="336"/>
      <c r="AB71" s="337"/>
      <c r="AC71" s="397"/>
      <c r="AD71" s="320"/>
      <c r="AE71" s="336"/>
      <c r="AF71" s="337"/>
    </row>
    <row r="72" spans="1:32" ht="18.75" customHeight="1" x14ac:dyDescent="0.2">
      <c r="A72" s="330"/>
      <c r="B72" s="331"/>
      <c r="C72" s="382"/>
      <c r="D72" s="334"/>
      <c r="E72" s="322"/>
      <c r="F72" s="334"/>
      <c r="G72" s="442"/>
      <c r="H72" s="2278" t="s">
        <v>61</v>
      </c>
      <c r="I72" s="2358" t="s">
        <v>8</v>
      </c>
      <c r="J72" s="2282" t="s">
        <v>22</v>
      </c>
      <c r="K72" s="2282"/>
      <c r="L72" s="2361" t="s">
        <v>8</v>
      </c>
      <c r="M72" s="2282" t="s">
        <v>26</v>
      </c>
      <c r="N72" s="2282"/>
      <c r="O72" s="370"/>
      <c r="P72" s="370"/>
      <c r="Q72" s="370"/>
      <c r="R72" s="370"/>
      <c r="S72" s="370"/>
      <c r="T72" s="370"/>
      <c r="U72" s="370"/>
      <c r="V72" s="370"/>
      <c r="W72" s="370"/>
      <c r="X72" s="371"/>
      <c r="Y72" s="339"/>
      <c r="Z72" s="336"/>
      <c r="AA72" s="336"/>
      <c r="AB72" s="337"/>
      <c r="AC72" s="339"/>
      <c r="AD72" s="336"/>
      <c r="AE72" s="336"/>
      <c r="AF72" s="337"/>
    </row>
    <row r="73" spans="1:32" ht="18.75" customHeight="1" x14ac:dyDescent="0.2">
      <c r="A73" s="330"/>
      <c r="B73" s="331"/>
      <c r="C73" s="382"/>
      <c r="D73" s="334"/>
      <c r="E73" s="322"/>
      <c r="F73" s="334"/>
      <c r="G73" s="442"/>
      <c r="H73" s="2357"/>
      <c r="I73" s="2359"/>
      <c r="J73" s="2348"/>
      <c r="K73" s="2348"/>
      <c r="L73" s="2362"/>
      <c r="M73" s="2348"/>
      <c r="N73" s="2348"/>
      <c r="X73" s="372"/>
      <c r="Y73" s="339"/>
      <c r="Z73" s="336"/>
      <c r="AA73" s="336"/>
      <c r="AB73" s="337"/>
      <c r="AC73" s="339"/>
      <c r="AD73" s="336"/>
      <c r="AE73" s="336"/>
      <c r="AF73" s="337"/>
    </row>
    <row r="74" spans="1:32" ht="18.75" customHeight="1" x14ac:dyDescent="0.2">
      <c r="A74" s="330"/>
      <c r="B74" s="331"/>
      <c r="C74" s="382"/>
      <c r="D74" s="334"/>
      <c r="E74" s="322"/>
      <c r="F74" s="334"/>
      <c r="G74" s="442"/>
      <c r="H74" s="2279"/>
      <c r="I74" s="2360"/>
      <c r="J74" s="2283"/>
      <c r="K74" s="2283"/>
      <c r="L74" s="2363"/>
      <c r="M74" s="2283"/>
      <c r="N74" s="2283"/>
      <c r="O74" s="338"/>
      <c r="P74" s="338"/>
      <c r="Q74" s="338"/>
      <c r="R74" s="338"/>
      <c r="S74" s="338"/>
      <c r="T74" s="338"/>
      <c r="U74" s="338"/>
      <c r="V74" s="338"/>
      <c r="W74" s="338"/>
      <c r="X74" s="374"/>
      <c r="Y74" s="339"/>
      <c r="Z74" s="336"/>
      <c r="AA74" s="336"/>
      <c r="AB74" s="337"/>
      <c r="AC74" s="339"/>
      <c r="AD74" s="336"/>
      <c r="AE74" s="336"/>
      <c r="AF74" s="337"/>
    </row>
    <row r="75" spans="1:32" ht="18.75" customHeight="1" x14ac:dyDescent="0.2">
      <c r="A75" s="330"/>
      <c r="B75" s="331"/>
      <c r="C75" s="382"/>
      <c r="D75" s="334"/>
      <c r="E75" s="322"/>
      <c r="F75" s="334"/>
      <c r="G75" s="442"/>
      <c r="H75" s="388" t="s">
        <v>62</v>
      </c>
      <c r="I75" s="407" t="s">
        <v>8</v>
      </c>
      <c r="J75" s="341" t="s">
        <v>47</v>
      </c>
      <c r="K75" s="408"/>
      <c r="L75" s="367"/>
      <c r="M75" s="409" t="s">
        <v>8</v>
      </c>
      <c r="N75" s="341" t="s">
        <v>48</v>
      </c>
      <c r="O75" s="410"/>
      <c r="P75" s="410"/>
      <c r="Q75" s="410"/>
      <c r="R75" s="410"/>
      <c r="S75" s="410"/>
      <c r="T75" s="410"/>
      <c r="U75" s="410"/>
      <c r="V75" s="410"/>
      <c r="W75" s="410"/>
      <c r="X75" s="411"/>
      <c r="Y75" s="339"/>
      <c r="Z75" s="336"/>
      <c r="AA75" s="336"/>
      <c r="AB75" s="337"/>
      <c r="AC75" s="339"/>
      <c r="AD75" s="336"/>
      <c r="AE75" s="336"/>
      <c r="AF75" s="337"/>
    </row>
    <row r="76" spans="1:32" ht="18.75" customHeight="1" x14ac:dyDescent="0.2">
      <c r="A76" s="330"/>
      <c r="B76" s="331"/>
      <c r="C76" s="382"/>
      <c r="D76" s="334"/>
      <c r="E76" s="322"/>
      <c r="F76" s="334"/>
      <c r="G76" s="442"/>
      <c r="H76" s="340" t="s">
        <v>69</v>
      </c>
      <c r="I76" s="407" t="s">
        <v>8</v>
      </c>
      <c r="J76" s="341" t="s">
        <v>22</v>
      </c>
      <c r="K76" s="341"/>
      <c r="L76" s="409" t="s">
        <v>8</v>
      </c>
      <c r="M76" s="341" t="s">
        <v>23</v>
      </c>
      <c r="N76" s="341"/>
      <c r="O76" s="409" t="s">
        <v>8</v>
      </c>
      <c r="P76" s="341" t="s">
        <v>24</v>
      </c>
      <c r="Q76" s="368"/>
      <c r="R76" s="368"/>
      <c r="S76" s="368"/>
      <c r="T76" s="368"/>
      <c r="U76" s="368"/>
      <c r="V76" s="368"/>
      <c r="W76" s="368"/>
      <c r="X76" s="369"/>
      <c r="Y76" s="339"/>
      <c r="Z76" s="336"/>
      <c r="AA76" s="336"/>
      <c r="AB76" s="337"/>
      <c r="AC76" s="339"/>
      <c r="AD76" s="336"/>
      <c r="AE76" s="336"/>
      <c r="AF76" s="337"/>
    </row>
    <row r="77" spans="1:32" ht="18.75" customHeight="1" x14ac:dyDescent="0.2">
      <c r="A77" s="398" t="s">
        <v>8</v>
      </c>
      <c r="B77" s="331">
        <v>72</v>
      </c>
      <c r="C77" s="382" t="s">
        <v>338</v>
      </c>
      <c r="D77" s="398" t="s">
        <v>8</v>
      </c>
      <c r="E77" s="322" t="s">
        <v>99</v>
      </c>
      <c r="F77" s="334"/>
      <c r="G77" s="442"/>
      <c r="H77" s="340" t="s">
        <v>96</v>
      </c>
      <c r="I77" s="407" t="s">
        <v>8</v>
      </c>
      <c r="J77" s="341" t="s">
        <v>22</v>
      </c>
      <c r="K77" s="341"/>
      <c r="L77" s="409" t="s">
        <v>8</v>
      </c>
      <c r="M77" s="341" t="s">
        <v>49</v>
      </c>
      <c r="N77" s="341"/>
      <c r="O77" s="409" t="s">
        <v>8</v>
      </c>
      <c r="P77" s="341" t="s">
        <v>50</v>
      </c>
      <c r="Q77" s="368"/>
      <c r="R77" s="368"/>
      <c r="S77" s="368"/>
      <c r="T77" s="368"/>
      <c r="U77" s="368"/>
      <c r="V77" s="368"/>
      <c r="W77" s="368"/>
      <c r="X77" s="369"/>
      <c r="Y77" s="339"/>
      <c r="Z77" s="336"/>
      <c r="AA77" s="336"/>
      <c r="AB77" s="337"/>
      <c r="AC77" s="339"/>
      <c r="AD77" s="336"/>
      <c r="AE77" s="336"/>
      <c r="AF77" s="337"/>
    </row>
    <row r="78" spans="1:32" ht="18.75" customHeight="1" x14ac:dyDescent="0.2">
      <c r="A78" s="330"/>
      <c r="B78" s="331"/>
      <c r="C78" s="382"/>
      <c r="D78" s="398" t="s">
        <v>8</v>
      </c>
      <c r="E78" s="322" t="s">
        <v>339</v>
      </c>
      <c r="F78" s="334"/>
      <c r="G78" s="442"/>
      <c r="H78" s="340" t="s">
        <v>193</v>
      </c>
      <c r="I78" s="417" t="s">
        <v>8</v>
      </c>
      <c r="J78" s="341" t="s">
        <v>22</v>
      </c>
      <c r="K78" s="408"/>
      <c r="L78" s="418" t="s">
        <v>8</v>
      </c>
      <c r="M78" s="341" t="s">
        <v>26</v>
      </c>
      <c r="N78" s="368"/>
      <c r="O78" s="368"/>
      <c r="P78" s="368"/>
      <c r="Q78" s="368"/>
      <c r="R78" s="368"/>
      <c r="S78" s="368"/>
      <c r="T78" s="368"/>
      <c r="U78" s="368"/>
      <c r="V78" s="368"/>
      <c r="W78" s="368"/>
      <c r="X78" s="369"/>
      <c r="Y78" s="339"/>
      <c r="Z78" s="336"/>
      <c r="AA78" s="336"/>
      <c r="AB78" s="337"/>
      <c r="AC78" s="339"/>
      <c r="AD78" s="336"/>
      <c r="AE78" s="336"/>
      <c r="AF78" s="337"/>
    </row>
    <row r="79" spans="1:32" ht="18.75" customHeight="1" x14ac:dyDescent="0.2">
      <c r="A79" s="330"/>
      <c r="B79" s="331"/>
      <c r="C79" s="382"/>
      <c r="D79" s="398" t="s">
        <v>8</v>
      </c>
      <c r="E79" s="322" t="s">
        <v>340</v>
      </c>
      <c r="F79" s="334"/>
      <c r="G79" s="442"/>
      <c r="H79" s="385" t="s">
        <v>341</v>
      </c>
      <c r="I79" s="417" t="s">
        <v>8</v>
      </c>
      <c r="J79" s="341" t="s">
        <v>22</v>
      </c>
      <c r="K79" s="408"/>
      <c r="L79" s="409" t="s">
        <v>8</v>
      </c>
      <c r="M79" s="341" t="s">
        <v>26</v>
      </c>
      <c r="N79" s="368"/>
      <c r="O79" s="368"/>
      <c r="P79" s="368"/>
      <c r="Q79" s="368"/>
      <c r="R79" s="368"/>
      <c r="S79" s="368"/>
      <c r="T79" s="368"/>
      <c r="U79" s="368"/>
      <c r="V79" s="368"/>
      <c r="W79" s="368"/>
      <c r="X79" s="369"/>
      <c r="Y79" s="339"/>
      <c r="Z79" s="336"/>
      <c r="AA79" s="336"/>
      <c r="AB79" s="337"/>
      <c r="AC79" s="339"/>
      <c r="AD79" s="336"/>
      <c r="AE79" s="336"/>
      <c r="AF79" s="337"/>
    </row>
    <row r="80" spans="1:32" ht="18.75" customHeight="1" x14ac:dyDescent="0.2">
      <c r="A80" s="330"/>
      <c r="B80" s="331"/>
      <c r="C80" s="382"/>
      <c r="D80" s="334"/>
      <c r="E80" s="322"/>
      <c r="F80" s="334"/>
      <c r="G80" s="442"/>
      <c r="H80" s="388" t="s">
        <v>262</v>
      </c>
      <c r="I80" s="417" t="s">
        <v>8</v>
      </c>
      <c r="J80" s="341" t="s">
        <v>22</v>
      </c>
      <c r="K80" s="408"/>
      <c r="L80" s="397" t="s">
        <v>8</v>
      </c>
      <c r="M80" s="341" t="s">
        <v>26</v>
      </c>
      <c r="N80" s="368"/>
      <c r="O80" s="368"/>
      <c r="P80" s="368"/>
      <c r="Q80" s="368"/>
      <c r="R80" s="368"/>
      <c r="S80" s="368"/>
      <c r="T80" s="368"/>
      <c r="U80" s="368"/>
      <c r="V80" s="368"/>
      <c r="W80" s="368"/>
      <c r="X80" s="369"/>
      <c r="Y80" s="339"/>
      <c r="Z80" s="336"/>
      <c r="AA80" s="336"/>
      <c r="AB80" s="337"/>
      <c r="AC80" s="339"/>
      <c r="AD80" s="336"/>
      <c r="AE80" s="336"/>
      <c r="AF80" s="337"/>
    </row>
    <row r="81" spans="1:32" ht="18.75" customHeight="1" x14ac:dyDescent="0.2">
      <c r="A81" s="330"/>
      <c r="B81" s="331"/>
      <c r="C81" s="332"/>
      <c r="D81" s="333"/>
      <c r="E81" s="322"/>
      <c r="F81" s="334"/>
      <c r="G81" s="442"/>
      <c r="H81" s="320" t="s">
        <v>75</v>
      </c>
      <c r="I81" s="407" t="s">
        <v>8</v>
      </c>
      <c r="J81" s="341" t="s">
        <v>22</v>
      </c>
      <c r="K81" s="408"/>
      <c r="L81" s="409" t="s">
        <v>8</v>
      </c>
      <c r="M81" s="341" t="s">
        <v>26</v>
      </c>
      <c r="N81" s="368"/>
      <c r="O81" s="368"/>
      <c r="P81" s="368"/>
      <c r="Q81" s="368"/>
      <c r="R81" s="368"/>
      <c r="S81" s="368"/>
      <c r="T81" s="368"/>
      <c r="U81" s="368"/>
      <c r="V81" s="368"/>
      <c r="W81" s="368"/>
      <c r="X81" s="369"/>
      <c r="Y81" s="339"/>
      <c r="Z81" s="336"/>
      <c r="AA81" s="336"/>
      <c r="AB81" s="337"/>
      <c r="AC81" s="339"/>
      <c r="AD81" s="336"/>
      <c r="AE81" s="336"/>
      <c r="AF81" s="337"/>
    </row>
    <row r="82" spans="1:32" ht="18.75" customHeight="1" x14ac:dyDescent="0.2">
      <c r="A82" s="330"/>
      <c r="B82" s="331"/>
      <c r="C82" s="332"/>
      <c r="D82" s="333"/>
      <c r="E82" s="322"/>
      <c r="F82" s="334"/>
      <c r="G82" s="442"/>
      <c r="H82" s="340" t="s">
        <v>76</v>
      </c>
      <c r="I82" s="407" t="s">
        <v>8</v>
      </c>
      <c r="J82" s="341" t="s">
        <v>22</v>
      </c>
      <c r="K82" s="408"/>
      <c r="L82" s="409" t="s">
        <v>8</v>
      </c>
      <c r="M82" s="341" t="s">
        <v>26</v>
      </c>
      <c r="N82" s="368"/>
      <c r="O82" s="368"/>
      <c r="P82" s="368"/>
      <c r="Q82" s="368"/>
      <c r="R82" s="368"/>
      <c r="S82" s="368"/>
      <c r="T82" s="368"/>
      <c r="U82" s="368"/>
      <c r="V82" s="368"/>
      <c r="W82" s="368"/>
      <c r="X82" s="369"/>
      <c r="Y82" s="339"/>
      <c r="Z82" s="336"/>
      <c r="AA82" s="336"/>
      <c r="AB82" s="337"/>
      <c r="AC82" s="339"/>
      <c r="AD82" s="336"/>
      <c r="AE82" s="336"/>
      <c r="AF82" s="337"/>
    </row>
    <row r="83" spans="1:32" ht="18.75" customHeight="1" x14ac:dyDescent="0.2">
      <c r="A83" s="330"/>
      <c r="B83" s="331"/>
      <c r="C83" s="332"/>
      <c r="D83" s="333"/>
      <c r="E83" s="322"/>
      <c r="F83" s="334"/>
      <c r="G83" s="442"/>
      <c r="H83" s="340" t="s">
        <v>77</v>
      </c>
      <c r="I83" s="407" t="s">
        <v>8</v>
      </c>
      <c r="J83" s="341" t="s">
        <v>22</v>
      </c>
      <c r="K83" s="408"/>
      <c r="L83" s="409" t="s">
        <v>8</v>
      </c>
      <c r="M83" s="341" t="s">
        <v>26</v>
      </c>
      <c r="N83" s="368"/>
      <c r="O83" s="368"/>
      <c r="P83" s="368"/>
      <c r="Q83" s="368"/>
      <c r="R83" s="368"/>
      <c r="S83" s="368"/>
      <c r="T83" s="368"/>
      <c r="U83" s="368"/>
      <c r="V83" s="368"/>
      <c r="W83" s="368"/>
      <c r="X83" s="369"/>
      <c r="Y83" s="339"/>
      <c r="Z83" s="336"/>
      <c r="AA83" s="336"/>
      <c r="AB83" s="337"/>
      <c r="AC83" s="339"/>
      <c r="AD83" s="336"/>
      <c r="AE83" s="336"/>
      <c r="AF83" s="337"/>
    </row>
    <row r="84" spans="1:32" ht="18.75" customHeight="1" x14ac:dyDescent="0.2">
      <c r="A84" s="330"/>
      <c r="B84" s="331"/>
      <c r="C84" s="382"/>
      <c r="D84" s="334"/>
      <c r="E84" s="322"/>
      <c r="F84" s="334"/>
      <c r="G84" s="442"/>
      <c r="H84" s="388" t="s">
        <v>78</v>
      </c>
      <c r="I84" s="409" t="s">
        <v>8</v>
      </c>
      <c r="J84" s="341" t="s">
        <v>22</v>
      </c>
      <c r="K84" s="341"/>
      <c r="L84" s="409" t="s">
        <v>8</v>
      </c>
      <c r="M84" s="341" t="s">
        <v>88</v>
      </c>
      <c r="N84" s="341"/>
      <c r="O84" s="409" t="s">
        <v>8</v>
      </c>
      <c r="P84" s="341" t="s">
        <v>56</v>
      </c>
      <c r="Q84" s="341"/>
      <c r="R84" s="409" t="s">
        <v>8</v>
      </c>
      <c r="S84" s="341" t="s">
        <v>89</v>
      </c>
      <c r="T84" s="368"/>
      <c r="U84" s="368"/>
      <c r="V84" s="368"/>
      <c r="W84" s="368"/>
      <c r="X84" s="369"/>
      <c r="Y84" s="339"/>
      <c r="Z84" s="336"/>
      <c r="AA84" s="336"/>
      <c r="AB84" s="337"/>
      <c r="AC84" s="339"/>
      <c r="AD84" s="336"/>
      <c r="AE84" s="336"/>
      <c r="AF84" s="337"/>
    </row>
    <row r="85" spans="1:32" ht="18.75" customHeight="1" x14ac:dyDescent="0.2">
      <c r="A85" s="330"/>
      <c r="B85" s="331"/>
      <c r="C85" s="332"/>
      <c r="D85" s="333"/>
      <c r="E85" s="322"/>
      <c r="F85" s="334"/>
      <c r="G85" s="335"/>
      <c r="H85" s="340" t="s">
        <v>177</v>
      </c>
      <c r="I85" s="407" t="s">
        <v>8</v>
      </c>
      <c r="J85" s="341" t="s">
        <v>22</v>
      </c>
      <c r="K85" s="341"/>
      <c r="L85" s="409" t="s">
        <v>8</v>
      </c>
      <c r="M85" s="341" t="s">
        <v>35</v>
      </c>
      <c r="N85" s="341"/>
      <c r="O85" s="409" t="s">
        <v>8</v>
      </c>
      <c r="P85" s="341" t="s">
        <v>36</v>
      </c>
      <c r="Q85" s="341"/>
      <c r="R85" s="409" t="s">
        <v>8</v>
      </c>
      <c r="S85" s="341" t="s">
        <v>37</v>
      </c>
      <c r="T85" s="341"/>
      <c r="U85" s="410"/>
      <c r="V85" s="410"/>
      <c r="W85" s="410"/>
      <c r="X85" s="411"/>
      <c r="Y85" s="336"/>
      <c r="Z85" s="336"/>
      <c r="AA85" s="336"/>
      <c r="AB85" s="337"/>
      <c r="AC85" s="339"/>
      <c r="AD85" s="336"/>
      <c r="AE85" s="336"/>
      <c r="AF85" s="337"/>
    </row>
    <row r="86" spans="1:32" ht="18.75" customHeight="1" x14ac:dyDescent="0.2">
      <c r="A86" s="330"/>
      <c r="B86" s="331"/>
      <c r="C86" s="332"/>
      <c r="D86" s="333"/>
      <c r="E86" s="322"/>
      <c r="F86" s="334"/>
      <c r="G86" s="335"/>
      <c r="H86" s="476" t="s">
        <v>38</v>
      </c>
      <c r="I86" s="417" t="s">
        <v>8</v>
      </c>
      <c r="J86" s="343" t="s">
        <v>39</v>
      </c>
      <c r="K86" s="343"/>
      <c r="L86" s="418" t="s">
        <v>8</v>
      </c>
      <c r="M86" s="343" t="s">
        <v>40</v>
      </c>
      <c r="N86" s="343"/>
      <c r="O86" s="418" t="s">
        <v>8</v>
      </c>
      <c r="P86" s="343" t="s">
        <v>41</v>
      </c>
      <c r="Q86" s="343"/>
      <c r="R86" s="418"/>
      <c r="S86" s="343"/>
      <c r="T86" s="343"/>
      <c r="U86" s="434"/>
      <c r="V86" s="434"/>
      <c r="W86" s="434"/>
      <c r="X86" s="435"/>
      <c r="Y86" s="336"/>
      <c r="Z86" s="336"/>
      <c r="AA86" s="336"/>
      <c r="AB86" s="337"/>
      <c r="AC86" s="339"/>
      <c r="AD86" s="336"/>
      <c r="AE86" s="336"/>
      <c r="AF86" s="337"/>
    </row>
    <row r="87" spans="1:32" ht="19.5" customHeight="1" x14ac:dyDescent="0.2">
      <c r="A87" s="350"/>
      <c r="B87" s="351"/>
      <c r="C87" s="352"/>
      <c r="D87" s="353"/>
      <c r="E87" s="354"/>
      <c r="F87" s="355"/>
      <c r="G87" s="356"/>
      <c r="H87" s="477" t="s">
        <v>42</v>
      </c>
      <c r="I87" s="419" t="s">
        <v>8</v>
      </c>
      <c r="J87" s="358" t="s">
        <v>22</v>
      </c>
      <c r="K87" s="358"/>
      <c r="L87" s="420" t="s">
        <v>8</v>
      </c>
      <c r="M87" s="358" t="s">
        <v>26</v>
      </c>
      <c r="N87" s="358"/>
      <c r="O87" s="358"/>
      <c r="P87" s="358"/>
      <c r="Q87" s="468"/>
      <c r="R87" s="468"/>
      <c r="S87" s="468"/>
      <c r="T87" s="468"/>
      <c r="U87" s="468"/>
      <c r="V87" s="468"/>
      <c r="W87" s="468"/>
      <c r="X87" s="469"/>
      <c r="Y87" s="361"/>
      <c r="Z87" s="361"/>
      <c r="AA87" s="361"/>
      <c r="AB87" s="362"/>
      <c r="AC87" s="360"/>
      <c r="AD87" s="361"/>
      <c r="AE87" s="361"/>
      <c r="AF87" s="362"/>
    </row>
    <row r="88" spans="1:32" ht="18.75" customHeight="1" x14ac:dyDescent="0.2">
      <c r="A88" s="323"/>
      <c r="B88" s="324"/>
      <c r="C88" s="378"/>
      <c r="D88" s="327"/>
      <c r="E88" s="319"/>
      <c r="F88" s="327"/>
      <c r="G88" s="401"/>
      <c r="H88" s="479" t="s">
        <v>342</v>
      </c>
      <c r="I88" s="422" t="s">
        <v>8</v>
      </c>
      <c r="J88" s="366" t="s">
        <v>22</v>
      </c>
      <c r="K88" s="366"/>
      <c r="L88" s="379"/>
      <c r="M88" s="424" t="s">
        <v>8</v>
      </c>
      <c r="N88" s="366" t="s">
        <v>58</v>
      </c>
      <c r="O88" s="366"/>
      <c r="P88" s="379"/>
      <c r="Q88" s="424" t="s">
        <v>8</v>
      </c>
      <c r="R88" s="380" t="s">
        <v>59</v>
      </c>
      <c r="S88" s="380"/>
      <c r="T88" s="380"/>
      <c r="U88" s="380"/>
      <c r="V88" s="380"/>
      <c r="W88" s="380"/>
      <c r="X88" s="381"/>
      <c r="Y88" s="399" t="s">
        <v>8</v>
      </c>
      <c r="Z88" s="317" t="s">
        <v>17</v>
      </c>
      <c r="AA88" s="317"/>
      <c r="AB88" s="329"/>
      <c r="AC88" s="399" t="s">
        <v>8</v>
      </c>
      <c r="AD88" s="317" t="s">
        <v>17</v>
      </c>
      <c r="AE88" s="317"/>
      <c r="AF88" s="329"/>
    </row>
    <row r="89" spans="1:32" ht="19.5" customHeight="1" x14ac:dyDescent="0.2">
      <c r="A89" s="330"/>
      <c r="B89" s="331"/>
      <c r="C89" s="332"/>
      <c r="D89" s="333"/>
      <c r="E89" s="322"/>
      <c r="F89" s="334"/>
      <c r="G89" s="335"/>
      <c r="H89" s="516" t="s">
        <v>19</v>
      </c>
      <c r="I89" s="404" t="s">
        <v>8</v>
      </c>
      <c r="J89" s="344" t="s">
        <v>20</v>
      </c>
      <c r="K89" s="413"/>
      <c r="L89" s="389"/>
      <c r="M89" s="427" t="s">
        <v>8</v>
      </c>
      <c r="N89" s="344" t="s">
        <v>21</v>
      </c>
      <c r="O89" s="427"/>
      <c r="P89" s="344"/>
      <c r="Q89" s="405"/>
      <c r="R89" s="405"/>
      <c r="S89" s="405"/>
      <c r="T89" s="405"/>
      <c r="U89" s="405"/>
      <c r="V89" s="405"/>
      <c r="W89" s="405"/>
      <c r="X89" s="406"/>
      <c r="Y89" s="397" t="s">
        <v>8</v>
      </c>
      <c r="Z89" s="320" t="s">
        <v>18</v>
      </c>
      <c r="AA89" s="336"/>
      <c r="AB89" s="337"/>
      <c r="AC89" s="397" t="s">
        <v>8</v>
      </c>
      <c r="AD89" s="320" t="s">
        <v>18</v>
      </c>
      <c r="AE89" s="336"/>
      <c r="AF89" s="337"/>
    </row>
    <row r="90" spans="1:32" ht="19.5" customHeight="1" x14ac:dyDescent="0.2">
      <c r="A90" s="330"/>
      <c r="B90" s="331"/>
      <c r="C90" s="332"/>
      <c r="D90" s="333"/>
      <c r="E90" s="322"/>
      <c r="F90" s="334"/>
      <c r="G90" s="335"/>
      <c r="H90" s="347" t="s">
        <v>60</v>
      </c>
      <c r="I90" s="407" t="s">
        <v>8</v>
      </c>
      <c r="J90" s="341" t="s">
        <v>20</v>
      </c>
      <c r="K90" s="408"/>
      <c r="L90" s="367"/>
      <c r="M90" s="409" t="s">
        <v>8</v>
      </c>
      <c r="N90" s="341" t="s">
        <v>21</v>
      </c>
      <c r="O90" s="409"/>
      <c r="P90" s="341"/>
      <c r="Q90" s="410"/>
      <c r="R90" s="410"/>
      <c r="S90" s="410"/>
      <c r="T90" s="410"/>
      <c r="U90" s="410"/>
      <c r="V90" s="410"/>
      <c r="W90" s="410"/>
      <c r="X90" s="411"/>
      <c r="Y90" s="397"/>
      <c r="Z90" s="320"/>
      <c r="AA90" s="336"/>
      <c r="AB90" s="337"/>
      <c r="AC90" s="397"/>
      <c r="AD90" s="320"/>
      <c r="AE90" s="336"/>
      <c r="AF90" s="337"/>
    </row>
    <row r="91" spans="1:32" ht="18.75" customHeight="1" x14ac:dyDescent="0.2">
      <c r="A91" s="330"/>
      <c r="B91" s="331"/>
      <c r="C91" s="382"/>
      <c r="D91" s="334"/>
      <c r="E91" s="322"/>
      <c r="F91" s="334"/>
      <c r="G91" s="442"/>
      <c r="H91" s="363" t="s">
        <v>30</v>
      </c>
      <c r="I91" s="398" t="s">
        <v>8</v>
      </c>
      <c r="J91" s="344" t="s">
        <v>22</v>
      </c>
      <c r="K91" s="413"/>
      <c r="L91" s="397" t="s">
        <v>8</v>
      </c>
      <c r="M91" s="344" t="s">
        <v>26</v>
      </c>
      <c r="N91" s="338"/>
      <c r="O91" s="338"/>
      <c r="P91" s="338"/>
      <c r="Q91" s="338"/>
      <c r="R91" s="338"/>
      <c r="S91" s="338"/>
      <c r="T91" s="338"/>
      <c r="U91" s="338"/>
      <c r="V91" s="338"/>
      <c r="W91" s="338"/>
      <c r="X91" s="374"/>
      <c r="Y91" s="339"/>
      <c r="Z91" s="336"/>
      <c r="AA91" s="336"/>
      <c r="AB91" s="337"/>
      <c r="AC91" s="339"/>
      <c r="AD91" s="336"/>
      <c r="AE91" s="336"/>
      <c r="AF91" s="337"/>
    </row>
    <row r="92" spans="1:32" ht="18.75" customHeight="1" x14ac:dyDescent="0.2">
      <c r="A92" s="330"/>
      <c r="B92" s="331"/>
      <c r="C92" s="382"/>
      <c r="D92" s="334"/>
      <c r="E92" s="322"/>
      <c r="F92" s="334"/>
      <c r="G92" s="442"/>
      <c r="H92" s="2278" t="s">
        <v>255</v>
      </c>
      <c r="I92" s="2298" t="s">
        <v>8</v>
      </c>
      <c r="J92" s="2282" t="s">
        <v>27</v>
      </c>
      <c r="K92" s="2282"/>
      <c r="L92" s="2282"/>
      <c r="M92" s="2298" t="s">
        <v>8</v>
      </c>
      <c r="N92" s="2282" t="s">
        <v>28</v>
      </c>
      <c r="O92" s="2282"/>
      <c r="P92" s="2282"/>
      <c r="Q92" s="415"/>
      <c r="R92" s="415"/>
      <c r="S92" s="415"/>
      <c r="T92" s="415"/>
      <c r="U92" s="415"/>
      <c r="V92" s="415"/>
      <c r="W92" s="415"/>
      <c r="X92" s="416"/>
      <c r="Y92" s="339"/>
      <c r="Z92" s="336"/>
      <c r="AA92" s="336"/>
      <c r="AB92" s="337"/>
      <c r="AC92" s="339"/>
      <c r="AD92" s="336"/>
      <c r="AE92" s="336"/>
      <c r="AF92" s="337"/>
    </row>
    <row r="93" spans="1:32" ht="18.75" customHeight="1" x14ac:dyDescent="0.2">
      <c r="A93" s="330"/>
      <c r="B93" s="331"/>
      <c r="C93" s="382"/>
      <c r="D93" s="334"/>
      <c r="E93" s="322"/>
      <c r="F93" s="334"/>
      <c r="G93" s="442"/>
      <c r="H93" s="2279"/>
      <c r="I93" s="2299"/>
      <c r="J93" s="2283"/>
      <c r="K93" s="2283"/>
      <c r="L93" s="2283"/>
      <c r="M93" s="2299"/>
      <c r="N93" s="2283"/>
      <c r="O93" s="2283"/>
      <c r="P93" s="2283"/>
      <c r="Q93" s="405"/>
      <c r="R93" s="405"/>
      <c r="S93" s="405"/>
      <c r="T93" s="405"/>
      <c r="U93" s="405"/>
      <c r="V93" s="405"/>
      <c r="W93" s="405"/>
      <c r="X93" s="406"/>
      <c r="Y93" s="339"/>
      <c r="Z93" s="336"/>
      <c r="AA93" s="336"/>
      <c r="AB93" s="337"/>
      <c r="AC93" s="339"/>
      <c r="AD93" s="336"/>
      <c r="AE93" s="336"/>
      <c r="AF93" s="337"/>
    </row>
    <row r="94" spans="1:32" ht="18.75" customHeight="1" x14ac:dyDescent="0.2">
      <c r="A94" s="330"/>
      <c r="B94" s="331"/>
      <c r="C94" s="382"/>
      <c r="D94" s="334"/>
      <c r="E94" s="322"/>
      <c r="F94" s="334"/>
      <c r="G94" s="442"/>
      <c r="H94" s="363" t="s">
        <v>73</v>
      </c>
      <c r="I94" s="417" t="s">
        <v>8</v>
      </c>
      <c r="J94" s="341" t="s">
        <v>22</v>
      </c>
      <c r="K94" s="341"/>
      <c r="L94" s="409" t="s">
        <v>8</v>
      </c>
      <c r="M94" s="341" t="s">
        <v>23</v>
      </c>
      <c r="N94" s="341"/>
      <c r="O94" s="418" t="s">
        <v>8</v>
      </c>
      <c r="P94" s="341" t="s">
        <v>24</v>
      </c>
      <c r="Q94" s="368"/>
      <c r="R94" s="418"/>
      <c r="S94" s="341"/>
      <c r="T94" s="368"/>
      <c r="U94" s="418"/>
      <c r="V94" s="341"/>
      <c r="W94" s="368"/>
      <c r="X94" s="406"/>
      <c r="Y94" s="339"/>
      <c r="Z94" s="336"/>
      <c r="AA94" s="336"/>
      <c r="AB94" s="337"/>
      <c r="AC94" s="339"/>
      <c r="AD94" s="336"/>
      <c r="AE94" s="336"/>
      <c r="AF94" s="337"/>
    </row>
    <row r="95" spans="1:32" ht="18.75" customHeight="1" x14ac:dyDescent="0.2">
      <c r="A95" s="330"/>
      <c r="B95" s="331"/>
      <c r="C95" s="382"/>
      <c r="D95" s="334"/>
      <c r="E95" s="322"/>
      <c r="F95" s="334"/>
      <c r="G95" s="442"/>
      <c r="H95" s="388" t="s">
        <v>343</v>
      </c>
      <c r="I95" s="417" t="s">
        <v>8</v>
      </c>
      <c r="J95" s="341" t="s">
        <v>22</v>
      </c>
      <c r="K95" s="408"/>
      <c r="L95" s="397" t="s">
        <v>8</v>
      </c>
      <c r="M95" s="341" t="s">
        <v>26</v>
      </c>
      <c r="N95" s="368"/>
      <c r="O95" s="368"/>
      <c r="P95" s="368"/>
      <c r="Q95" s="368"/>
      <c r="R95" s="368"/>
      <c r="S95" s="368"/>
      <c r="T95" s="368"/>
      <c r="U95" s="368"/>
      <c r="V95" s="368"/>
      <c r="W95" s="368"/>
      <c r="X95" s="369"/>
      <c r="Y95" s="339"/>
      <c r="Z95" s="336"/>
      <c r="AA95" s="336"/>
      <c r="AB95" s="337"/>
      <c r="AC95" s="339"/>
      <c r="AD95" s="336"/>
      <c r="AE95" s="336"/>
      <c r="AF95" s="337"/>
    </row>
    <row r="96" spans="1:32" ht="18.75" customHeight="1" x14ac:dyDescent="0.2">
      <c r="A96" s="330"/>
      <c r="B96" s="331"/>
      <c r="C96" s="382"/>
      <c r="D96" s="334"/>
      <c r="E96" s="322"/>
      <c r="F96" s="334"/>
      <c r="G96" s="442"/>
      <c r="H96" s="388" t="s">
        <v>344</v>
      </c>
      <c r="I96" s="417" t="s">
        <v>8</v>
      </c>
      <c r="J96" s="341" t="s">
        <v>22</v>
      </c>
      <c r="K96" s="341"/>
      <c r="L96" s="409" t="s">
        <v>8</v>
      </c>
      <c r="M96" s="341" t="s">
        <v>23</v>
      </c>
      <c r="N96" s="341"/>
      <c r="O96" s="418" t="s">
        <v>8</v>
      </c>
      <c r="P96" s="341" t="s">
        <v>24</v>
      </c>
      <c r="Q96" s="368"/>
      <c r="R96" s="418" t="s">
        <v>8</v>
      </c>
      <c r="S96" s="341" t="s">
        <v>25</v>
      </c>
      <c r="T96" s="368"/>
      <c r="U96" s="368"/>
      <c r="V96" s="368"/>
      <c r="W96" s="368"/>
      <c r="X96" s="369"/>
      <c r="Y96" s="339"/>
      <c r="Z96" s="336"/>
      <c r="AA96" s="336"/>
      <c r="AB96" s="337"/>
      <c r="AC96" s="339"/>
      <c r="AD96" s="336"/>
      <c r="AE96" s="336"/>
      <c r="AF96" s="337"/>
    </row>
    <row r="97" spans="1:32" ht="18.75" customHeight="1" x14ac:dyDescent="0.2">
      <c r="A97" s="398" t="s">
        <v>8</v>
      </c>
      <c r="B97" s="331">
        <v>73</v>
      </c>
      <c r="C97" s="382" t="s">
        <v>345</v>
      </c>
      <c r="D97" s="398" t="s">
        <v>8</v>
      </c>
      <c r="E97" s="322" t="s">
        <v>346</v>
      </c>
      <c r="F97" s="334"/>
      <c r="G97" s="442"/>
      <c r="H97" s="388" t="s">
        <v>347</v>
      </c>
      <c r="I97" s="407" t="s">
        <v>8</v>
      </c>
      <c r="J97" s="341" t="s">
        <v>22</v>
      </c>
      <c r="K97" s="408"/>
      <c r="L97" s="409" t="s">
        <v>8</v>
      </c>
      <c r="M97" s="341" t="s">
        <v>26</v>
      </c>
      <c r="N97" s="368"/>
      <c r="O97" s="368"/>
      <c r="P97" s="368"/>
      <c r="Q97" s="368"/>
      <c r="R97" s="368"/>
      <c r="S97" s="368"/>
      <c r="T97" s="368"/>
      <c r="U97" s="368"/>
      <c r="V97" s="368"/>
      <c r="W97" s="368"/>
      <c r="X97" s="369"/>
      <c r="Y97" s="339"/>
      <c r="Z97" s="336"/>
      <c r="AA97" s="336"/>
      <c r="AB97" s="337"/>
      <c r="AC97" s="339"/>
      <c r="AD97" s="336"/>
      <c r="AE97" s="336"/>
      <c r="AF97" s="337"/>
    </row>
    <row r="98" spans="1:32" ht="18.75" customHeight="1" x14ac:dyDescent="0.2">
      <c r="A98" s="330"/>
      <c r="B98" s="331"/>
      <c r="C98" s="382"/>
      <c r="D98" s="398" t="s">
        <v>8</v>
      </c>
      <c r="E98" s="322" t="s">
        <v>348</v>
      </c>
      <c r="F98" s="334"/>
      <c r="G98" s="442"/>
      <c r="H98" s="388" t="s">
        <v>349</v>
      </c>
      <c r="I98" s="407" t="s">
        <v>8</v>
      </c>
      <c r="J98" s="341" t="s">
        <v>22</v>
      </c>
      <c r="K98" s="408"/>
      <c r="L98" s="409" t="s">
        <v>8</v>
      </c>
      <c r="M98" s="341" t="s">
        <v>26</v>
      </c>
      <c r="N98" s="368"/>
      <c r="O98" s="368"/>
      <c r="P98" s="368"/>
      <c r="Q98" s="368"/>
      <c r="R98" s="368"/>
      <c r="S98" s="368"/>
      <c r="T98" s="368"/>
      <c r="U98" s="368"/>
      <c r="V98" s="368"/>
      <c r="W98" s="368"/>
      <c r="X98" s="369"/>
      <c r="Y98" s="339"/>
      <c r="Z98" s="336"/>
      <c r="AA98" s="336"/>
      <c r="AB98" s="337"/>
      <c r="AC98" s="339"/>
      <c r="AD98" s="336"/>
      <c r="AE98" s="336"/>
      <c r="AF98" s="337"/>
    </row>
    <row r="99" spans="1:32" ht="18.75" customHeight="1" x14ac:dyDescent="0.2">
      <c r="A99" s="330"/>
      <c r="B99" s="331"/>
      <c r="C99" s="382"/>
      <c r="D99" s="334"/>
      <c r="E99" s="322" t="s">
        <v>350</v>
      </c>
      <c r="F99" s="334"/>
      <c r="G99" s="442"/>
      <c r="H99" s="388" t="s">
        <v>318</v>
      </c>
      <c r="I99" s="407" t="s">
        <v>8</v>
      </c>
      <c r="J99" s="341" t="s">
        <v>22</v>
      </c>
      <c r="K99" s="408"/>
      <c r="L99" s="409" t="s">
        <v>8</v>
      </c>
      <c r="M99" s="341" t="s">
        <v>49</v>
      </c>
      <c r="N99" s="341"/>
      <c r="O99" s="418" t="s">
        <v>8</v>
      </c>
      <c r="P99" s="343" t="s">
        <v>50</v>
      </c>
      <c r="Q99" s="341"/>
      <c r="R99" s="341"/>
      <c r="S99" s="408"/>
      <c r="T99" s="341"/>
      <c r="U99" s="408"/>
      <c r="V99" s="408"/>
      <c r="W99" s="408"/>
      <c r="X99" s="412"/>
      <c r="Y99" s="339"/>
      <c r="Z99" s="336"/>
      <c r="AA99" s="336"/>
      <c r="AB99" s="337"/>
      <c r="AC99" s="339"/>
      <c r="AD99" s="336"/>
      <c r="AE99" s="336"/>
      <c r="AF99" s="337"/>
    </row>
    <row r="100" spans="1:32" ht="18.75" customHeight="1" x14ac:dyDescent="0.2">
      <c r="A100" s="330"/>
      <c r="B100" s="331"/>
      <c r="C100" s="382"/>
      <c r="D100" s="334"/>
      <c r="E100" s="322"/>
      <c r="F100" s="334"/>
      <c r="G100" s="442"/>
      <c r="H100" s="340" t="s">
        <v>77</v>
      </c>
      <c r="I100" s="407" t="s">
        <v>8</v>
      </c>
      <c r="J100" s="341" t="s">
        <v>22</v>
      </c>
      <c r="K100" s="408"/>
      <c r="L100" s="409" t="s">
        <v>8</v>
      </c>
      <c r="M100" s="341" t="s">
        <v>26</v>
      </c>
      <c r="N100" s="368"/>
      <c r="O100" s="368"/>
      <c r="P100" s="368"/>
      <c r="Q100" s="368"/>
      <c r="R100" s="368"/>
      <c r="S100" s="368"/>
      <c r="T100" s="368"/>
      <c r="U100" s="368"/>
      <c r="V100" s="368"/>
      <c r="W100" s="368"/>
      <c r="X100" s="369"/>
      <c r="Y100" s="339"/>
      <c r="Z100" s="336"/>
      <c r="AA100" s="336"/>
      <c r="AB100" s="337"/>
      <c r="AC100" s="339"/>
      <c r="AD100" s="336"/>
      <c r="AE100" s="336"/>
      <c r="AF100" s="337"/>
    </row>
    <row r="101" spans="1:32" ht="18.75" customHeight="1" x14ac:dyDescent="0.2">
      <c r="A101" s="330"/>
      <c r="B101" s="331"/>
      <c r="C101" s="382"/>
      <c r="D101" s="334"/>
      <c r="E101" s="322"/>
      <c r="F101" s="334"/>
      <c r="G101" s="442"/>
      <c r="H101" s="433" t="s">
        <v>108</v>
      </c>
      <c r="I101" s="407" t="s">
        <v>8</v>
      </c>
      <c r="J101" s="341" t="s">
        <v>22</v>
      </c>
      <c r="K101" s="341"/>
      <c r="L101" s="409" t="s">
        <v>8</v>
      </c>
      <c r="M101" s="341" t="s">
        <v>23</v>
      </c>
      <c r="N101" s="341"/>
      <c r="O101" s="409" t="s">
        <v>8</v>
      </c>
      <c r="P101" s="341" t="s">
        <v>24</v>
      </c>
      <c r="Q101" s="410"/>
      <c r="R101" s="410"/>
      <c r="S101" s="410"/>
      <c r="T101" s="410"/>
      <c r="U101" s="434"/>
      <c r="V101" s="434"/>
      <c r="W101" s="434"/>
      <c r="X101" s="435"/>
      <c r="Y101" s="339"/>
      <c r="Z101" s="336"/>
      <c r="AA101" s="336"/>
      <c r="AB101" s="337"/>
      <c r="AC101" s="339"/>
      <c r="AD101" s="336"/>
      <c r="AE101" s="336"/>
      <c r="AF101" s="337"/>
    </row>
    <row r="102" spans="1:32" ht="18.75" customHeight="1" x14ac:dyDescent="0.2">
      <c r="A102" s="330"/>
      <c r="B102" s="331"/>
      <c r="C102" s="382"/>
      <c r="D102" s="334"/>
      <c r="E102" s="322"/>
      <c r="F102" s="334"/>
      <c r="G102" s="442"/>
      <c r="H102" s="388" t="s">
        <v>78</v>
      </c>
      <c r="I102" s="407" t="s">
        <v>8</v>
      </c>
      <c r="J102" s="341" t="s">
        <v>22</v>
      </c>
      <c r="K102" s="341"/>
      <c r="L102" s="409" t="s">
        <v>8</v>
      </c>
      <c r="M102" s="341" t="s">
        <v>35</v>
      </c>
      <c r="N102" s="341"/>
      <c r="O102" s="409" t="s">
        <v>8</v>
      </c>
      <c r="P102" s="341" t="s">
        <v>36</v>
      </c>
      <c r="Q102" s="368"/>
      <c r="R102" s="409" t="s">
        <v>8</v>
      </c>
      <c r="S102" s="341" t="s">
        <v>79</v>
      </c>
      <c r="T102" s="368"/>
      <c r="U102" s="368"/>
      <c r="V102" s="368"/>
      <c r="W102" s="368"/>
      <c r="X102" s="369"/>
      <c r="Y102" s="339"/>
      <c r="Z102" s="336"/>
      <c r="AA102" s="336"/>
      <c r="AB102" s="337"/>
      <c r="AC102" s="339"/>
      <c r="AD102" s="336"/>
      <c r="AE102" s="336"/>
      <c r="AF102" s="337"/>
    </row>
    <row r="103" spans="1:32" ht="18.75" customHeight="1" x14ac:dyDescent="0.2">
      <c r="A103" s="330"/>
      <c r="B103" s="331"/>
      <c r="C103" s="332"/>
      <c r="D103" s="333"/>
      <c r="E103" s="322"/>
      <c r="F103" s="334"/>
      <c r="G103" s="335"/>
      <c r="H103" s="340" t="s">
        <v>177</v>
      </c>
      <c r="I103" s="407" t="s">
        <v>8</v>
      </c>
      <c r="J103" s="341" t="s">
        <v>22</v>
      </c>
      <c r="K103" s="341"/>
      <c r="L103" s="409" t="s">
        <v>8</v>
      </c>
      <c r="M103" s="341" t="s">
        <v>35</v>
      </c>
      <c r="N103" s="341"/>
      <c r="O103" s="409" t="s">
        <v>8</v>
      </c>
      <c r="P103" s="341" t="s">
        <v>36</v>
      </c>
      <c r="Q103" s="341"/>
      <c r="R103" s="409" t="s">
        <v>8</v>
      </c>
      <c r="S103" s="341" t="s">
        <v>37</v>
      </c>
      <c r="T103" s="341"/>
      <c r="U103" s="410"/>
      <c r="V103" s="410"/>
      <c r="W103" s="410"/>
      <c r="X103" s="411"/>
      <c r="Y103" s="336"/>
      <c r="Z103" s="336"/>
      <c r="AA103" s="336"/>
      <c r="AB103" s="337"/>
      <c r="AC103" s="339"/>
      <c r="AD103" s="336"/>
      <c r="AE103" s="336"/>
      <c r="AF103" s="337"/>
    </row>
    <row r="104" spans="1:32" ht="18.75" customHeight="1" x14ac:dyDescent="0.2">
      <c r="A104" s="330"/>
      <c r="B104" s="331"/>
      <c r="C104" s="332"/>
      <c r="D104" s="333"/>
      <c r="E104" s="322"/>
      <c r="F104" s="334"/>
      <c r="G104" s="335"/>
      <c r="H104" s="476" t="s">
        <v>38</v>
      </c>
      <c r="I104" s="417" t="s">
        <v>8</v>
      </c>
      <c r="J104" s="343" t="s">
        <v>39</v>
      </c>
      <c r="K104" s="343"/>
      <c r="L104" s="418" t="s">
        <v>8</v>
      </c>
      <c r="M104" s="343" t="s">
        <v>40</v>
      </c>
      <c r="N104" s="343"/>
      <c r="O104" s="418" t="s">
        <v>8</v>
      </c>
      <c r="P104" s="343" t="s">
        <v>41</v>
      </c>
      <c r="Q104" s="343"/>
      <c r="R104" s="418"/>
      <c r="S104" s="343"/>
      <c r="T104" s="343"/>
      <c r="U104" s="434"/>
      <c r="V104" s="434"/>
      <c r="W104" s="434"/>
      <c r="X104" s="435"/>
      <c r="Y104" s="336"/>
      <c r="Z104" s="336"/>
      <c r="AA104" s="336"/>
      <c r="AB104" s="337"/>
      <c r="AC104" s="339"/>
      <c r="AD104" s="336"/>
      <c r="AE104" s="336"/>
      <c r="AF104" s="337"/>
    </row>
    <row r="105" spans="1:32" ht="19.5" customHeight="1" x14ac:dyDescent="0.2">
      <c r="A105" s="350"/>
      <c r="B105" s="351"/>
      <c r="C105" s="352"/>
      <c r="D105" s="353"/>
      <c r="E105" s="354"/>
      <c r="F105" s="355"/>
      <c r="G105" s="356"/>
      <c r="H105" s="477" t="s">
        <v>42</v>
      </c>
      <c r="I105" s="419" t="s">
        <v>8</v>
      </c>
      <c r="J105" s="358" t="s">
        <v>22</v>
      </c>
      <c r="K105" s="358"/>
      <c r="L105" s="420" t="s">
        <v>8</v>
      </c>
      <c r="M105" s="358" t="s">
        <v>26</v>
      </c>
      <c r="N105" s="358"/>
      <c r="O105" s="358"/>
      <c r="P105" s="358"/>
      <c r="Q105" s="468"/>
      <c r="R105" s="468"/>
      <c r="S105" s="468"/>
      <c r="T105" s="468"/>
      <c r="U105" s="468"/>
      <c r="V105" s="468"/>
      <c r="W105" s="468"/>
      <c r="X105" s="469"/>
      <c r="Y105" s="361"/>
      <c r="Z105" s="361"/>
      <c r="AA105" s="361"/>
      <c r="AB105" s="362"/>
      <c r="AC105" s="360"/>
      <c r="AD105" s="361"/>
      <c r="AE105" s="361"/>
      <c r="AF105" s="362"/>
    </row>
    <row r="106" spans="1:32" ht="18.75" customHeight="1" x14ac:dyDescent="0.2">
      <c r="A106" s="333"/>
      <c r="B106" s="307"/>
      <c r="C106" s="333"/>
      <c r="D106" s="333"/>
      <c r="F106" s="334"/>
      <c r="G106" s="442"/>
      <c r="H106" s="475" t="s">
        <v>57</v>
      </c>
      <c r="I106" s="404" t="s">
        <v>8</v>
      </c>
      <c r="J106" s="344" t="s">
        <v>22</v>
      </c>
      <c r="K106" s="344"/>
      <c r="L106" s="389"/>
      <c r="M106" s="427" t="s">
        <v>8</v>
      </c>
      <c r="N106" s="344" t="s">
        <v>58</v>
      </c>
      <c r="O106" s="344"/>
      <c r="P106" s="389"/>
      <c r="Q106" s="427" t="s">
        <v>8</v>
      </c>
      <c r="R106" s="338" t="s">
        <v>59</v>
      </c>
      <c r="S106" s="338"/>
      <c r="T106" s="338"/>
      <c r="U106" s="338"/>
      <c r="V106" s="338"/>
      <c r="W106" s="338"/>
      <c r="X106" s="374"/>
      <c r="Y106" s="428" t="s">
        <v>8</v>
      </c>
      <c r="Z106" s="317" t="s">
        <v>17</v>
      </c>
      <c r="AA106" s="317"/>
      <c r="AB106" s="329"/>
      <c r="AC106" s="428" t="s">
        <v>8</v>
      </c>
      <c r="AD106" s="317" t="s">
        <v>17</v>
      </c>
      <c r="AE106" s="317"/>
      <c r="AF106" s="329"/>
    </row>
    <row r="107" spans="1:32" ht="19.5" customHeight="1" x14ac:dyDescent="0.2">
      <c r="A107" s="330"/>
      <c r="B107" s="331"/>
      <c r="C107" s="382"/>
      <c r="D107" s="398"/>
      <c r="E107" s="322"/>
      <c r="F107" s="334"/>
      <c r="G107" s="335"/>
      <c r="H107" s="347" t="s">
        <v>19</v>
      </c>
      <c r="I107" s="407" t="s">
        <v>8</v>
      </c>
      <c r="J107" s="341" t="s">
        <v>20</v>
      </c>
      <c r="K107" s="408"/>
      <c r="L107" s="367"/>
      <c r="M107" s="409" t="s">
        <v>8</v>
      </c>
      <c r="N107" s="341" t="s">
        <v>21</v>
      </c>
      <c r="O107" s="409"/>
      <c r="P107" s="341"/>
      <c r="Q107" s="410"/>
      <c r="R107" s="410"/>
      <c r="S107" s="410"/>
      <c r="T107" s="410"/>
      <c r="U107" s="410"/>
      <c r="V107" s="410"/>
      <c r="W107" s="410"/>
      <c r="X107" s="411"/>
      <c r="Y107" s="398" t="s">
        <v>8</v>
      </c>
      <c r="Z107" s="320" t="s">
        <v>18</v>
      </c>
      <c r="AA107" s="336"/>
      <c r="AB107" s="337"/>
      <c r="AC107" s="398" t="s">
        <v>8</v>
      </c>
      <c r="AD107" s="320" t="s">
        <v>18</v>
      </c>
      <c r="AE107" s="336"/>
      <c r="AF107" s="337"/>
    </row>
    <row r="108" spans="1:32" ht="19.5" customHeight="1" x14ac:dyDescent="0.2">
      <c r="A108" s="330"/>
      <c r="B108" s="331"/>
      <c r="C108" s="382"/>
      <c r="D108" s="398"/>
      <c r="E108" s="322"/>
      <c r="F108" s="334"/>
      <c r="G108" s="335"/>
      <c r="H108" s="364" t="s">
        <v>60</v>
      </c>
      <c r="I108" s="407" t="s">
        <v>8</v>
      </c>
      <c r="J108" s="341" t="s">
        <v>20</v>
      </c>
      <c r="K108" s="408"/>
      <c r="L108" s="367"/>
      <c r="M108" s="409" t="s">
        <v>8</v>
      </c>
      <c r="N108" s="341" t="s">
        <v>21</v>
      </c>
      <c r="O108" s="409"/>
      <c r="P108" s="341"/>
      <c r="Q108" s="410"/>
      <c r="R108" s="410"/>
      <c r="S108" s="410"/>
      <c r="T108" s="410"/>
      <c r="U108" s="410"/>
      <c r="V108" s="410"/>
      <c r="W108" s="410"/>
      <c r="X108" s="411"/>
      <c r="Y108" s="398"/>
      <c r="Z108" s="320"/>
      <c r="AA108" s="336"/>
      <c r="AB108" s="337"/>
      <c r="AC108" s="398"/>
      <c r="AD108" s="320"/>
      <c r="AE108" s="336"/>
      <c r="AF108" s="337"/>
    </row>
    <row r="109" spans="1:32" ht="18.75" customHeight="1" x14ac:dyDescent="0.2">
      <c r="A109" s="398" t="s">
        <v>8</v>
      </c>
      <c r="B109" s="331">
        <v>68</v>
      </c>
      <c r="C109" s="382" t="s">
        <v>351</v>
      </c>
      <c r="D109" s="398" t="s">
        <v>8</v>
      </c>
      <c r="E109" s="322" t="s">
        <v>346</v>
      </c>
      <c r="F109" s="334"/>
      <c r="G109" s="442"/>
      <c r="H109" s="2278" t="s">
        <v>255</v>
      </c>
      <c r="I109" s="2298" t="s">
        <v>8</v>
      </c>
      <c r="J109" s="2282" t="s">
        <v>27</v>
      </c>
      <c r="K109" s="2282"/>
      <c r="L109" s="2282"/>
      <c r="M109" s="2298" t="s">
        <v>8</v>
      </c>
      <c r="N109" s="2282" t="s">
        <v>28</v>
      </c>
      <c r="O109" s="2282"/>
      <c r="P109" s="2282"/>
      <c r="Q109" s="415"/>
      <c r="R109" s="415"/>
      <c r="S109" s="415"/>
      <c r="T109" s="415"/>
      <c r="U109" s="415"/>
      <c r="V109" s="415"/>
      <c r="W109" s="415"/>
      <c r="X109" s="416"/>
      <c r="Y109" s="339"/>
      <c r="Z109" s="336"/>
      <c r="AA109" s="336"/>
      <c r="AB109" s="337"/>
      <c r="AC109" s="339"/>
      <c r="AD109" s="336"/>
      <c r="AE109" s="336"/>
      <c r="AF109" s="337"/>
    </row>
    <row r="110" spans="1:32" ht="18.75" customHeight="1" x14ac:dyDescent="0.2">
      <c r="A110" s="398"/>
      <c r="B110" s="331"/>
      <c r="C110" s="382" t="s">
        <v>352</v>
      </c>
      <c r="D110" s="398" t="s">
        <v>8</v>
      </c>
      <c r="E110" s="322" t="s">
        <v>348</v>
      </c>
      <c r="F110" s="334"/>
      <c r="G110" s="442"/>
      <c r="H110" s="2279"/>
      <c r="I110" s="2299"/>
      <c r="J110" s="2283"/>
      <c r="K110" s="2283"/>
      <c r="L110" s="2283"/>
      <c r="M110" s="2299"/>
      <c r="N110" s="2283"/>
      <c r="O110" s="2283"/>
      <c r="P110" s="2283"/>
      <c r="Q110" s="405"/>
      <c r="R110" s="405"/>
      <c r="S110" s="405"/>
      <c r="T110" s="405"/>
      <c r="U110" s="405"/>
      <c r="V110" s="405"/>
      <c r="W110" s="405"/>
      <c r="X110" s="406"/>
      <c r="Y110" s="339"/>
      <c r="Z110" s="336"/>
      <c r="AA110" s="336"/>
      <c r="AB110" s="337"/>
      <c r="AC110" s="339"/>
      <c r="AD110" s="336"/>
      <c r="AE110" s="336"/>
      <c r="AF110" s="337"/>
    </row>
    <row r="111" spans="1:32" ht="18.75" customHeight="1" x14ac:dyDescent="0.2">
      <c r="A111" s="398"/>
      <c r="B111" s="331"/>
      <c r="C111" s="382"/>
      <c r="D111" s="398"/>
      <c r="E111" s="322" t="s">
        <v>350</v>
      </c>
      <c r="F111" s="334"/>
      <c r="G111" s="442"/>
      <c r="H111" s="433" t="s">
        <v>108</v>
      </c>
      <c r="I111" s="407" t="s">
        <v>8</v>
      </c>
      <c r="J111" s="341" t="s">
        <v>22</v>
      </c>
      <c r="K111" s="341"/>
      <c r="L111" s="409" t="s">
        <v>8</v>
      </c>
      <c r="M111" s="341" t="s">
        <v>23</v>
      </c>
      <c r="N111" s="341"/>
      <c r="O111" s="409" t="s">
        <v>8</v>
      </c>
      <c r="P111" s="341" t="s">
        <v>24</v>
      </c>
      <c r="Q111" s="410"/>
      <c r="R111" s="410"/>
      <c r="S111" s="410"/>
      <c r="T111" s="410"/>
      <c r="U111" s="434"/>
      <c r="V111" s="434"/>
      <c r="W111" s="434"/>
      <c r="X111" s="435"/>
      <c r="Y111" s="339"/>
      <c r="Z111" s="336"/>
      <c r="AA111" s="336"/>
      <c r="AB111" s="337"/>
      <c r="AC111" s="339"/>
      <c r="AD111" s="336"/>
      <c r="AE111" s="336"/>
      <c r="AF111" s="337"/>
    </row>
    <row r="112" spans="1:32" ht="18.75" customHeight="1" x14ac:dyDescent="0.2">
      <c r="A112" s="330"/>
      <c r="B112" s="331"/>
      <c r="C112" s="382"/>
      <c r="D112" s="334"/>
      <c r="F112" s="334"/>
      <c r="G112" s="442"/>
      <c r="H112" s="388" t="s">
        <v>78</v>
      </c>
      <c r="I112" s="407" t="s">
        <v>8</v>
      </c>
      <c r="J112" s="341" t="s">
        <v>22</v>
      </c>
      <c r="K112" s="341"/>
      <c r="L112" s="409" t="s">
        <v>8</v>
      </c>
      <c r="M112" s="341" t="s">
        <v>35</v>
      </c>
      <c r="N112" s="341"/>
      <c r="O112" s="409" t="s">
        <v>8</v>
      </c>
      <c r="P112" s="341" t="s">
        <v>36</v>
      </c>
      <c r="Q112" s="368"/>
      <c r="R112" s="409" t="s">
        <v>8</v>
      </c>
      <c r="S112" s="341" t="s">
        <v>79</v>
      </c>
      <c r="T112" s="368"/>
      <c r="U112" s="368"/>
      <c r="V112" s="368"/>
      <c r="W112" s="368"/>
      <c r="X112" s="369"/>
      <c r="Y112" s="339"/>
      <c r="Z112" s="336"/>
      <c r="AA112" s="336"/>
      <c r="AB112" s="337"/>
      <c r="AC112" s="339"/>
      <c r="AD112" s="336"/>
      <c r="AE112" s="336"/>
      <c r="AF112" s="337"/>
    </row>
    <row r="113" spans="1:32" ht="18.75" customHeight="1" x14ac:dyDescent="0.2">
      <c r="A113" s="330"/>
      <c r="B113" s="331"/>
      <c r="C113" s="332"/>
      <c r="D113" s="333"/>
      <c r="E113" s="322"/>
      <c r="F113" s="334"/>
      <c r="G113" s="335"/>
      <c r="H113" s="340" t="s">
        <v>177</v>
      </c>
      <c r="I113" s="407" t="s">
        <v>8</v>
      </c>
      <c r="J113" s="341" t="s">
        <v>22</v>
      </c>
      <c r="K113" s="341"/>
      <c r="L113" s="409" t="s">
        <v>8</v>
      </c>
      <c r="M113" s="341" t="s">
        <v>35</v>
      </c>
      <c r="N113" s="341"/>
      <c r="O113" s="409" t="s">
        <v>8</v>
      </c>
      <c r="P113" s="341" t="s">
        <v>36</v>
      </c>
      <c r="Q113" s="341"/>
      <c r="R113" s="409" t="s">
        <v>8</v>
      </c>
      <c r="S113" s="341" t="s">
        <v>37</v>
      </c>
      <c r="T113" s="341"/>
      <c r="U113" s="410"/>
      <c r="V113" s="410"/>
      <c r="W113" s="410"/>
      <c r="X113" s="411"/>
      <c r="Y113" s="336"/>
      <c r="Z113" s="336"/>
      <c r="AA113" s="336"/>
      <c r="AB113" s="337"/>
      <c r="AC113" s="339"/>
      <c r="AD113" s="336"/>
      <c r="AE113" s="336"/>
      <c r="AF113" s="337"/>
    </row>
    <row r="114" spans="1:32" ht="18.75" customHeight="1" x14ac:dyDescent="0.2">
      <c r="A114" s="330"/>
      <c r="B114" s="331"/>
      <c r="C114" s="332"/>
      <c r="D114" s="333"/>
      <c r="E114" s="322"/>
      <c r="F114" s="334"/>
      <c r="G114" s="335"/>
      <c r="H114" s="476" t="s">
        <v>38</v>
      </c>
      <c r="I114" s="417" t="s">
        <v>8</v>
      </c>
      <c r="J114" s="343" t="s">
        <v>39</v>
      </c>
      <c r="K114" s="343"/>
      <c r="L114" s="418" t="s">
        <v>8</v>
      </c>
      <c r="M114" s="343" t="s">
        <v>40</v>
      </c>
      <c r="N114" s="343"/>
      <c r="O114" s="418" t="s">
        <v>8</v>
      </c>
      <c r="P114" s="343" t="s">
        <v>41</v>
      </c>
      <c r="Q114" s="343"/>
      <c r="R114" s="418"/>
      <c r="S114" s="343"/>
      <c r="T114" s="343"/>
      <c r="U114" s="434"/>
      <c r="V114" s="434"/>
      <c r="W114" s="434"/>
      <c r="X114" s="435"/>
      <c r="Y114" s="336"/>
      <c r="Z114" s="336"/>
      <c r="AA114" s="336"/>
      <c r="AB114" s="337"/>
      <c r="AC114" s="339"/>
      <c r="AD114" s="336"/>
      <c r="AE114" s="336"/>
      <c r="AF114" s="337"/>
    </row>
    <row r="115" spans="1:32" ht="19.5" customHeight="1" x14ac:dyDescent="0.2">
      <c r="A115" s="350"/>
      <c r="B115" s="351"/>
      <c r="C115" s="352"/>
      <c r="D115" s="353"/>
      <c r="E115" s="354"/>
      <c r="F115" s="355"/>
      <c r="G115" s="356"/>
      <c r="H115" s="477" t="s">
        <v>42</v>
      </c>
      <c r="I115" s="419" t="s">
        <v>8</v>
      </c>
      <c r="J115" s="358" t="s">
        <v>22</v>
      </c>
      <c r="K115" s="358"/>
      <c r="L115" s="420" t="s">
        <v>8</v>
      </c>
      <c r="M115" s="358" t="s">
        <v>26</v>
      </c>
      <c r="N115" s="358"/>
      <c r="O115" s="358"/>
      <c r="P115" s="358"/>
      <c r="Q115" s="468"/>
      <c r="R115" s="468"/>
      <c r="S115" s="468"/>
      <c r="T115" s="468"/>
      <c r="U115" s="468"/>
      <c r="V115" s="468"/>
      <c r="W115" s="468"/>
      <c r="X115" s="469"/>
      <c r="Y115" s="361"/>
      <c r="Z115" s="361"/>
      <c r="AA115" s="361"/>
      <c r="AB115" s="362"/>
      <c r="AC115" s="360"/>
      <c r="AD115" s="361"/>
      <c r="AE115" s="361"/>
      <c r="AF115" s="362"/>
    </row>
    <row r="116" spans="1:32" ht="18.75" customHeight="1" x14ac:dyDescent="0.2">
      <c r="A116" s="323"/>
      <c r="B116" s="324"/>
      <c r="C116" s="378"/>
      <c r="D116" s="327"/>
      <c r="E116" s="319"/>
      <c r="F116" s="391"/>
      <c r="G116" s="401"/>
      <c r="H116" s="479" t="s">
        <v>114</v>
      </c>
      <c r="I116" s="422" t="s">
        <v>8</v>
      </c>
      <c r="J116" s="366" t="s">
        <v>91</v>
      </c>
      <c r="K116" s="423"/>
      <c r="L116" s="379"/>
      <c r="M116" s="424" t="s">
        <v>8</v>
      </c>
      <c r="N116" s="366" t="s">
        <v>92</v>
      </c>
      <c r="O116" s="425"/>
      <c r="P116" s="425"/>
      <c r="Q116" s="425"/>
      <c r="R116" s="425"/>
      <c r="S116" s="425"/>
      <c r="T116" s="425"/>
      <c r="U116" s="425"/>
      <c r="V116" s="425"/>
      <c r="W116" s="425"/>
      <c r="X116" s="426"/>
      <c r="Y116" s="428" t="s">
        <v>8</v>
      </c>
      <c r="Z116" s="317" t="s">
        <v>17</v>
      </c>
      <c r="AA116" s="317"/>
      <c r="AB116" s="329"/>
      <c r="AC116" s="428" t="s">
        <v>8</v>
      </c>
      <c r="AD116" s="317" t="s">
        <v>17</v>
      </c>
      <c r="AE116" s="317"/>
      <c r="AF116" s="329"/>
    </row>
    <row r="117" spans="1:32" ht="18.75" customHeight="1" x14ac:dyDescent="0.2">
      <c r="A117" s="330"/>
      <c r="B117" s="331"/>
      <c r="C117" s="382"/>
      <c r="D117" s="334"/>
      <c r="E117" s="322"/>
      <c r="F117" s="392"/>
      <c r="G117" s="442"/>
      <c r="H117" s="388" t="s">
        <v>57</v>
      </c>
      <c r="I117" s="407" t="s">
        <v>8</v>
      </c>
      <c r="J117" s="341" t="s">
        <v>22</v>
      </c>
      <c r="K117" s="341"/>
      <c r="L117" s="367"/>
      <c r="M117" s="409" t="s">
        <v>8</v>
      </c>
      <c r="N117" s="341" t="s">
        <v>353</v>
      </c>
      <c r="O117" s="341"/>
      <c r="P117" s="367"/>
      <c r="Q117" s="408"/>
      <c r="R117" s="408"/>
      <c r="S117" s="408"/>
      <c r="T117" s="408"/>
      <c r="U117" s="408"/>
      <c r="V117" s="408"/>
      <c r="W117" s="408"/>
      <c r="X117" s="412"/>
      <c r="Y117" s="398" t="s">
        <v>8</v>
      </c>
      <c r="Z117" s="320" t="s">
        <v>18</v>
      </c>
      <c r="AA117" s="336"/>
      <c r="AB117" s="337"/>
      <c r="AC117" s="398" t="s">
        <v>8</v>
      </c>
      <c r="AD117" s="320" t="s">
        <v>18</v>
      </c>
      <c r="AE117" s="336"/>
      <c r="AF117" s="337"/>
    </row>
    <row r="118" spans="1:32" ht="18.75" customHeight="1" x14ac:dyDescent="0.2">
      <c r="A118" s="330"/>
      <c r="B118" s="331"/>
      <c r="C118" s="382"/>
      <c r="D118" s="334"/>
      <c r="E118" s="322"/>
      <c r="F118" s="392"/>
      <c r="G118" s="442"/>
      <c r="H118" s="364" t="s">
        <v>191</v>
      </c>
      <c r="I118" s="407" t="s">
        <v>8</v>
      </c>
      <c r="J118" s="341" t="s">
        <v>20</v>
      </c>
      <c r="K118" s="408"/>
      <c r="L118" s="367"/>
      <c r="M118" s="409" t="s">
        <v>8</v>
      </c>
      <c r="N118" s="341" t="s">
        <v>192</v>
      </c>
      <c r="O118" s="410"/>
      <c r="P118" s="410"/>
      <c r="Q118" s="408"/>
      <c r="R118" s="408"/>
      <c r="S118" s="408"/>
      <c r="T118" s="408"/>
      <c r="U118" s="408"/>
      <c r="V118" s="408"/>
      <c r="W118" s="408"/>
      <c r="X118" s="412"/>
      <c r="Y118" s="339"/>
      <c r="Z118" s="336"/>
      <c r="AA118" s="336"/>
      <c r="AB118" s="337"/>
      <c r="AC118" s="339"/>
      <c r="AD118" s="336"/>
      <c r="AE118" s="336"/>
      <c r="AF118" s="337"/>
    </row>
    <row r="119" spans="1:32" ht="19.5" customHeight="1" x14ac:dyDescent="0.2">
      <c r="A119" s="330"/>
      <c r="B119" s="331"/>
      <c r="C119" s="332"/>
      <c r="D119" s="333"/>
      <c r="E119" s="322"/>
      <c r="F119" s="334"/>
      <c r="G119" s="335"/>
      <c r="H119" s="347" t="s">
        <v>19</v>
      </c>
      <c r="I119" s="407" t="s">
        <v>8</v>
      </c>
      <c r="J119" s="341" t="s">
        <v>20</v>
      </c>
      <c r="K119" s="408"/>
      <c r="L119" s="367"/>
      <c r="M119" s="409" t="s">
        <v>8</v>
      </c>
      <c r="N119" s="341" t="s">
        <v>21</v>
      </c>
      <c r="O119" s="409"/>
      <c r="P119" s="341"/>
      <c r="Q119" s="410"/>
      <c r="R119" s="410"/>
      <c r="S119" s="410"/>
      <c r="T119" s="410"/>
      <c r="U119" s="410"/>
      <c r="V119" s="410"/>
      <c r="W119" s="410"/>
      <c r="X119" s="411"/>
      <c r="Y119" s="336"/>
      <c r="Z119" s="336"/>
      <c r="AA119" s="336"/>
      <c r="AB119" s="337"/>
      <c r="AC119" s="339"/>
      <c r="AD119" s="336"/>
      <c r="AE119" s="336"/>
      <c r="AF119" s="337"/>
    </row>
    <row r="120" spans="1:32" ht="19.5" customHeight="1" x14ac:dyDescent="0.2">
      <c r="A120" s="330"/>
      <c r="B120" s="331"/>
      <c r="C120" s="332"/>
      <c r="D120" s="333"/>
      <c r="E120" s="322"/>
      <c r="F120" s="334"/>
      <c r="G120" s="335"/>
      <c r="H120" s="347" t="s">
        <v>60</v>
      </c>
      <c r="I120" s="407" t="s">
        <v>8</v>
      </c>
      <c r="J120" s="341" t="s">
        <v>20</v>
      </c>
      <c r="K120" s="408"/>
      <c r="L120" s="367"/>
      <c r="M120" s="409" t="s">
        <v>8</v>
      </c>
      <c r="N120" s="341" t="s">
        <v>21</v>
      </c>
      <c r="O120" s="409"/>
      <c r="P120" s="341"/>
      <c r="Q120" s="410"/>
      <c r="R120" s="410"/>
      <c r="S120" s="410"/>
      <c r="T120" s="410"/>
      <c r="U120" s="410"/>
      <c r="V120" s="410"/>
      <c r="W120" s="410"/>
      <c r="X120" s="411"/>
      <c r="Y120" s="336"/>
      <c r="Z120" s="336"/>
      <c r="AA120" s="336"/>
      <c r="AB120" s="337"/>
      <c r="AC120" s="339"/>
      <c r="AD120" s="336"/>
      <c r="AE120" s="336"/>
      <c r="AF120" s="337"/>
    </row>
    <row r="121" spans="1:32" ht="18.75" customHeight="1" x14ac:dyDescent="0.2">
      <c r="A121" s="330"/>
      <c r="B121" s="331"/>
      <c r="C121" s="382"/>
      <c r="D121" s="334"/>
      <c r="E121" s="322"/>
      <c r="F121" s="392"/>
      <c r="G121" s="442"/>
      <c r="H121" s="2364" t="s">
        <v>354</v>
      </c>
      <c r="I121" s="2298" t="s">
        <v>8</v>
      </c>
      <c r="J121" s="2282" t="s">
        <v>22</v>
      </c>
      <c r="K121" s="2282"/>
      <c r="L121" s="2298" t="s">
        <v>8</v>
      </c>
      <c r="M121" s="2282" t="s">
        <v>26</v>
      </c>
      <c r="N121" s="2282"/>
      <c r="O121" s="343"/>
      <c r="P121" s="343"/>
      <c r="Q121" s="343"/>
      <c r="R121" s="343"/>
      <c r="S121" s="343"/>
      <c r="T121" s="343"/>
      <c r="U121" s="343"/>
      <c r="V121" s="343"/>
      <c r="W121" s="343"/>
      <c r="X121" s="346"/>
      <c r="Y121" s="339"/>
      <c r="Z121" s="336"/>
      <c r="AA121" s="336"/>
      <c r="AB121" s="337"/>
      <c r="AC121" s="339"/>
      <c r="AD121" s="336"/>
      <c r="AE121" s="336"/>
      <c r="AF121" s="337"/>
    </row>
    <row r="122" spans="1:32" ht="18.75" customHeight="1" x14ac:dyDescent="0.2">
      <c r="A122" s="330"/>
      <c r="B122" s="331"/>
      <c r="C122" s="382"/>
      <c r="D122" s="334"/>
      <c r="E122" s="322"/>
      <c r="F122" s="392"/>
      <c r="G122" s="442"/>
      <c r="H122" s="2365"/>
      <c r="I122" s="2299"/>
      <c r="J122" s="2283"/>
      <c r="K122" s="2283"/>
      <c r="L122" s="2299"/>
      <c r="M122" s="2283"/>
      <c r="N122" s="2283"/>
      <c r="O122" s="344"/>
      <c r="P122" s="344"/>
      <c r="Q122" s="344"/>
      <c r="R122" s="344"/>
      <c r="S122" s="344"/>
      <c r="T122" s="344"/>
      <c r="U122" s="344"/>
      <c r="V122" s="344"/>
      <c r="W122" s="344"/>
      <c r="X122" s="345"/>
      <c r="Y122" s="339"/>
      <c r="Z122" s="336"/>
      <c r="AA122" s="336"/>
      <c r="AB122" s="337"/>
      <c r="AC122" s="339"/>
      <c r="AD122" s="336"/>
      <c r="AE122" s="336"/>
      <c r="AF122" s="337"/>
    </row>
    <row r="123" spans="1:32" ht="18.75" customHeight="1" x14ac:dyDescent="0.2">
      <c r="A123" s="330"/>
      <c r="B123" s="331"/>
      <c r="C123" s="382"/>
      <c r="D123" s="334"/>
      <c r="E123" s="322"/>
      <c r="F123" s="392"/>
      <c r="G123" s="442"/>
      <c r="H123" s="388" t="s">
        <v>355</v>
      </c>
      <c r="I123" s="417" t="s">
        <v>8</v>
      </c>
      <c r="J123" s="341" t="s">
        <v>22</v>
      </c>
      <c r="K123" s="341"/>
      <c r="L123" s="409" t="s">
        <v>8</v>
      </c>
      <c r="M123" s="341" t="s">
        <v>23</v>
      </c>
      <c r="N123" s="341"/>
      <c r="O123" s="418" t="s">
        <v>8</v>
      </c>
      <c r="P123" s="341" t="s">
        <v>24</v>
      </c>
      <c r="Q123" s="368"/>
      <c r="R123" s="368"/>
      <c r="S123" s="368"/>
      <c r="T123" s="368"/>
      <c r="U123" s="368"/>
      <c r="V123" s="368"/>
      <c r="W123" s="368"/>
      <c r="X123" s="369"/>
      <c r="Y123" s="339"/>
      <c r="Z123" s="336"/>
      <c r="AA123" s="336"/>
      <c r="AB123" s="337"/>
      <c r="AC123" s="339"/>
      <c r="AD123" s="336"/>
      <c r="AE123" s="336"/>
      <c r="AF123" s="337"/>
    </row>
    <row r="124" spans="1:32" ht="18.75" customHeight="1" x14ac:dyDescent="0.2">
      <c r="A124" s="330"/>
      <c r="B124" s="331"/>
      <c r="C124" s="382"/>
      <c r="D124" s="334"/>
      <c r="E124" s="322"/>
      <c r="F124" s="392"/>
      <c r="G124" s="442"/>
      <c r="H124" s="388" t="s">
        <v>262</v>
      </c>
      <c r="I124" s="407" t="s">
        <v>8</v>
      </c>
      <c r="J124" s="341" t="s">
        <v>22</v>
      </c>
      <c r="K124" s="408"/>
      <c r="L124" s="409" t="s">
        <v>8</v>
      </c>
      <c r="M124" s="341" t="s">
        <v>26</v>
      </c>
      <c r="N124" s="368"/>
      <c r="O124" s="368"/>
      <c r="P124" s="368"/>
      <c r="Q124" s="368"/>
      <c r="R124" s="368"/>
      <c r="S124" s="368"/>
      <c r="T124" s="368"/>
      <c r="U124" s="368"/>
      <c r="V124" s="368"/>
      <c r="W124" s="368"/>
      <c r="X124" s="369"/>
      <c r="Y124" s="339"/>
      <c r="Z124" s="336"/>
      <c r="AA124" s="336"/>
      <c r="AB124" s="337"/>
      <c r="AC124" s="339"/>
      <c r="AD124" s="336"/>
      <c r="AE124" s="336"/>
      <c r="AF124" s="337"/>
    </row>
    <row r="125" spans="1:32" ht="18.75" customHeight="1" x14ac:dyDescent="0.2">
      <c r="A125" s="330"/>
      <c r="B125" s="331"/>
      <c r="C125" s="382"/>
      <c r="D125" s="334"/>
      <c r="E125" s="322"/>
      <c r="F125" s="392"/>
      <c r="G125" s="442"/>
      <c r="H125" s="364" t="s">
        <v>356</v>
      </c>
      <c r="I125" s="407" t="s">
        <v>8</v>
      </c>
      <c r="J125" s="341" t="s">
        <v>47</v>
      </c>
      <c r="K125" s="408"/>
      <c r="L125" s="367"/>
      <c r="M125" s="409" t="s">
        <v>8</v>
      </c>
      <c r="N125" s="341" t="s">
        <v>48</v>
      </c>
      <c r="O125" s="410"/>
      <c r="P125" s="410"/>
      <c r="Q125" s="410"/>
      <c r="R125" s="410"/>
      <c r="S125" s="410"/>
      <c r="T125" s="410"/>
      <c r="U125" s="410"/>
      <c r="V125" s="410"/>
      <c r="W125" s="410"/>
      <c r="X125" s="411"/>
      <c r="Y125" s="339"/>
      <c r="Z125" s="336"/>
      <c r="AA125" s="336"/>
      <c r="AB125" s="337"/>
      <c r="AC125" s="339"/>
      <c r="AD125" s="336"/>
      <c r="AE125" s="336"/>
      <c r="AF125" s="337"/>
    </row>
    <row r="126" spans="1:32" ht="18.75" customHeight="1" x14ac:dyDescent="0.2">
      <c r="A126" s="330"/>
      <c r="B126" s="331"/>
      <c r="C126" s="382"/>
      <c r="D126" s="334"/>
      <c r="E126" s="322"/>
      <c r="F126" s="392"/>
      <c r="G126" s="442"/>
      <c r="H126" s="388" t="s">
        <v>199</v>
      </c>
      <c r="I126" s="407" t="s">
        <v>8</v>
      </c>
      <c r="J126" s="341" t="s">
        <v>22</v>
      </c>
      <c r="K126" s="408"/>
      <c r="L126" s="409" t="s">
        <v>8</v>
      </c>
      <c r="M126" s="341" t="s">
        <v>26</v>
      </c>
      <c r="N126" s="368"/>
      <c r="O126" s="368"/>
      <c r="P126" s="368"/>
      <c r="Q126" s="368"/>
      <c r="R126" s="368"/>
      <c r="S126" s="368"/>
      <c r="T126" s="368"/>
      <c r="U126" s="368"/>
      <c r="V126" s="368"/>
      <c r="W126" s="368"/>
      <c r="X126" s="369"/>
      <c r="Y126" s="339"/>
      <c r="Z126" s="336"/>
      <c r="AA126" s="336"/>
      <c r="AB126" s="337"/>
      <c r="AC126" s="339"/>
      <c r="AD126" s="336"/>
      <c r="AE126" s="336"/>
      <c r="AF126" s="337"/>
    </row>
    <row r="127" spans="1:32" ht="18.75" customHeight="1" x14ac:dyDescent="0.2">
      <c r="A127" s="398" t="s">
        <v>8</v>
      </c>
      <c r="B127" s="331">
        <v>32</v>
      </c>
      <c r="C127" s="382" t="s">
        <v>357</v>
      </c>
      <c r="D127" s="398" t="s">
        <v>8</v>
      </c>
      <c r="E127" s="322" t="s">
        <v>189</v>
      </c>
      <c r="F127" s="392"/>
      <c r="G127" s="442"/>
      <c r="H127" s="388" t="s">
        <v>1544</v>
      </c>
      <c r="I127" s="417" t="s">
        <v>8</v>
      </c>
      <c r="J127" s="341" t="s">
        <v>22</v>
      </c>
      <c r="K127" s="341"/>
      <c r="L127" s="409" t="s">
        <v>8</v>
      </c>
      <c r="M127" s="341" t="s">
        <v>71</v>
      </c>
      <c r="N127" s="341"/>
      <c r="O127" s="418"/>
      <c r="P127" s="418" t="s">
        <v>8</v>
      </c>
      <c r="Q127" s="341" t="s">
        <v>72</v>
      </c>
      <c r="R127" s="418"/>
      <c r="S127" s="341"/>
      <c r="T127" s="418" t="s">
        <v>8</v>
      </c>
      <c r="U127" s="341" t="s">
        <v>1605</v>
      </c>
      <c r="V127" s="368"/>
      <c r="W127" s="368"/>
      <c r="X127" s="369"/>
      <c r="Y127" s="339"/>
      <c r="Z127" s="336"/>
      <c r="AA127" s="336"/>
      <c r="AB127" s="337"/>
      <c r="AC127" s="339"/>
      <c r="AD127" s="336"/>
      <c r="AE127" s="336"/>
      <c r="AF127" s="337"/>
    </row>
    <row r="128" spans="1:32" ht="18.75" customHeight="1" x14ac:dyDescent="0.2">
      <c r="A128" s="330"/>
      <c r="B128" s="331"/>
      <c r="C128" s="382" t="s">
        <v>358</v>
      </c>
      <c r="D128" s="398" t="s">
        <v>8</v>
      </c>
      <c r="E128" s="322" t="s">
        <v>175</v>
      </c>
      <c r="F128" s="392"/>
      <c r="G128" s="442"/>
      <c r="H128" s="388" t="s">
        <v>359</v>
      </c>
      <c r="I128" s="417" t="s">
        <v>8</v>
      </c>
      <c r="J128" s="341" t="s">
        <v>22</v>
      </c>
      <c r="K128" s="341"/>
      <c r="L128" s="409" t="s">
        <v>8</v>
      </c>
      <c r="M128" s="344" t="s">
        <v>26</v>
      </c>
      <c r="N128" s="341"/>
      <c r="O128" s="418"/>
      <c r="P128" s="418"/>
      <c r="Q128" s="418"/>
      <c r="R128" s="418"/>
      <c r="S128" s="418"/>
      <c r="T128" s="418"/>
      <c r="U128" s="418"/>
      <c r="V128" s="418"/>
      <c r="W128" s="418"/>
      <c r="X128" s="369"/>
      <c r="Y128" s="339"/>
      <c r="Z128" s="336"/>
      <c r="AA128" s="336"/>
      <c r="AB128" s="337"/>
      <c r="AC128" s="339"/>
      <c r="AD128" s="336"/>
      <c r="AE128" s="336"/>
      <c r="AF128" s="337"/>
    </row>
    <row r="129" spans="1:32" ht="18.75" customHeight="1" x14ac:dyDescent="0.2">
      <c r="A129" s="330"/>
      <c r="B129" s="331"/>
      <c r="C129" s="394"/>
      <c r="D129" s="398" t="s">
        <v>8</v>
      </c>
      <c r="E129" s="322" t="s">
        <v>360</v>
      </c>
      <c r="F129" s="392"/>
      <c r="G129" s="442"/>
      <c r="H129" s="388" t="s">
        <v>33</v>
      </c>
      <c r="I129" s="407" t="s">
        <v>8</v>
      </c>
      <c r="J129" s="341" t="s">
        <v>22</v>
      </c>
      <c r="K129" s="341"/>
      <c r="L129" s="409" t="s">
        <v>8</v>
      </c>
      <c r="M129" s="341" t="s">
        <v>23</v>
      </c>
      <c r="N129" s="341"/>
      <c r="O129" s="409" t="s">
        <v>8</v>
      </c>
      <c r="P129" s="341" t="s">
        <v>24</v>
      </c>
      <c r="Q129" s="368"/>
      <c r="R129" s="368"/>
      <c r="S129" s="368"/>
      <c r="T129" s="368"/>
      <c r="U129" s="368"/>
      <c r="V129" s="368"/>
      <c r="W129" s="368"/>
      <c r="X129" s="369"/>
      <c r="Y129" s="339"/>
      <c r="Z129" s="336"/>
      <c r="AA129" s="336"/>
      <c r="AB129" s="337"/>
      <c r="AC129" s="339"/>
      <c r="AD129" s="336"/>
      <c r="AE129" s="336"/>
      <c r="AF129" s="337"/>
    </row>
    <row r="130" spans="1:32" ht="18.75" customHeight="1" x14ac:dyDescent="0.2">
      <c r="A130" s="330"/>
      <c r="B130" s="331"/>
      <c r="C130" s="394"/>
      <c r="D130" s="398" t="s">
        <v>8</v>
      </c>
      <c r="E130" s="322" t="s">
        <v>361</v>
      </c>
      <c r="F130" s="392"/>
      <c r="G130" s="442"/>
      <c r="H130" s="385" t="s">
        <v>218</v>
      </c>
      <c r="I130" s="407" t="s">
        <v>8</v>
      </c>
      <c r="J130" s="341" t="s">
        <v>22</v>
      </c>
      <c r="K130" s="341"/>
      <c r="L130" s="409" t="s">
        <v>8</v>
      </c>
      <c r="M130" s="341" t="s">
        <v>23</v>
      </c>
      <c r="N130" s="341"/>
      <c r="O130" s="409" t="s">
        <v>8</v>
      </c>
      <c r="P130" s="341" t="s">
        <v>24</v>
      </c>
      <c r="Q130" s="408"/>
      <c r="R130" s="408"/>
      <c r="S130" s="408"/>
      <c r="T130" s="408"/>
      <c r="U130" s="408"/>
      <c r="V130" s="408"/>
      <c r="W130" s="408"/>
      <c r="X130" s="412"/>
      <c r="Y130" s="339"/>
      <c r="Z130" s="336"/>
      <c r="AA130" s="336"/>
      <c r="AB130" s="337"/>
      <c r="AC130" s="339"/>
      <c r="AD130" s="336"/>
      <c r="AE130" s="336"/>
      <c r="AF130" s="337"/>
    </row>
    <row r="131" spans="1:32" ht="18.75" customHeight="1" x14ac:dyDescent="0.2">
      <c r="A131" s="330"/>
      <c r="B131" s="331"/>
      <c r="C131" s="382"/>
      <c r="D131" s="334"/>
      <c r="E131" s="322"/>
      <c r="F131" s="392"/>
      <c r="G131" s="442"/>
      <c r="H131" s="340" t="s">
        <v>77</v>
      </c>
      <c r="I131" s="407" t="s">
        <v>8</v>
      </c>
      <c r="J131" s="341" t="s">
        <v>22</v>
      </c>
      <c r="K131" s="408"/>
      <c r="L131" s="409" t="s">
        <v>8</v>
      </c>
      <c r="M131" s="341" t="s">
        <v>26</v>
      </c>
      <c r="N131" s="368"/>
      <c r="O131" s="368"/>
      <c r="P131" s="368"/>
      <c r="Q131" s="368"/>
      <c r="R131" s="368"/>
      <c r="S131" s="368"/>
      <c r="T131" s="368"/>
      <c r="U131" s="368"/>
      <c r="V131" s="368"/>
      <c r="W131" s="368"/>
      <c r="X131" s="369"/>
      <c r="Y131" s="339"/>
      <c r="Z131" s="336"/>
      <c r="AA131" s="336"/>
      <c r="AB131" s="337"/>
      <c r="AC131" s="339"/>
      <c r="AD131" s="336"/>
      <c r="AE131" s="336"/>
      <c r="AF131" s="337"/>
    </row>
    <row r="132" spans="1:32" ht="18.75" customHeight="1" x14ac:dyDescent="0.2">
      <c r="A132" s="330"/>
      <c r="B132" s="331"/>
      <c r="C132" s="382"/>
      <c r="D132" s="334"/>
      <c r="E132" s="322"/>
      <c r="F132" s="334"/>
      <c r="G132" s="322"/>
      <c r="H132" s="385" t="s">
        <v>1448</v>
      </c>
      <c r="I132" s="407" t="s">
        <v>8</v>
      </c>
      <c r="J132" s="341" t="s">
        <v>22</v>
      </c>
      <c r="K132" s="341"/>
      <c r="L132" s="409" t="s">
        <v>8</v>
      </c>
      <c r="M132" s="344" t="s">
        <v>26</v>
      </c>
      <c r="N132" s="341"/>
      <c r="O132" s="341"/>
      <c r="P132" s="341"/>
      <c r="Q132" s="408"/>
      <c r="R132" s="408"/>
      <c r="S132" s="408"/>
      <c r="T132" s="408"/>
      <c r="U132" s="408"/>
      <c r="V132" s="408"/>
      <c r="W132" s="408"/>
      <c r="X132" s="412"/>
      <c r="Y132" s="339"/>
      <c r="Z132" s="336"/>
      <c r="AA132" s="336"/>
      <c r="AB132" s="337"/>
      <c r="AC132" s="339"/>
      <c r="AD132" s="336"/>
      <c r="AE132" s="336"/>
      <c r="AF132" s="337"/>
    </row>
    <row r="133" spans="1:32" ht="18.75" customHeight="1" x14ac:dyDescent="0.2">
      <c r="A133" s="330"/>
      <c r="B133" s="331"/>
      <c r="C133" s="382"/>
      <c r="D133" s="334"/>
      <c r="E133" s="322"/>
      <c r="F133" s="334"/>
      <c r="G133" s="322"/>
      <c r="H133" s="385" t="s">
        <v>1449</v>
      </c>
      <c r="I133" s="407" t="s">
        <v>8</v>
      </c>
      <c r="J133" s="341" t="s">
        <v>22</v>
      </c>
      <c r="K133" s="341"/>
      <c r="L133" s="409" t="s">
        <v>8</v>
      </c>
      <c r="M133" s="344" t="s">
        <v>26</v>
      </c>
      <c r="N133" s="341"/>
      <c r="O133" s="341"/>
      <c r="P133" s="341"/>
      <c r="Q133" s="408"/>
      <c r="R133" s="408"/>
      <c r="S133" s="408"/>
      <c r="T133" s="408"/>
      <c r="U133" s="408"/>
      <c r="V133" s="408"/>
      <c r="W133" s="408"/>
      <c r="X133" s="412"/>
      <c r="Y133" s="339"/>
      <c r="Z133" s="336"/>
      <c r="AA133" s="336"/>
      <c r="AB133" s="337"/>
      <c r="AC133" s="339"/>
      <c r="AD133" s="336"/>
      <c r="AE133" s="336"/>
      <c r="AF133" s="337"/>
    </row>
    <row r="134" spans="1:32" ht="18.75" customHeight="1" x14ac:dyDescent="0.2">
      <c r="A134" s="330"/>
      <c r="B134" s="331"/>
      <c r="C134" s="382"/>
      <c r="D134" s="334"/>
      <c r="E134" s="322"/>
      <c r="F134" s="392"/>
      <c r="G134" s="442"/>
      <c r="H134" s="433" t="s">
        <v>108</v>
      </c>
      <c r="I134" s="407" t="s">
        <v>8</v>
      </c>
      <c r="J134" s="341" t="s">
        <v>22</v>
      </c>
      <c r="K134" s="341"/>
      <c r="L134" s="409" t="s">
        <v>8</v>
      </c>
      <c r="M134" s="341" t="s">
        <v>23</v>
      </c>
      <c r="N134" s="341"/>
      <c r="O134" s="409" t="s">
        <v>8</v>
      </c>
      <c r="P134" s="341" t="s">
        <v>24</v>
      </c>
      <c r="Q134" s="410"/>
      <c r="R134" s="410"/>
      <c r="S134" s="410"/>
      <c r="T134" s="410"/>
      <c r="U134" s="434"/>
      <c r="V134" s="434"/>
      <c r="W134" s="434"/>
      <c r="X134" s="435"/>
      <c r="Y134" s="339"/>
      <c r="Z134" s="336"/>
      <c r="AA134" s="336"/>
      <c r="AB134" s="337"/>
      <c r="AC134" s="339"/>
      <c r="AD134" s="336"/>
      <c r="AE134" s="336"/>
      <c r="AF134" s="337"/>
    </row>
    <row r="135" spans="1:32" ht="18.75" customHeight="1" x14ac:dyDescent="0.2">
      <c r="A135" s="330"/>
      <c r="B135" s="331"/>
      <c r="C135" s="382"/>
      <c r="D135" s="334"/>
      <c r="E135" s="322"/>
      <c r="F135" s="392"/>
      <c r="G135" s="442"/>
      <c r="H135" s="388" t="s">
        <v>78</v>
      </c>
      <c r="I135" s="407" t="s">
        <v>8</v>
      </c>
      <c r="J135" s="341" t="s">
        <v>22</v>
      </c>
      <c r="K135" s="341"/>
      <c r="L135" s="409" t="s">
        <v>8</v>
      </c>
      <c r="M135" s="341" t="s">
        <v>35</v>
      </c>
      <c r="N135" s="341"/>
      <c r="O135" s="409" t="s">
        <v>8</v>
      </c>
      <c r="P135" s="341" t="s">
        <v>36</v>
      </c>
      <c r="Q135" s="368"/>
      <c r="R135" s="409" t="s">
        <v>8</v>
      </c>
      <c r="S135" s="341" t="s">
        <v>79</v>
      </c>
      <c r="T135" s="368"/>
      <c r="U135" s="368"/>
      <c r="V135" s="368"/>
      <c r="W135" s="368"/>
      <c r="X135" s="369"/>
      <c r="Y135" s="339"/>
      <c r="Z135" s="336"/>
      <c r="AA135" s="336"/>
      <c r="AB135" s="337"/>
      <c r="AC135" s="339"/>
      <c r="AD135" s="336"/>
      <c r="AE135" s="336"/>
      <c r="AF135" s="337"/>
    </row>
    <row r="136" spans="1:32" ht="18.75" customHeight="1" x14ac:dyDescent="0.2">
      <c r="A136" s="330"/>
      <c r="B136" s="331"/>
      <c r="C136" s="332"/>
      <c r="D136" s="333"/>
      <c r="E136" s="322"/>
      <c r="F136" s="334"/>
      <c r="G136" s="335"/>
      <c r="H136" s="340" t="s">
        <v>177</v>
      </c>
      <c r="I136" s="407" t="s">
        <v>8</v>
      </c>
      <c r="J136" s="341" t="s">
        <v>22</v>
      </c>
      <c r="K136" s="341"/>
      <c r="L136" s="409" t="s">
        <v>8</v>
      </c>
      <c r="M136" s="341" t="s">
        <v>35</v>
      </c>
      <c r="N136" s="341"/>
      <c r="O136" s="409" t="s">
        <v>8</v>
      </c>
      <c r="P136" s="341" t="s">
        <v>36</v>
      </c>
      <c r="Q136" s="341"/>
      <c r="R136" s="409" t="s">
        <v>8</v>
      </c>
      <c r="S136" s="341" t="s">
        <v>37</v>
      </c>
      <c r="T136" s="341"/>
      <c r="U136" s="410"/>
      <c r="V136" s="410"/>
      <c r="W136" s="410"/>
      <c r="X136" s="411"/>
      <c r="Y136" s="336"/>
      <c r="Z136" s="336"/>
      <c r="AA136" s="336"/>
      <c r="AB136" s="337"/>
      <c r="AC136" s="339"/>
      <c r="AD136" s="336"/>
      <c r="AE136" s="336"/>
      <c r="AF136" s="337"/>
    </row>
    <row r="137" spans="1:32" ht="18.75" customHeight="1" x14ac:dyDescent="0.2">
      <c r="A137" s="330"/>
      <c r="B137" s="331"/>
      <c r="C137" s="332"/>
      <c r="D137" s="333"/>
      <c r="E137" s="322"/>
      <c r="F137" s="334"/>
      <c r="G137" s="335"/>
      <c r="H137" s="476" t="s">
        <v>38</v>
      </c>
      <c r="I137" s="417" t="s">
        <v>8</v>
      </c>
      <c r="J137" s="343" t="s">
        <v>39</v>
      </c>
      <c r="K137" s="343"/>
      <c r="L137" s="418" t="s">
        <v>8</v>
      </c>
      <c r="M137" s="343" t="s">
        <v>40</v>
      </c>
      <c r="N137" s="343"/>
      <c r="O137" s="418" t="s">
        <v>8</v>
      </c>
      <c r="P137" s="343" t="s">
        <v>41</v>
      </c>
      <c r="Q137" s="343"/>
      <c r="R137" s="418"/>
      <c r="S137" s="343"/>
      <c r="T137" s="343"/>
      <c r="U137" s="434"/>
      <c r="V137" s="434"/>
      <c r="W137" s="434"/>
      <c r="X137" s="435"/>
      <c r="Y137" s="336"/>
      <c r="Z137" s="336"/>
      <c r="AA137" s="336"/>
      <c r="AB137" s="337"/>
      <c r="AC137" s="339"/>
      <c r="AD137" s="336"/>
      <c r="AE137" s="336"/>
      <c r="AF137" s="337"/>
    </row>
    <row r="138" spans="1:32" ht="19.5" customHeight="1" x14ac:dyDescent="0.2">
      <c r="A138" s="350"/>
      <c r="B138" s="351"/>
      <c r="C138" s="352"/>
      <c r="D138" s="353"/>
      <c r="E138" s="354"/>
      <c r="F138" s="355"/>
      <c r="G138" s="356"/>
      <c r="H138" s="477" t="s">
        <v>42</v>
      </c>
      <c r="I138" s="419" t="s">
        <v>8</v>
      </c>
      <c r="J138" s="358" t="s">
        <v>22</v>
      </c>
      <c r="K138" s="358"/>
      <c r="L138" s="420" t="s">
        <v>8</v>
      </c>
      <c r="M138" s="358" t="s">
        <v>26</v>
      </c>
      <c r="N138" s="358"/>
      <c r="O138" s="358"/>
      <c r="P138" s="358"/>
      <c r="Q138" s="468"/>
      <c r="R138" s="468"/>
      <c r="S138" s="468"/>
      <c r="T138" s="468"/>
      <c r="U138" s="468"/>
      <c r="V138" s="468"/>
      <c r="W138" s="468"/>
      <c r="X138" s="469"/>
      <c r="Y138" s="361"/>
      <c r="Z138" s="361"/>
      <c r="AA138" s="361"/>
      <c r="AB138" s="362"/>
      <c r="AC138" s="360"/>
      <c r="AD138" s="361"/>
      <c r="AE138" s="361"/>
      <c r="AF138" s="362"/>
    </row>
    <row r="139" spans="1:32" ht="18.75" customHeight="1" x14ac:dyDescent="0.2">
      <c r="A139" s="323"/>
      <c r="B139" s="324"/>
      <c r="C139" s="378"/>
      <c r="D139" s="327"/>
      <c r="E139" s="319"/>
      <c r="F139" s="391"/>
      <c r="G139" s="401"/>
      <c r="H139" s="479" t="s">
        <v>114</v>
      </c>
      <c r="I139" s="422" t="s">
        <v>8</v>
      </c>
      <c r="J139" s="366" t="s">
        <v>91</v>
      </c>
      <c r="K139" s="423"/>
      <c r="L139" s="379"/>
      <c r="M139" s="424" t="s">
        <v>8</v>
      </c>
      <c r="N139" s="366" t="s">
        <v>92</v>
      </c>
      <c r="O139" s="425"/>
      <c r="P139" s="425"/>
      <c r="Q139" s="425"/>
      <c r="R139" s="425"/>
      <c r="S139" s="425"/>
      <c r="T139" s="425"/>
      <c r="U139" s="425"/>
      <c r="V139" s="425"/>
      <c r="W139" s="425"/>
      <c r="X139" s="426"/>
      <c r="Y139" s="428" t="s">
        <v>8</v>
      </c>
      <c r="Z139" s="317" t="s">
        <v>17</v>
      </c>
      <c r="AA139" s="317"/>
      <c r="AB139" s="329"/>
      <c r="AC139" s="428" t="s">
        <v>8</v>
      </c>
      <c r="AD139" s="317" t="s">
        <v>17</v>
      </c>
      <c r="AE139" s="317"/>
      <c r="AF139" s="329"/>
    </row>
    <row r="140" spans="1:32" ht="18.75" customHeight="1" x14ac:dyDescent="0.2">
      <c r="A140" s="330"/>
      <c r="B140" s="331"/>
      <c r="C140" s="382"/>
      <c r="D140" s="334"/>
      <c r="E140" s="322"/>
      <c r="F140" s="392"/>
      <c r="G140" s="442"/>
      <c r="H140" s="388" t="s">
        <v>57</v>
      </c>
      <c r="I140" s="407" t="s">
        <v>8</v>
      </c>
      <c r="J140" s="341" t="s">
        <v>22</v>
      </c>
      <c r="K140" s="341"/>
      <c r="L140" s="367"/>
      <c r="M140" s="409" t="s">
        <v>8</v>
      </c>
      <c r="N140" s="341" t="s">
        <v>353</v>
      </c>
      <c r="O140" s="341"/>
      <c r="P140" s="367"/>
      <c r="Q140" s="408"/>
      <c r="R140" s="408"/>
      <c r="S140" s="408"/>
      <c r="T140" s="408"/>
      <c r="U140" s="408"/>
      <c r="V140" s="408"/>
      <c r="W140" s="408"/>
      <c r="X140" s="412"/>
      <c r="Y140" s="398" t="s">
        <v>8</v>
      </c>
      <c r="Z140" s="320" t="s">
        <v>18</v>
      </c>
      <c r="AA140" s="336"/>
      <c r="AB140" s="337"/>
      <c r="AC140" s="398" t="s">
        <v>8</v>
      </c>
      <c r="AD140" s="320" t="s">
        <v>18</v>
      </c>
      <c r="AE140" s="336"/>
      <c r="AF140" s="337"/>
    </row>
    <row r="141" spans="1:32" ht="19.5" customHeight="1" x14ac:dyDescent="0.2">
      <c r="A141" s="330"/>
      <c r="B141" s="331"/>
      <c r="C141" s="332"/>
      <c r="D141" s="333"/>
      <c r="E141" s="322"/>
      <c r="F141" s="334"/>
      <c r="G141" s="335"/>
      <c r="H141" s="347" t="s">
        <v>19</v>
      </c>
      <c r="I141" s="407" t="s">
        <v>8</v>
      </c>
      <c r="J141" s="341" t="s">
        <v>20</v>
      </c>
      <c r="K141" s="408"/>
      <c r="L141" s="367"/>
      <c r="M141" s="409" t="s">
        <v>8</v>
      </c>
      <c r="N141" s="341" t="s">
        <v>21</v>
      </c>
      <c r="O141" s="409"/>
      <c r="P141" s="341"/>
      <c r="Q141" s="410"/>
      <c r="R141" s="410"/>
      <c r="S141" s="410"/>
      <c r="T141" s="410"/>
      <c r="U141" s="410"/>
      <c r="V141" s="410"/>
      <c r="W141" s="410"/>
      <c r="X141" s="411"/>
      <c r="Y141" s="336"/>
      <c r="Z141" s="336"/>
      <c r="AA141" s="336"/>
      <c r="AB141" s="337"/>
      <c r="AC141" s="339"/>
      <c r="AD141" s="336"/>
      <c r="AE141" s="336"/>
      <c r="AF141" s="337"/>
    </row>
    <row r="142" spans="1:32" ht="19.5" customHeight="1" x14ac:dyDescent="0.2">
      <c r="A142" s="330"/>
      <c r="B142" s="331"/>
      <c r="C142" s="332"/>
      <c r="D142" s="333"/>
      <c r="E142" s="322"/>
      <c r="F142" s="334"/>
      <c r="G142" s="335"/>
      <c r="H142" s="347" t="s">
        <v>60</v>
      </c>
      <c r="I142" s="407" t="s">
        <v>8</v>
      </c>
      <c r="J142" s="341" t="s">
        <v>20</v>
      </c>
      <c r="K142" s="408"/>
      <c r="L142" s="367"/>
      <c r="M142" s="409" t="s">
        <v>8</v>
      </c>
      <c r="N142" s="341" t="s">
        <v>21</v>
      </c>
      <c r="O142" s="409"/>
      <c r="P142" s="341"/>
      <c r="Q142" s="410"/>
      <c r="R142" s="410"/>
      <c r="S142" s="410"/>
      <c r="T142" s="410"/>
      <c r="U142" s="410"/>
      <c r="V142" s="410"/>
      <c r="W142" s="410"/>
      <c r="X142" s="411"/>
      <c r="Y142" s="336"/>
      <c r="Z142" s="336"/>
      <c r="AA142" s="336"/>
      <c r="AB142" s="337"/>
      <c r="AC142" s="339"/>
      <c r="AD142" s="336"/>
      <c r="AE142" s="336"/>
      <c r="AF142" s="337"/>
    </row>
    <row r="143" spans="1:32" ht="18.75" customHeight="1" x14ac:dyDescent="0.2">
      <c r="A143" s="330"/>
      <c r="B143" s="331"/>
      <c r="C143" s="382"/>
      <c r="D143" s="334"/>
      <c r="E143" s="322"/>
      <c r="F143" s="392"/>
      <c r="G143" s="442"/>
      <c r="H143" s="2364" t="s">
        <v>354</v>
      </c>
      <c r="I143" s="2298" t="s">
        <v>8</v>
      </c>
      <c r="J143" s="2282" t="s">
        <v>22</v>
      </c>
      <c r="K143" s="2282"/>
      <c r="L143" s="2298" t="s">
        <v>8</v>
      </c>
      <c r="M143" s="2282" t="s">
        <v>26</v>
      </c>
      <c r="N143" s="2282"/>
      <c r="O143" s="343"/>
      <c r="P143" s="343"/>
      <c r="Q143" s="343"/>
      <c r="R143" s="343"/>
      <c r="S143" s="343"/>
      <c r="T143" s="343"/>
      <c r="U143" s="343"/>
      <c r="V143" s="343"/>
      <c r="W143" s="343"/>
      <c r="X143" s="346"/>
      <c r="Y143" s="339"/>
      <c r="Z143" s="336"/>
      <c r="AA143" s="336"/>
      <c r="AB143" s="337"/>
      <c r="AC143" s="339"/>
      <c r="AD143" s="336"/>
      <c r="AE143" s="336"/>
      <c r="AF143" s="337"/>
    </row>
    <row r="144" spans="1:32" ht="18.75" customHeight="1" x14ac:dyDescent="0.2">
      <c r="A144" s="330"/>
      <c r="B144" s="331"/>
      <c r="C144" s="382"/>
      <c r="D144" s="334"/>
      <c r="E144" s="322"/>
      <c r="F144" s="392"/>
      <c r="G144" s="442"/>
      <c r="H144" s="2365"/>
      <c r="I144" s="2299"/>
      <c r="J144" s="2283"/>
      <c r="K144" s="2283"/>
      <c r="L144" s="2299"/>
      <c r="M144" s="2283"/>
      <c r="N144" s="2283"/>
      <c r="O144" s="344"/>
      <c r="P144" s="344"/>
      <c r="Q144" s="344"/>
      <c r="R144" s="344"/>
      <c r="S144" s="344"/>
      <c r="T144" s="344"/>
      <c r="U144" s="344"/>
      <c r="V144" s="344"/>
      <c r="W144" s="344"/>
      <c r="X144" s="345"/>
      <c r="Y144" s="339"/>
      <c r="Z144" s="336"/>
      <c r="AA144" s="336"/>
      <c r="AB144" s="337"/>
      <c r="AC144" s="339"/>
      <c r="AD144" s="336"/>
      <c r="AE144" s="336"/>
      <c r="AF144" s="337"/>
    </row>
    <row r="145" spans="1:32" ht="18.75" customHeight="1" x14ac:dyDescent="0.2">
      <c r="A145" s="330"/>
      <c r="B145" s="331"/>
      <c r="C145" s="382"/>
      <c r="D145" s="334"/>
      <c r="E145" s="322"/>
      <c r="F145" s="392"/>
      <c r="G145" s="442"/>
      <c r="H145" s="388" t="s">
        <v>355</v>
      </c>
      <c r="I145" s="417" t="s">
        <v>8</v>
      </c>
      <c r="J145" s="341" t="s">
        <v>22</v>
      </c>
      <c r="K145" s="341"/>
      <c r="L145" s="409" t="s">
        <v>8</v>
      </c>
      <c r="M145" s="341" t="s">
        <v>23</v>
      </c>
      <c r="N145" s="341"/>
      <c r="O145" s="418" t="s">
        <v>8</v>
      </c>
      <c r="P145" s="341" t="s">
        <v>24</v>
      </c>
      <c r="Q145" s="368"/>
      <c r="R145" s="368"/>
      <c r="S145" s="368"/>
      <c r="T145" s="368"/>
      <c r="U145" s="368"/>
      <c r="V145" s="368"/>
      <c r="W145" s="368"/>
      <c r="X145" s="369"/>
      <c r="Y145" s="339"/>
      <c r="Z145" s="336"/>
      <c r="AA145" s="336"/>
      <c r="AB145" s="337"/>
      <c r="AC145" s="339"/>
      <c r="AD145" s="336"/>
      <c r="AE145" s="336"/>
      <c r="AF145" s="337"/>
    </row>
    <row r="146" spans="1:32" ht="18.75" customHeight="1" x14ac:dyDescent="0.2">
      <c r="A146" s="398" t="s">
        <v>8</v>
      </c>
      <c r="B146" s="331">
        <v>38</v>
      </c>
      <c r="C146" s="382" t="s">
        <v>357</v>
      </c>
      <c r="D146" s="398" t="s">
        <v>8</v>
      </c>
      <c r="E146" s="322" t="s">
        <v>189</v>
      </c>
      <c r="F146" s="392"/>
      <c r="G146" s="442"/>
      <c r="H146" s="388" t="s">
        <v>262</v>
      </c>
      <c r="I146" s="407" t="s">
        <v>8</v>
      </c>
      <c r="J146" s="341" t="s">
        <v>22</v>
      </c>
      <c r="K146" s="408"/>
      <c r="L146" s="409" t="s">
        <v>8</v>
      </c>
      <c r="M146" s="341" t="s">
        <v>26</v>
      </c>
      <c r="N146" s="368"/>
      <c r="O146" s="368"/>
      <c r="P146" s="368"/>
      <c r="Q146" s="368"/>
      <c r="R146" s="368"/>
      <c r="S146" s="368"/>
      <c r="T146" s="368"/>
      <c r="U146" s="368"/>
      <c r="V146" s="368"/>
      <c r="W146" s="368"/>
      <c r="X146" s="369"/>
      <c r="Y146" s="339"/>
      <c r="Z146" s="336"/>
      <c r="AA146" s="336"/>
      <c r="AB146" s="337"/>
      <c r="AC146" s="339"/>
      <c r="AD146" s="336"/>
      <c r="AE146" s="336"/>
      <c r="AF146" s="337"/>
    </row>
    <row r="147" spans="1:32" ht="18.75" customHeight="1" x14ac:dyDescent="0.2">
      <c r="A147" s="330"/>
      <c r="B147" s="331"/>
      <c r="C147" s="382" t="s">
        <v>358</v>
      </c>
      <c r="D147" s="398" t="s">
        <v>8</v>
      </c>
      <c r="E147" s="322" t="s">
        <v>175</v>
      </c>
      <c r="F147" s="392"/>
      <c r="G147" s="442"/>
      <c r="H147" s="388" t="s">
        <v>1544</v>
      </c>
      <c r="I147" s="417" t="s">
        <v>8</v>
      </c>
      <c r="J147" s="341" t="s">
        <v>22</v>
      </c>
      <c r="K147" s="341"/>
      <c r="L147" s="409" t="s">
        <v>8</v>
      </c>
      <c r="M147" s="341" t="s">
        <v>71</v>
      </c>
      <c r="N147" s="341"/>
      <c r="O147" s="418"/>
      <c r="P147" s="418" t="s">
        <v>8</v>
      </c>
      <c r="Q147" s="341" t="s">
        <v>72</v>
      </c>
      <c r="R147" s="418"/>
      <c r="S147" s="341"/>
      <c r="T147" s="418" t="s">
        <v>8</v>
      </c>
      <c r="U147" s="341" t="s">
        <v>1605</v>
      </c>
      <c r="V147" s="368"/>
      <c r="W147" s="368"/>
      <c r="X147" s="369"/>
      <c r="Y147" s="339"/>
      <c r="Z147" s="336"/>
      <c r="AA147" s="336"/>
      <c r="AB147" s="337"/>
      <c r="AC147" s="339"/>
      <c r="AD147" s="336"/>
      <c r="AE147" s="336"/>
      <c r="AF147" s="337"/>
    </row>
    <row r="148" spans="1:32" ht="18.75" customHeight="1" x14ac:dyDescent="0.2">
      <c r="A148" s="330"/>
      <c r="B148" s="331"/>
      <c r="C148" s="382" t="s">
        <v>362</v>
      </c>
      <c r="D148" s="398" t="s">
        <v>8</v>
      </c>
      <c r="E148" s="322" t="s">
        <v>360</v>
      </c>
      <c r="F148" s="392"/>
      <c r="G148" s="442"/>
      <c r="H148" s="388" t="s">
        <v>359</v>
      </c>
      <c r="I148" s="417" t="s">
        <v>8</v>
      </c>
      <c r="J148" s="341" t="s">
        <v>22</v>
      </c>
      <c r="K148" s="341"/>
      <c r="L148" s="409" t="s">
        <v>8</v>
      </c>
      <c r="M148" s="344" t="s">
        <v>26</v>
      </c>
      <c r="N148" s="341"/>
      <c r="O148" s="418"/>
      <c r="P148" s="418"/>
      <c r="Q148" s="418"/>
      <c r="R148" s="418"/>
      <c r="S148" s="418"/>
      <c r="T148" s="418"/>
      <c r="U148" s="418"/>
      <c r="V148" s="418"/>
      <c r="W148" s="418"/>
      <c r="X148" s="369"/>
      <c r="Y148" s="339"/>
      <c r="Z148" s="336"/>
      <c r="AA148" s="336"/>
      <c r="AB148" s="337"/>
      <c r="AC148" s="339"/>
      <c r="AD148" s="336"/>
      <c r="AE148" s="336"/>
      <c r="AF148" s="337"/>
    </row>
    <row r="149" spans="1:32" ht="18.75" customHeight="1" x14ac:dyDescent="0.2">
      <c r="A149" s="330"/>
      <c r="B149" s="331"/>
      <c r="C149" s="394"/>
      <c r="D149" s="398" t="s">
        <v>8</v>
      </c>
      <c r="E149" s="322" t="s">
        <v>361</v>
      </c>
      <c r="F149" s="334"/>
      <c r="G149" s="322"/>
      <c r="H149" s="385" t="s">
        <v>1448</v>
      </c>
      <c r="I149" s="407" t="s">
        <v>8</v>
      </c>
      <c r="J149" s="341" t="s">
        <v>22</v>
      </c>
      <c r="K149" s="341"/>
      <c r="L149" s="409" t="s">
        <v>8</v>
      </c>
      <c r="M149" s="344" t="s">
        <v>26</v>
      </c>
      <c r="N149" s="341"/>
      <c r="O149" s="341"/>
      <c r="P149" s="341"/>
      <c r="Q149" s="408"/>
      <c r="R149" s="408"/>
      <c r="S149" s="408"/>
      <c r="T149" s="408"/>
      <c r="U149" s="408"/>
      <c r="V149" s="408"/>
      <c r="W149" s="408"/>
      <c r="X149" s="412"/>
      <c r="Y149" s="339"/>
      <c r="Z149" s="336"/>
      <c r="AA149" s="336"/>
      <c r="AB149" s="337"/>
      <c r="AC149" s="339"/>
      <c r="AD149" s="336"/>
      <c r="AE149" s="336"/>
      <c r="AF149" s="337"/>
    </row>
    <row r="150" spans="1:32" ht="18.75" customHeight="1" x14ac:dyDescent="0.2">
      <c r="A150" s="330"/>
      <c r="B150" s="331"/>
      <c r="C150" s="382"/>
      <c r="D150" s="333"/>
      <c r="E150" s="322"/>
      <c r="F150" s="334"/>
      <c r="G150" s="322"/>
      <c r="H150" s="385" t="s">
        <v>1449</v>
      </c>
      <c r="I150" s="407" t="s">
        <v>8</v>
      </c>
      <c r="J150" s="341" t="s">
        <v>22</v>
      </c>
      <c r="K150" s="341"/>
      <c r="L150" s="409" t="s">
        <v>8</v>
      </c>
      <c r="M150" s="344" t="s">
        <v>26</v>
      </c>
      <c r="N150" s="341"/>
      <c r="O150" s="341"/>
      <c r="P150" s="341"/>
      <c r="Q150" s="408"/>
      <c r="R150" s="408"/>
      <c r="S150" s="408"/>
      <c r="T150" s="408"/>
      <c r="U150" s="408"/>
      <c r="V150" s="408"/>
      <c r="W150" s="408"/>
      <c r="X150" s="412"/>
      <c r="Y150" s="339"/>
      <c r="Z150" s="336"/>
      <c r="AA150" s="336"/>
      <c r="AB150" s="337"/>
      <c r="AC150" s="339"/>
      <c r="AD150" s="336"/>
      <c r="AE150" s="336"/>
      <c r="AF150" s="337"/>
    </row>
    <row r="151" spans="1:32" ht="18.75" customHeight="1" x14ac:dyDescent="0.2">
      <c r="A151" s="330"/>
      <c r="B151" s="331"/>
      <c r="C151" s="382"/>
      <c r="D151" s="334"/>
      <c r="E151" s="322"/>
      <c r="F151" s="392"/>
      <c r="G151" s="442"/>
      <c r="H151" s="433" t="s">
        <v>108</v>
      </c>
      <c r="I151" s="407" t="s">
        <v>8</v>
      </c>
      <c r="J151" s="341" t="s">
        <v>22</v>
      </c>
      <c r="K151" s="341"/>
      <c r="L151" s="409" t="s">
        <v>8</v>
      </c>
      <c r="M151" s="341" t="s">
        <v>23</v>
      </c>
      <c r="N151" s="341"/>
      <c r="O151" s="409" t="s">
        <v>8</v>
      </c>
      <c r="P151" s="341" t="s">
        <v>24</v>
      </c>
      <c r="Q151" s="410"/>
      <c r="R151" s="410"/>
      <c r="S151" s="410"/>
      <c r="T151" s="410"/>
      <c r="U151" s="434"/>
      <c r="V151" s="434"/>
      <c r="W151" s="434"/>
      <c r="X151" s="435"/>
      <c r="Y151" s="339"/>
      <c r="Z151" s="336"/>
      <c r="AA151" s="336"/>
      <c r="AB151" s="337"/>
      <c r="AC151" s="339"/>
      <c r="AD151" s="336"/>
      <c r="AE151" s="336"/>
      <c r="AF151" s="337"/>
    </row>
    <row r="152" spans="1:32" ht="18.75" customHeight="1" x14ac:dyDescent="0.2">
      <c r="A152" s="330"/>
      <c r="B152" s="331"/>
      <c r="C152" s="382"/>
      <c r="D152" s="333"/>
      <c r="E152" s="322"/>
      <c r="F152" s="392"/>
      <c r="G152" s="442"/>
      <c r="H152" s="388" t="s">
        <v>78</v>
      </c>
      <c r="I152" s="407" t="s">
        <v>8</v>
      </c>
      <c r="J152" s="341" t="s">
        <v>22</v>
      </c>
      <c r="K152" s="341"/>
      <c r="L152" s="409" t="s">
        <v>8</v>
      </c>
      <c r="M152" s="341" t="s">
        <v>35</v>
      </c>
      <c r="N152" s="341"/>
      <c r="O152" s="409" t="s">
        <v>8</v>
      </c>
      <c r="P152" s="341" t="s">
        <v>36</v>
      </c>
      <c r="Q152" s="368"/>
      <c r="R152" s="409" t="s">
        <v>8</v>
      </c>
      <c r="S152" s="341" t="s">
        <v>79</v>
      </c>
      <c r="T152" s="368"/>
      <c r="U152" s="368"/>
      <c r="V152" s="368"/>
      <c r="W152" s="368"/>
      <c r="X152" s="369"/>
      <c r="Y152" s="339"/>
      <c r="Z152" s="336"/>
      <c r="AA152" s="336"/>
      <c r="AB152" s="337"/>
      <c r="AC152" s="339"/>
      <c r="AD152" s="336"/>
      <c r="AE152" s="336"/>
      <c r="AF152" s="337"/>
    </row>
    <row r="153" spans="1:32" ht="18.75" customHeight="1" x14ac:dyDescent="0.2">
      <c r="A153" s="330"/>
      <c r="B153" s="331"/>
      <c r="C153" s="332"/>
      <c r="D153" s="333"/>
      <c r="E153" s="322"/>
      <c r="F153" s="334"/>
      <c r="G153" s="335"/>
      <c r="H153" s="340" t="s">
        <v>177</v>
      </c>
      <c r="I153" s="407" t="s">
        <v>8</v>
      </c>
      <c r="J153" s="341" t="s">
        <v>22</v>
      </c>
      <c r="K153" s="341"/>
      <c r="L153" s="409" t="s">
        <v>8</v>
      </c>
      <c r="M153" s="341" t="s">
        <v>35</v>
      </c>
      <c r="N153" s="341"/>
      <c r="O153" s="409" t="s">
        <v>8</v>
      </c>
      <c r="P153" s="341" t="s">
        <v>36</v>
      </c>
      <c r="Q153" s="341"/>
      <c r="R153" s="409" t="s">
        <v>8</v>
      </c>
      <c r="S153" s="341" t="s">
        <v>37</v>
      </c>
      <c r="T153" s="341"/>
      <c r="U153" s="410"/>
      <c r="V153" s="410"/>
      <c r="W153" s="410"/>
      <c r="X153" s="411"/>
      <c r="Y153" s="336"/>
      <c r="Z153" s="336"/>
      <c r="AA153" s="336"/>
      <c r="AB153" s="337"/>
      <c r="AC153" s="339"/>
      <c r="AD153" s="336"/>
      <c r="AE153" s="336"/>
      <c r="AF153" s="337"/>
    </row>
    <row r="154" spans="1:32" ht="18.75" customHeight="1" x14ac:dyDescent="0.2">
      <c r="A154" s="330"/>
      <c r="B154" s="331"/>
      <c r="C154" s="332"/>
      <c r="D154" s="333"/>
      <c r="E154" s="322"/>
      <c r="F154" s="334"/>
      <c r="G154" s="335"/>
      <c r="H154" s="476" t="s">
        <v>38</v>
      </c>
      <c r="I154" s="417" t="s">
        <v>8</v>
      </c>
      <c r="J154" s="343" t="s">
        <v>39</v>
      </c>
      <c r="K154" s="343"/>
      <c r="L154" s="418" t="s">
        <v>8</v>
      </c>
      <c r="M154" s="343" t="s">
        <v>40</v>
      </c>
      <c r="N154" s="343"/>
      <c r="O154" s="418" t="s">
        <v>8</v>
      </c>
      <c r="P154" s="343" t="s">
        <v>41</v>
      </c>
      <c r="Q154" s="343"/>
      <c r="R154" s="418"/>
      <c r="S154" s="343"/>
      <c r="T154" s="343"/>
      <c r="U154" s="434"/>
      <c r="V154" s="434"/>
      <c r="W154" s="434"/>
      <c r="X154" s="435"/>
      <c r="Y154" s="336"/>
      <c r="Z154" s="336"/>
      <c r="AA154" s="336"/>
      <c r="AB154" s="337"/>
      <c r="AC154" s="339"/>
      <c r="AD154" s="336"/>
      <c r="AE154" s="336"/>
      <c r="AF154" s="337"/>
    </row>
    <row r="155" spans="1:32" ht="19.5" customHeight="1" x14ac:dyDescent="0.2">
      <c r="A155" s="350"/>
      <c r="B155" s="351"/>
      <c r="C155" s="352"/>
      <c r="D155" s="353"/>
      <c r="E155" s="354"/>
      <c r="F155" s="355"/>
      <c r="G155" s="356"/>
      <c r="H155" s="477" t="s">
        <v>42</v>
      </c>
      <c r="I155" s="419" t="s">
        <v>8</v>
      </c>
      <c r="J155" s="358" t="s">
        <v>22</v>
      </c>
      <c r="K155" s="358"/>
      <c r="L155" s="420" t="s">
        <v>8</v>
      </c>
      <c r="M155" s="358" t="s">
        <v>26</v>
      </c>
      <c r="N155" s="358"/>
      <c r="O155" s="358"/>
      <c r="P155" s="358"/>
      <c r="Q155" s="468"/>
      <c r="R155" s="468"/>
      <c r="S155" s="468"/>
      <c r="T155" s="468"/>
      <c r="U155" s="468"/>
      <c r="V155" s="468"/>
      <c r="W155" s="468"/>
      <c r="X155" s="469"/>
      <c r="Y155" s="361"/>
      <c r="Z155" s="361"/>
      <c r="AA155" s="361"/>
      <c r="AB155" s="362"/>
      <c r="AC155" s="360"/>
      <c r="AD155" s="361"/>
      <c r="AE155" s="361"/>
      <c r="AF155" s="362"/>
    </row>
    <row r="156" spans="1:32" ht="18.75" customHeight="1" x14ac:dyDescent="0.2">
      <c r="A156" s="323"/>
      <c r="B156" s="324"/>
      <c r="C156" s="378"/>
      <c r="D156" s="327"/>
      <c r="E156" s="319"/>
      <c r="F156" s="327"/>
      <c r="G156" s="401"/>
      <c r="H156" s="479" t="s">
        <v>57</v>
      </c>
      <c r="I156" s="422" t="s">
        <v>8</v>
      </c>
      <c r="J156" s="366" t="s">
        <v>22</v>
      </c>
      <c r="K156" s="366"/>
      <c r="L156" s="379"/>
      <c r="M156" s="424" t="s">
        <v>8</v>
      </c>
      <c r="N156" s="366" t="s">
        <v>58</v>
      </c>
      <c r="O156" s="366"/>
      <c r="P156" s="379"/>
      <c r="Q156" s="424" t="s">
        <v>8</v>
      </c>
      <c r="R156" s="380" t="s">
        <v>59</v>
      </c>
      <c r="S156" s="380"/>
      <c r="T156" s="380"/>
      <c r="U156" s="380"/>
      <c r="V156" s="380"/>
      <c r="W156" s="380"/>
      <c r="X156" s="381"/>
      <c r="Y156" s="428" t="s">
        <v>8</v>
      </c>
      <c r="Z156" s="317" t="s">
        <v>17</v>
      </c>
      <c r="AA156" s="317"/>
      <c r="AB156" s="329"/>
      <c r="AC156" s="428" t="s">
        <v>8</v>
      </c>
      <c r="AD156" s="317" t="s">
        <v>17</v>
      </c>
      <c r="AE156" s="317"/>
      <c r="AF156" s="329"/>
    </row>
    <row r="157" spans="1:32" ht="18.75" customHeight="1" x14ac:dyDescent="0.2">
      <c r="A157" s="330"/>
      <c r="B157" s="331"/>
      <c r="C157" s="382"/>
      <c r="D157" s="334"/>
      <c r="E157" s="322"/>
      <c r="F157" s="334"/>
      <c r="G157" s="442"/>
      <c r="H157" s="364" t="s">
        <v>191</v>
      </c>
      <c r="I157" s="407" t="s">
        <v>8</v>
      </c>
      <c r="J157" s="341" t="s">
        <v>20</v>
      </c>
      <c r="K157" s="408"/>
      <c r="L157" s="367"/>
      <c r="M157" s="409" t="s">
        <v>8</v>
      </c>
      <c r="N157" s="341" t="s">
        <v>192</v>
      </c>
      <c r="O157" s="410"/>
      <c r="P157" s="410"/>
      <c r="Q157" s="408"/>
      <c r="R157" s="408"/>
      <c r="S157" s="408"/>
      <c r="T157" s="408"/>
      <c r="U157" s="408"/>
      <c r="V157" s="408"/>
      <c r="W157" s="408"/>
      <c r="X157" s="412"/>
      <c r="Y157" s="398" t="s">
        <v>8</v>
      </c>
      <c r="Z157" s="320" t="s">
        <v>18</v>
      </c>
      <c r="AA157" s="336"/>
      <c r="AB157" s="337"/>
      <c r="AC157" s="398" t="s">
        <v>8</v>
      </c>
      <c r="AD157" s="320" t="s">
        <v>18</v>
      </c>
      <c r="AE157" s="336"/>
      <c r="AF157" s="337"/>
    </row>
    <row r="158" spans="1:32" ht="19.5" customHeight="1" x14ac:dyDescent="0.2">
      <c r="A158" s="330"/>
      <c r="B158" s="331"/>
      <c r="C158" s="332"/>
      <c r="D158" s="333"/>
      <c r="E158" s="322"/>
      <c r="F158" s="334"/>
      <c r="G158" s="335"/>
      <c r="H158" s="347" t="s">
        <v>19</v>
      </c>
      <c r="I158" s="407" t="s">
        <v>8</v>
      </c>
      <c r="J158" s="341" t="s">
        <v>20</v>
      </c>
      <c r="K158" s="408"/>
      <c r="L158" s="367"/>
      <c r="M158" s="409" t="s">
        <v>8</v>
      </c>
      <c r="N158" s="341" t="s">
        <v>21</v>
      </c>
      <c r="O158" s="409"/>
      <c r="P158" s="341"/>
      <c r="Q158" s="410"/>
      <c r="R158" s="410"/>
      <c r="S158" s="410"/>
      <c r="T158" s="410"/>
      <c r="U158" s="410"/>
      <c r="V158" s="410"/>
      <c r="W158" s="410"/>
      <c r="X158" s="411"/>
      <c r="Y158" s="336"/>
      <c r="Z158" s="336"/>
      <c r="AA158" s="336"/>
      <c r="AB158" s="337"/>
      <c r="AC158" s="339"/>
      <c r="AD158" s="336"/>
      <c r="AE158" s="336"/>
      <c r="AF158" s="337"/>
    </row>
    <row r="159" spans="1:32" ht="19.5" customHeight="1" x14ac:dyDescent="0.2">
      <c r="A159" s="330"/>
      <c r="B159" s="331"/>
      <c r="C159" s="332"/>
      <c r="D159" s="333"/>
      <c r="E159" s="322"/>
      <c r="F159" s="334"/>
      <c r="G159" s="335"/>
      <c r="H159" s="347" t="s">
        <v>60</v>
      </c>
      <c r="I159" s="407" t="s">
        <v>8</v>
      </c>
      <c r="J159" s="341" t="s">
        <v>20</v>
      </c>
      <c r="K159" s="408"/>
      <c r="L159" s="367"/>
      <c r="M159" s="409" t="s">
        <v>8</v>
      </c>
      <c r="N159" s="341" t="s">
        <v>21</v>
      </c>
      <c r="O159" s="409"/>
      <c r="P159" s="341"/>
      <c r="Q159" s="410"/>
      <c r="R159" s="410"/>
      <c r="S159" s="410"/>
      <c r="T159" s="410"/>
      <c r="U159" s="410"/>
      <c r="V159" s="410"/>
      <c r="W159" s="410"/>
      <c r="X159" s="411"/>
      <c r="Y159" s="336"/>
      <c r="Z159" s="336"/>
      <c r="AA159" s="336"/>
      <c r="AB159" s="337"/>
      <c r="AC159" s="339"/>
      <c r="AD159" s="336"/>
      <c r="AE159" s="336"/>
      <c r="AF159" s="337"/>
    </row>
    <row r="160" spans="1:32" ht="18.75" customHeight="1" x14ac:dyDescent="0.2">
      <c r="A160" s="330"/>
      <c r="B160" s="331"/>
      <c r="C160" s="382"/>
      <c r="D160" s="334"/>
      <c r="E160" s="322"/>
      <c r="F160" s="334"/>
      <c r="G160" s="442"/>
      <c r="H160" s="388" t="s">
        <v>363</v>
      </c>
      <c r="I160" s="417" t="s">
        <v>8</v>
      </c>
      <c r="J160" s="341" t="s">
        <v>22</v>
      </c>
      <c r="K160" s="341"/>
      <c r="L160" s="409" t="s">
        <v>8</v>
      </c>
      <c r="M160" s="341" t="s">
        <v>23</v>
      </c>
      <c r="N160" s="341"/>
      <c r="O160" s="418" t="s">
        <v>8</v>
      </c>
      <c r="P160" s="341" t="s">
        <v>24</v>
      </c>
      <c r="Q160" s="368"/>
      <c r="R160" s="368"/>
      <c r="S160" s="368"/>
      <c r="T160" s="368"/>
      <c r="U160" s="368"/>
      <c r="V160" s="368"/>
      <c r="W160" s="368"/>
      <c r="X160" s="369"/>
      <c r="Y160" s="339"/>
      <c r="Z160" s="336"/>
      <c r="AA160" s="336"/>
      <c r="AB160" s="337"/>
      <c r="AC160" s="339"/>
      <c r="AD160" s="336"/>
      <c r="AE160" s="336"/>
      <c r="AF160" s="337"/>
    </row>
    <row r="161" spans="1:32" ht="18.75" customHeight="1" x14ac:dyDescent="0.2">
      <c r="A161" s="330"/>
      <c r="B161" s="331"/>
      <c r="C161" s="382"/>
      <c r="D161" s="334"/>
      <c r="E161" s="322"/>
      <c r="F161" s="334"/>
      <c r="G161" s="442"/>
      <c r="H161" s="2364" t="s">
        <v>364</v>
      </c>
      <c r="I161" s="2298" t="s">
        <v>8</v>
      </c>
      <c r="J161" s="2282" t="s">
        <v>22</v>
      </c>
      <c r="K161" s="2282"/>
      <c r="L161" s="2298" t="s">
        <v>8</v>
      </c>
      <c r="M161" s="2282" t="s">
        <v>26</v>
      </c>
      <c r="N161" s="2282"/>
      <c r="O161" s="343"/>
      <c r="P161" s="343"/>
      <c r="Q161" s="343"/>
      <c r="R161" s="343"/>
      <c r="S161" s="343"/>
      <c r="T161" s="343"/>
      <c r="U161" s="343"/>
      <c r="V161" s="343"/>
      <c r="W161" s="343"/>
      <c r="X161" s="346"/>
      <c r="Y161" s="339"/>
      <c r="Z161" s="336"/>
      <c r="AA161" s="336"/>
      <c r="AB161" s="337"/>
      <c r="AC161" s="339"/>
      <c r="AD161" s="336"/>
      <c r="AE161" s="336"/>
      <c r="AF161" s="337"/>
    </row>
    <row r="162" spans="1:32" ht="18.75" customHeight="1" x14ac:dyDescent="0.2">
      <c r="A162" s="330"/>
      <c r="B162" s="331"/>
      <c r="C162" s="382"/>
      <c r="D162" s="334"/>
      <c r="E162" s="322"/>
      <c r="F162" s="334"/>
      <c r="G162" s="442"/>
      <c r="H162" s="2365"/>
      <c r="I162" s="2299"/>
      <c r="J162" s="2283"/>
      <c r="K162" s="2283"/>
      <c r="L162" s="2299"/>
      <c r="M162" s="2283"/>
      <c r="N162" s="2283"/>
      <c r="O162" s="344"/>
      <c r="P162" s="344"/>
      <c r="Q162" s="344"/>
      <c r="R162" s="344"/>
      <c r="S162" s="344"/>
      <c r="T162" s="344"/>
      <c r="U162" s="344"/>
      <c r="V162" s="344"/>
      <c r="W162" s="344"/>
      <c r="X162" s="345"/>
      <c r="Y162" s="339"/>
      <c r="Z162" s="336"/>
      <c r="AA162" s="336"/>
      <c r="AB162" s="337"/>
      <c r="AC162" s="339"/>
      <c r="AD162" s="336"/>
      <c r="AE162" s="336"/>
      <c r="AF162" s="337"/>
    </row>
    <row r="163" spans="1:32" ht="18.75" customHeight="1" x14ac:dyDescent="0.2">
      <c r="A163" s="330"/>
      <c r="B163" s="331"/>
      <c r="C163" s="382"/>
      <c r="D163" s="334"/>
      <c r="E163" s="322"/>
      <c r="F163" s="334"/>
      <c r="G163" s="442"/>
      <c r="H163" s="340" t="s">
        <v>96</v>
      </c>
      <c r="I163" s="407" t="s">
        <v>8</v>
      </c>
      <c r="J163" s="341" t="s">
        <v>22</v>
      </c>
      <c r="K163" s="341"/>
      <c r="L163" s="409" t="s">
        <v>8</v>
      </c>
      <c r="M163" s="341" t="s">
        <v>49</v>
      </c>
      <c r="N163" s="341"/>
      <c r="O163" s="409" t="s">
        <v>8</v>
      </c>
      <c r="P163" s="341" t="s">
        <v>50</v>
      </c>
      <c r="Q163" s="368"/>
      <c r="R163" s="368"/>
      <c r="S163" s="368"/>
      <c r="T163" s="368"/>
      <c r="U163" s="368"/>
      <c r="V163" s="368"/>
      <c r="W163" s="368"/>
      <c r="X163" s="369"/>
      <c r="Y163" s="339"/>
      <c r="Z163" s="336"/>
      <c r="AA163" s="336"/>
      <c r="AB163" s="337"/>
      <c r="AC163" s="339"/>
      <c r="AD163" s="336"/>
      <c r="AE163" s="336"/>
      <c r="AF163" s="337"/>
    </row>
    <row r="164" spans="1:32" ht="18.75" customHeight="1" x14ac:dyDescent="0.2">
      <c r="A164" s="330"/>
      <c r="B164" s="331"/>
      <c r="C164" s="382"/>
      <c r="D164" s="334"/>
      <c r="E164" s="322"/>
      <c r="F164" s="334"/>
      <c r="G164" s="442"/>
      <c r="H164" s="340" t="s">
        <v>193</v>
      </c>
      <c r="I164" s="407" t="s">
        <v>8</v>
      </c>
      <c r="J164" s="341" t="s">
        <v>22</v>
      </c>
      <c r="K164" s="408"/>
      <c r="L164" s="409" t="s">
        <v>8</v>
      </c>
      <c r="M164" s="341" t="s">
        <v>26</v>
      </c>
      <c r="N164" s="368"/>
      <c r="O164" s="368"/>
      <c r="P164" s="368"/>
      <c r="Q164" s="368"/>
      <c r="R164" s="368"/>
      <c r="S164" s="368"/>
      <c r="T164" s="368"/>
      <c r="U164" s="368"/>
      <c r="V164" s="368"/>
      <c r="W164" s="368"/>
      <c r="X164" s="369"/>
      <c r="Y164" s="339"/>
      <c r="Z164" s="336"/>
      <c r="AA164" s="336"/>
      <c r="AB164" s="337"/>
      <c r="AC164" s="339"/>
      <c r="AD164" s="336"/>
      <c r="AE164" s="336"/>
      <c r="AF164" s="337"/>
    </row>
    <row r="165" spans="1:32" ht="18.75" customHeight="1" x14ac:dyDescent="0.2">
      <c r="A165" s="330"/>
      <c r="B165" s="331"/>
      <c r="C165" s="382"/>
      <c r="D165" s="334"/>
      <c r="E165" s="322"/>
      <c r="F165" s="334"/>
      <c r="G165" s="442"/>
      <c r="H165" s="385" t="s">
        <v>341</v>
      </c>
      <c r="I165" s="407" t="s">
        <v>8</v>
      </c>
      <c r="J165" s="341" t="s">
        <v>22</v>
      </c>
      <c r="K165" s="408"/>
      <c r="L165" s="409" t="s">
        <v>8</v>
      </c>
      <c r="M165" s="341" t="s">
        <v>26</v>
      </c>
      <c r="N165" s="368"/>
      <c r="O165" s="368"/>
      <c r="P165" s="368"/>
      <c r="Q165" s="368"/>
      <c r="R165" s="368"/>
      <c r="S165" s="368"/>
      <c r="T165" s="368"/>
      <c r="U165" s="368"/>
      <c r="V165" s="368"/>
      <c r="W165" s="368"/>
      <c r="X165" s="369"/>
      <c r="Y165" s="339"/>
      <c r="Z165" s="336"/>
      <c r="AA165" s="336"/>
      <c r="AB165" s="337"/>
      <c r="AC165" s="339"/>
      <c r="AD165" s="336"/>
      <c r="AE165" s="336"/>
      <c r="AF165" s="337"/>
    </row>
    <row r="166" spans="1:32" ht="18.75" customHeight="1" x14ac:dyDescent="0.2">
      <c r="A166" s="398" t="s">
        <v>8</v>
      </c>
      <c r="B166" s="331">
        <v>36</v>
      </c>
      <c r="C166" s="382" t="s">
        <v>365</v>
      </c>
      <c r="D166" s="398" t="s">
        <v>8</v>
      </c>
      <c r="E166" s="322" t="s">
        <v>284</v>
      </c>
      <c r="F166" s="334"/>
      <c r="G166" s="442"/>
      <c r="H166" s="364" t="s">
        <v>1447</v>
      </c>
      <c r="I166" s="407" t="s">
        <v>8</v>
      </c>
      <c r="J166" s="341" t="s">
        <v>22</v>
      </c>
      <c r="K166" s="341"/>
      <c r="L166" s="409"/>
      <c r="M166" s="409" t="s">
        <v>8</v>
      </c>
      <c r="N166" s="341" t="s">
        <v>196</v>
      </c>
      <c r="O166" s="409"/>
      <c r="P166" s="409" t="s">
        <v>8</v>
      </c>
      <c r="Q166" s="341" t="s">
        <v>1556</v>
      </c>
      <c r="R166" s="409"/>
      <c r="S166" s="341"/>
      <c r="T166" s="409"/>
      <c r="U166" s="341"/>
      <c r="V166" s="408"/>
      <c r="W166" s="408"/>
      <c r="X166" s="412"/>
      <c r="Y166" s="339"/>
      <c r="Z166" s="336"/>
      <c r="AA166" s="336"/>
      <c r="AB166" s="337"/>
      <c r="AC166" s="339"/>
      <c r="AD166" s="336"/>
      <c r="AE166" s="336"/>
      <c r="AF166" s="337"/>
    </row>
    <row r="167" spans="1:32" ht="18.75" customHeight="1" x14ac:dyDescent="0.2">
      <c r="A167" s="330"/>
      <c r="B167" s="331"/>
      <c r="C167" s="382" t="s">
        <v>366</v>
      </c>
      <c r="D167" s="398" t="s">
        <v>8</v>
      </c>
      <c r="E167" s="322" t="s">
        <v>286</v>
      </c>
      <c r="F167" s="334"/>
      <c r="G167" s="442"/>
      <c r="H167" s="388" t="s">
        <v>198</v>
      </c>
      <c r="I167" s="407" t="s">
        <v>8</v>
      </c>
      <c r="J167" s="341" t="s">
        <v>22</v>
      </c>
      <c r="K167" s="408"/>
      <c r="L167" s="409" t="s">
        <v>8</v>
      </c>
      <c r="M167" s="341" t="s">
        <v>26</v>
      </c>
      <c r="N167" s="368"/>
      <c r="O167" s="368"/>
      <c r="P167" s="368"/>
      <c r="Q167" s="368"/>
      <c r="R167" s="368"/>
      <c r="S167" s="368"/>
      <c r="T167" s="368"/>
      <c r="U167" s="368"/>
      <c r="V167" s="368"/>
      <c r="W167" s="368"/>
      <c r="X167" s="369"/>
      <c r="Y167" s="339"/>
      <c r="Z167" s="336"/>
      <c r="AA167" s="336"/>
      <c r="AB167" s="337"/>
      <c r="AC167" s="339"/>
      <c r="AD167" s="336"/>
      <c r="AE167" s="336"/>
      <c r="AF167" s="337"/>
    </row>
    <row r="168" spans="1:32" ht="18.75" customHeight="1" x14ac:dyDescent="0.2">
      <c r="A168" s="330"/>
      <c r="B168" s="331"/>
      <c r="C168" s="382"/>
      <c r="D168" s="398" t="s">
        <v>8</v>
      </c>
      <c r="E168" s="322" t="s">
        <v>287</v>
      </c>
      <c r="F168" s="334"/>
      <c r="G168" s="442"/>
      <c r="H168" s="388" t="s">
        <v>199</v>
      </c>
      <c r="I168" s="407" t="s">
        <v>8</v>
      </c>
      <c r="J168" s="341" t="s">
        <v>22</v>
      </c>
      <c r="K168" s="408"/>
      <c r="L168" s="409" t="s">
        <v>8</v>
      </c>
      <c r="M168" s="341" t="s">
        <v>26</v>
      </c>
      <c r="N168" s="368"/>
      <c r="O168" s="368"/>
      <c r="P168" s="368"/>
      <c r="Q168" s="368"/>
      <c r="R168" s="368"/>
      <c r="S168" s="368"/>
      <c r="T168" s="368"/>
      <c r="U168" s="368"/>
      <c r="V168" s="368"/>
      <c r="W168" s="368"/>
      <c r="X168" s="369"/>
      <c r="Y168" s="339"/>
      <c r="Z168" s="336"/>
      <c r="AA168" s="336"/>
      <c r="AB168" s="337"/>
      <c r="AC168" s="339"/>
      <c r="AD168" s="336"/>
      <c r="AE168" s="336"/>
      <c r="AF168" s="337"/>
    </row>
    <row r="169" spans="1:32" ht="18.75" customHeight="1" x14ac:dyDescent="0.2">
      <c r="A169" s="330"/>
      <c r="B169" s="331"/>
      <c r="C169" s="382"/>
      <c r="D169" s="398" t="s">
        <v>8</v>
      </c>
      <c r="E169" s="322" t="s">
        <v>367</v>
      </c>
      <c r="F169" s="334"/>
      <c r="G169" s="442"/>
      <c r="H169" s="388" t="s">
        <v>33</v>
      </c>
      <c r="I169" s="417" t="s">
        <v>8</v>
      </c>
      <c r="J169" s="341" t="s">
        <v>22</v>
      </c>
      <c r="K169" s="341"/>
      <c r="L169" s="409" t="s">
        <v>8</v>
      </c>
      <c r="M169" s="341" t="s">
        <v>23</v>
      </c>
      <c r="N169" s="341"/>
      <c r="O169" s="418" t="s">
        <v>8</v>
      </c>
      <c r="P169" s="341" t="s">
        <v>24</v>
      </c>
      <c r="Q169" s="368"/>
      <c r="R169" s="368"/>
      <c r="S169" s="368"/>
      <c r="T169" s="368"/>
      <c r="U169" s="368"/>
      <c r="V169" s="368"/>
      <c r="W169" s="368"/>
      <c r="X169" s="369"/>
      <c r="Y169" s="339"/>
      <c r="Z169" s="336"/>
      <c r="AA169" s="336"/>
      <c r="AB169" s="337"/>
      <c r="AC169" s="339"/>
      <c r="AD169" s="336"/>
      <c r="AE169" s="336"/>
      <c r="AF169" s="337"/>
    </row>
    <row r="170" spans="1:32" ht="18.75" customHeight="1" x14ac:dyDescent="0.2">
      <c r="A170" s="330"/>
      <c r="B170" s="331"/>
      <c r="C170" s="382"/>
      <c r="D170" s="398" t="s">
        <v>8</v>
      </c>
      <c r="E170" s="322" t="s">
        <v>368</v>
      </c>
      <c r="F170" s="334"/>
      <c r="G170" s="442"/>
      <c r="H170" s="340" t="s">
        <v>77</v>
      </c>
      <c r="I170" s="407" t="s">
        <v>8</v>
      </c>
      <c r="J170" s="341" t="s">
        <v>22</v>
      </c>
      <c r="K170" s="408"/>
      <c r="L170" s="409" t="s">
        <v>8</v>
      </c>
      <c r="M170" s="341" t="s">
        <v>26</v>
      </c>
      <c r="N170" s="368"/>
      <c r="O170" s="368"/>
      <c r="P170" s="368"/>
      <c r="Q170" s="368"/>
      <c r="R170" s="368"/>
      <c r="S170" s="368"/>
      <c r="T170" s="368"/>
      <c r="U170" s="368"/>
      <c r="V170" s="368"/>
      <c r="W170" s="368"/>
      <c r="X170" s="369"/>
      <c r="Y170" s="339"/>
      <c r="Z170" s="336"/>
      <c r="AA170" s="336"/>
      <c r="AB170" s="337"/>
      <c r="AC170" s="339"/>
      <c r="AD170" s="336"/>
      <c r="AE170" s="336"/>
      <c r="AF170" s="337"/>
    </row>
    <row r="171" spans="1:32" ht="18.75" customHeight="1" x14ac:dyDescent="0.2">
      <c r="A171" s="330"/>
      <c r="B171" s="331"/>
      <c r="C171" s="382"/>
      <c r="D171" s="398" t="s">
        <v>8</v>
      </c>
      <c r="E171" s="322" t="s">
        <v>369</v>
      </c>
      <c r="F171" s="334"/>
      <c r="G171" s="322"/>
      <c r="H171" s="385" t="s">
        <v>1448</v>
      </c>
      <c r="I171" s="407" t="s">
        <v>8</v>
      </c>
      <c r="J171" s="341" t="s">
        <v>22</v>
      </c>
      <c r="K171" s="341"/>
      <c r="L171" s="409" t="s">
        <v>8</v>
      </c>
      <c r="M171" s="344" t="s">
        <v>26</v>
      </c>
      <c r="N171" s="341"/>
      <c r="O171" s="341"/>
      <c r="P171" s="341"/>
      <c r="Q171" s="408"/>
      <c r="R171" s="408"/>
      <c r="S171" s="408"/>
      <c r="T171" s="408"/>
      <c r="U171" s="408"/>
      <c r="V171" s="408"/>
      <c r="W171" s="408"/>
      <c r="X171" s="412"/>
      <c r="Y171" s="339"/>
      <c r="Z171" s="336"/>
      <c r="AA171" s="336"/>
      <c r="AB171" s="337"/>
      <c r="AC171" s="339"/>
      <c r="AD171" s="336"/>
      <c r="AE171" s="336"/>
      <c r="AF171" s="337"/>
    </row>
    <row r="172" spans="1:32" ht="18.75" customHeight="1" x14ac:dyDescent="0.2">
      <c r="A172" s="330"/>
      <c r="B172" s="331"/>
      <c r="C172" s="394"/>
      <c r="D172" s="333"/>
      <c r="E172" s="322"/>
      <c r="F172" s="334"/>
      <c r="G172" s="322"/>
      <c r="H172" s="385" t="s">
        <v>1449</v>
      </c>
      <c r="I172" s="407" t="s">
        <v>8</v>
      </c>
      <c r="J172" s="341" t="s">
        <v>22</v>
      </c>
      <c r="K172" s="341"/>
      <c r="L172" s="409" t="s">
        <v>8</v>
      </c>
      <c r="M172" s="344" t="s">
        <v>26</v>
      </c>
      <c r="N172" s="341"/>
      <c r="O172" s="341"/>
      <c r="P172" s="341"/>
      <c r="Q172" s="408"/>
      <c r="R172" s="408"/>
      <c r="S172" s="408"/>
      <c r="T172" s="408"/>
      <c r="U172" s="408"/>
      <c r="V172" s="408"/>
      <c r="W172" s="408"/>
      <c r="X172" s="412"/>
      <c r="Y172" s="339"/>
      <c r="Z172" s="336"/>
      <c r="AA172" s="336"/>
      <c r="AB172" s="337"/>
      <c r="AC172" s="339"/>
      <c r="AD172" s="336"/>
      <c r="AE172" s="336"/>
      <c r="AF172" s="337"/>
    </row>
    <row r="173" spans="1:32" ht="18.75" customHeight="1" x14ac:dyDescent="0.2">
      <c r="A173" s="330"/>
      <c r="B173" s="331"/>
      <c r="C173" s="382"/>
      <c r="D173" s="333"/>
      <c r="E173" s="322"/>
      <c r="F173" s="334"/>
      <c r="G173" s="442"/>
      <c r="H173" s="433" t="s">
        <v>108</v>
      </c>
      <c r="I173" s="407" t="s">
        <v>8</v>
      </c>
      <c r="J173" s="341" t="s">
        <v>22</v>
      </c>
      <c r="K173" s="341"/>
      <c r="L173" s="409" t="s">
        <v>8</v>
      </c>
      <c r="M173" s="341" t="s">
        <v>23</v>
      </c>
      <c r="N173" s="341"/>
      <c r="O173" s="409" t="s">
        <v>8</v>
      </c>
      <c r="P173" s="341" t="s">
        <v>24</v>
      </c>
      <c r="Q173" s="410"/>
      <c r="R173" s="410"/>
      <c r="S173" s="410"/>
      <c r="T173" s="410"/>
      <c r="U173" s="434"/>
      <c r="V173" s="434"/>
      <c r="W173" s="434"/>
      <c r="X173" s="435"/>
      <c r="Y173" s="339"/>
      <c r="Z173" s="336"/>
      <c r="AA173" s="336"/>
      <c r="AB173" s="337"/>
      <c r="AC173" s="339"/>
      <c r="AD173" s="336"/>
      <c r="AE173" s="336"/>
      <c r="AF173" s="337"/>
    </row>
    <row r="174" spans="1:32" ht="18.75" customHeight="1" x14ac:dyDescent="0.2">
      <c r="A174" s="330"/>
      <c r="B174" s="331"/>
      <c r="C174" s="382"/>
      <c r="D174" s="333"/>
      <c r="E174" s="322"/>
      <c r="F174" s="334"/>
      <c r="G174" s="442"/>
      <c r="H174" s="388" t="s">
        <v>78</v>
      </c>
      <c r="I174" s="407" t="s">
        <v>8</v>
      </c>
      <c r="J174" s="341" t="s">
        <v>22</v>
      </c>
      <c r="K174" s="341"/>
      <c r="L174" s="409" t="s">
        <v>8</v>
      </c>
      <c r="M174" s="341" t="s">
        <v>35</v>
      </c>
      <c r="N174" s="341"/>
      <c r="O174" s="409" t="s">
        <v>8</v>
      </c>
      <c r="P174" s="341" t="s">
        <v>50</v>
      </c>
      <c r="Q174" s="368"/>
      <c r="R174" s="409" t="s">
        <v>8</v>
      </c>
      <c r="S174" s="341" t="s">
        <v>79</v>
      </c>
      <c r="T174" s="368"/>
      <c r="U174" s="368"/>
      <c r="V174" s="368"/>
      <c r="W174" s="368"/>
      <c r="X174" s="369"/>
      <c r="Y174" s="339"/>
      <c r="Z174" s="336"/>
      <c r="AA174" s="336"/>
      <c r="AB174" s="337"/>
      <c r="AC174" s="339"/>
      <c r="AD174" s="336"/>
      <c r="AE174" s="336"/>
      <c r="AF174" s="337"/>
    </row>
    <row r="175" spans="1:32" ht="18.75" customHeight="1" x14ac:dyDescent="0.2">
      <c r="A175" s="330"/>
      <c r="B175" s="331"/>
      <c r="C175" s="332"/>
      <c r="D175" s="333"/>
      <c r="E175" s="322"/>
      <c r="F175" s="334"/>
      <c r="G175" s="335"/>
      <c r="H175" s="340" t="s">
        <v>177</v>
      </c>
      <c r="I175" s="407" t="s">
        <v>8</v>
      </c>
      <c r="J175" s="341" t="s">
        <v>22</v>
      </c>
      <c r="K175" s="341"/>
      <c r="L175" s="409" t="s">
        <v>8</v>
      </c>
      <c r="M175" s="341" t="s">
        <v>35</v>
      </c>
      <c r="N175" s="341"/>
      <c r="O175" s="409" t="s">
        <v>8</v>
      </c>
      <c r="P175" s="341" t="s">
        <v>36</v>
      </c>
      <c r="Q175" s="341"/>
      <c r="R175" s="409" t="s">
        <v>8</v>
      </c>
      <c r="S175" s="341" t="s">
        <v>37</v>
      </c>
      <c r="T175" s="341"/>
      <c r="U175" s="410"/>
      <c r="V175" s="410"/>
      <c r="W175" s="410"/>
      <c r="X175" s="411"/>
      <c r="Y175" s="336"/>
      <c r="Z175" s="336"/>
      <c r="AA175" s="336"/>
      <c r="AB175" s="337"/>
      <c r="AC175" s="339"/>
      <c r="AD175" s="336"/>
      <c r="AE175" s="336"/>
      <c r="AF175" s="337"/>
    </row>
    <row r="176" spans="1:32" ht="18.75" customHeight="1" x14ac:dyDescent="0.2">
      <c r="A176" s="330"/>
      <c r="B176" s="331"/>
      <c r="C176" s="332"/>
      <c r="D176" s="333"/>
      <c r="E176" s="322"/>
      <c r="F176" s="334"/>
      <c r="G176" s="335"/>
      <c r="H176" s="476" t="s">
        <v>38</v>
      </c>
      <c r="I176" s="417" t="s">
        <v>8</v>
      </c>
      <c r="J176" s="343" t="s">
        <v>39</v>
      </c>
      <c r="K176" s="343"/>
      <c r="L176" s="418" t="s">
        <v>8</v>
      </c>
      <c r="M176" s="343" t="s">
        <v>40</v>
      </c>
      <c r="N176" s="343"/>
      <c r="O176" s="418" t="s">
        <v>8</v>
      </c>
      <c r="P176" s="343" t="s">
        <v>41</v>
      </c>
      <c r="Q176" s="343"/>
      <c r="R176" s="418"/>
      <c r="S176" s="343"/>
      <c r="T176" s="343"/>
      <c r="U176" s="434"/>
      <c r="V176" s="434"/>
      <c r="W176" s="434"/>
      <c r="X176" s="435"/>
      <c r="Y176" s="336"/>
      <c r="Z176" s="336"/>
      <c r="AA176" s="336"/>
      <c r="AB176" s="337"/>
      <c r="AC176" s="339"/>
      <c r="AD176" s="336"/>
      <c r="AE176" s="336"/>
      <c r="AF176" s="337"/>
    </row>
    <row r="177" spans="1:32" ht="19.5" customHeight="1" x14ac:dyDescent="0.2">
      <c r="A177" s="350"/>
      <c r="B177" s="351"/>
      <c r="C177" s="352"/>
      <c r="D177" s="353"/>
      <c r="E177" s="354"/>
      <c r="F177" s="355"/>
      <c r="G177" s="356"/>
      <c r="H177" s="477" t="s">
        <v>42</v>
      </c>
      <c r="I177" s="419" t="s">
        <v>8</v>
      </c>
      <c r="J177" s="358" t="s">
        <v>22</v>
      </c>
      <c r="K177" s="358"/>
      <c r="L177" s="420" t="s">
        <v>8</v>
      </c>
      <c r="M177" s="358" t="s">
        <v>26</v>
      </c>
      <c r="N177" s="358"/>
      <c r="O177" s="358"/>
      <c r="P177" s="358"/>
      <c r="Q177" s="468"/>
      <c r="R177" s="468"/>
      <c r="S177" s="468"/>
      <c r="T177" s="468"/>
      <c r="U177" s="468"/>
      <c r="V177" s="468"/>
      <c r="W177" s="468"/>
      <c r="X177" s="469"/>
      <c r="Y177" s="361"/>
      <c r="Z177" s="361"/>
      <c r="AA177" s="361"/>
      <c r="AB177" s="362"/>
      <c r="AC177" s="360"/>
      <c r="AD177" s="361"/>
      <c r="AE177" s="361"/>
      <c r="AF177" s="362"/>
    </row>
    <row r="178" spans="1:32" ht="18.75" customHeight="1" x14ac:dyDescent="0.2">
      <c r="A178" s="323"/>
      <c r="B178" s="324"/>
      <c r="C178" s="378"/>
      <c r="D178" s="327"/>
      <c r="E178" s="319"/>
      <c r="F178" s="327"/>
      <c r="G178" s="401"/>
      <c r="H178" s="479" t="s">
        <v>57</v>
      </c>
      <c r="I178" s="422" t="s">
        <v>8</v>
      </c>
      <c r="J178" s="366" t="s">
        <v>22</v>
      </c>
      <c r="K178" s="366"/>
      <c r="L178" s="379"/>
      <c r="M178" s="424" t="s">
        <v>8</v>
      </c>
      <c r="N178" s="366" t="s">
        <v>58</v>
      </c>
      <c r="O178" s="366"/>
      <c r="P178" s="379"/>
      <c r="Q178" s="424" t="s">
        <v>8</v>
      </c>
      <c r="R178" s="380" t="s">
        <v>59</v>
      </c>
      <c r="S178" s="380"/>
      <c r="T178" s="380"/>
      <c r="U178" s="380"/>
      <c r="V178" s="380"/>
      <c r="W178" s="380"/>
      <c r="X178" s="381"/>
      <c r="Y178" s="428" t="s">
        <v>8</v>
      </c>
      <c r="Z178" s="317" t="s">
        <v>17</v>
      </c>
      <c r="AA178" s="317"/>
      <c r="AB178" s="329"/>
      <c r="AC178" s="428" t="s">
        <v>8</v>
      </c>
      <c r="AD178" s="317" t="s">
        <v>17</v>
      </c>
      <c r="AE178" s="317"/>
      <c r="AF178" s="329"/>
    </row>
    <row r="179" spans="1:32" ht="19.5" customHeight="1" x14ac:dyDescent="0.2">
      <c r="A179" s="330"/>
      <c r="B179" s="331"/>
      <c r="C179" s="332"/>
      <c r="D179" s="333"/>
      <c r="E179" s="322"/>
      <c r="F179" s="334"/>
      <c r="G179" s="335"/>
      <c r="H179" s="347" t="s">
        <v>19</v>
      </c>
      <c r="I179" s="407" t="s">
        <v>8</v>
      </c>
      <c r="J179" s="341" t="s">
        <v>20</v>
      </c>
      <c r="K179" s="408"/>
      <c r="L179" s="367"/>
      <c r="M179" s="409" t="s">
        <v>8</v>
      </c>
      <c r="N179" s="341" t="s">
        <v>21</v>
      </c>
      <c r="O179" s="409"/>
      <c r="P179" s="341"/>
      <c r="Q179" s="410"/>
      <c r="R179" s="410"/>
      <c r="S179" s="410"/>
      <c r="T179" s="410"/>
      <c r="U179" s="410"/>
      <c r="V179" s="410"/>
      <c r="W179" s="410"/>
      <c r="X179" s="411"/>
      <c r="Y179" s="398" t="s">
        <v>8</v>
      </c>
      <c r="Z179" s="320" t="s">
        <v>18</v>
      </c>
      <c r="AA179" s="336"/>
      <c r="AB179" s="337"/>
      <c r="AC179" s="398" t="s">
        <v>8</v>
      </c>
      <c r="AD179" s="320" t="s">
        <v>18</v>
      </c>
      <c r="AE179" s="336"/>
      <c r="AF179" s="337"/>
    </row>
    <row r="180" spans="1:32" ht="19.5" customHeight="1" x14ac:dyDescent="0.2">
      <c r="A180" s="330"/>
      <c r="B180" s="331"/>
      <c r="C180" s="332"/>
      <c r="D180" s="333"/>
      <c r="E180" s="322"/>
      <c r="F180" s="334"/>
      <c r="G180" s="335"/>
      <c r="H180" s="347" t="s">
        <v>60</v>
      </c>
      <c r="I180" s="407" t="s">
        <v>8</v>
      </c>
      <c r="J180" s="341" t="s">
        <v>20</v>
      </c>
      <c r="K180" s="408"/>
      <c r="L180" s="367"/>
      <c r="M180" s="409" t="s">
        <v>8</v>
      </c>
      <c r="N180" s="341" t="s">
        <v>21</v>
      </c>
      <c r="O180" s="409"/>
      <c r="P180" s="341"/>
      <c r="Q180" s="410"/>
      <c r="R180" s="410"/>
      <c r="S180" s="410"/>
      <c r="T180" s="410"/>
      <c r="U180" s="410"/>
      <c r="V180" s="410"/>
      <c r="W180" s="410"/>
      <c r="X180" s="411"/>
      <c r="Y180" s="398"/>
      <c r="Z180" s="320"/>
      <c r="AA180" s="336"/>
      <c r="AB180" s="337"/>
      <c r="AC180" s="398"/>
      <c r="AD180" s="320"/>
      <c r="AE180" s="336"/>
      <c r="AF180" s="337"/>
    </row>
    <row r="181" spans="1:32" ht="18.75" customHeight="1" x14ac:dyDescent="0.2">
      <c r="A181" s="330"/>
      <c r="B181" s="331"/>
      <c r="C181" s="332"/>
      <c r="D181" s="333"/>
      <c r="E181" s="322"/>
      <c r="F181" s="334"/>
      <c r="G181" s="442"/>
      <c r="H181" s="364" t="s">
        <v>1447</v>
      </c>
      <c r="I181" s="407" t="s">
        <v>8</v>
      </c>
      <c r="J181" s="341" t="s">
        <v>22</v>
      </c>
      <c r="K181" s="341"/>
      <c r="L181" s="409"/>
      <c r="M181" s="409" t="s">
        <v>8</v>
      </c>
      <c r="N181" s="341" t="s">
        <v>196</v>
      </c>
      <c r="O181" s="409"/>
      <c r="P181" s="409" t="s">
        <v>8</v>
      </c>
      <c r="Q181" s="341" t="s">
        <v>1556</v>
      </c>
      <c r="R181" s="409"/>
      <c r="S181" s="341"/>
      <c r="T181" s="409"/>
      <c r="U181" s="341"/>
      <c r="V181" s="408"/>
      <c r="W181" s="410"/>
      <c r="X181" s="411"/>
      <c r="Y181" s="339"/>
      <c r="Z181" s="336"/>
      <c r="AA181" s="336"/>
      <c r="AB181" s="337"/>
      <c r="AC181" s="339"/>
      <c r="AD181" s="336"/>
      <c r="AE181" s="336"/>
      <c r="AF181" s="337"/>
    </row>
    <row r="182" spans="1:32" ht="18.75" customHeight="1" x14ac:dyDescent="0.2">
      <c r="A182" s="330"/>
      <c r="B182" s="331"/>
      <c r="C182" s="332"/>
      <c r="D182" s="333"/>
      <c r="E182" s="322"/>
      <c r="F182" s="334"/>
      <c r="G182" s="442"/>
      <c r="H182" s="388" t="s">
        <v>198</v>
      </c>
      <c r="I182" s="407" t="s">
        <v>8</v>
      </c>
      <c r="J182" s="341" t="s">
        <v>22</v>
      </c>
      <c r="K182" s="408"/>
      <c r="L182" s="409" t="s">
        <v>8</v>
      </c>
      <c r="M182" s="341" t="s">
        <v>26</v>
      </c>
      <c r="N182" s="368"/>
      <c r="O182" s="368"/>
      <c r="P182" s="368"/>
      <c r="Q182" s="368"/>
      <c r="R182" s="368"/>
      <c r="S182" s="368"/>
      <c r="T182" s="368"/>
      <c r="U182" s="368"/>
      <c r="V182" s="368"/>
      <c r="W182" s="368"/>
      <c r="X182" s="369"/>
      <c r="Y182" s="339"/>
      <c r="Z182" s="336"/>
      <c r="AA182" s="336"/>
      <c r="AB182" s="337"/>
      <c r="AC182" s="339"/>
      <c r="AD182" s="336"/>
      <c r="AE182" s="336"/>
      <c r="AF182" s="337"/>
    </row>
    <row r="183" spans="1:32" ht="18.75" customHeight="1" x14ac:dyDescent="0.2">
      <c r="A183" s="398" t="s">
        <v>8</v>
      </c>
      <c r="B183" s="331">
        <v>28</v>
      </c>
      <c r="C183" s="382" t="s">
        <v>365</v>
      </c>
      <c r="D183" s="398" t="s">
        <v>8</v>
      </c>
      <c r="E183" s="322" t="s">
        <v>284</v>
      </c>
      <c r="F183" s="334"/>
      <c r="G183" s="322"/>
      <c r="H183" s="385" t="s">
        <v>1448</v>
      </c>
      <c r="I183" s="407" t="s">
        <v>8</v>
      </c>
      <c r="J183" s="341" t="s">
        <v>22</v>
      </c>
      <c r="K183" s="341"/>
      <c r="L183" s="409" t="s">
        <v>8</v>
      </c>
      <c r="M183" s="344" t="s">
        <v>26</v>
      </c>
      <c r="N183" s="341"/>
      <c r="O183" s="341"/>
      <c r="P183" s="341"/>
      <c r="Q183" s="408"/>
      <c r="R183" s="408"/>
      <c r="S183" s="408"/>
      <c r="T183" s="408"/>
      <c r="U183" s="408"/>
      <c r="V183" s="408"/>
      <c r="W183" s="408"/>
      <c r="X183" s="412"/>
      <c r="Y183" s="339"/>
      <c r="Z183" s="336"/>
      <c r="AA183" s="336"/>
      <c r="AB183" s="337"/>
      <c r="AC183" s="339"/>
      <c r="AD183" s="336"/>
      <c r="AE183" s="336"/>
      <c r="AF183" s="337"/>
    </row>
    <row r="184" spans="1:32" ht="18.75" customHeight="1" x14ac:dyDescent="0.2">
      <c r="A184" s="330"/>
      <c r="B184" s="331"/>
      <c r="C184" s="382" t="s">
        <v>366</v>
      </c>
      <c r="D184" s="398" t="s">
        <v>8</v>
      </c>
      <c r="E184" s="322" t="s">
        <v>286</v>
      </c>
      <c r="F184" s="334"/>
      <c r="G184" s="322"/>
      <c r="H184" s="385" t="s">
        <v>1449</v>
      </c>
      <c r="I184" s="407" t="s">
        <v>8</v>
      </c>
      <c r="J184" s="341" t="s">
        <v>22</v>
      </c>
      <c r="K184" s="341"/>
      <c r="L184" s="409" t="s">
        <v>8</v>
      </c>
      <c r="M184" s="344" t="s">
        <v>26</v>
      </c>
      <c r="N184" s="341"/>
      <c r="O184" s="341"/>
      <c r="P184" s="341"/>
      <c r="Q184" s="408"/>
      <c r="R184" s="408"/>
      <c r="S184" s="408"/>
      <c r="T184" s="408"/>
      <c r="U184" s="408"/>
      <c r="V184" s="408"/>
      <c r="W184" s="408"/>
      <c r="X184" s="412"/>
      <c r="Y184" s="339"/>
      <c r="Z184" s="336"/>
      <c r="AA184" s="336"/>
      <c r="AB184" s="337"/>
      <c r="AC184" s="339"/>
      <c r="AD184" s="336"/>
      <c r="AE184" s="336"/>
      <c r="AF184" s="337"/>
    </row>
    <row r="185" spans="1:32" ht="18.75" customHeight="1" x14ac:dyDescent="0.2">
      <c r="A185" s="330"/>
      <c r="B185" s="331"/>
      <c r="C185" s="382" t="s">
        <v>370</v>
      </c>
      <c r="D185" s="398" t="s">
        <v>8</v>
      </c>
      <c r="E185" s="322" t="s">
        <v>367</v>
      </c>
      <c r="F185" s="334"/>
      <c r="G185" s="442"/>
      <c r="H185" s="433" t="s">
        <v>108</v>
      </c>
      <c r="I185" s="407" t="s">
        <v>8</v>
      </c>
      <c r="J185" s="341" t="s">
        <v>22</v>
      </c>
      <c r="K185" s="341"/>
      <c r="L185" s="409" t="s">
        <v>8</v>
      </c>
      <c r="M185" s="341" t="s">
        <v>23</v>
      </c>
      <c r="N185" s="341"/>
      <c r="O185" s="409" t="s">
        <v>8</v>
      </c>
      <c r="P185" s="341" t="s">
        <v>24</v>
      </c>
      <c r="Q185" s="410"/>
      <c r="R185" s="410"/>
      <c r="S185" s="410"/>
      <c r="T185" s="410"/>
      <c r="U185" s="434"/>
      <c r="V185" s="434"/>
      <c r="W185" s="434"/>
      <c r="X185" s="435"/>
      <c r="Y185" s="339"/>
      <c r="Z185" s="336"/>
      <c r="AA185" s="336"/>
      <c r="AB185" s="337"/>
      <c r="AC185" s="339"/>
      <c r="AD185" s="336"/>
      <c r="AE185" s="336"/>
      <c r="AF185" s="337"/>
    </row>
    <row r="186" spans="1:32" ht="18.75" customHeight="1" x14ac:dyDescent="0.2">
      <c r="A186" s="330"/>
      <c r="B186" s="331"/>
      <c r="C186" s="332"/>
      <c r="D186" s="398" t="s">
        <v>8</v>
      </c>
      <c r="E186" s="322" t="s">
        <v>368</v>
      </c>
      <c r="F186" s="334"/>
      <c r="G186" s="442"/>
      <c r="H186" s="388" t="s">
        <v>78</v>
      </c>
      <c r="I186" s="407" t="s">
        <v>8</v>
      </c>
      <c r="J186" s="341" t="s">
        <v>22</v>
      </c>
      <c r="K186" s="341"/>
      <c r="L186" s="409" t="s">
        <v>8</v>
      </c>
      <c r="M186" s="341" t="s">
        <v>35</v>
      </c>
      <c r="N186" s="341"/>
      <c r="O186" s="409" t="s">
        <v>8</v>
      </c>
      <c r="P186" s="341" t="s">
        <v>50</v>
      </c>
      <c r="Q186" s="368"/>
      <c r="R186" s="409" t="s">
        <v>8</v>
      </c>
      <c r="S186" s="341" t="s">
        <v>79</v>
      </c>
      <c r="T186" s="368"/>
      <c r="U186" s="368"/>
      <c r="V186" s="368"/>
      <c r="W186" s="368"/>
      <c r="X186" s="369"/>
      <c r="Y186" s="339"/>
      <c r="Z186" s="336"/>
      <c r="AA186" s="336"/>
      <c r="AB186" s="337"/>
      <c r="AC186" s="339"/>
      <c r="AD186" s="336"/>
      <c r="AE186" s="336"/>
      <c r="AF186" s="337"/>
    </row>
    <row r="187" spans="1:32" ht="18.75" customHeight="1" x14ac:dyDescent="0.2">
      <c r="A187" s="330"/>
      <c r="B187" s="331"/>
      <c r="C187" s="332"/>
      <c r="D187" s="333"/>
      <c r="E187" s="322"/>
      <c r="F187" s="334"/>
      <c r="G187" s="335"/>
      <c r="H187" s="340" t="s">
        <v>177</v>
      </c>
      <c r="I187" s="407" t="s">
        <v>8</v>
      </c>
      <c r="J187" s="341" t="s">
        <v>22</v>
      </c>
      <c r="K187" s="341"/>
      <c r="L187" s="409" t="s">
        <v>8</v>
      </c>
      <c r="M187" s="341" t="s">
        <v>35</v>
      </c>
      <c r="N187" s="341"/>
      <c r="O187" s="409" t="s">
        <v>8</v>
      </c>
      <c r="P187" s="341" t="s">
        <v>36</v>
      </c>
      <c r="Q187" s="341"/>
      <c r="R187" s="409" t="s">
        <v>8</v>
      </c>
      <c r="S187" s="341" t="s">
        <v>37</v>
      </c>
      <c r="T187" s="341"/>
      <c r="U187" s="410"/>
      <c r="V187" s="410"/>
      <c r="W187" s="410"/>
      <c r="X187" s="411"/>
      <c r="Y187" s="336"/>
      <c r="Z187" s="336"/>
      <c r="AA187" s="336"/>
      <c r="AB187" s="337"/>
      <c r="AC187" s="339"/>
      <c r="AD187" s="336"/>
      <c r="AE187" s="336"/>
      <c r="AF187" s="337"/>
    </row>
    <row r="188" spans="1:32" ht="18.75" customHeight="1" x14ac:dyDescent="0.2">
      <c r="A188" s="330"/>
      <c r="B188" s="331"/>
      <c r="C188" s="332"/>
      <c r="D188" s="333"/>
      <c r="E188" s="322"/>
      <c r="F188" s="334"/>
      <c r="G188" s="335"/>
      <c r="H188" s="476" t="s">
        <v>38</v>
      </c>
      <c r="I188" s="417" t="s">
        <v>8</v>
      </c>
      <c r="J188" s="343" t="s">
        <v>39</v>
      </c>
      <c r="K188" s="343"/>
      <c r="L188" s="418" t="s">
        <v>8</v>
      </c>
      <c r="M188" s="343" t="s">
        <v>40</v>
      </c>
      <c r="N188" s="343"/>
      <c r="O188" s="418" t="s">
        <v>8</v>
      </c>
      <c r="P188" s="343" t="s">
        <v>41</v>
      </c>
      <c r="Q188" s="343"/>
      <c r="R188" s="418"/>
      <c r="S188" s="343"/>
      <c r="T188" s="343"/>
      <c r="U188" s="434"/>
      <c r="V188" s="434"/>
      <c r="W188" s="434"/>
      <c r="X188" s="435"/>
      <c r="Y188" s="336"/>
      <c r="Z188" s="336"/>
      <c r="AA188" s="336"/>
      <c r="AB188" s="337"/>
      <c r="AC188" s="339"/>
      <c r="AD188" s="336"/>
      <c r="AE188" s="336"/>
      <c r="AF188" s="337"/>
    </row>
    <row r="189" spans="1:32" ht="19.5" customHeight="1" x14ac:dyDescent="0.2">
      <c r="A189" s="350"/>
      <c r="B189" s="351"/>
      <c r="C189" s="352"/>
      <c r="D189" s="353"/>
      <c r="E189" s="354"/>
      <c r="F189" s="355"/>
      <c r="G189" s="356"/>
      <c r="H189" s="477" t="s">
        <v>42</v>
      </c>
      <c r="I189" s="419" t="s">
        <v>8</v>
      </c>
      <c r="J189" s="358" t="s">
        <v>22</v>
      </c>
      <c r="K189" s="358"/>
      <c r="L189" s="420" t="s">
        <v>8</v>
      </c>
      <c r="M189" s="358" t="s">
        <v>26</v>
      </c>
      <c r="N189" s="358"/>
      <c r="O189" s="358"/>
      <c r="P189" s="358"/>
      <c r="Q189" s="468"/>
      <c r="R189" s="468"/>
      <c r="S189" s="468"/>
      <c r="T189" s="468"/>
      <c r="U189" s="468"/>
      <c r="V189" s="468"/>
      <c r="W189" s="468"/>
      <c r="X189" s="469"/>
      <c r="Y189" s="361"/>
      <c r="Z189" s="361"/>
      <c r="AA189" s="361"/>
      <c r="AB189" s="362"/>
      <c r="AC189" s="360"/>
      <c r="AD189" s="361"/>
      <c r="AE189" s="361"/>
      <c r="AF189" s="362"/>
    </row>
    <row r="190" spans="1:32" ht="18.75" customHeight="1" x14ac:dyDescent="0.2">
      <c r="A190" s="323"/>
      <c r="B190" s="324"/>
      <c r="C190" s="378"/>
      <c r="D190" s="327"/>
      <c r="E190" s="319"/>
      <c r="F190" s="327"/>
      <c r="G190" s="319"/>
      <c r="H190" s="479" t="s">
        <v>114</v>
      </c>
      <c r="I190" s="422" t="s">
        <v>8</v>
      </c>
      <c r="J190" s="366" t="s">
        <v>91</v>
      </c>
      <c r="K190" s="423"/>
      <c r="L190" s="379"/>
      <c r="M190" s="424" t="s">
        <v>8</v>
      </c>
      <c r="N190" s="366" t="s">
        <v>92</v>
      </c>
      <c r="O190" s="425"/>
      <c r="P190" s="425"/>
      <c r="Q190" s="425"/>
      <c r="R190" s="425"/>
      <c r="S190" s="425"/>
      <c r="T190" s="425"/>
      <c r="U190" s="425"/>
      <c r="V190" s="425"/>
      <c r="W190" s="425"/>
      <c r="X190" s="426"/>
      <c r="Y190" s="428" t="s">
        <v>8</v>
      </c>
      <c r="Z190" s="317" t="s">
        <v>17</v>
      </c>
      <c r="AA190" s="317"/>
      <c r="AB190" s="329"/>
      <c r="AC190" s="428" t="s">
        <v>8</v>
      </c>
      <c r="AD190" s="317" t="s">
        <v>17</v>
      </c>
      <c r="AE190" s="317"/>
      <c r="AF190" s="329"/>
    </row>
    <row r="191" spans="1:32" ht="18.75" customHeight="1" x14ac:dyDescent="0.2">
      <c r="A191" s="330"/>
      <c r="B191" s="331"/>
      <c r="C191" s="382"/>
      <c r="D191" s="334"/>
      <c r="E191" s="322"/>
      <c r="F191" s="334"/>
      <c r="G191" s="322"/>
      <c r="H191" s="2354" t="s">
        <v>57</v>
      </c>
      <c r="I191" s="417" t="s">
        <v>8</v>
      </c>
      <c r="J191" s="343" t="s">
        <v>22</v>
      </c>
      <c r="K191" s="343"/>
      <c r="L191" s="373"/>
      <c r="M191" s="418" t="s">
        <v>8</v>
      </c>
      <c r="N191" s="343" t="s">
        <v>58</v>
      </c>
      <c r="O191" s="343"/>
      <c r="P191" s="373"/>
      <c r="Q191" s="418" t="s">
        <v>8</v>
      </c>
      <c r="R191" s="370" t="s">
        <v>59</v>
      </c>
      <c r="S191" s="370"/>
      <c r="T191" s="370"/>
      <c r="U191" s="370"/>
      <c r="V191" s="370"/>
      <c r="W191" s="370"/>
      <c r="X191" s="371"/>
      <c r="Y191" s="398" t="s">
        <v>8</v>
      </c>
      <c r="Z191" s="320" t="s">
        <v>18</v>
      </c>
      <c r="AA191" s="336"/>
      <c r="AB191" s="337"/>
      <c r="AC191" s="398" t="s">
        <v>8</v>
      </c>
      <c r="AD191" s="320" t="s">
        <v>18</v>
      </c>
      <c r="AE191" s="336"/>
      <c r="AF191" s="337"/>
    </row>
    <row r="192" spans="1:32" ht="18.75" customHeight="1" x14ac:dyDescent="0.2">
      <c r="A192" s="330"/>
      <c r="B192" s="331"/>
      <c r="C192" s="382"/>
      <c r="D192" s="334"/>
      <c r="E192" s="322"/>
      <c r="F192" s="334"/>
      <c r="G192" s="322"/>
      <c r="H192" s="2356"/>
      <c r="I192" s="404" t="s">
        <v>8</v>
      </c>
      <c r="J192" s="344" t="s">
        <v>371</v>
      </c>
      <c r="K192" s="344"/>
      <c r="L192" s="413"/>
      <c r="M192" s="413"/>
      <c r="N192" s="413"/>
      <c r="O192" s="413"/>
      <c r="P192" s="413"/>
      <c r="Q192" s="413"/>
      <c r="R192" s="413"/>
      <c r="S192" s="413"/>
      <c r="T192" s="413"/>
      <c r="U192" s="413"/>
      <c r="V192" s="413"/>
      <c r="W192" s="413"/>
      <c r="X192" s="414"/>
      <c r="Y192" s="339"/>
      <c r="Z192" s="336"/>
      <c r="AA192" s="336"/>
      <c r="AB192" s="337"/>
      <c r="AC192" s="339"/>
      <c r="AD192" s="336"/>
      <c r="AE192" s="336"/>
      <c r="AF192" s="337"/>
    </row>
    <row r="193" spans="1:32" ht="18.75" customHeight="1" x14ac:dyDescent="0.2">
      <c r="A193" s="330"/>
      <c r="B193" s="331"/>
      <c r="C193" s="382"/>
      <c r="D193" s="334"/>
      <c r="E193" s="322"/>
      <c r="F193" s="334"/>
      <c r="G193" s="322"/>
      <c r="H193" s="388" t="s">
        <v>93</v>
      </c>
      <c r="I193" s="407" t="s">
        <v>8</v>
      </c>
      <c r="J193" s="341" t="s">
        <v>47</v>
      </c>
      <c r="K193" s="408"/>
      <c r="L193" s="367"/>
      <c r="M193" s="409" t="s">
        <v>8</v>
      </c>
      <c r="N193" s="341" t="s">
        <v>48</v>
      </c>
      <c r="O193" s="410"/>
      <c r="P193" s="410"/>
      <c r="Q193" s="410"/>
      <c r="R193" s="410"/>
      <c r="S193" s="410"/>
      <c r="T193" s="410"/>
      <c r="U193" s="410"/>
      <c r="V193" s="410"/>
      <c r="W193" s="410"/>
      <c r="X193" s="411"/>
      <c r="Y193" s="339"/>
      <c r="Z193" s="336"/>
      <c r="AA193" s="336"/>
      <c r="AB193" s="337"/>
      <c r="AC193" s="339"/>
      <c r="AD193" s="336"/>
      <c r="AE193" s="336"/>
      <c r="AF193" s="337"/>
    </row>
    <row r="194" spans="1:32" ht="18.75" customHeight="1" x14ac:dyDescent="0.2">
      <c r="A194" s="330"/>
      <c r="B194" s="331"/>
      <c r="C194" s="382"/>
      <c r="D194" s="334"/>
      <c r="E194" s="322"/>
      <c r="F194" s="334"/>
      <c r="G194" s="322"/>
      <c r="H194" s="364" t="s">
        <v>191</v>
      </c>
      <c r="I194" s="407" t="s">
        <v>8</v>
      </c>
      <c r="J194" s="341" t="s">
        <v>20</v>
      </c>
      <c r="K194" s="408"/>
      <c r="L194" s="367"/>
      <c r="M194" s="409" t="s">
        <v>8</v>
      </c>
      <c r="N194" s="341" t="s">
        <v>192</v>
      </c>
      <c r="O194" s="410"/>
      <c r="P194" s="410"/>
      <c r="Q194" s="408"/>
      <c r="R194" s="408"/>
      <c r="S194" s="408"/>
      <c r="T194" s="408"/>
      <c r="U194" s="408"/>
      <c r="V194" s="408"/>
      <c r="W194" s="408"/>
      <c r="X194" s="412"/>
      <c r="Y194" s="339"/>
      <c r="Z194" s="336"/>
      <c r="AA194" s="336"/>
      <c r="AB194" s="337"/>
      <c r="AC194" s="339"/>
      <c r="AD194" s="336"/>
      <c r="AE194" s="336"/>
      <c r="AF194" s="337"/>
    </row>
    <row r="195" spans="1:32" ht="18.75" customHeight="1" x14ac:dyDescent="0.2">
      <c r="A195" s="330"/>
      <c r="B195" s="331"/>
      <c r="C195" s="382"/>
      <c r="D195" s="334"/>
      <c r="E195" s="322"/>
      <c r="F195" s="334"/>
      <c r="G195" s="322"/>
      <c r="H195" s="385" t="s">
        <v>203</v>
      </c>
      <c r="I195" s="407" t="s">
        <v>8</v>
      </c>
      <c r="J195" s="341" t="s">
        <v>20</v>
      </c>
      <c r="K195" s="408"/>
      <c r="L195" s="367"/>
      <c r="M195" s="409" t="s">
        <v>8</v>
      </c>
      <c r="N195" s="341" t="s">
        <v>192</v>
      </c>
      <c r="O195" s="410"/>
      <c r="P195" s="410"/>
      <c r="Q195" s="408"/>
      <c r="R195" s="408"/>
      <c r="S195" s="408"/>
      <c r="T195" s="408"/>
      <c r="U195" s="408"/>
      <c r="V195" s="408"/>
      <c r="W195" s="408"/>
      <c r="X195" s="412"/>
      <c r="Y195" s="339"/>
      <c r="Z195" s="336"/>
      <c r="AA195" s="336"/>
      <c r="AB195" s="337"/>
      <c r="AC195" s="339"/>
      <c r="AD195" s="336"/>
      <c r="AE195" s="336"/>
      <c r="AF195" s="337"/>
    </row>
    <row r="196" spans="1:32" ht="19.5" customHeight="1" x14ac:dyDescent="0.2">
      <c r="A196" s="330"/>
      <c r="B196" s="331"/>
      <c r="C196" s="332"/>
      <c r="D196" s="333"/>
      <c r="E196" s="322"/>
      <c r="F196" s="334"/>
      <c r="G196" s="335"/>
      <c r="H196" s="347" t="s">
        <v>19</v>
      </c>
      <c r="I196" s="407" t="s">
        <v>8</v>
      </c>
      <c r="J196" s="341" t="s">
        <v>20</v>
      </c>
      <c r="K196" s="408"/>
      <c r="L196" s="367"/>
      <c r="M196" s="409" t="s">
        <v>8</v>
      </c>
      <c r="N196" s="341" t="s">
        <v>21</v>
      </c>
      <c r="O196" s="409"/>
      <c r="P196" s="341"/>
      <c r="Q196" s="410"/>
      <c r="R196" s="410"/>
      <c r="S196" s="410"/>
      <c r="T196" s="410"/>
      <c r="U196" s="410"/>
      <c r="V196" s="410"/>
      <c r="W196" s="410"/>
      <c r="X196" s="411"/>
      <c r="Y196" s="336"/>
      <c r="Z196" s="336"/>
      <c r="AA196" s="336"/>
      <c r="AB196" s="337"/>
      <c r="AC196" s="339"/>
      <c r="AD196" s="336"/>
      <c r="AE196" s="336"/>
      <c r="AF196" s="337"/>
    </row>
    <row r="197" spans="1:32" ht="19.5" customHeight="1" x14ac:dyDescent="0.2">
      <c r="A197" s="330"/>
      <c r="B197" s="331"/>
      <c r="C197" s="332"/>
      <c r="D197" s="333"/>
      <c r="E197" s="322"/>
      <c r="F197" s="334"/>
      <c r="G197" s="335"/>
      <c r="H197" s="347" t="s">
        <v>60</v>
      </c>
      <c r="I197" s="407" t="s">
        <v>8</v>
      </c>
      <c r="J197" s="341" t="s">
        <v>20</v>
      </c>
      <c r="K197" s="408"/>
      <c r="L197" s="367"/>
      <c r="M197" s="409" t="s">
        <v>8</v>
      </c>
      <c r="N197" s="341" t="s">
        <v>21</v>
      </c>
      <c r="O197" s="409"/>
      <c r="P197" s="341"/>
      <c r="Q197" s="410"/>
      <c r="R197" s="410"/>
      <c r="S197" s="410"/>
      <c r="T197" s="410"/>
      <c r="U197" s="410"/>
      <c r="V197" s="410"/>
      <c r="W197" s="410"/>
      <c r="X197" s="411"/>
      <c r="Y197" s="336"/>
      <c r="Z197" s="336"/>
      <c r="AA197" s="336"/>
      <c r="AB197" s="337"/>
      <c r="AC197" s="339"/>
      <c r="AD197" s="336"/>
      <c r="AE197" s="336"/>
      <c r="AF197" s="337"/>
    </row>
    <row r="198" spans="1:32" ht="18.75" customHeight="1" x14ac:dyDescent="0.2">
      <c r="A198" s="330"/>
      <c r="B198" s="331"/>
      <c r="C198" s="382"/>
      <c r="D198" s="334"/>
      <c r="E198" s="322"/>
      <c r="F198" s="334"/>
      <c r="G198" s="322"/>
      <c r="H198" s="2278" t="s">
        <v>204</v>
      </c>
      <c r="I198" s="2298" t="s">
        <v>8</v>
      </c>
      <c r="J198" s="2282" t="s">
        <v>22</v>
      </c>
      <c r="K198" s="2282"/>
      <c r="L198" s="2298" t="s">
        <v>8</v>
      </c>
      <c r="M198" s="2282" t="s">
        <v>26</v>
      </c>
      <c r="N198" s="2282"/>
      <c r="O198" s="343"/>
      <c r="P198" s="343"/>
      <c r="Q198" s="343"/>
      <c r="R198" s="343"/>
      <c r="S198" s="343"/>
      <c r="T198" s="343"/>
      <c r="U198" s="343"/>
      <c r="V198" s="343"/>
      <c r="W198" s="343"/>
      <c r="X198" s="346"/>
      <c r="Y198" s="339"/>
      <c r="Z198" s="336"/>
      <c r="AA198" s="336"/>
      <c r="AB198" s="337"/>
      <c r="AC198" s="339"/>
      <c r="AD198" s="336"/>
      <c r="AE198" s="336"/>
      <c r="AF198" s="337"/>
    </row>
    <row r="199" spans="1:32" ht="18.75" customHeight="1" x14ac:dyDescent="0.2">
      <c r="A199" s="330"/>
      <c r="B199" s="331"/>
      <c r="C199" s="382"/>
      <c r="D199" s="334"/>
      <c r="E199" s="322"/>
      <c r="F199" s="334"/>
      <c r="G199" s="322"/>
      <c r="H199" s="2279"/>
      <c r="I199" s="2299"/>
      <c r="J199" s="2283"/>
      <c r="K199" s="2283"/>
      <c r="L199" s="2299"/>
      <c r="M199" s="2283"/>
      <c r="N199" s="2283"/>
      <c r="O199" s="344"/>
      <c r="P199" s="344"/>
      <c r="Q199" s="344"/>
      <c r="R199" s="344"/>
      <c r="S199" s="344"/>
      <c r="T199" s="344"/>
      <c r="U199" s="344"/>
      <c r="V199" s="344"/>
      <c r="W199" s="344"/>
      <c r="X199" s="345"/>
      <c r="Y199" s="339"/>
      <c r="Z199" s="336"/>
      <c r="AA199" s="336"/>
      <c r="AB199" s="337"/>
      <c r="AC199" s="339"/>
      <c r="AD199" s="336"/>
      <c r="AE199" s="336"/>
      <c r="AF199" s="337"/>
    </row>
    <row r="200" spans="1:32" ht="18.75" customHeight="1" x14ac:dyDescent="0.2">
      <c r="A200" s="330"/>
      <c r="B200" s="331"/>
      <c r="C200" s="382"/>
      <c r="D200" s="334"/>
      <c r="E200" s="322"/>
      <c r="F200" s="334"/>
      <c r="G200" s="322"/>
      <c r="H200" s="388" t="s">
        <v>205</v>
      </c>
      <c r="I200" s="407" t="s">
        <v>8</v>
      </c>
      <c r="J200" s="341" t="s">
        <v>22</v>
      </c>
      <c r="K200" s="408"/>
      <c r="L200" s="409" t="s">
        <v>8</v>
      </c>
      <c r="M200" s="341" t="s">
        <v>26</v>
      </c>
      <c r="N200" s="368"/>
      <c r="O200" s="368"/>
      <c r="P200" s="368"/>
      <c r="Q200" s="368"/>
      <c r="R200" s="368"/>
      <c r="S200" s="368"/>
      <c r="T200" s="368"/>
      <c r="U200" s="368"/>
      <c r="V200" s="368"/>
      <c r="W200" s="368"/>
      <c r="X200" s="369"/>
      <c r="Y200" s="339"/>
      <c r="Z200" s="336"/>
      <c r="AA200" s="336"/>
      <c r="AB200" s="337"/>
      <c r="AC200" s="339"/>
      <c r="AD200" s="336"/>
      <c r="AE200" s="336"/>
      <c r="AF200" s="337"/>
    </row>
    <row r="201" spans="1:32" ht="18.75" customHeight="1" x14ac:dyDescent="0.2">
      <c r="A201" s="330"/>
      <c r="B201" s="331"/>
      <c r="C201" s="382"/>
      <c r="D201" s="334"/>
      <c r="E201" s="322"/>
      <c r="F201" s="334"/>
      <c r="G201" s="322"/>
      <c r="H201" s="2278" t="s">
        <v>206</v>
      </c>
      <c r="I201" s="2298" t="s">
        <v>8</v>
      </c>
      <c r="J201" s="2282" t="s">
        <v>22</v>
      </c>
      <c r="K201" s="2282"/>
      <c r="L201" s="2298" t="s">
        <v>8</v>
      </c>
      <c r="M201" s="2282" t="s">
        <v>26</v>
      </c>
      <c r="N201" s="2282"/>
      <c r="O201" s="343"/>
      <c r="P201" s="343"/>
      <c r="Q201" s="343"/>
      <c r="R201" s="343"/>
      <c r="S201" s="343"/>
      <c r="T201" s="343"/>
      <c r="U201" s="343"/>
      <c r="V201" s="343"/>
      <c r="W201" s="343"/>
      <c r="X201" s="346"/>
      <c r="Y201" s="339"/>
      <c r="Z201" s="336"/>
      <c r="AA201" s="336"/>
      <c r="AB201" s="337"/>
      <c r="AC201" s="339"/>
      <c r="AD201" s="336"/>
      <c r="AE201" s="336"/>
      <c r="AF201" s="337"/>
    </row>
    <row r="202" spans="1:32" ht="18.75" customHeight="1" x14ac:dyDescent="0.2">
      <c r="A202" s="330"/>
      <c r="B202" s="331"/>
      <c r="C202" s="382"/>
      <c r="D202" s="334"/>
      <c r="E202" s="322"/>
      <c r="F202" s="334"/>
      <c r="G202" s="322"/>
      <c r="H202" s="2279"/>
      <c r="I202" s="2299"/>
      <c r="J202" s="2283"/>
      <c r="K202" s="2283"/>
      <c r="L202" s="2299"/>
      <c r="M202" s="2283"/>
      <c r="N202" s="2283"/>
      <c r="O202" s="344"/>
      <c r="P202" s="344"/>
      <c r="Q202" s="344"/>
      <c r="R202" s="344"/>
      <c r="S202" s="344"/>
      <c r="T202" s="344"/>
      <c r="U202" s="344"/>
      <c r="V202" s="344"/>
      <c r="W202" s="344"/>
      <c r="X202" s="345"/>
      <c r="Y202" s="339"/>
      <c r="Z202" s="336"/>
      <c r="AA202" s="336"/>
      <c r="AB202" s="337"/>
      <c r="AC202" s="339"/>
      <c r="AD202" s="336"/>
      <c r="AE202" s="336"/>
      <c r="AF202" s="337"/>
    </row>
    <row r="203" spans="1:32" ht="18.75" customHeight="1" x14ac:dyDescent="0.2">
      <c r="A203" s="330"/>
      <c r="B203" s="331"/>
      <c r="C203" s="382"/>
      <c r="D203" s="334"/>
      <c r="E203" s="322"/>
      <c r="F203" s="334"/>
      <c r="G203" s="322"/>
      <c r="H203" s="388" t="s">
        <v>207</v>
      </c>
      <c r="I203" s="407" t="s">
        <v>8</v>
      </c>
      <c r="J203" s="341" t="s">
        <v>22</v>
      </c>
      <c r="K203" s="408"/>
      <c r="L203" s="409" t="s">
        <v>8</v>
      </c>
      <c r="M203" s="341" t="s">
        <v>26</v>
      </c>
      <c r="N203" s="368"/>
      <c r="O203" s="368"/>
      <c r="P203" s="368"/>
      <c r="Q203" s="368"/>
      <c r="R203" s="368"/>
      <c r="S203" s="368"/>
      <c r="T203" s="368"/>
      <c r="U203" s="368"/>
      <c r="V203" s="368"/>
      <c r="W203" s="368"/>
      <c r="X203" s="369"/>
      <c r="Y203" s="339"/>
      <c r="Z203" s="336"/>
      <c r="AA203" s="336"/>
      <c r="AB203" s="337"/>
      <c r="AC203" s="339"/>
      <c r="AD203" s="336"/>
      <c r="AE203" s="336"/>
      <c r="AF203" s="337"/>
    </row>
    <row r="204" spans="1:32" ht="18.75" customHeight="1" x14ac:dyDescent="0.2">
      <c r="A204" s="330"/>
      <c r="B204" s="331"/>
      <c r="C204" s="382"/>
      <c r="D204" s="334"/>
      <c r="E204" s="322"/>
      <c r="F204" s="334"/>
      <c r="G204" s="322"/>
      <c r="H204" s="388" t="s">
        <v>208</v>
      </c>
      <c r="I204" s="407" t="s">
        <v>8</v>
      </c>
      <c r="J204" s="341" t="s">
        <v>22</v>
      </c>
      <c r="K204" s="408"/>
      <c r="L204" s="409" t="s">
        <v>8</v>
      </c>
      <c r="M204" s="341" t="s">
        <v>26</v>
      </c>
      <c r="N204" s="368"/>
      <c r="O204" s="368"/>
      <c r="P204" s="368"/>
      <c r="Q204" s="368"/>
      <c r="R204" s="368"/>
      <c r="S204" s="368"/>
      <c r="T204" s="368"/>
      <c r="U204" s="368"/>
      <c r="V204" s="368"/>
      <c r="W204" s="368"/>
      <c r="X204" s="369"/>
      <c r="Y204" s="339"/>
      <c r="Z204" s="336"/>
      <c r="AA204" s="336"/>
      <c r="AB204" s="337"/>
      <c r="AC204" s="339"/>
      <c r="AD204" s="336"/>
      <c r="AE204" s="336"/>
      <c r="AF204" s="337"/>
    </row>
    <row r="205" spans="1:32" ht="18.75" customHeight="1" x14ac:dyDescent="0.2">
      <c r="A205" s="330"/>
      <c r="B205" s="331"/>
      <c r="C205" s="382"/>
      <c r="D205" s="334"/>
      <c r="E205" s="322"/>
      <c r="F205" s="334"/>
      <c r="G205" s="322"/>
      <c r="H205" s="388" t="s">
        <v>100</v>
      </c>
      <c r="I205" s="417" t="s">
        <v>8</v>
      </c>
      <c r="J205" s="341" t="s">
        <v>22</v>
      </c>
      <c r="K205" s="341"/>
      <c r="L205" s="409" t="s">
        <v>8</v>
      </c>
      <c r="M205" s="341" t="s">
        <v>101</v>
      </c>
      <c r="N205" s="341"/>
      <c r="O205" s="408"/>
      <c r="P205" s="408"/>
      <c r="Q205" s="409" t="s">
        <v>8</v>
      </c>
      <c r="R205" s="341" t="s">
        <v>209</v>
      </c>
      <c r="S205" s="341"/>
      <c r="T205" s="408"/>
      <c r="U205" s="408"/>
      <c r="V205" s="408"/>
      <c r="W205" s="408"/>
      <c r="X205" s="412"/>
      <c r="Y205" s="339"/>
      <c r="Z205" s="336"/>
      <c r="AA205" s="336"/>
      <c r="AB205" s="337"/>
      <c r="AC205" s="339"/>
      <c r="AD205" s="336"/>
      <c r="AE205" s="336"/>
      <c r="AF205" s="337"/>
    </row>
    <row r="206" spans="1:32" ht="18.75" customHeight="1" x14ac:dyDescent="0.2">
      <c r="A206" s="330"/>
      <c r="B206" s="331"/>
      <c r="C206" s="382"/>
      <c r="D206" s="334"/>
      <c r="E206" s="322"/>
      <c r="F206" s="334"/>
      <c r="G206" s="322"/>
      <c r="H206" s="2278" t="s">
        <v>103</v>
      </c>
      <c r="I206" s="2298" t="s">
        <v>8</v>
      </c>
      <c r="J206" s="2282" t="s">
        <v>22</v>
      </c>
      <c r="K206" s="2282"/>
      <c r="L206" s="2298" t="s">
        <v>8</v>
      </c>
      <c r="M206" s="2282" t="s">
        <v>26</v>
      </c>
      <c r="N206" s="2282"/>
      <c r="O206" s="343"/>
      <c r="P206" s="343"/>
      <c r="Q206" s="343"/>
      <c r="R206" s="343"/>
      <c r="S206" s="343"/>
      <c r="T206" s="343"/>
      <c r="U206" s="343"/>
      <c r="V206" s="343"/>
      <c r="W206" s="343"/>
      <c r="X206" s="346"/>
      <c r="Y206" s="339"/>
      <c r="Z206" s="336"/>
      <c r="AA206" s="336"/>
      <c r="AB206" s="337"/>
      <c r="AC206" s="339"/>
      <c r="AD206" s="336"/>
      <c r="AE206" s="336"/>
      <c r="AF206" s="337"/>
    </row>
    <row r="207" spans="1:32" ht="18.75" customHeight="1" x14ac:dyDescent="0.2">
      <c r="A207" s="330"/>
      <c r="B207" s="331"/>
      <c r="C207" s="382"/>
      <c r="D207" s="334"/>
      <c r="E207" s="322"/>
      <c r="F207" s="334"/>
      <c r="G207" s="322"/>
      <c r="H207" s="2279"/>
      <c r="I207" s="2299"/>
      <c r="J207" s="2283"/>
      <c r="K207" s="2283"/>
      <c r="L207" s="2299"/>
      <c r="M207" s="2283"/>
      <c r="N207" s="2283"/>
      <c r="O207" s="344"/>
      <c r="P207" s="344"/>
      <c r="Q207" s="344"/>
      <c r="R207" s="344"/>
      <c r="S207" s="344"/>
      <c r="T207" s="344"/>
      <c r="U207" s="344"/>
      <c r="V207" s="344"/>
      <c r="W207" s="344"/>
      <c r="X207" s="345"/>
      <c r="Y207" s="339"/>
      <c r="Z207" s="336"/>
      <c r="AA207" s="336"/>
      <c r="AB207" s="337"/>
      <c r="AC207" s="339"/>
      <c r="AD207" s="336"/>
      <c r="AE207" s="336"/>
      <c r="AF207" s="337"/>
    </row>
    <row r="208" spans="1:32" ht="18.75" customHeight="1" x14ac:dyDescent="0.2">
      <c r="A208" s="330"/>
      <c r="B208" s="331"/>
      <c r="C208" s="382"/>
      <c r="F208" s="334"/>
      <c r="G208" s="322"/>
      <c r="H208" s="388" t="s">
        <v>210</v>
      </c>
      <c r="I208" s="407" t="s">
        <v>8</v>
      </c>
      <c r="J208" s="341" t="s">
        <v>47</v>
      </c>
      <c r="K208" s="408"/>
      <c r="L208" s="367"/>
      <c r="M208" s="409" t="s">
        <v>8</v>
      </c>
      <c r="N208" s="341" t="s">
        <v>48</v>
      </c>
      <c r="O208" s="410"/>
      <c r="P208" s="410"/>
      <c r="Q208" s="410"/>
      <c r="R208" s="410"/>
      <c r="S208" s="410"/>
      <c r="T208" s="410"/>
      <c r="U208" s="410"/>
      <c r="V208" s="410"/>
      <c r="W208" s="410"/>
      <c r="X208" s="411"/>
      <c r="Y208" s="339"/>
      <c r="Z208" s="336"/>
      <c r="AA208" s="336"/>
      <c r="AB208" s="337"/>
      <c r="AC208" s="339"/>
      <c r="AD208" s="336"/>
      <c r="AE208" s="336"/>
      <c r="AF208" s="337"/>
    </row>
    <row r="209" spans="1:32" ht="18.75" customHeight="1" x14ac:dyDescent="0.2">
      <c r="A209" s="330"/>
      <c r="B209" s="331"/>
      <c r="C209" s="382"/>
      <c r="D209" s="398" t="s">
        <v>8</v>
      </c>
      <c r="E209" s="322" t="s">
        <v>372</v>
      </c>
      <c r="F209" s="334"/>
      <c r="G209" s="322"/>
      <c r="H209" s="340" t="s">
        <v>96</v>
      </c>
      <c r="I209" s="407" t="s">
        <v>8</v>
      </c>
      <c r="J209" s="341" t="s">
        <v>22</v>
      </c>
      <c r="K209" s="341"/>
      <c r="L209" s="409" t="s">
        <v>8</v>
      </c>
      <c r="M209" s="341" t="s">
        <v>49</v>
      </c>
      <c r="N209" s="341"/>
      <c r="O209" s="409" t="s">
        <v>8</v>
      </c>
      <c r="P209" s="341" t="s">
        <v>50</v>
      </c>
      <c r="Q209" s="368"/>
      <c r="R209" s="368"/>
      <c r="S209" s="368"/>
      <c r="T209" s="368"/>
      <c r="U209" s="368"/>
      <c r="V209" s="368"/>
      <c r="W209" s="368"/>
      <c r="X209" s="369"/>
      <c r="Y209" s="339"/>
      <c r="Z209" s="336"/>
      <c r="AA209" s="336"/>
      <c r="AB209" s="337"/>
      <c r="AC209" s="339"/>
      <c r="AD209" s="336"/>
      <c r="AE209" s="336"/>
      <c r="AF209" s="337"/>
    </row>
    <row r="210" spans="1:32" ht="18.75" customHeight="1" x14ac:dyDescent="0.2">
      <c r="A210" s="330"/>
      <c r="B210" s="331"/>
      <c r="C210" s="382" t="s">
        <v>373</v>
      </c>
      <c r="D210" s="398" t="s">
        <v>8</v>
      </c>
      <c r="E210" s="322" t="s">
        <v>374</v>
      </c>
      <c r="F210" s="398" t="s">
        <v>8</v>
      </c>
      <c r="G210" s="322" t="s">
        <v>375</v>
      </c>
      <c r="H210" s="340" t="s">
        <v>193</v>
      </c>
      <c r="I210" s="407" t="s">
        <v>8</v>
      </c>
      <c r="J210" s="341" t="s">
        <v>22</v>
      </c>
      <c r="K210" s="408"/>
      <c r="L210" s="409" t="s">
        <v>8</v>
      </c>
      <c r="M210" s="341" t="s">
        <v>49</v>
      </c>
      <c r="O210" s="409" t="s">
        <v>8</v>
      </c>
      <c r="P210" s="341" t="s">
        <v>56</v>
      </c>
      <c r="Q210" s="368"/>
      <c r="R210" s="409" t="s">
        <v>8</v>
      </c>
      <c r="S210" s="341" t="s">
        <v>211</v>
      </c>
      <c r="T210" s="341"/>
      <c r="U210" s="341"/>
      <c r="V210" s="341"/>
      <c r="W210" s="368"/>
      <c r="X210" s="409"/>
      <c r="Y210" s="339"/>
      <c r="Z210" s="336"/>
      <c r="AA210" s="336"/>
      <c r="AB210" s="337"/>
      <c r="AC210" s="339"/>
      <c r="AD210" s="336"/>
      <c r="AE210" s="336"/>
      <c r="AF210" s="337"/>
    </row>
    <row r="211" spans="1:32" ht="18.75" customHeight="1" x14ac:dyDescent="0.2">
      <c r="A211" s="398" t="s">
        <v>8</v>
      </c>
      <c r="B211" s="331">
        <v>54</v>
      </c>
      <c r="C211" s="382" t="s">
        <v>376</v>
      </c>
      <c r="D211" s="334"/>
      <c r="E211" s="322" t="s">
        <v>377</v>
      </c>
      <c r="F211" s="398" t="s">
        <v>8</v>
      </c>
      <c r="G211" s="322" t="s">
        <v>378</v>
      </c>
      <c r="H211" s="385" t="s">
        <v>341</v>
      </c>
      <c r="I211" s="407" t="s">
        <v>8</v>
      </c>
      <c r="J211" s="341" t="s">
        <v>22</v>
      </c>
      <c r="K211" s="408"/>
      <c r="L211" s="409" t="s">
        <v>8</v>
      </c>
      <c r="M211" s="341" t="s">
        <v>26</v>
      </c>
      <c r="N211" s="368"/>
      <c r="O211" s="368"/>
      <c r="P211" s="368"/>
      <c r="Q211" s="368"/>
      <c r="R211" s="368"/>
      <c r="S211" s="368"/>
      <c r="T211" s="368"/>
      <c r="U211" s="368"/>
      <c r="V211" s="368"/>
      <c r="W211" s="368"/>
      <c r="X211" s="369"/>
      <c r="Y211" s="339"/>
      <c r="Z211" s="336"/>
      <c r="AA211" s="336"/>
      <c r="AB211" s="337"/>
      <c r="AC211" s="339"/>
      <c r="AD211" s="336"/>
      <c r="AE211" s="336"/>
      <c r="AF211" s="337"/>
    </row>
    <row r="212" spans="1:32" ht="18.75" customHeight="1" x14ac:dyDescent="0.2">
      <c r="A212" s="330"/>
      <c r="B212" s="331"/>
      <c r="C212" s="382" t="s">
        <v>379</v>
      </c>
      <c r="D212" s="398" t="s">
        <v>8</v>
      </c>
      <c r="E212" s="322" t="s">
        <v>380</v>
      </c>
      <c r="F212" s="334"/>
      <c r="G212" s="322"/>
      <c r="H212" s="388" t="s">
        <v>228</v>
      </c>
      <c r="I212" s="407" t="s">
        <v>8</v>
      </c>
      <c r="J212" s="341" t="s">
        <v>22</v>
      </c>
      <c r="K212" s="408"/>
      <c r="L212" s="409" t="s">
        <v>8</v>
      </c>
      <c r="M212" s="341" t="s">
        <v>26</v>
      </c>
      <c r="N212" s="368"/>
      <c r="O212" s="368"/>
      <c r="P212" s="368"/>
      <c r="Q212" s="368"/>
      <c r="R212" s="368"/>
      <c r="S212" s="368"/>
      <c r="T212" s="368"/>
      <c r="U212" s="368"/>
      <c r="V212" s="368"/>
      <c r="W212" s="368"/>
      <c r="X212" s="369"/>
      <c r="Y212" s="339"/>
      <c r="Z212" s="336"/>
      <c r="AA212" s="336"/>
      <c r="AB212" s="337"/>
      <c r="AC212" s="339"/>
      <c r="AD212" s="336"/>
      <c r="AE212" s="336"/>
      <c r="AF212" s="337"/>
    </row>
    <row r="213" spans="1:32" ht="18.75" customHeight="1" x14ac:dyDescent="0.2">
      <c r="A213" s="330"/>
      <c r="B213" s="331"/>
      <c r="C213" s="382"/>
      <c r="D213" s="398" t="s">
        <v>8</v>
      </c>
      <c r="E213" s="322" t="s">
        <v>381</v>
      </c>
      <c r="F213" s="334"/>
      <c r="G213" s="322"/>
      <c r="H213" s="388" t="s">
        <v>212</v>
      </c>
      <c r="I213" s="407" t="s">
        <v>8</v>
      </c>
      <c r="J213" s="341" t="s">
        <v>22</v>
      </c>
      <c r="K213" s="408"/>
      <c r="L213" s="409" t="s">
        <v>8</v>
      </c>
      <c r="M213" s="341" t="s">
        <v>26</v>
      </c>
      <c r="N213" s="368"/>
      <c r="O213" s="368"/>
      <c r="P213" s="368"/>
      <c r="Q213" s="368"/>
      <c r="R213" s="368"/>
      <c r="S213" s="368"/>
      <c r="T213" s="368"/>
      <c r="U213" s="368"/>
      <c r="V213" s="368"/>
      <c r="W213" s="368"/>
      <c r="X213" s="369"/>
      <c r="Y213" s="339"/>
      <c r="Z213" s="336"/>
      <c r="AA213" s="336"/>
      <c r="AB213" s="337"/>
      <c r="AC213" s="339"/>
      <c r="AD213" s="336"/>
      <c r="AE213" s="336"/>
      <c r="AF213" s="337"/>
    </row>
    <row r="214" spans="1:32" ht="18.75" customHeight="1" x14ac:dyDescent="0.2">
      <c r="A214" s="330"/>
      <c r="B214" s="331"/>
      <c r="C214" s="382"/>
      <c r="D214" s="334"/>
      <c r="E214" s="322" t="s">
        <v>382</v>
      </c>
      <c r="F214" s="334"/>
      <c r="G214" s="322"/>
      <c r="H214" s="388" t="s">
        <v>213</v>
      </c>
      <c r="I214" s="407" t="s">
        <v>8</v>
      </c>
      <c r="J214" s="341" t="s">
        <v>22</v>
      </c>
      <c r="K214" s="408"/>
      <c r="L214" s="409" t="s">
        <v>8</v>
      </c>
      <c r="M214" s="341" t="s">
        <v>26</v>
      </c>
      <c r="N214" s="368"/>
      <c r="O214" s="368"/>
      <c r="P214" s="368"/>
      <c r="Q214" s="368"/>
      <c r="R214" s="368"/>
      <c r="S214" s="368"/>
      <c r="T214" s="368"/>
      <c r="U214" s="368"/>
      <c r="V214" s="368"/>
      <c r="W214" s="368"/>
      <c r="X214" s="369"/>
      <c r="Y214" s="339"/>
      <c r="Z214" s="336"/>
      <c r="AA214" s="336"/>
      <c r="AB214" s="337"/>
      <c r="AC214" s="339"/>
      <c r="AD214" s="336"/>
      <c r="AE214" s="336"/>
      <c r="AF214" s="337"/>
    </row>
    <row r="215" spans="1:32" ht="18.75" customHeight="1" x14ac:dyDescent="0.2">
      <c r="A215" s="330"/>
      <c r="B215" s="331"/>
      <c r="C215" s="382"/>
      <c r="D215" s="334"/>
      <c r="E215" s="322"/>
      <c r="F215" s="334"/>
      <c r="G215" s="322"/>
      <c r="H215" s="388" t="s">
        <v>383</v>
      </c>
      <c r="I215" s="417" t="s">
        <v>8</v>
      </c>
      <c r="J215" s="341" t="s">
        <v>22</v>
      </c>
      <c r="K215" s="341"/>
      <c r="L215" s="409" t="s">
        <v>8</v>
      </c>
      <c r="M215" s="341" t="s">
        <v>23</v>
      </c>
      <c r="N215" s="341"/>
      <c r="O215" s="418" t="s">
        <v>8</v>
      </c>
      <c r="P215" s="341" t="s">
        <v>24</v>
      </c>
      <c r="Q215" s="368"/>
      <c r="R215" s="368"/>
      <c r="S215" s="368"/>
      <c r="T215" s="368"/>
      <c r="U215" s="368"/>
      <c r="V215" s="368"/>
      <c r="W215" s="368"/>
      <c r="X215" s="369"/>
      <c r="Y215" s="339"/>
      <c r="Z215" s="336"/>
      <c r="AA215" s="336"/>
      <c r="AB215" s="337"/>
      <c r="AC215" s="339"/>
      <c r="AD215" s="336"/>
      <c r="AE215" s="336"/>
      <c r="AF215" s="337"/>
    </row>
    <row r="216" spans="1:32" ht="18.75" customHeight="1" x14ac:dyDescent="0.2">
      <c r="A216" s="330"/>
      <c r="B216" s="331"/>
      <c r="C216" s="382"/>
      <c r="D216" s="334"/>
      <c r="E216" s="322"/>
      <c r="F216" s="334"/>
      <c r="G216" s="322"/>
      <c r="H216" s="385" t="s">
        <v>214</v>
      </c>
      <c r="I216" s="407" t="s">
        <v>8</v>
      </c>
      <c r="J216" s="341" t="s">
        <v>22</v>
      </c>
      <c r="K216" s="408"/>
      <c r="L216" s="409" t="s">
        <v>8</v>
      </c>
      <c r="M216" s="341" t="s">
        <v>26</v>
      </c>
      <c r="N216" s="368"/>
      <c r="O216" s="368"/>
      <c r="P216" s="368"/>
      <c r="Q216" s="368"/>
      <c r="R216" s="368"/>
      <c r="S216" s="368"/>
      <c r="T216" s="368"/>
      <c r="U216" s="368"/>
      <c r="V216" s="368"/>
      <c r="W216" s="368"/>
      <c r="X216" s="369"/>
      <c r="Y216" s="339"/>
      <c r="Z216" s="336"/>
      <c r="AA216" s="336"/>
      <c r="AB216" s="337"/>
      <c r="AC216" s="339"/>
      <c r="AD216" s="336"/>
      <c r="AE216" s="336"/>
      <c r="AF216" s="337"/>
    </row>
    <row r="217" spans="1:32" ht="18.75" customHeight="1" x14ac:dyDescent="0.2">
      <c r="A217" s="330"/>
      <c r="B217" s="331"/>
      <c r="C217" s="382"/>
      <c r="D217" s="334"/>
      <c r="E217" s="322"/>
      <c r="F217" s="334"/>
      <c r="G217" s="322"/>
      <c r="H217" s="388" t="s">
        <v>107</v>
      </c>
      <c r="I217" s="407" t="s">
        <v>8</v>
      </c>
      <c r="J217" s="341" t="s">
        <v>22</v>
      </c>
      <c r="K217" s="408"/>
      <c r="L217" s="409" t="s">
        <v>8</v>
      </c>
      <c r="M217" s="341" t="s">
        <v>26</v>
      </c>
      <c r="N217" s="368"/>
      <c r="O217" s="368"/>
      <c r="P217" s="368"/>
      <c r="Q217" s="368"/>
      <c r="R217" s="368"/>
      <c r="S217" s="368"/>
      <c r="T217" s="368"/>
      <c r="U217" s="368"/>
      <c r="V217" s="368"/>
      <c r="W217" s="368"/>
      <c r="X217" s="369"/>
      <c r="Y217" s="339"/>
      <c r="Z217" s="336"/>
      <c r="AA217" s="336"/>
      <c r="AB217" s="337"/>
      <c r="AC217" s="339"/>
      <c r="AD217" s="336"/>
      <c r="AE217" s="336"/>
      <c r="AF217" s="337"/>
    </row>
    <row r="218" spans="1:32" ht="18.75" customHeight="1" x14ac:dyDescent="0.2">
      <c r="A218" s="330"/>
      <c r="B218" s="331"/>
      <c r="C218" s="382"/>
      <c r="D218" s="334"/>
      <c r="E218" s="322"/>
      <c r="F218" s="334"/>
      <c r="G218" s="322"/>
      <c r="H218" s="388" t="s">
        <v>215</v>
      </c>
      <c r="I218" s="407" t="s">
        <v>8</v>
      </c>
      <c r="J218" s="341" t="s">
        <v>22</v>
      </c>
      <c r="K218" s="408"/>
      <c r="L218" s="409" t="s">
        <v>8</v>
      </c>
      <c r="M218" s="341" t="s">
        <v>26</v>
      </c>
      <c r="N218" s="368"/>
      <c r="O218" s="368"/>
      <c r="P218" s="368"/>
      <c r="Q218" s="368"/>
      <c r="R218" s="368"/>
      <c r="S218" s="368"/>
      <c r="T218" s="368"/>
      <c r="U218" s="368"/>
      <c r="V218" s="368"/>
      <c r="W218" s="368"/>
      <c r="X218" s="369"/>
      <c r="Y218" s="339"/>
      <c r="Z218" s="336"/>
      <c r="AA218" s="336"/>
      <c r="AB218" s="337"/>
      <c r="AC218" s="339"/>
      <c r="AD218" s="336"/>
      <c r="AE218" s="336"/>
      <c r="AF218" s="337"/>
    </row>
    <row r="219" spans="1:32" ht="18.75" customHeight="1" x14ac:dyDescent="0.2">
      <c r="A219" s="330"/>
      <c r="B219" s="331"/>
      <c r="C219" s="382"/>
      <c r="D219" s="334"/>
      <c r="E219" s="322"/>
      <c r="F219" s="334"/>
      <c r="G219" s="322"/>
      <c r="H219" s="388" t="s">
        <v>216</v>
      </c>
      <c r="I219" s="417" t="s">
        <v>8</v>
      </c>
      <c r="J219" s="341" t="s">
        <v>22</v>
      </c>
      <c r="K219" s="341"/>
      <c r="L219" s="409" t="s">
        <v>8</v>
      </c>
      <c r="M219" s="341" t="s">
        <v>23</v>
      </c>
      <c r="N219" s="341"/>
      <c r="O219" s="418" t="s">
        <v>8</v>
      </c>
      <c r="P219" s="341" t="s">
        <v>24</v>
      </c>
      <c r="Q219" s="368"/>
      <c r="R219" s="368"/>
      <c r="S219" s="368"/>
      <c r="T219" s="368"/>
      <c r="U219" s="368"/>
      <c r="V219" s="368"/>
      <c r="W219" s="368"/>
      <c r="X219" s="369"/>
      <c r="Y219" s="339"/>
      <c r="Z219" s="336"/>
      <c r="AA219" s="336"/>
      <c r="AB219" s="337"/>
      <c r="AC219" s="339"/>
      <c r="AD219" s="336"/>
      <c r="AE219" s="336"/>
      <c r="AF219" s="337"/>
    </row>
    <row r="220" spans="1:32" ht="18.75" customHeight="1" x14ac:dyDescent="0.2">
      <c r="A220" s="330"/>
      <c r="B220" s="331"/>
      <c r="C220" s="382"/>
      <c r="D220" s="334"/>
      <c r="E220" s="322"/>
      <c r="F220" s="334"/>
      <c r="G220" s="322"/>
      <c r="H220" s="388" t="s">
        <v>217</v>
      </c>
      <c r="I220" s="407" t="s">
        <v>8</v>
      </c>
      <c r="J220" s="341" t="s">
        <v>47</v>
      </c>
      <c r="K220" s="408"/>
      <c r="L220" s="367"/>
      <c r="M220" s="409" t="s">
        <v>8</v>
      </c>
      <c r="N220" s="341" t="s">
        <v>48</v>
      </c>
      <c r="O220" s="410"/>
      <c r="P220" s="410"/>
      <c r="Q220" s="410"/>
      <c r="R220" s="410"/>
      <c r="S220" s="410"/>
      <c r="T220" s="410"/>
      <c r="U220" s="410"/>
      <c r="V220" s="410"/>
      <c r="W220" s="410"/>
      <c r="X220" s="411"/>
      <c r="Y220" s="339"/>
      <c r="Z220" s="336"/>
      <c r="AA220" s="336"/>
      <c r="AB220" s="337"/>
      <c r="AC220" s="339"/>
      <c r="AD220" s="336"/>
      <c r="AE220" s="336"/>
      <c r="AF220" s="337"/>
    </row>
    <row r="221" spans="1:32" ht="18.75" customHeight="1" x14ac:dyDescent="0.2">
      <c r="A221" s="330"/>
      <c r="B221" s="331"/>
      <c r="C221" s="382"/>
      <c r="D221" s="334"/>
      <c r="E221" s="322"/>
      <c r="F221" s="334"/>
      <c r="G221" s="322"/>
      <c r="H221" s="388" t="s">
        <v>384</v>
      </c>
      <c r="I221" s="407" t="s">
        <v>8</v>
      </c>
      <c r="J221" s="341" t="s">
        <v>22</v>
      </c>
      <c r="K221" s="408"/>
      <c r="L221" s="409" t="s">
        <v>8</v>
      </c>
      <c r="M221" s="341" t="s">
        <v>26</v>
      </c>
      <c r="N221" s="368"/>
      <c r="O221" s="368"/>
      <c r="P221" s="368"/>
      <c r="Q221" s="368"/>
      <c r="R221" s="368"/>
      <c r="S221" s="368"/>
      <c r="T221" s="368"/>
      <c r="U221" s="368"/>
      <c r="V221" s="368"/>
      <c r="W221" s="368"/>
      <c r="X221" s="369"/>
      <c r="Y221" s="339"/>
      <c r="Z221" s="336"/>
      <c r="AA221" s="336"/>
      <c r="AB221" s="337"/>
      <c r="AC221" s="339"/>
      <c r="AD221" s="336"/>
      <c r="AE221" s="336"/>
      <c r="AF221" s="337"/>
    </row>
    <row r="222" spans="1:32" ht="18.75" customHeight="1" x14ac:dyDescent="0.2">
      <c r="A222" s="330"/>
      <c r="B222" s="331"/>
      <c r="C222" s="382"/>
      <c r="D222" s="334"/>
      <c r="E222" s="322"/>
      <c r="F222" s="334"/>
      <c r="G222" s="322"/>
      <c r="H222" s="388" t="s">
        <v>33</v>
      </c>
      <c r="I222" s="417" t="s">
        <v>8</v>
      </c>
      <c r="J222" s="341" t="s">
        <v>22</v>
      </c>
      <c r="K222" s="341"/>
      <c r="L222" s="409" t="s">
        <v>8</v>
      </c>
      <c r="M222" s="341" t="s">
        <v>23</v>
      </c>
      <c r="N222" s="341"/>
      <c r="O222" s="418" t="s">
        <v>8</v>
      </c>
      <c r="P222" s="341" t="s">
        <v>24</v>
      </c>
      <c r="Q222" s="368"/>
      <c r="R222" s="368"/>
      <c r="S222" s="368"/>
      <c r="T222" s="368"/>
      <c r="U222" s="368"/>
      <c r="V222" s="368"/>
      <c r="W222" s="368"/>
      <c r="X222" s="369"/>
      <c r="Y222" s="339"/>
      <c r="Z222" s="336"/>
      <c r="AA222" s="336"/>
      <c r="AB222" s="337"/>
      <c r="AC222" s="339"/>
      <c r="AD222" s="336"/>
      <c r="AE222" s="336"/>
      <c r="AF222" s="337"/>
    </row>
    <row r="223" spans="1:32" ht="18.75" customHeight="1" x14ac:dyDescent="0.2">
      <c r="A223" s="330"/>
      <c r="B223" s="331"/>
      <c r="C223" s="382"/>
      <c r="D223" s="334"/>
      <c r="E223" s="322"/>
      <c r="F223" s="334"/>
      <c r="G223" s="322"/>
      <c r="H223" s="385" t="s">
        <v>218</v>
      </c>
      <c r="I223" s="407" t="s">
        <v>8</v>
      </c>
      <c r="J223" s="341" t="s">
        <v>22</v>
      </c>
      <c r="K223" s="341"/>
      <c r="L223" s="409" t="s">
        <v>8</v>
      </c>
      <c r="M223" s="341" t="s">
        <v>23</v>
      </c>
      <c r="N223" s="341"/>
      <c r="O223" s="409" t="s">
        <v>8</v>
      </c>
      <c r="P223" s="341" t="s">
        <v>24</v>
      </c>
      <c r="Q223" s="408"/>
      <c r="R223" s="408"/>
      <c r="S223" s="408"/>
      <c r="T223" s="408"/>
      <c r="U223" s="408"/>
      <c r="V223" s="408"/>
      <c r="W223" s="408"/>
      <c r="X223" s="412"/>
      <c r="Y223" s="339"/>
      <c r="Z223" s="336"/>
      <c r="AA223" s="336"/>
      <c r="AB223" s="337"/>
      <c r="AC223" s="339"/>
      <c r="AD223" s="336"/>
      <c r="AE223" s="336"/>
      <c r="AF223" s="337"/>
    </row>
    <row r="224" spans="1:32" ht="18.75" customHeight="1" x14ac:dyDescent="0.2">
      <c r="A224" s="330"/>
      <c r="B224" s="331"/>
      <c r="C224" s="382"/>
      <c r="D224" s="334"/>
      <c r="E224" s="322"/>
      <c r="F224" s="334"/>
      <c r="G224" s="322"/>
      <c r="H224" s="385" t="s">
        <v>219</v>
      </c>
      <c r="I224" s="407" t="s">
        <v>8</v>
      </c>
      <c r="J224" s="341" t="s">
        <v>22</v>
      </c>
      <c r="K224" s="408"/>
      <c r="L224" s="409" t="s">
        <v>8</v>
      </c>
      <c r="M224" s="341" t="s">
        <v>26</v>
      </c>
      <c r="N224" s="368"/>
      <c r="O224" s="368"/>
      <c r="P224" s="368"/>
      <c r="Q224" s="368"/>
      <c r="R224" s="368"/>
      <c r="S224" s="368"/>
      <c r="T224" s="368"/>
      <c r="U224" s="368"/>
      <c r="V224" s="368"/>
      <c r="W224" s="368"/>
      <c r="X224" s="369"/>
      <c r="Y224" s="339"/>
      <c r="Z224" s="336"/>
      <c r="AA224" s="336"/>
      <c r="AB224" s="337"/>
      <c r="AC224" s="339"/>
      <c r="AD224" s="336"/>
      <c r="AE224" s="336"/>
      <c r="AF224" s="337"/>
    </row>
    <row r="225" spans="1:33" ht="18.75" customHeight="1" x14ac:dyDescent="0.2">
      <c r="A225" s="330"/>
      <c r="B225" s="331"/>
      <c r="C225" s="382"/>
      <c r="D225" s="334"/>
      <c r="E225" s="322"/>
      <c r="F225" s="334"/>
      <c r="G225" s="322"/>
      <c r="H225" s="348" t="s">
        <v>220</v>
      </c>
      <c r="I225" s="407" t="s">
        <v>8</v>
      </c>
      <c r="J225" s="341" t="s">
        <v>22</v>
      </c>
      <c r="K225" s="408"/>
      <c r="L225" s="409" t="s">
        <v>8</v>
      </c>
      <c r="M225" s="341" t="s">
        <v>26</v>
      </c>
      <c r="N225" s="368"/>
      <c r="O225" s="368"/>
      <c r="P225" s="368"/>
      <c r="Q225" s="368"/>
      <c r="R225" s="368"/>
      <c r="S225" s="368"/>
      <c r="T225" s="368"/>
      <c r="U225" s="368"/>
      <c r="V225" s="368"/>
      <c r="W225" s="368"/>
      <c r="X225" s="369"/>
      <c r="Y225" s="339"/>
      <c r="Z225" s="336"/>
      <c r="AA225" s="336"/>
      <c r="AB225" s="337"/>
      <c r="AC225" s="339"/>
      <c r="AD225" s="336"/>
      <c r="AE225" s="336"/>
      <c r="AF225" s="337"/>
    </row>
    <row r="226" spans="1:33" ht="18.75" customHeight="1" x14ac:dyDescent="0.2">
      <c r="A226" s="330"/>
      <c r="B226" s="331"/>
      <c r="C226" s="382"/>
      <c r="D226" s="334"/>
      <c r="E226" s="322"/>
      <c r="F226" s="334"/>
      <c r="G226" s="322"/>
      <c r="H226" s="385" t="s">
        <v>221</v>
      </c>
      <c r="I226" s="407" t="s">
        <v>8</v>
      </c>
      <c r="J226" s="341" t="s">
        <v>22</v>
      </c>
      <c r="K226" s="408"/>
      <c r="L226" s="409" t="s">
        <v>8</v>
      </c>
      <c r="M226" s="341" t="s">
        <v>26</v>
      </c>
      <c r="N226" s="368"/>
      <c r="O226" s="368"/>
      <c r="P226" s="368"/>
      <c r="Q226" s="368"/>
      <c r="R226" s="368"/>
      <c r="S226" s="368"/>
      <c r="T226" s="368"/>
      <c r="U226" s="368"/>
      <c r="V226" s="368"/>
      <c r="W226" s="368"/>
      <c r="X226" s="369"/>
      <c r="Y226" s="339"/>
      <c r="Z226" s="336"/>
      <c r="AA226" s="336"/>
      <c r="AB226" s="337"/>
      <c r="AC226" s="339"/>
      <c r="AD226" s="336"/>
      <c r="AE226" s="336"/>
      <c r="AF226" s="337"/>
    </row>
    <row r="227" spans="1:33" ht="18.75" customHeight="1" x14ac:dyDescent="0.2">
      <c r="A227" s="330"/>
      <c r="B227" s="331"/>
      <c r="C227" s="382"/>
      <c r="D227" s="334"/>
      <c r="E227" s="322"/>
      <c r="F227" s="334"/>
      <c r="G227" s="322"/>
      <c r="H227" s="385" t="s">
        <v>77</v>
      </c>
      <c r="I227" s="407" t="s">
        <v>8</v>
      </c>
      <c r="J227" s="341" t="s">
        <v>22</v>
      </c>
      <c r="K227" s="408"/>
      <c r="L227" s="409" t="s">
        <v>8</v>
      </c>
      <c r="M227" s="341" t="s">
        <v>26</v>
      </c>
      <c r="N227" s="368"/>
      <c r="O227" s="368"/>
      <c r="P227" s="368"/>
      <c r="Q227" s="368"/>
      <c r="R227" s="368"/>
      <c r="S227" s="368"/>
      <c r="T227" s="368"/>
      <c r="U227" s="368"/>
      <c r="V227" s="368"/>
      <c r="W227" s="368"/>
      <c r="X227" s="369"/>
      <c r="Y227" s="339"/>
      <c r="Z227" s="336"/>
      <c r="AA227" s="336"/>
      <c r="AB227" s="337"/>
      <c r="AC227" s="339"/>
      <c r="AD227" s="336"/>
      <c r="AE227" s="336"/>
      <c r="AF227" s="337"/>
    </row>
    <row r="228" spans="1:33" ht="18.75" customHeight="1" x14ac:dyDescent="0.2">
      <c r="A228" s="330"/>
      <c r="B228" s="331"/>
      <c r="C228" s="382"/>
      <c r="D228" s="334"/>
      <c r="E228" s="322"/>
      <c r="F228" s="334"/>
      <c r="G228" s="322"/>
      <c r="H228" s="385" t="s">
        <v>222</v>
      </c>
      <c r="I228" s="407" t="s">
        <v>8</v>
      </c>
      <c r="J228" s="341" t="s">
        <v>22</v>
      </c>
      <c r="K228" s="408"/>
      <c r="L228" s="409" t="s">
        <v>8</v>
      </c>
      <c r="M228" s="341" t="s">
        <v>26</v>
      </c>
      <c r="N228" s="368"/>
      <c r="O228" s="368"/>
      <c r="P228" s="368"/>
      <c r="Q228" s="368"/>
      <c r="R228" s="368"/>
      <c r="S228" s="368"/>
      <c r="T228" s="368"/>
      <c r="U228" s="368"/>
      <c r="V228" s="368"/>
      <c r="W228" s="368"/>
      <c r="X228" s="369"/>
      <c r="Y228" s="339"/>
      <c r="Z228" s="336"/>
      <c r="AA228" s="336"/>
      <c r="AB228" s="337"/>
      <c r="AC228" s="339"/>
      <c r="AD228" s="336"/>
      <c r="AE228" s="336"/>
      <c r="AF228" s="337"/>
    </row>
    <row r="229" spans="1:33" ht="18.75" customHeight="1" x14ac:dyDescent="0.2">
      <c r="A229" s="330"/>
      <c r="B229" s="331"/>
      <c r="C229" s="382"/>
      <c r="D229" s="398"/>
      <c r="E229" s="322"/>
      <c r="F229" s="334"/>
      <c r="G229" s="322"/>
      <c r="H229" s="385" t="s">
        <v>1448</v>
      </c>
      <c r="I229" s="407" t="s">
        <v>8</v>
      </c>
      <c r="J229" s="341" t="s">
        <v>22</v>
      </c>
      <c r="K229" s="341"/>
      <c r="L229" s="409" t="s">
        <v>8</v>
      </c>
      <c r="M229" s="344" t="s">
        <v>26</v>
      </c>
      <c r="N229" s="341"/>
      <c r="O229" s="341"/>
      <c r="P229" s="341"/>
      <c r="Q229" s="408"/>
      <c r="R229" s="408"/>
      <c r="S229" s="408"/>
      <c r="T229" s="408"/>
      <c r="U229" s="408"/>
      <c r="V229" s="408"/>
      <c r="W229" s="408"/>
      <c r="X229" s="412"/>
      <c r="Y229" s="339"/>
      <c r="Z229" s="336"/>
      <c r="AA229" s="336"/>
      <c r="AB229" s="337"/>
      <c r="AC229" s="339"/>
      <c r="AD229" s="336"/>
      <c r="AE229" s="336"/>
      <c r="AF229" s="337"/>
    </row>
    <row r="230" spans="1:33" ht="18.75" customHeight="1" x14ac:dyDescent="0.2">
      <c r="A230" s="330"/>
      <c r="B230" s="331"/>
      <c r="C230" s="382"/>
      <c r="D230" s="398"/>
      <c r="E230" s="322"/>
      <c r="F230" s="334"/>
      <c r="G230" s="322"/>
      <c r="H230" s="385" t="s">
        <v>1449</v>
      </c>
      <c r="I230" s="407" t="s">
        <v>8</v>
      </c>
      <c r="J230" s="341" t="s">
        <v>22</v>
      </c>
      <c r="K230" s="341"/>
      <c r="L230" s="409" t="s">
        <v>8</v>
      </c>
      <c r="M230" s="344" t="s">
        <v>26</v>
      </c>
      <c r="N230" s="341"/>
      <c r="O230" s="341"/>
      <c r="P230" s="341"/>
      <c r="Q230" s="408"/>
      <c r="R230" s="408"/>
      <c r="S230" s="408"/>
      <c r="T230" s="408"/>
      <c r="U230" s="408"/>
      <c r="V230" s="408"/>
      <c r="W230" s="408"/>
      <c r="X230" s="412"/>
      <c r="Y230" s="339"/>
      <c r="Z230" s="336"/>
      <c r="AA230" s="336"/>
      <c r="AB230" s="337"/>
      <c r="AC230" s="339"/>
      <c r="AD230" s="336"/>
      <c r="AE230" s="336"/>
      <c r="AF230" s="337"/>
    </row>
    <row r="231" spans="1:33" ht="18.75" customHeight="1" x14ac:dyDescent="0.2">
      <c r="A231" s="398"/>
      <c r="B231" s="331"/>
      <c r="C231" s="382"/>
      <c r="D231" s="398"/>
      <c r="E231" s="322"/>
      <c r="F231" s="334"/>
      <c r="G231" s="442"/>
      <c r="H231" s="433" t="s">
        <v>108</v>
      </c>
      <c r="I231" s="407" t="s">
        <v>8</v>
      </c>
      <c r="J231" s="341" t="s">
        <v>22</v>
      </c>
      <c r="K231" s="341"/>
      <c r="L231" s="409" t="s">
        <v>8</v>
      </c>
      <c r="M231" s="341" t="s">
        <v>23</v>
      </c>
      <c r="N231" s="341"/>
      <c r="O231" s="409" t="s">
        <v>8</v>
      </c>
      <c r="P231" s="341" t="s">
        <v>24</v>
      </c>
      <c r="Q231" s="410"/>
      <c r="R231" s="410"/>
      <c r="S231" s="410"/>
      <c r="T231" s="410"/>
      <c r="U231" s="434"/>
      <c r="V231" s="434"/>
      <c r="W231" s="434"/>
      <c r="X231" s="435"/>
      <c r="Y231" s="339"/>
      <c r="Z231" s="336"/>
      <c r="AA231" s="336"/>
      <c r="AB231" s="337"/>
      <c r="AC231" s="339"/>
      <c r="AD231" s="336"/>
      <c r="AE231" s="336"/>
      <c r="AF231" s="337"/>
    </row>
    <row r="232" spans="1:33" ht="18.75" customHeight="1" x14ac:dyDescent="0.2">
      <c r="A232" s="330"/>
      <c r="B232" s="331"/>
      <c r="C232" s="382"/>
      <c r="D232" s="334"/>
      <c r="E232" s="322"/>
      <c r="F232" s="334"/>
      <c r="G232" s="322"/>
      <c r="H232" s="388" t="s">
        <v>78</v>
      </c>
      <c r="I232" s="407" t="s">
        <v>8</v>
      </c>
      <c r="J232" s="341" t="s">
        <v>22</v>
      </c>
      <c r="K232" s="341"/>
      <c r="L232" s="409" t="s">
        <v>8</v>
      </c>
      <c r="M232" s="341" t="s">
        <v>35</v>
      </c>
      <c r="N232" s="341"/>
      <c r="O232" s="409" t="s">
        <v>8</v>
      </c>
      <c r="P232" s="341" t="s">
        <v>36</v>
      </c>
      <c r="Q232" s="368"/>
      <c r="R232" s="409" t="s">
        <v>8</v>
      </c>
      <c r="S232" s="341" t="s">
        <v>79</v>
      </c>
      <c r="T232" s="368"/>
      <c r="U232" s="368"/>
      <c r="V232" s="368"/>
      <c r="W232" s="368"/>
      <c r="X232" s="369"/>
      <c r="Y232" s="339"/>
      <c r="Z232" s="336"/>
      <c r="AA232" s="336"/>
      <c r="AB232" s="337"/>
      <c r="AC232" s="339"/>
      <c r="AD232" s="336"/>
      <c r="AE232" s="336"/>
      <c r="AF232" s="337"/>
    </row>
    <row r="233" spans="1:33" ht="18.75" customHeight="1" x14ac:dyDescent="0.2">
      <c r="A233" s="330"/>
      <c r="B233" s="331"/>
      <c r="C233" s="332"/>
      <c r="D233" s="333"/>
      <c r="E233" s="322"/>
      <c r="F233" s="334"/>
      <c r="G233" s="335"/>
      <c r="H233" s="340" t="s">
        <v>177</v>
      </c>
      <c r="I233" s="407" t="s">
        <v>8</v>
      </c>
      <c r="J233" s="341" t="s">
        <v>22</v>
      </c>
      <c r="K233" s="341"/>
      <c r="L233" s="409" t="s">
        <v>8</v>
      </c>
      <c r="M233" s="341" t="s">
        <v>35</v>
      </c>
      <c r="N233" s="341"/>
      <c r="O233" s="409" t="s">
        <v>8</v>
      </c>
      <c r="P233" s="341" t="s">
        <v>36</v>
      </c>
      <c r="Q233" s="341"/>
      <c r="R233" s="409" t="s">
        <v>8</v>
      </c>
      <c r="S233" s="341" t="s">
        <v>37</v>
      </c>
      <c r="T233" s="341"/>
      <c r="U233" s="410"/>
      <c r="V233" s="410"/>
      <c r="W233" s="410"/>
      <c r="X233" s="411"/>
      <c r="Y233" s="336"/>
      <c r="Z233" s="336"/>
      <c r="AA233" s="336"/>
      <c r="AB233" s="337"/>
      <c r="AC233" s="339"/>
      <c r="AD233" s="336"/>
      <c r="AE233" s="336"/>
      <c r="AF233" s="337"/>
    </row>
    <row r="234" spans="1:33" ht="18.75" customHeight="1" x14ac:dyDescent="0.2">
      <c r="A234" s="330"/>
      <c r="B234" s="331"/>
      <c r="C234" s="332"/>
      <c r="D234" s="333"/>
      <c r="E234" s="322"/>
      <c r="F234" s="334"/>
      <c r="G234" s="335"/>
      <c r="H234" s="476" t="s">
        <v>38</v>
      </c>
      <c r="I234" s="417" t="s">
        <v>8</v>
      </c>
      <c r="J234" s="343" t="s">
        <v>39</v>
      </c>
      <c r="K234" s="343"/>
      <c r="L234" s="418" t="s">
        <v>8</v>
      </c>
      <c r="M234" s="343" t="s">
        <v>40</v>
      </c>
      <c r="N234" s="343"/>
      <c r="O234" s="418" t="s">
        <v>8</v>
      </c>
      <c r="P234" s="343" t="s">
        <v>41</v>
      </c>
      <c r="Q234" s="343"/>
      <c r="R234" s="418"/>
      <c r="S234" s="343"/>
      <c r="T234" s="343"/>
      <c r="U234" s="434"/>
      <c r="V234" s="434"/>
      <c r="W234" s="434"/>
      <c r="X234" s="435"/>
      <c r="Y234" s="336"/>
      <c r="Z234" s="336"/>
      <c r="AA234" s="336"/>
      <c r="AB234" s="337"/>
      <c r="AC234" s="339"/>
      <c r="AD234" s="336"/>
      <c r="AE234" s="336"/>
      <c r="AF234" s="337"/>
    </row>
    <row r="235" spans="1:33" ht="19.5" customHeight="1" x14ac:dyDescent="0.2">
      <c r="A235" s="350"/>
      <c r="B235" s="351"/>
      <c r="C235" s="352"/>
      <c r="D235" s="353"/>
      <c r="E235" s="354"/>
      <c r="F235" s="355"/>
      <c r="G235" s="356"/>
      <c r="H235" s="477" t="s">
        <v>42</v>
      </c>
      <c r="I235" s="419" t="s">
        <v>8</v>
      </c>
      <c r="J235" s="358" t="s">
        <v>22</v>
      </c>
      <c r="K235" s="358"/>
      <c r="L235" s="420" t="s">
        <v>8</v>
      </c>
      <c r="M235" s="358" t="s">
        <v>26</v>
      </c>
      <c r="N235" s="358"/>
      <c r="O235" s="358"/>
      <c r="P235" s="358"/>
      <c r="Q235" s="468"/>
      <c r="R235" s="468"/>
      <c r="S235" s="468"/>
      <c r="T235" s="468"/>
      <c r="U235" s="468"/>
      <c r="V235" s="468"/>
      <c r="W235" s="468"/>
      <c r="X235" s="469"/>
      <c r="Y235" s="361"/>
      <c r="Z235" s="361"/>
      <c r="AA235" s="361"/>
      <c r="AB235" s="362"/>
      <c r="AC235" s="360"/>
      <c r="AD235" s="361"/>
      <c r="AE235" s="361"/>
      <c r="AF235" s="362"/>
    </row>
    <row r="236" spans="1:33" s="1" customFormat="1" ht="18.75" customHeight="1" x14ac:dyDescent="0.2">
      <c r="A236" s="540"/>
      <c r="B236" s="533"/>
      <c r="C236" s="542"/>
      <c r="D236" s="534"/>
      <c r="E236" s="237"/>
      <c r="F236" s="534"/>
      <c r="G236" s="543"/>
      <c r="H236" s="544" t="s">
        <v>342</v>
      </c>
      <c r="I236" s="545" t="s">
        <v>8</v>
      </c>
      <c r="J236" s="546" t="s">
        <v>22</v>
      </c>
      <c r="K236" s="546"/>
      <c r="L236" s="535"/>
      <c r="M236" s="547" t="s">
        <v>8</v>
      </c>
      <c r="N236" s="546" t="s">
        <v>58</v>
      </c>
      <c r="O236" s="546"/>
      <c r="P236" s="535"/>
      <c r="Q236" s="547" t="s">
        <v>8</v>
      </c>
      <c r="R236" s="536" t="s">
        <v>59</v>
      </c>
      <c r="S236" s="536"/>
      <c r="T236" s="536"/>
      <c r="U236" s="536"/>
      <c r="V236" s="536"/>
      <c r="W236" s="536"/>
      <c r="X236" s="537"/>
      <c r="Y236" s="251" t="s">
        <v>8</v>
      </c>
      <c r="Z236" s="13" t="s">
        <v>17</v>
      </c>
      <c r="AA236" s="13"/>
      <c r="AB236" s="548"/>
      <c r="AC236" s="251" t="s">
        <v>8</v>
      </c>
      <c r="AD236" s="13" t="s">
        <v>17</v>
      </c>
      <c r="AE236" s="13"/>
      <c r="AF236" s="548"/>
      <c r="AG236" s="261"/>
    </row>
    <row r="237" spans="1:33" s="729" customFormat="1" ht="19.5" customHeight="1" x14ac:dyDescent="0.2">
      <c r="A237" s="710"/>
      <c r="B237" s="711"/>
      <c r="C237" s="712"/>
      <c r="D237" s="713"/>
      <c r="E237" s="714"/>
      <c r="F237" s="715"/>
      <c r="G237" s="716"/>
      <c r="H237" s="717" t="s">
        <v>19</v>
      </c>
      <c r="I237" s="718" t="s">
        <v>8</v>
      </c>
      <c r="J237" s="719" t="s">
        <v>20</v>
      </c>
      <c r="K237" s="720"/>
      <c r="L237" s="721"/>
      <c r="M237" s="722" t="s">
        <v>8</v>
      </c>
      <c r="N237" s="719" t="s">
        <v>21</v>
      </c>
      <c r="O237" s="722"/>
      <c r="P237" s="719"/>
      <c r="Q237" s="723"/>
      <c r="R237" s="723"/>
      <c r="S237" s="723"/>
      <c r="T237" s="723"/>
      <c r="U237" s="723"/>
      <c r="V237" s="723"/>
      <c r="W237" s="723"/>
      <c r="X237" s="724"/>
      <c r="Y237" s="725" t="s">
        <v>8</v>
      </c>
      <c r="Z237" s="726" t="s">
        <v>18</v>
      </c>
      <c r="AA237" s="727"/>
      <c r="AB237" s="728"/>
      <c r="AC237" s="725" t="s">
        <v>8</v>
      </c>
      <c r="AD237" s="726" t="s">
        <v>18</v>
      </c>
      <c r="AE237" s="727"/>
      <c r="AF237" s="728"/>
    </row>
    <row r="238" spans="1:33" s="729" customFormat="1" ht="19.5" customHeight="1" x14ac:dyDescent="0.2">
      <c r="A238" s="710"/>
      <c r="B238" s="711"/>
      <c r="C238" s="712"/>
      <c r="D238" s="713"/>
      <c r="E238" s="714"/>
      <c r="F238" s="715"/>
      <c r="G238" s="716"/>
      <c r="H238" s="717" t="s">
        <v>60</v>
      </c>
      <c r="I238" s="718" t="s">
        <v>8</v>
      </c>
      <c r="J238" s="719" t="s">
        <v>20</v>
      </c>
      <c r="K238" s="720"/>
      <c r="L238" s="721"/>
      <c r="M238" s="722" t="s">
        <v>8</v>
      </c>
      <c r="N238" s="719" t="s">
        <v>21</v>
      </c>
      <c r="O238" s="722"/>
      <c r="P238" s="719"/>
      <c r="Q238" s="723"/>
      <c r="R238" s="723"/>
      <c r="S238" s="723"/>
      <c r="T238" s="723"/>
      <c r="U238" s="723"/>
      <c r="V238" s="723"/>
      <c r="W238" s="723"/>
      <c r="X238" s="724"/>
      <c r="Y238" s="725"/>
      <c r="Z238" s="726"/>
      <c r="AA238" s="727"/>
      <c r="AB238" s="728"/>
      <c r="AC238" s="725"/>
      <c r="AD238" s="726"/>
      <c r="AE238" s="727"/>
      <c r="AF238" s="728"/>
    </row>
    <row r="239" spans="1:33" s="1" customFormat="1" ht="18.75" customHeight="1" x14ac:dyDescent="0.2">
      <c r="A239" s="64"/>
      <c r="B239" s="63"/>
      <c r="C239" s="256"/>
      <c r="D239" s="110"/>
      <c r="E239" s="53"/>
      <c r="F239" s="110"/>
      <c r="G239" s="549"/>
      <c r="H239" s="550" t="s">
        <v>385</v>
      </c>
      <c r="I239" s="551" t="s">
        <v>8</v>
      </c>
      <c r="J239" s="552" t="s">
        <v>22</v>
      </c>
      <c r="K239" s="553"/>
      <c r="L239" s="554" t="s">
        <v>8</v>
      </c>
      <c r="M239" s="552" t="s">
        <v>26</v>
      </c>
      <c r="N239" s="555"/>
      <c r="O239" s="555"/>
      <c r="P239" s="555"/>
      <c r="Q239" s="555"/>
      <c r="R239" s="555"/>
      <c r="S239" s="555"/>
      <c r="T239" s="555"/>
      <c r="U239" s="555"/>
      <c r="V239" s="555"/>
      <c r="W239" s="555"/>
      <c r="X239" s="556"/>
      <c r="Y239" s="246"/>
      <c r="Z239" s="25"/>
      <c r="AA239" s="25"/>
      <c r="AB239" s="242"/>
      <c r="AC239" s="246"/>
      <c r="AD239" s="25"/>
      <c r="AE239" s="25"/>
      <c r="AF239" s="242"/>
    </row>
    <row r="240" spans="1:33" s="1" customFormat="1" ht="18.75" customHeight="1" x14ac:dyDescent="0.2">
      <c r="A240" s="64"/>
      <c r="B240" s="63"/>
      <c r="C240" s="256"/>
      <c r="D240" s="110"/>
      <c r="E240" s="53"/>
      <c r="F240" s="110"/>
      <c r="G240" s="549"/>
      <c r="H240" s="550" t="s">
        <v>386</v>
      </c>
      <c r="I240" s="551" t="s">
        <v>8</v>
      </c>
      <c r="J240" s="552" t="s">
        <v>91</v>
      </c>
      <c r="K240" s="553"/>
      <c r="L240" s="557"/>
      <c r="M240" s="554" t="s">
        <v>8</v>
      </c>
      <c r="N240" s="552" t="s">
        <v>138</v>
      </c>
      <c r="O240" s="558"/>
      <c r="P240" s="558"/>
      <c r="Q240" s="558"/>
      <c r="R240" s="558"/>
      <c r="S240" s="558"/>
      <c r="T240" s="558"/>
      <c r="U240" s="558"/>
      <c r="V240" s="558"/>
      <c r="W240" s="558"/>
      <c r="X240" s="559"/>
      <c r="Y240" s="246"/>
      <c r="Z240" s="25"/>
      <c r="AA240" s="25"/>
      <c r="AB240" s="242"/>
      <c r="AC240" s="246"/>
      <c r="AD240" s="25"/>
      <c r="AE240" s="25"/>
      <c r="AF240" s="242"/>
    </row>
    <row r="241" spans="1:32" s="1" customFormat="1" ht="18.75" customHeight="1" x14ac:dyDescent="0.2">
      <c r="A241" s="64"/>
      <c r="B241" s="63"/>
      <c r="C241" s="256"/>
      <c r="D241" s="110"/>
      <c r="E241" s="53"/>
      <c r="F241" s="110"/>
      <c r="G241" s="549"/>
      <c r="H241" s="560" t="s">
        <v>30</v>
      </c>
      <c r="I241" s="551" t="s">
        <v>8</v>
      </c>
      <c r="J241" s="552" t="s">
        <v>22</v>
      </c>
      <c r="K241" s="553"/>
      <c r="L241" s="554" t="s">
        <v>8</v>
      </c>
      <c r="M241" s="552" t="s">
        <v>26</v>
      </c>
      <c r="N241" s="555"/>
      <c r="O241" s="555"/>
      <c r="P241" s="555"/>
      <c r="Q241" s="555"/>
      <c r="R241" s="555"/>
      <c r="S241" s="555"/>
      <c r="T241" s="555"/>
      <c r="U241" s="555"/>
      <c r="V241" s="555"/>
      <c r="W241" s="555"/>
      <c r="X241" s="556"/>
      <c r="Y241" s="246"/>
      <c r="Z241" s="25"/>
      <c r="AA241" s="25"/>
      <c r="AB241" s="242"/>
      <c r="AC241" s="246"/>
      <c r="AD241" s="25"/>
      <c r="AE241" s="25"/>
      <c r="AF241" s="242"/>
    </row>
    <row r="242" spans="1:32" s="1" customFormat="1" ht="18.75" customHeight="1" x14ac:dyDescent="0.2">
      <c r="A242" s="64"/>
      <c r="B242" s="63"/>
      <c r="C242" s="256"/>
      <c r="D242" s="110"/>
      <c r="E242" s="53"/>
      <c r="F242" s="110"/>
      <c r="G242" s="549"/>
      <c r="H242" s="2232" t="s">
        <v>255</v>
      </c>
      <c r="I242" s="2234" t="s">
        <v>8</v>
      </c>
      <c r="J242" s="2236" t="s">
        <v>27</v>
      </c>
      <c r="K242" s="2236"/>
      <c r="L242" s="2236"/>
      <c r="M242" s="2234" t="s">
        <v>8</v>
      </c>
      <c r="N242" s="2236" t="s">
        <v>28</v>
      </c>
      <c r="O242" s="2236"/>
      <c r="P242" s="2236"/>
      <c r="Q242" s="561"/>
      <c r="R242" s="561"/>
      <c r="S242" s="561"/>
      <c r="T242" s="561"/>
      <c r="U242" s="561"/>
      <c r="V242" s="561"/>
      <c r="W242" s="561"/>
      <c r="X242" s="562"/>
      <c r="Y242" s="246"/>
      <c r="Z242" s="25"/>
      <c r="AA242" s="25"/>
      <c r="AB242" s="242"/>
      <c r="AC242" s="246"/>
      <c r="AD242" s="25"/>
      <c r="AE242" s="25"/>
      <c r="AF242" s="242"/>
    </row>
    <row r="243" spans="1:32" s="1" customFormat="1" ht="18.75" customHeight="1" x14ac:dyDescent="0.2">
      <c r="A243" s="64"/>
      <c r="B243" s="63"/>
      <c r="C243" s="256"/>
      <c r="D243" s="110"/>
      <c r="E243" s="53"/>
      <c r="F243" s="110"/>
      <c r="G243" s="549"/>
      <c r="H243" s="2233"/>
      <c r="I243" s="2235"/>
      <c r="J243" s="2237"/>
      <c r="K243" s="2237"/>
      <c r="L243" s="2237"/>
      <c r="M243" s="2235"/>
      <c r="N243" s="2237"/>
      <c r="O243" s="2237"/>
      <c r="P243" s="2237"/>
      <c r="Q243" s="244"/>
      <c r="R243" s="244"/>
      <c r="S243" s="244"/>
      <c r="T243" s="244"/>
      <c r="U243" s="244"/>
      <c r="V243" s="244"/>
      <c r="W243" s="244"/>
      <c r="X243" s="245"/>
      <c r="Y243" s="246"/>
      <c r="Z243" s="25"/>
      <c r="AA243" s="25"/>
      <c r="AB243" s="242"/>
      <c r="AC243" s="246"/>
      <c r="AD243" s="25"/>
      <c r="AE243" s="25"/>
      <c r="AF243" s="242"/>
    </row>
    <row r="244" spans="1:32" s="1" customFormat="1" ht="18.75" customHeight="1" x14ac:dyDescent="0.2">
      <c r="A244" s="64"/>
      <c r="B244" s="63"/>
      <c r="C244" s="256"/>
      <c r="D244" s="110"/>
      <c r="E244" s="53"/>
      <c r="F244" s="110"/>
      <c r="G244" s="549"/>
      <c r="H244" s="363" t="s">
        <v>73</v>
      </c>
      <c r="I244" s="417" t="s">
        <v>8</v>
      </c>
      <c r="J244" s="341" t="s">
        <v>22</v>
      </c>
      <c r="K244" s="341"/>
      <c r="L244" s="409" t="s">
        <v>8</v>
      </c>
      <c r="M244" s="341" t="s">
        <v>23</v>
      </c>
      <c r="N244" s="341"/>
      <c r="O244" s="418" t="s">
        <v>8</v>
      </c>
      <c r="P244" s="341" t="s">
        <v>24</v>
      </c>
      <c r="Q244" s="368"/>
      <c r="R244" s="418"/>
      <c r="S244" s="341"/>
      <c r="T244" s="368"/>
      <c r="U244" s="418"/>
      <c r="V244" s="341"/>
      <c r="W244" s="368"/>
      <c r="X244" s="406"/>
      <c r="Y244" s="246"/>
      <c r="Z244" s="25"/>
      <c r="AA244" s="25"/>
      <c r="AB244" s="242"/>
      <c r="AC244" s="246"/>
      <c r="AD244" s="25"/>
      <c r="AE244" s="25"/>
      <c r="AF244" s="242"/>
    </row>
    <row r="245" spans="1:32" s="1" customFormat="1" ht="18.75" customHeight="1" x14ac:dyDescent="0.2">
      <c r="A245" s="64"/>
      <c r="B245" s="63"/>
      <c r="C245" s="256"/>
      <c r="D245" s="110"/>
      <c r="E245" s="53"/>
      <c r="F245" s="110"/>
      <c r="G245" s="549"/>
      <c r="H245" s="388" t="s">
        <v>262</v>
      </c>
      <c r="I245" s="407" t="s">
        <v>8</v>
      </c>
      <c r="J245" s="341" t="s">
        <v>22</v>
      </c>
      <c r="K245" s="408"/>
      <c r="L245" s="409" t="s">
        <v>8</v>
      </c>
      <c r="M245" s="341" t="s">
        <v>26</v>
      </c>
      <c r="N245" s="368"/>
      <c r="O245" s="368"/>
      <c r="P245" s="368"/>
      <c r="Q245" s="368"/>
      <c r="R245" s="368"/>
      <c r="S245" s="368"/>
      <c r="T245" s="368"/>
      <c r="U245" s="368"/>
      <c r="V245" s="368"/>
      <c r="W245" s="368"/>
      <c r="X245" s="369"/>
      <c r="Y245" s="246"/>
      <c r="Z245" s="25"/>
      <c r="AA245" s="25"/>
      <c r="AB245" s="242"/>
      <c r="AC245" s="246"/>
      <c r="AD245" s="25"/>
      <c r="AE245" s="25"/>
      <c r="AF245" s="242"/>
    </row>
    <row r="246" spans="1:32" s="1" customFormat="1" ht="18.75" customHeight="1" x14ac:dyDescent="0.2">
      <c r="A246" s="64"/>
      <c r="B246" s="63"/>
      <c r="C246" s="256"/>
      <c r="D246" s="110"/>
      <c r="E246" s="53"/>
      <c r="F246" s="110"/>
      <c r="G246" s="549"/>
      <c r="H246" s="2" t="s">
        <v>75</v>
      </c>
      <c r="I246" s="551" t="s">
        <v>8</v>
      </c>
      <c r="J246" s="552" t="s">
        <v>22</v>
      </c>
      <c r="K246" s="553"/>
      <c r="L246" s="554" t="s">
        <v>8</v>
      </c>
      <c r="M246" s="552" t="s">
        <v>26</v>
      </c>
      <c r="N246" s="555"/>
      <c r="O246" s="555"/>
      <c r="P246" s="555"/>
      <c r="Q246" s="555"/>
      <c r="R246" s="555"/>
      <c r="S246" s="555"/>
      <c r="T246" s="555"/>
      <c r="U246" s="555"/>
      <c r="V246" s="555"/>
      <c r="W246" s="555"/>
      <c r="X246" s="556"/>
      <c r="Y246" s="246"/>
      <c r="Z246" s="25"/>
      <c r="AA246" s="25"/>
      <c r="AB246" s="242"/>
      <c r="AC246" s="246"/>
      <c r="AD246" s="25"/>
      <c r="AE246" s="25"/>
      <c r="AF246" s="242"/>
    </row>
    <row r="247" spans="1:32" s="1" customFormat="1" ht="18.75" customHeight="1" x14ac:dyDescent="0.2">
      <c r="A247" s="64"/>
      <c r="B247" s="63"/>
      <c r="C247" s="256"/>
      <c r="D247" s="110"/>
      <c r="E247" s="53"/>
      <c r="F247" s="110"/>
      <c r="G247" s="549"/>
      <c r="H247" s="560" t="s">
        <v>76</v>
      </c>
      <c r="I247" s="551" t="s">
        <v>8</v>
      </c>
      <c r="J247" s="552" t="s">
        <v>22</v>
      </c>
      <c r="K247" s="553"/>
      <c r="L247" s="554" t="s">
        <v>8</v>
      </c>
      <c r="M247" s="552" t="s">
        <v>26</v>
      </c>
      <c r="N247" s="555"/>
      <c r="O247" s="555"/>
      <c r="P247" s="555"/>
      <c r="Q247" s="555"/>
      <c r="R247" s="555"/>
      <c r="S247" s="555"/>
      <c r="T247" s="555"/>
      <c r="U247" s="555"/>
      <c r="V247" s="555"/>
      <c r="W247" s="555"/>
      <c r="X247" s="556"/>
      <c r="Y247" s="246"/>
      <c r="Z247" s="25"/>
      <c r="AA247" s="25"/>
      <c r="AB247" s="242"/>
      <c r="AC247" s="246"/>
      <c r="AD247" s="25"/>
      <c r="AE247" s="25"/>
      <c r="AF247" s="242"/>
    </row>
    <row r="248" spans="1:32" s="1" customFormat="1" ht="18.75" customHeight="1" x14ac:dyDescent="0.2">
      <c r="A248" s="64"/>
      <c r="B248" s="63"/>
      <c r="C248" s="256"/>
      <c r="D248" s="110"/>
      <c r="E248" s="53"/>
      <c r="F248" s="110"/>
      <c r="G248" s="549"/>
      <c r="H248" s="388" t="s">
        <v>1597</v>
      </c>
      <c r="I248" s="407" t="s">
        <v>8</v>
      </c>
      <c r="J248" s="341" t="s">
        <v>22</v>
      </c>
      <c r="K248" s="408"/>
      <c r="L248" s="409" t="s">
        <v>8</v>
      </c>
      <c r="M248" s="341" t="s">
        <v>26</v>
      </c>
      <c r="N248" s="368"/>
      <c r="O248" s="368"/>
      <c r="P248" s="368"/>
      <c r="Q248" s="368"/>
      <c r="R248" s="368"/>
      <c r="S248" s="368"/>
      <c r="T248" s="368"/>
      <c r="U248" s="368"/>
      <c r="V248" s="368"/>
      <c r="W248" s="368"/>
      <c r="X248" s="369"/>
      <c r="Y248" s="246"/>
      <c r="Z248" s="25"/>
      <c r="AA248" s="25"/>
      <c r="AB248" s="242"/>
      <c r="AC248" s="246"/>
      <c r="AD248" s="25"/>
      <c r="AE248" s="25"/>
      <c r="AF248" s="242"/>
    </row>
    <row r="249" spans="1:32" s="1" customFormat="1" ht="18.75" customHeight="1" x14ac:dyDescent="0.2">
      <c r="A249" s="64"/>
      <c r="B249" s="63"/>
      <c r="C249" s="256"/>
      <c r="D249" s="110"/>
      <c r="E249" s="53"/>
      <c r="F249" s="110"/>
      <c r="G249" s="549"/>
      <c r="H249" s="388" t="s">
        <v>315</v>
      </c>
      <c r="I249" s="407" t="s">
        <v>8</v>
      </c>
      <c r="J249" s="341" t="s">
        <v>47</v>
      </c>
      <c r="K249" s="408"/>
      <c r="L249" s="367"/>
      <c r="M249" s="409" t="s">
        <v>8</v>
      </c>
      <c r="N249" s="341" t="s">
        <v>48</v>
      </c>
      <c r="O249" s="410"/>
      <c r="P249" s="410"/>
      <c r="Q249" s="410"/>
      <c r="R249" s="410"/>
      <c r="S249" s="410"/>
      <c r="T249" s="410"/>
      <c r="U249" s="410"/>
      <c r="V249" s="410"/>
      <c r="W249" s="410"/>
      <c r="X249" s="411"/>
      <c r="Y249" s="246"/>
      <c r="Z249" s="25"/>
      <c r="AA249" s="25"/>
      <c r="AB249" s="242"/>
      <c r="AC249" s="246"/>
      <c r="AD249" s="25"/>
      <c r="AE249" s="25"/>
      <c r="AF249" s="242"/>
    </row>
    <row r="250" spans="1:32" s="1" customFormat="1" ht="18.75" customHeight="1" x14ac:dyDescent="0.2">
      <c r="A250" s="64"/>
      <c r="B250" s="63"/>
      <c r="C250" s="256" t="s">
        <v>387</v>
      </c>
      <c r="D250" s="238" t="s">
        <v>8</v>
      </c>
      <c r="E250" s="53" t="s">
        <v>388</v>
      </c>
      <c r="F250" s="110"/>
      <c r="G250" s="52"/>
      <c r="H250" s="340" t="s">
        <v>389</v>
      </c>
      <c r="I250" s="417" t="s">
        <v>8</v>
      </c>
      <c r="J250" s="341" t="s">
        <v>22</v>
      </c>
      <c r="K250" s="408"/>
      <c r="L250" s="409" t="s">
        <v>8</v>
      </c>
      <c r="M250" s="341" t="s">
        <v>26</v>
      </c>
      <c r="N250" s="341"/>
      <c r="O250" s="368"/>
      <c r="P250" s="368"/>
      <c r="Q250" s="368"/>
      <c r="R250" s="368"/>
      <c r="S250" s="368"/>
      <c r="T250" s="368"/>
      <c r="U250" s="368"/>
      <c r="V250" s="368"/>
      <c r="W250" s="368"/>
      <c r="X250" s="369"/>
      <c r="Y250" s="246"/>
      <c r="Z250" s="25"/>
      <c r="AA250" s="25"/>
      <c r="AB250" s="242"/>
      <c r="AC250" s="246"/>
      <c r="AD250" s="25"/>
      <c r="AE250" s="25"/>
      <c r="AF250" s="242"/>
    </row>
    <row r="251" spans="1:32" s="1" customFormat="1" ht="18.75" customHeight="1" x14ac:dyDescent="0.2">
      <c r="A251" s="238" t="s">
        <v>8</v>
      </c>
      <c r="B251" s="63">
        <v>77</v>
      </c>
      <c r="C251" s="256" t="s">
        <v>390</v>
      </c>
      <c r="D251" s="238" t="s">
        <v>8</v>
      </c>
      <c r="E251" s="53" t="s">
        <v>391</v>
      </c>
      <c r="F251" s="110"/>
      <c r="G251" s="549"/>
      <c r="H251" s="388" t="s">
        <v>223</v>
      </c>
      <c r="I251" s="407" t="s">
        <v>8</v>
      </c>
      <c r="J251" s="341" t="s">
        <v>22</v>
      </c>
      <c r="K251" s="408"/>
      <c r="L251" s="409" t="s">
        <v>8</v>
      </c>
      <c r="M251" s="341" t="s">
        <v>26</v>
      </c>
      <c r="N251" s="368"/>
      <c r="O251" s="368"/>
      <c r="P251" s="368"/>
      <c r="Q251" s="368"/>
      <c r="R251" s="368"/>
      <c r="S251" s="368"/>
      <c r="T251" s="368"/>
      <c r="U251" s="368"/>
      <c r="V251" s="368"/>
      <c r="W251" s="368"/>
      <c r="X251" s="369"/>
      <c r="Y251" s="246"/>
      <c r="Z251" s="25"/>
      <c r="AA251" s="25"/>
      <c r="AB251" s="242"/>
      <c r="AC251" s="246"/>
      <c r="AD251" s="25"/>
      <c r="AE251" s="25"/>
      <c r="AF251" s="242"/>
    </row>
    <row r="252" spans="1:32" s="1" customFormat="1" ht="18.75" customHeight="1" x14ac:dyDescent="0.2">
      <c r="A252" s="64"/>
      <c r="B252" s="63"/>
      <c r="C252" s="256" t="s">
        <v>392</v>
      </c>
      <c r="D252" s="110"/>
      <c r="E252" s="53" t="s">
        <v>350</v>
      </c>
      <c r="F252" s="110"/>
      <c r="G252" s="52"/>
      <c r="H252" s="340" t="s">
        <v>393</v>
      </c>
      <c r="I252" s="417" t="s">
        <v>8</v>
      </c>
      <c r="J252" s="341" t="s">
        <v>22</v>
      </c>
      <c r="K252" s="408"/>
      <c r="L252" s="409" t="s">
        <v>8</v>
      </c>
      <c r="M252" s="341" t="s">
        <v>26</v>
      </c>
      <c r="N252" s="341"/>
      <c r="O252" s="368"/>
      <c r="P252" s="368"/>
      <c r="Q252" s="368"/>
      <c r="R252" s="368"/>
      <c r="S252" s="368"/>
      <c r="T252" s="368"/>
      <c r="U252" s="368"/>
      <c r="V252" s="368"/>
      <c r="W252" s="368"/>
      <c r="X252" s="369"/>
      <c r="Y252" s="246"/>
      <c r="Z252" s="25"/>
      <c r="AA252" s="25"/>
      <c r="AB252" s="242"/>
      <c r="AC252" s="246"/>
      <c r="AD252" s="25"/>
      <c r="AE252" s="25"/>
      <c r="AF252" s="242"/>
    </row>
    <row r="253" spans="1:32" s="1" customFormat="1" ht="18.75" customHeight="1" x14ac:dyDescent="0.2">
      <c r="A253" s="64"/>
      <c r="B253" s="63"/>
      <c r="C253" s="256"/>
      <c r="D253" s="110"/>
      <c r="E253" s="53"/>
      <c r="F253" s="110"/>
      <c r="G253" s="549"/>
      <c r="H253" s="388" t="s">
        <v>254</v>
      </c>
      <c r="I253" s="407" t="s">
        <v>8</v>
      </c>
      <c r="J253" s="341" t="s">
        <v>22</v>
      </c>
      <c r="K253" s="341"/>
      <c r="L253" s="409" t="s">
        <v>8</v>
      </c>
      <c r="M253" s="341" t="s">
        <v>49</v>
      </c>
      <c r="N253" s="341"/>
      <c r="O253" s="409" t="s">
        <v>8</v>
      </c>
      <c r="P253" s="341" t="s">
        <v>50</v>
      </c>
      <c r="Q253" s="368"/>
      <c r="R253" s="368"/>
      <c r="S253" s="368"/>
      <c r="T253" s="368"/>
      <c r="U253" s="368"/>
      <c r="V253" s="368"/>
      <c r="W253" s="368"/>
      <c r="X253" s="369"/>
      <c r="Y253" s="246"/>
      <c r="Z253" s="25"/>
      <c r="AA253" s="25"/>
      <c r="AB253" s="242"/>
      <c r="AC253" s="246"/>
      <c r="AD253" s="25"/>
      <c r="AE253" s="25"/>
      <c r="AF253" s="242"/>
    </row>
    <row r="254" spans="1:32" s="1" customFormat="1" ht="18.75" customHeight="1" x14ac:dyDescent="0.2">
      <c r="A254" s="64"/>
      <c r="B254" s="63"/>
      <c r="C254" s="256"/>
      <c r="D254" s="110"/>
      <c r="E254" s="53"/>
      <c r="F254" s="110"/>
      <c r="G254" s="549"/>
      <c r="H254" s="388" t="s">
        <v>349</v>
      </c>
      <c r="I254" s="407" t="s">
        <v>8</v>
      </c>
      <c r="J254" s="341" t="s">
        <v>22</v>
      </c>
      <c r="K254" s="408"/>
      <c r="L254" s="409" t="s">
        <v>8</v>
      </c>
      <c r="M254" s="341" t="s">
        <v>26</v>
      </c>
      <c r="N254" s="368"/>
      <c r="O254" s="368"/>
      <c r="P254" s="368"/>
      <c r="Q254" s="368"/>
      <c r="R254" s="368"/>
      <c r="S254" s="368"/>
      <c r="T254" s="368"/>
      <c r="U254" s="368"/>
      <c r="V254" s="368"/>
      <c r="W254" s="368"/>
      <c r="X254" s="369"/>
      <c r="Y254" s="246"/>
      <c r="Z254" s="25"/>
      <c r="AA254" s="25"/>
      <c r="AB254" s="242"/>
      <c r="AC254" s="246"/>
      <c r="AD254" s="25"/>
      <c r="AE254" s="25"/>
      <c r="AF254" s="242"/>
    </row>
    <row r="255" spans="1:32" s="1" customFormat="1" ht="18.75" customHeight="1" x14ac:dyDescent="0.2">
      <c r="A255" s="64"/>
      <c r="B255" s="63"/>
      <c r="C255" s="256"/>
      <c r="D255" s="110"/>
      <c r="E255" s="53"/>
      <c r="F255" s="110"/>
      <c r="G255" s="549"/>
      <c r="H255" s="388" t="s">
        <v>318</v>
      </c>
      <c r="I255" s="407" t="s">
        <v>8</v>
      </c>
      <c r="J255" s="341" t="s">
        <v>22</v>
      </c>
      <c r="K255" s="408"/>
      <c r="L255" s="409" t="s">
        <v>8</v>
      </c>
      <c r="M255" s="341" t="s">
        <v>49</v>
      </c>
      <c r="N255" s="341"/>
      <c r="O255" s="418" t="s">
        <v>8</v>
      </c>
      <c r="P255" s="343" t="s">
        <v>50</v>
      </c>
      <c r="Q255" s="341"/>
      <c r="R255" s="341"/>
      <c r="S255" s="408"/>
      <c r="T255" s="341"/>
      <c r="U255" s="408"/>
      <c r="V255" s="408"/>
      <c r="W255" s="408"/>
      <c r="X255" s="412"/>
      <c r="Y255" s="246"/>
      <c r="Z255" s="25"/>
      <c r="AA255" s="25"/>
      <c r="AB255" s="242"/>
      <c r="AC255" s="246"/>
      <c r="AD255" s="25"/>
      <c r="AE255" s="25"/>
      <c r="AF255" s="242"/>
    </row>
    <row r="256" spans="1:32" s="1" customFormat="1" ht="18.75" customHeight="1" x14ac:dyDescent="0.2">
      <c r="A256" s="64"/>
      <c r="B256" s="63"/>
      <c r="C256" s="256"/>
      <c r="D256" s="110"/>
      <c r="E256" s="53"/>
      <c r="F256" s="110"/>
      <c r="G256" s="549"/>
      <c r="H256" s="385" t="s">
        <v>219</v>
      </c>
      <c r="I256" s="407" t="s">
        <v>8</v>
      </c>
      <c r="J256" s="341" t="s">
        <v>22</v>
      </c>
      <c r="K256" s="408"/>
      <c r="L256" s="409" t="s">
        <v>8</v>
      </c>
      <c r="M256" s="341" t="s">
        <v>26</v>
      </c>
      <c r="N256" s="368"/>
      <c r="O256" s="368"/>
      <c r="P256" s="368"/>
      <c r="Q256" s="368"/>
      <c r="R256" s="368"/>
      <c r="S256" s="368"/>
      <c r="T256" s="368"/>
      <c r="U256" s="368"/>
      <c r="V256" s="368"/>
      <c r="W256" s="368"/>
      <c r="X256" s="369"/>
      <c r="Y256" s="246"/>
      <c r="Z256" s="25"/>
      <c r="AA256" s="25"/>
      <c r="AB256" s="242"/>
      <c r="AC256" s="246"/>
      <c r="AD256" s="25"/>
      <c r="AE256" s="25"/>
      <c r="AF256" s="242"/>
    </row>
    <row r="257" spans="1:33" s="1" customFormat="1" ht="18.75" customHeight="1" x14ac:dyDescent="0.2">
      <c r="A257" s="64"/>
      <c r="B257" s="63"/>
      <c r="C257" s="256"/>
      <c r="D257" s="110"/>
      <c r="E257" s="53"/>
      <c r="F257" s="110"/>
      <c r="G257" s="549"/>
      <c r="H257" s="348" t="s">
        <v>220</v>
      </c>
      <c r="I257" s="407" t="s">
        <v>8</v>
      </c>
      <c r="J257" s="341" t="s">
        <v>22</v>
      </c>
      <c r="K257" s="408"/>
      <c r="L257" s="409" t="s">
        <v>8</v>
      </c>
      <c r="M257" s="341" t="s">
        <v>26</v>
      </c>
      <c r="N257" s="368"/>
      <c r="O257" s="368"/>
      <c r="P257" s="368"/>
      <c r="Q257" s="368"/>
      <c r="R257" s="368"/>
      <c r="S257" s="368"/>
      <c r="T257" s="368"/>
      <c r="U257" s="368"/>
      <c r="V257" s="368"/>
      <c r="W257" s="368"/>
      <c r="X257" s="369"/>
      <c r="Y257" s="246"/>
      <c r="Z257" s="25"/>
      <c r="AA257" s="25"/>
      <c r="AB257" s="242"/>
      <c r="AC257" s="246"/>
      <c r="AD257" s="25"/>
      <c r="AE257" s="25"/>
      <c r="AF257" s="242"/>
    </row>
    <row r="258" spans="1:33" s="1" customFormat="1" ht="18.75" customHeight="1" x14ac:dyDescent="0.2">
      <c r="A258" s="64"/>
      <c r="B258" s="63"/>
      <c r="C258" s="256"/>
      <c r="D258" s="110"/>
      <c r="E258" s="53"/>
      <c r="F258" s="110"/>
      <c r="G258" s="549"/>
      <c r="H258" s="340" t="s">
        <v>77</v>
      </c>
      <c r="I258" s="407" t="s">
        <v>8</v>
      </c>
      <c r="J258" s="341" t="s">
        <v>22</v>
      </c>
      <c r="K258" s="408"/>
      <c r="L258" s="409" t="s">
        <v>8</v>
      </c>
      <c r="M258" s="341" t="s">
        <v>26</v>
      </c>
      <c r="N258" s="368"/>
      <c r="O258" s="368"/>
      <c r="P258" s="368"/>
      <c r="Q258" s="368"/>
      <c r="R258" s="368"/>
      <c r="S258" s="368"/>
      <c r="T258" s="368"/>
      <c r="U258" s="368"/>
      <c r="V258" s="368"/>
      <c r="W258" s="368"/>
      <c r="X258" s="369"/>
      <c r="Y258" s="246"/>
      <c r="Z258" s="25"/>
      <c r="AA258" s="25"/>
      <c r="AB258" s="242"/>
      <c r="AC258" s="246"/>
      <c r="AD258" s="25"/>
      <c r="AE258" s="25"/>
      <c r="AF258" s="242"/>
    </row>
    <row r="259" spans="1:33" s="1" customFormat="1" ht="18.75" customHeight="1" x14ac:dyDescent="0.2">
      <c r="A259" s="64"/>
      <c r="B259" s="63"/>
      <c r="C259" s="256"/>
      <c r="D259" s="110"/>
      <c r="E259" s="53"/>
      <c r="F259" s="110"/>
      <c r="G259" s="549"/>
      <c r="H259" s="433" t="s">
        <v>108</v>
      </c>
      <c r="I259" s="407" t="s">
        <v>8</v>
      </c>
      <c r="J259" s="341" t="s">
        <v>22</v>
      </c>
      <c r="K259" s="341"/>
      <c r="L259" s="409" t="s">
        <v>8</v>
      </c>
      <c r="M259" s="341" t="s">
        <v>23</v>
      </c>
      <c r="N259" s="341"/>
      <c r="O259" s="409" t="s">
        <v>8</v>
      </c>
      <c r="P259" s="341" t="s">
        <v>24</v>
      </c>
      <c r="Q259" s="410"/>
      <c r="R259" s="410"/>
      <c r="S259" s="410"/>
      <c r="T259" s="410"/>
      <c r="U259" s="434"/>
      <c r="V259" s="434"/>
      <c r="W259" s="434"/>
      <c r="X259" s="435"/>
      <c r="Y259" s="246"/>
      <c r="Z259" s="25"/>
      <c r="AA259" s="25"/>
      <c r="AB259" s="242"/>
      <c r="AC259" s="246"/>
      <c r="AD259" s="25"/>
      <c r="AE259" s="25"/>
      <c r="AF259" s="242"/>
    </row>
    <row r="260" spans="1:33" s="1" customFormat="1" ht="18.75" customHeight="1" x14ac:dyDescent="0.2">
      <c r="A260" s="64"/>
      <c r="B260" s="63"/>
      <c r="C260" s="256"/>
      <c r="D260" s="110"/>
      <c r="E260" s="53"/>
      <c r="F260" s="110"/>
      <c r="G260" s="549"/>
      <c r="H260" s="388" t="s">
        <v>78</v>
      </c>
      <c r="I260" s="407" t="s">
        <v>8</v>
      </c>
      <c r="J260" s="341" t="s">
        <v>22</v>
      </c>
      <c r="K260" s="341"/>
      <c r="L260" s="409" t="s">
        <v>8</v>
      </c>
      <c r="M260" s="341" t="s">
        <v>35</v>
      </c>
      <c r="N260" s="341"/>
      <c r="O260" s="409" t="s">
        <v>8</v>
      </c>
      <c r="P260" s="341" t="s">
        <v>36</v>
      </c>
      <c r="Q260" s="368"/>
      <c r="R260" s="409" t="s">
        <v>8</v>
      </c>
      <c r="S260" s="341" t="s">
        <v>79</v>
      </c>
      <c r="T260" s="368"/>
      <c r="U260" s="368"/>
      <c r="V260" s="368"/>
      <c r="W260" s="368"/>
      <c r="X260" s="369"/>
      <c r="Y260" s="246"/>
      <c r="Z260" s="25"/>
      <c r="AA260" s="25"/>
      <c r="AB260" s="242"/>
      <c r="AC260" s="246"/>
      <c r="AD260" s="25"/>
      <c r="AE260" s="25"/>
      <c r="AF260" s="242"/>
    </row>
    <row r="261" spans="1:33" s="1" customFormat="1" ht="18.75" customHeight="1" x14ac:dyDescent="0.2">
      <c r="A261" s="64"/>
      <c r="B261" s="63"/>
      <c r="C261" s="240"/>
      <c r="D261" s="59"/>
      <c r="E261" s="53"/>
      <c r="F261" s="110"/>
      <c r="G261" s="52"/>
      <c r="H261" s="340" t="s">
        <v>177</v>
      </c>
      <c r="I261" s="407" t="s">
        <v>8</v>
      </c>
      <c r="J261" s="341" t="s">
        <v>22</v>
      </c>
      <c r="K261" s="341"/>
      <c r="L261" s="409" t="s">
        <v>8</v>
      </c>
      <c r="M261" s="341" t="s">
        <v>35</v>
      </c>
      <c r="N261" s="341"/>
      <c r="O261" s="409" t="s">
        <v>8</v>
      </c>
      <c r="P261" s="341" t="s">
        <v>36</v>
      </c>
      <c r="Q261" s="341"/>
      <c r="R261" s="409" t="s">
        <v>8</v>
      </c>
      <c r="S261" s="341" t="s">
        <v>37</v>
      </c>
      <c r="T261" s="341"/>
      <c r="U261" s="410"/>
      <c r="V261" s="410"/>
      <c r="W261" s="410"/>
      <c r="X261" s="411"/>
      <c r="Y261" s="25"/>
      <c r="Z261" s="25"/>
      <c r="AA261" s="25"/>
      <c r="AB261" s="242"/>
      <c r="AC261" s="246"/>
      <c r="AD261" s="25"/>
      <c r="AE261" s="25"/>
      <c r="AF261" s="242"/>
    </row>
    <row r="262" spans="1:33" s="1" customFormat="1" ht="18.75" customHeight="1" x14ac:dyDescent="0.2">
      <c r="A262" s="64"/>
      <c r="B262" s="63"/>
      <c r="C262" s="240"/>
      <c r="D262" s="59"/>
      <c r="E262" s="53"/>
      <c r="F262" s="110"/>
      <c r="G262" s="52"/>
      <c r="H262" s="476" t="s">
        <v>38</v>
      </c>
      <c r="I262" s="417" t="s">
        <v>8</v>
      </c>
      <c r="J262" s="343" t="s">
        <v>39</v>
      </c>
      <c r="K262" s="343"/>
      <c r="L262" s="418" t="s">
        <v>8</v>
      </c>
      <c r="M262" s="343" t="s">
        <v>40</v>
      </c>
      <c r="N262" s="343"/>
      <c r="O262" s="418" t="s">
        <v>8</v>
      </c>
      <c r="P262" s="343" t="s">
        <v>41</v>
      </c>
      <c r="Q262" s="343"/>
      <c r="R262" s="418"/>
      <c r="S262" s="343"/>
      <c r="T262" s="343"/>
      <c r="U262" s="434"/>
      <c r="V262" s="434"/>
      <c r="W262" s="434"/>
      <c r="X262" s="435"/>
      <c r="Y262" s="25"/>
      <c r="Z262" s="25"/>
      <c r="AA262" s="25"/>
      <c r="AB262" s="242"/>
      <c r="AC262" s="246"/>
      <c r="AD262" s="25"/>
      <c r="AE262" s="25"/>
      <c r="AF262" s="242"/>
    </row>
    <row r="263" spans="1:33" s="1" customFormat="1" ht="19.5" customHeight="1" x14ac:dyDescent="0.2">
      <c r="A263" s="65"/>
      <c r="B263" s="109"/>
      <c r="C263" s="249"/>
      <c r="D263" s="55"/>
      <c r="E263" s="250"/>
      <c r="F263" s="314"/>
      <c r="G263" s="62"/>
      <c r="H263" s="477" t="s">
        <v>42</v>
      </c>
      <c r="I263" s="419" t="s">
        <v>8</v>
      </c>
      <c r="J263" s="358" t="s">
        <v>22</v>
      </c>
      <c r="K263" s="358"/>
      <c r="L263" s="420" t="s">
        <v>8</v>
      </c>
      <c r="M263" s="358" t="s">
        <v>26</v>
      </c>
      <c r="N263" s="358"/>
      <c r="O263" s="358"/>
      <c r="P263" s="358"/>
      <c r="Q263" s="468"/>
      <c r="R263" s="468"/>
      <c r="S263" s="468"/>
      <c r="T263" s="468"/>
      <c r="U263" s="468"/>
      <c r="V263" s="468"/>
      <c r="W263" s="468"/>
      <c r="X263" s="469"/>
      <c r="Y263" s="570"/>
      <c r="Z263" s="570"/>
      <c r="AA263" s="570"/>
      <c r="AB263" s="61"/>
      <c r="AC263" s="60"/>
      <c r="AD263" s="570"/>
      <c r="AE263" s="570"/>
      <c r="AF263" s="61"/>
    </row>
    <row r="264" spans="1:33" s="1" customFormat="1" ht="18.75" customHeight="1" x14ac:dyDescent="0.2">
      <c r="A264" s="540"/>
      <c r="B264" s="533"/>
      <c r="C264" s="542"/>
      <c r="D264" s="534"/>
      <c r="E264" s="237"/>
      <c r="F264" s="534"/>
      <c r="G264" s="543"/>
      <c r="H264" s="479" t="s">
        <v>57</v>
      </c>
      <c r="I264" s="422" t="s">
        <v>8</v>
      </c>
      <c r="J264" s="366" t="s">
        <v>22</v>
      </c>
      <c r="K264" s="366"/>
      <c r="L264" s="379"/>
      <c r="M264" s="424" t="s">
        <v>8</v>
      </c>
      <c r="N264" s="366" t="s">
        <v>58</v>
      </c>
      <c r="O264" s="366"/>
      <c r="P264" s="379"/>
      <c r="Q264" s="424" t="s">
        <v>8</v>
      </c>
      <c r="R264" s="380" t="s">
        <v>59</v>
      </c>
      <c r="S264" s="380"/>
      <c r="T264" s="380"/>
      <c r="U264" s="380"/>
      <c r="V264" s="380"/>
      <c r="W264" s="380"/>
      <c r="X264" s="381"/>
      <c r="Y264" s="251" t="s">
        <v>8</v>
      </c>
      <c r="Z264" s="13" t="s">
        <v>17</v>
      </c>
      <c r="AA264" s="13"/>
      <c r="AB264" s="548"/>
      <c r="AC264" s="251" t="s">
        <v>8</v>
      </c>
      <c r="AD264" s="13" t="s">
        <v>17</v>
      </c>
      <c r="AE264" s="13"/>
      <c r="AF264" s="548"/>
      <c r="AG264" s="261"/>
    </row>
    <row r="265" spans="1:33" s="1" customFormat="1" ht="19.5" customHeight="1" x14ac:dyDescent="0.2">
      <c r="A265" s="64"/>
      <c r="B265" s="63"/>
      <c r="C265" s="240"/>
      <c r="D265" s="59"/>
      <c r="E265" s="53"/>
      <c r="F265" s="110"/>
      <c r="G265" s="52"/>
      <c r="H265" s="347" t="s">
        <v>19</v>
      </c>
      <c r="I265" s="407" t="s">
        <v>8</v>
      </c>
      <c r="J265" s="341" t="s">
        <v>20</v>
      </c>
      <c r="K265" s="408"/>
      <c r="L265" s="367"/>
      <c r="M265" s="409" t="s">
        <v>8</v>
      </c>
      <c r="N265" s="341" t="s">
        <v>21</v>
      </c>
      <c r="O265" s="409"/>
      <c r="P265" s="341"/>
      <c r="Q265" s="410"/>
      <c r="R265" s="410"/>
      <c r="S265" s="410"/>
      <c r="T265" s="410"/>
      <c r="U265" s="410"/>
      <c r="V265" s="410"/>
      <c r="W265" s="410"/>
      <c r="X265" s="411"/>
      <c r="Y265" s="238" t="s">
        <v>8</v>
      </c>
      <c r="Z265" s="2" t="s">
        <v>18</v>
      </c>
      <c r="AA265" s="25"/>
      <c r="AB265" s="242"/>
      <c r="AC265" s="238" t="s">
        <v>8</v>
      </c>
      <c r="AD265" s="2" t="s">
        <v>18</v>
      </c>
      <c r="AE265" s="25"/>
      <c r="AF265" s="242"/>
    </row>
    <row r="266" spans="1:33" s="1" customFormat="1" ht="19.5" customHeight="1" x14ac:dyDescent="0.2">
      <c r="A266" s="64"/>
      <c r="B266" s="63"/>
      <c r="C266" s="256" t="s">
        <v>387</v>
      </c>
      <c r="D266" s="238" t="s">
        <v>8</v>
      </c>
      <c r="E266" s="53" t="s">
        <v>388</v>
      </c>
      <c r="F266" s="110"/>
      <c r="G266" s="52"/>
      <c r="H266" s="347" t="s">
        <v>60</v>
      </c>
      <c r="I266" s="407" t="s">
        <v>8</v>
      </c>
      <c r="J266" s="341" t="s">
        <v>20</v>
      </c>
      <c r="K266" s="408"/>
      <c r="L266" s="367"/>
      <c r="M266" s="409" t="s">
        <v>8</v>
      </c>
      <c r="N266" s="341" t="s">
        <v>21</v>
      </c>
      <c r="O266" s="409"/>
      <c r="P266" s="341"/>
      <c r="Q266" s="410"/>
      <c r="R266" s="410"/>
      <c r="S266" s="410"/>
      <c r="T266" s="410"/>
      <c r="U266" s="410"/>
      <c r="V266" s="410"/>
      <c r="W266" s="410"/>
      <c r="X266" s="411"/>
      <c r="Y266" s="238"/>
      <c r="Z266" s="2"/>
      <c r="AA266" s="25"/>
      <c r="AB266" s="242"/>
      <c r="AC266" s="238"/>
      <c r="AD266" s="2"/>
      <c r="AE266" s="25"/>
      <c r="AF266" s="242"/>
    </row>
    <row r="267" spans="1:33" s="1" customFormat="1" ht="18.75" customHeight="1" x14ac:dyDescent="0.2">
      <c r="A267" s="238" t="s">
        <v>8</v>
      </c>
      <c r="B267" s="63">
        <v>79</v>
      </c>
      <c r="C267" s="256" t="s">
        <v>390</v>
      </c>
      <c r="D267" s="238" t="s">
        <v>8</v>
      </c>
      <c r="E267" s="53" t="s">
        <v>391</v>
      </c>
      <c r="F267" s="110"/>
      <c r="G267" s="549"/>
      <c r="H267" s="2278" t="s">
        <v>255</v>
      </c>
      <c r="I267" s="2298" t="s">
        <v>8</v>
      </c>
      <c r="J267" s="2282" t="s">
        <v>27</v>
      </c>
      <c r="K267" s="2282"/>
      <c r="L267" s="2282"/>
      <c r="M267" s="2298" t="s">
        <v>8</v>
      </c>
      <c r="N267" s="2282" t="s">
        <v>28</v>
      </c>
      <c r="O267" s="2282"/>
      <c r="P267" s="2282"/>
      <c r="Q267" s="415"/>
      <c r="R267" s="415"/>
      <c r="S267" s="415"/>
      <c r="T267" s="415"/>
      <c r="U267" s="415"/>
      <c r="V267" s="415"/>
      <c r="W267" s="415"/>
      <c r="X267" s="416"/>
      <c r="Y267" s="246"/>
      <c r="Z267" s="25"/>
      <c r="AA267" s="25"/>
      <c r="AB267" s="242"/>
      <c r="AC267" s="246"/>
      <c r="AD267" s="25"/>
      <c r="AE267" s="25"/>
      <c r="AF267" s="242"/>
      <c r="AG267" s="261"/>
    </row>
    <row r="268" spans="1:33" s="1" customFormat="1" ht="18.75" customHeight="1" x14ac:dyDescent="0.2">
      <c r="A268" s="64"/>
      <c r="B268" s="63"/>
      <c r="C268" s="256" t="s">
        <v>394</v>
      </c>
      <c r="D268" s="110"/>
      <c r="E268" s="53" t="s">
        <v>350</v>
      </c>
      <c r="F268" s="110"/>
      <c r="G268" s="549"/>
      <c r="H268" s="2279"/>
      <c r="I268" s="2299"/>
      <c r="J268" s="2283"/>
      <c r="K268" s="2283"/>
      <c r="L268" s="2283"/>
      <c r="M268" s="2299"/>
      <c r="N268" s="2283"/>
      <c r="O268" s="2283"/>
      <c r="P268" s="2283"/>
      <c r="Q268" s="405"/>
      <c r="R268" s="405"/>
      <c r="S268" s="405"/>
      <c r="T268" s="405"/>
      <c r="U268" s="405"/>
      <c r="V268" s="405"/>
      <c r="W268" s="405"/>
      <c r="X268" s="406"/>
      <c r="Y268" s="246"/>
      <c r="Z268" s="25"/>
      <c r="AA268" s="25"/>
      <c r="AB268" s="242"/>
      <c r="AC268" s="246"/>
      <c r="AD268" s="25"/>
      <c r="AE268" s="25"/>
      <c r="AF268" s="242"/>
      <c r="AG268" s="261"/>
    </row>
    <row r="269" spans="1:33" s="1" customFormat="1" ht="18.75" customHeight="1" x14ac:dyDescent="0.2">
      <c r="A269" s="59"/>
      <c r="C269" s="312"/>
      <c r="F269" s="110"/>
      <c r="G269" s="549"/>
      <c r="H269" s="433" t="s">
        <v>108</v>
      </c>
      <c r="I269" s="407" t="s">
        <v>8</v>
      </c>
      <c r="J269" s="341" t="s">
        <v>22</v>
      </c>
      <c r="K269" s="341"/>
      <c r="L269" s="409" t="s">
        <v>8</v>
      </c>
      <c r="M269" s="341" t="s">
        <v>23</v>
      </c>
      <c r="N269" s="341"/>
      <c r="O269" s="409" t="s">
        <v>8</v>
      </c>
      <c r="P269" s="341" t="s">
        <v>24</v>
      </c>
      <c r="Q269" s="410"/>
      <c r="R269" s="410"/>
      <c r="S269" s="410"/>
      <c r="T269" s="410"/>
      <c r="U269" s="434"/>
      <c r="V269" s="434"/>
      <c r="W269" s="434"/>
      <c r="X269" s="435"/>
      <c r="Y269" s="246"/>
      <c r="Z269" s="25"/>
      <c r="AA269" s="25"/>
      <c r="AB269" s="242"/>
      <c r="AC269" s="246"/>
      <c r="AD269" s="25"/>
      <c r="AE269" s="25"/>
      <c r="AF269" s="242"/>
    </row>
    <row r="270" spans="1:33" s="1" customFormat="1" ht="18.75" customHeight="1" x14ac:dyDescent="0.2">
      <c r="A270" s="64"/>
      <c r="B270" s="63"/>
      <c r="C270" s="312"/>
      <c r="F270" s="110"/>
      <c r="G270" s="549"/>
      <c r="H270" s="550" t="s">
        <v>78</v>
      </c>
      <c r="I270" s="551" t="s">
        <v>8</v>
      </c>
      <c r="J270" s="552" t="s">
        <v>22</v>
      </c>
      <c r="K270" s="552"/>
      <c r="L270" s="554" t="s">
        <v>8</v>
      </c>
      <c r="M270" s="552" t="s">
        <v>35</v>
      </c>
      <c r="N270" s="552"/>
      <c r="O270" s="554" t="s">
        <v>8</v>
      </c>
      <c r="P270" s="552" t="s">
        <v>36</v>
      </c>
      <c r="Q270" s="555"/>
      <c r="R270" s="554" t="s">
        <v>8</v>
      </c>
      <c r="S270" s="552" t="s">
        <v>79</v>
      </c>
      <c r="T270" s="555"/>
      <c r="U270" s="555"/>
      <c r="V270" s="555"/>
      <c r="W270" s="555"/>
      <c r="X270" s="556"/>
      <c r="Y270" s="246"/>
      <c r="Z270" s="25"/>
      <c r="AA270" s="25"/>
      <c r="AB270" s="242"/>
      <c r="AC270" s="246"/>
      <c r="AD270" s="25"/>
      <c r="AE270" s="25"/>
      <c r="AF270" s="242"/>
    </row>
    <row r="271" spans="1:33" s="1" customFormat="1" ht="18.75" customHeight="1" x14ac:dyDescent="0.2">
      <c r="A271" s="64"/>
      <c r="B271" s="63"/>
      <c r="C271" s="240"/>
      <c r="D271" s="59"/>
      <c r="E271" s="53"/>
      <c r="F271" s="110"/>
      <c r="G271" s="52"/>
      <c r="H271" s="560" t="s">
        <v>177</v>
      </c>
      <c r="I271" s="551" t="s">
        <v>8</v>
      </c>
      <c r="J271" s="552" t="s">
        <v>22</v>
      </c>
      <c r="K271" s="552"/>
      <c r="L271" s="554" t="s">
        <v>8</v>
      </c>
      <c r="M271" s="552" t="s">
        <v>35</v>
      </c>
      <c r="N271" s="552"/>
      <c r="O271" s="554" t="s">
        <v>8</v>
      </c>
      <c r="P271" s="552" t="s">
        <v>36</v>
      </c>
      <c r="Q271" s="552"/>
      <c r="R271" s="554" t="s">
        <v>8</v>
      </c>
      <c r="S271" s="552" t="s">
        <v>37</v>
      </c>
      <c r="T271" s="552"/>
      <c r="U271" s="558"/>
      <c r="V271" s="558"/>
      <c r="W271" s="558"/>
      <c r="X271" s="559"/>
      <c r="Y271" s="25"/>
      <c r="Z271" s="25"/>
      <c r="AA271" s="25"/>
      <c r="AB271" s="242"/>
      <c r="AC271" s="246"/>
      <c r="AD271" s="25"/>
      <c r="AE271" s="25"/>
      <c r="AF271" s="242"/>
    </row>
    <row r="272" spans="1:33" s="1" customFormat="1" ht="18.75" customHeight="1" x14ac:dyDescent="0.2">
      <c r="A272" s="64"/>
      <c r="B272" s="63"/>
      <c r="C272" s="240"/>
      <c r="D272" s="59"/>
      <c r="E272" s="53"/>
      <c r="F272" s="110"/>
      <c r="G272" s="52"/>
      <c r="H272" s="563" t="s">
        <v>38</v>
      </c>
      <c r="I272" s="564" t="s">
        <v>8</v>
      </c>
      <c r="J272" s="565" t="s">
        <v>39</v>
      </c>
      <c r="K272" s="565"/>
      <c r="L272" s="566" t="s">
        <v>8</v>
      </c>
      <c r="M272" s="565" t="s">
        <v>40</v>
      </c>
      <c r="N272" s="565"/>
      <c r="O272" s="566" t="s">
        <v>8</v>
      </c>
      <c r="P272" s="565" t="s">
        <v>41</v>
      </c>
      <c r="Q272" s="565"/>
      <c r="R272" s="566"/>
      <c r="S272" s="565"/>
      <c r="T272" s="565"/>
      <c r="U272" s="257"/>
      <c r="V272" s="257"/>
      <c r="W272" s="257"/>
      <c r="X272" s="258"/>
      <c r="Y272" s="25"/>
      <c r="Z272" s="25"/>
      <c r="AA272" s="25"/>
      <c r="AB272" s="242"/>
      <c r="AC272" s="246"/>
      <c r="AD272" s="25"/>
      <c r="AE272" s="25"/>
      <c r="AF272" s="242"/>
    </row>
    <row r="273" spans="1:32" s="1" customFormat="1" ht="19.5" customHeight="1" x14ac:dyDescent="0.2">
      <c r="A273" s="65"/>
      <c r="B273" s="109"/>
      <c r="C273" s="249"/>
      <c r="D273" s="55"/>
      <c r="E273" s="250"/>
      <c r="F273" s="314"/>
      <c r="G273" s="62"/>
      <c r="H273" s="567" t="s">
        <v>42</v>
      </c>
      <c r="I273" s="568" t="s">
        <v>8</v>
      </c>
      <c r="J273" s="15" t="s">
        <v>22</v>
      </c>
      <c r="K273" s="15"/>
      <c r="L273" s="569" t="s">
        <v>8</v>
      </c>
      <c r="M273" s="15" t="s">
        <v>26</v>
      </c>
      <c r="N273" s="15"/>
      <c r="O273" s="15"/>
      <c r="P273" s="15"/>
      <c r="Q273" s="538"/>
      <c r="R273" s="538"/>
      <c r="S273" s="538"/>
      <c r="T273" s="538"/>
      <c r="U273" s="538"/>
      <c r="V273" s="538"/>
      <c r="W273" s="538"/>
      <c r="X273" s="539"/>
      <c r="Y273" s="570"/>
      <c r="Z273" s="570"/>
      <c r="AA273" s="570"/>
      <c r="AB273" s="61"/>
      <c r="AC273" s="60"/>
      <c r="AD273" s="570"/>
      <c r="AE273" s="570"/>
      <c r="AF273" s="61"/>
    </row>
    <row r="274" spans="1:32" ht="18.75" customHeight="1" x14ac:dyDescent="0.2">
      <c r="A274" s="323"/>
      <c r="B274" s="324"/>
      <c r="C274" s="378"/>
      <c r="D274" s="327"/>
      <c r="E274" s="319"/>
      <c r="F274" s="327"/>
      <c r="G274" s="401"/>
      <c r="H274" s="479" t="s">
        <v>342</v>
      </c>
      <c r="I274" s="422" t="s">
        <v>8</v>
      </c>
      <c r="J274" s="366" t="s">
        <v>22</v>
      </c>
      <c r="K274" s="366"/>
      <c r="L274" s="379"/>
      <c r="M274" s="424" t="s">
        <v>8</v>
      </c>
      <c r="N274" s="366" t="s">
        <v>58</v>
      </c>
      <c r="O274" s="366"/>
      <c r="P274" s="379"/>
      <c r="Q274" s="424" t="s">
        <v>8</v>
      </c>
      <c r="R274" s="380" t="s">
        <v>59</v>
      </c>
      <c r="S274" s="380"/>
      <c r="T274" s="380"/>
      <c r="U274" s="380"/>
      <c r="V274" s="380"/>
      <c r="W274" s="380"/>
      <c r="X274" s="381"/>
      <c r="Y274" s="428" t="s">
        <v>8</v>
      </c>
      <c r="Z274" s="317" t="s">
        <v>17</v>
      </c>
      <c r="AA274" s="317"/>
      <c r="AB274" s="329"/>
      <c r="AC274" s="428" t="s">
        <v>8</v>
      </c>
      <c r="AD274" s="317" t="s">
        <v>17</v>
      </c>
      <c r="AE274" s="317"/>
      <c r="AF274" s="329"/>
    </row>
    <row r="275" spans="1:32" ht="19.5" customHeight="1" x14ac:dyDescent="0.2">
      <c r="A275" s="330"/>
      <c r="B275" s="331"/>
      <c r="C275" s="332"/>
      <c r="D275" s="334"/>
      <c r="E275" s="322"/>
      <c r="F275" s="334"/>
      <c r="G275" s="335"/>
      <c r="H275" s="347" t="s">
        <v>19</v>
      </c>
      <c r="I275" s="407" t="s">
        <v>8</v>
      </c>
      <c r="J275" s="341" t="s">
        <v>20</v>
      </c>
      <c r="K275" s="408"/>
      <c r="L275" s="367"/>
      <c r="M275" s="409" t="s">
        <v>8</v>
      </c>
      <c r="N275" s="341" t="s">
        <v>21</v>
      </c>
      <c r="O275" s="409"/>
      <c r="P275" s="341"/>
      <c r="Q275" s="410"/>
      <c r="R275" s="410"/>
      <c r="S275" s="410"/>
      <c r="T275" s="410"/>
      <c r="U275" s="410"/>
      <c r="V275" s="410"/>
      <c r="W275" s="410"/>
      <c r="X275" s="411"/>
      <c r="Y275" s="398" t="s">
        <v>8</v>
      </c>
      <c r="Z275" s="320" t="s">
        <v>18</v>
      </c>
      <c r="AA275" s="336"/>
      <c r="AB275" s="337"/>
      <c r="AC275" s="398" t="s">
        <v>8</v>
      </c>
      <c r="AD275" s="320" t="s">
        <v>18</v>
      </c>
      <c r="AE275" s="336"/>
      <c r="AF275" s="337"/>
    </row>
    <row r="276" spans="1:32" ht="19.5" customHeight="1" x14ac:dyDescent="0.2">
      <c r="A276" s="330"/>
      <c r="B276" s="331"/>
      <c r="C276" s="332"/>
      <c r="D276" s="334"/>
      <c r="E276" s="322"/>
      <c r="F276" s="334"/>
      <c r="G276" s="335"/>
      <c r="H276" s="347" t="s">
        <v>60</v>
      </c>
      <c r="I276" s="407" t="s">
        <v>8</v>
      </c>
      <c r="J276" s="341" t="s">
        <v>20</v>
      </c>
      <c r="K276" s="408"/>
      <c r="L276" s="367"/>
      <c r="M276" s="409" t="s">
        <v>8</v>
      </c>
      <c r="N276" s="341" t="s">
        <v>21</v>
      </c>
      <c r="O276" s="409"/>
      <c r="P276" s="341"/>
      <c r="Q276" s="410"/>
      <c r="R276" s="410"/>
      <c r="S276" s="410"/>
      <c r="T276" s="410"/>
      <c r="U276" s="410"/>
      <c r="V276" s="410"/>
      <c r="W276" s="410"/>
      <c r="X276" s="411"/>
      <c r="Y276" s="398"/>
      <c r="Z276" s="320"/>
      <c r="AA276" s="336"/>
      <c r="AB276" s="337"/>
      <c r="AC276" s="398"/>
      <c r="AD276" s="320"/>
      <c r="AE276" s="336"/>
      <c r="AF276" s="337"/>
    </row>
    <row r="277" spans="1:32" ht="18.75" customHeight="1" x14ac:dyDescent="0.2">
      <c r="A277" s="330"/>
      <c r="B277" s="331"/>
      <c r="C277" s="382"/>
      <c r="D277" s="334"/>
      <c r="E277" s="322"/>
      <c r="F277" s="334"/>
      <c r="G277" s="442"/>
      <c r="H277" s="388" t="s">
        <v>51</v>
      </c>
      <c r="I277" s="407" t="s">
        <v>8</v>
      </c>
      <c r="J277" s="341" t="s">
        <v>22</v>
      </c>
      <c r="K277" s="408"/>
      <c r="L277" s="409" t="s">
        <v>8</v>
      </c>
      <c r="M277" s="341" t="s">
        <v>26</v>
      </c>
      <c r="N277" s="368"/>
      <c r="O277" s="368"/>
      <c r="P277" s="368"/>
      <c r="Q277" s="368"/>
      <c r="R277" s="368"/>
      <c r="S277" s="368"/>
      <c r="T277" s="368"/>
      <c r="U277" s="368"/>
      <c r="V277" s="368"/>
      <c r="W277" s="368"/>
      <c r="X277" s="369"/>
      <c r="Y277" s="339"/>
      <c r="Z277" s="336"/>
      <c r="AA277" s="336"/>
      <c r="AB277" s="337"/>
      <c r="AC277" s="339"/>
      <c r="AD277" s="336"/>
      <c r="AE277" s="336"/>
      <c r="AF277" s="337"/>
    </row>
    <row r="278" spans="1:32" ht="18.75" customHeight="1" x14ac:dyDescent="0.2">
      <c r="A278" s="330"/>
      <c r="B278" s="331"/>
      <c r="C278" s="382"/>
      <c r="D278" s="334"/>
      <c r="E278" s="322"/>
      <c r="F278" s="334"/>
      <c r="G278" s="442"/>
      <c r="H278" s="2278" t="s">
        <v>255</v>
      </c>
      <c r="I278" s="2298" t="s">
        <v>8</v>
      </c>
      <c r="J278" s="2282" t="s">
        <v>27</v>
      </c>
      <c r="K278" s="2282"/>
      <c r="L278" s="2282"/>
      <c r="M278" s="2298" t="s">
        <v>8</v>
      </c>
      <c r="N278" s="2282" t="s">
        <v>28</v>
      </c>
      <c r="O278" s="2282"/>
      <c r="P278" s="2282"/>
      <c r="Q278" s="415"/>
      <c r="R278" s="415"/>
      <c r="S278" s="415"/>
      <c r="T278" s="415"/>
      <c r="U278" s="415"/>
      <c r="V278" s="415"/>
      <c r="W278" s="415"/>
      <c r="X278" s="416"/>
      <c r="Y278" s="339"/>
      <c r="Z278" s="336"/>
      <c r="AA278" s="336"/>
      <c r="AB278" s="337"/>
      <c r="AC278" s="339"/>
      <c r="AD278" s="336"/>
      <c r="AE278" s="336"/>
      <c r="AF278" s="337"/>
    </row>
    <row r="279" spans="1:32" ht="18.75" customHeight="1" x14ac:dyDescent="0.2">
      <c r="A279" s="330"/>
      <c r="B279" s="331"/>
      <c r="C279" s="382"/>
      <c r="D279" s="334"/>
      <c r="E279" s="322"/>
      <c r="F279" s="334"/>
      <c r="G279" s="442"/>
      <c r="H279" s="2279"/>
      <c r="I279" s="2299"/>
      <c r="J279" s="2283"/>
      <c r="K279" s="2283"/>
      <c r="L279" s="2283"/>
      <c r="M279" s="2299"/>
      <c r="N279" s="2283"/>
      <c r="O279" s="2283"/>
      <c r="P279" s="2283"/>
      <c r="Q279" s="405"/>
      <c r="R279" s="405"/>
      <c r="S279" s="405"/>
      <c r="T279" s="405"/>
      <c r="U279" s="405"/>
      <c r="V279" s="405"/>
      <c r="W279" s="405"/>
      <c r="X279" s="406"/>
      <c r="Y279" s="339"/>
      <c r="Z279" s="336"/>
      <c r="AA279" s="336"/>
      <c r="AB279" s="337"/>
      <c r="AC279" s="339"/>
      <c r="AD279" s="336"/>
      <c r="AE279" s="336"/>
      <c r="AF279" s="337"/>
    </row>
    <row r="280" spans="1:32" ht="18.75" customHeight="1" x14ac:dyDescent="0.2">
      <c r="A280" s="398" t="s">
        <v>8</v>
      </c>
      <c r="B280" s="331">
        <v>75</v>
      </c>
      <c r="C280" s="382" t="s">
        <v>396</v>
      </c>
      <c r="D280" s="398" t="s">
        <v>8</v>
      </c>
      <c r="E280" s="322" t="s">
        <v>397</v>
      </c>
      <c r="F280" s="334"/>
      <c r="G280" s="442"/>
      <c r="H280" s="388" t="s">
        <v>343</v>
      </c>
      <c r="I280" s="407" t="s">
        <v>8</v>
      </c>
      <c r="J280" s="341" t="s">
        <v>22</v>
      </c>
      <c r="K280" s="408"/>
      <c r="L280" s="409" t="s">
        <v>8</v>
      </c>
      <c r="M280" s="341" t="s">
        <v>26</v>
      </c>
      <c r="N280" s="368"/>
      <c r="O280" s="368"/>
      <c r="P280" s="368"/>
      <c r="Q280" s="368"/>
      <c r="R280" s="368"/>
      <c r="S280" s="368"/>
      <c r="T280" s="368"/>
      <c r="U280" s="368"/>
      <c r="V280" s="368"/>
      <c r="W280" s="368"/>
      <c r="X280" s="369"/>
      <c r="Y280" s="339"/>
      <c r="Z280" s="336"/>
      <c r="AA280" s="336"/>
      <c r="AB280" s="337"/>
      <c r="AC280" s="339"/>
      <c r="AD280" s="336"/>
      <c r="AE280" s="336"/>
      <c r="AF280" s="337"/>
    </row>
    <row r="281" spans="1:32" ht="18.75" customHeight="1" x14ac:dyDescent="0.2">
      <c r="A281" s="330"/>
      <c r="B281" s="331"/>
      <c r="C281" s="382" t="s">
        <v>398</v>
      </c>
      <c r="D281" s="398" t="s">
        <v>8</v>
      </c>
      <c r="E281" s="322" t="s">
        <v>399</v>
      </c>
      <c r="F281" s="334"/>
      <c r="G281" s="442"/>
      <c r="H281" s="388" t="s">
        <v>318</v>
      </c>
      <c r="I281" s="407" t="s">
        <v>8</v>
      </c>
      <c r="J281" s="341" t="s">
        <v>22</v>
      </c>
      <c r="K281" s="408"/>
      <c r="L281" s="409" t="s">
        <v>8</v>
      </c>
      <c r="M281" s="341" t="s">
        <v>49</v>
      </c>
      <c r="N281" s="341"/>
      <c r="O281" s="418" t="s">
        <v>8</v>
      </c>
      <c r="P281" s="343" t="s">
        <v>50</v>
      </c>
      <c r="Q281" s="341"/>
      <c r="R281" s="341"/>
      <c r="S281" s="408"/>
      <c r="T281" s="341"/>
      <c r="U281" s="408"/>
      <c r="V281" s="408"/>
      <c r="W281" s="408"/>
      <c r="X281" s="412"/>
      <c r="Y281" s="339"/>
      <c r="Z281" s="336"/>
      <c r="AA281" s="336"/>
      <c r="AB281" s="337"/>
      <c r="AC281" s="339"/>
      <c r="AD281" s="336"/>
      <c r="AE281" s="336"/>
      <c r="AF281" s="337"/>
    </row>
    <row r="282" spans="1:32" ht="18.75" customHeight="1" x14ac:dyDescent="0.2">
      <c r="A282" s="330"/>
      <c r="B282" s="331"/>
      <c r="C282" s="332"/>
      <c r="D282" s="333"/>
      <c r="E282" s="322" t="s">
        <v>350</v>
      </c>
      <c r="F282" s="334"/>
      <c r="G282" s="442"/>
      <c r="H282" s="340" t="s">
        <v>77</v>
      </c>
      <c r="I282" s="407" t="s">
        <v>8</v>
      </c>
      <c r="J282" s="341" t="s">
        <v>22</v>
      </c>
      <c r="K282" s="408"/>
      <c r="L282" s="409" t="s">
        <v>8</v>
      </c>
      <c r="M282" s="341" t="s">
        <v>26</v>
      </c>
      <c r="N282" s="368"/>
      <c r="O282" s="368"/>
      <c r="P282" s="368"/>
      <c r="Q282" s="368"/>
      <c r="R282" s="368"/>
      <c r="S282" s="368"/>
      <c r="T282" s="368"/>
      <c r="U282" s="368"/>
      <c r="V282" s="368"/>
      <c r="W282" s="368"/>
      <c r="X282" s="369"/>
      <c r="Y282" s="339"/>
      <c r="Z282" s="336"/>
      <c r="AA282" s="336"/>
      <c r="AB282" s="337"/>
      <c r="AC282" s="339"/>
      <c r="AD282" s="336"/>
      <c r="AE282" s="336"/>
      <c r="AF282" s="337"/>
    </row>
    <row r="283" spans="1:32" ht="18.75" customHeight="1" x14ac:dyDescent="0.2">
      <c r="A283" s="330"/>
      <c r="B283" s="331"/>
      <c r="C283" s="382"/>
      <c r="D283" s="334"/>
      <c r="E283" s="322"/>
      <c r="F283" s="334"/>
      <c r="G283" s="442"/>
      <c r="H283" s="433" t="s">
        <v>108</v>
      </c>
      <c r="I283" s="407" t="s">
        <v>8</v>
      </c>
      <c r="J283" s="341" t="s">
        <v>22</v>
      </c>
      <c r="K283" s="341"/>
      <c r="L283" s="409" t="s">
        <v>8</v>
      </c>
      <c r="M283" s="341" t="s">
        <v>23</v>
      </c>
      <c r="N283" s="341"/>
      <c r="O283" s="409" t="s">
        <v>8</v>
      </c>
      <c r="P283" s="341" t="s">
        <v>24</v>
      </c>
      <c r="Q283" s="410"/>
      <c r="R283" s="410"/>
      <c r="S283" s="410"/>
      <c r="T283" s="410"/>
      <c r="U283" s="434"/>
      <c r="V283" s="434"/>
      <c r="W283" s="434"/>
      <c r="X283" s="435"/>
      <c r="Y283" s="339"/>
      <c r="Z283" s="336"/>
      <c r="AA283" s="336"/>
      <c r="AB283" s="337"/>
      <c r="AC283" s="339"/>
      <c r="AD283" s="336"/>
      <c r="AE283" s="336"/>
      <c r="AF283" s="337"/>
    </row>
    <row r="284" spans="1:32" ht="18.75" customHeight="1" x14ac:dyDescent="0.2">
      <c r="A284" s="330"/>
      <c r="B284" s="331"/>
      <c r="C284" s="382"/>
      <c r="D284" s="334"/>
      <c r="E284" s="322"/>
      <c r="F284" s="334"/>
      <c r="G284" s="442"/>
      <c r="H284" s="388" t="s">
        <v>78</v>
      </c>
      <c r="I284" s="407" t="s">
        <v>8</v>
      </c>
      <c r="J284" s="341" t="s">
        <v>22</v>
      </c>
      <c r="K284" s="341"/>
      <c r="L284" s="409" t="s">
        <v>8</v>
      </c>
      <c r="M284" s="341" t="s">
        <v>35</v>
      </c>
      <c r="N284" s="341"/>
      <c r="O284" s="409" t="s">
        <v>8</v>
      </c>
      <c r="P284" s="341" t="s">
        <v>36</v>
      </c>
      <c r="Q284" s="368"/>
      <c r="R284" s="409" t="s">
        <v>8</v>
      </c>
      <c r="S284" s="341" t="s">
        <v>79</v>
      </c>
      <c r="T284" s="368"/>
      <c r="U284" s="368"/>
      <c r="V284" s="368"/>
      <c r="W284" s="368"/>
      <c r="X284" s="369"/>
      <c r="Y284" s="339"/>
      <c r="Z284" s="336"/>
      <c r="AA284" s="336"/>
      <c r="AB284" s="337"/>
      <c r="AC284" s="339"/>
      <c r="AD284" s="336"/>
      <c r="AE284" s="336"/>
      <c r="AF284" s="337"/>
    </row>
    <row r="285" spans="1:32" ht="18.75" customHeight="1" x14ac:dyDescent="0.2">
      <c r="A285" s="330"/>
      <c r="B285" s="331"/>
      <c r="C285" s="332"/>
      <c r="D285" s="333"/>
      <c r="E285" s="322"/>
      <c r="F285" s="334"/>
      <c r="G285" s="335"/>
      <c r="H285" s="340" t="s">
        <v>177</v>
      </c>
      <c r="I285" s="407" t="s">
        <v>8</v>
      </c>
      <c r="J285" s="341" t="s">
        <v>22</v>
      </c>
      <c r="K285" s="341"/>
      <c r="L285" s="409" t="s">
        <v>8</v>
      </c>
      <c r="M285" s="341" t="s">
        <v>35</v>
      </c>
      <c r="N285" s="341"/>
      <c r="O285" s="409" t="s">
        <v>8</v>
      </c>
      <c r="P285" s="341" t="s">
        <v>36</v>
      </c>
      <c r="Q285" s="341"/>
      <c r="R285" s="409" t="s">
        <v>8</v>
      </c>
      <c r="S285" s="341" t="s">
        <v>37</v>
      </c>
      <c r="T285" s="341"/>
      <c r="U285" s="410"/>
      <c r="V285" s="410"/>
      <c r="W285" s="410"/>
      <c r="X285" s="411"/>
      <c r="Y285" s="336"/>
      <c r="Z285" s="336"/>
      <c r="AA285" s="336"/>
      <c r="AB285" s="337"/>
      <c r="AC285" s="339"/>
      <c r="AD285" s="336"/>
      <c r="AE285" s="336"/>
      <c r="AF285" s="337"/>
    </row>
    <row r="286" spans="1:32" ht="18.75" customHeight="1" x14ac:dyDescent="0.2">
      <c r="A286" s="330"/>
      <c r="B286" s="331"/>
      <c r="C286" s="332"/>
      <c r="D286" s="333"/>
      <c r="E286" s="322"/>
      <c r="F286" s="334"/>
      <c r="G286" s="335"/>
      <c r="H286" s="476" t="s">
        <v>38</v>
      </c>
      <c r="I286" s="417" t="s">
        <v>8</v>
      </c>
      <c r="J286" s="343" t="s">
        <v>39</v>
      </c>
      <c r="K286" s="343"/>
      <c r="L286" s="418" t="s">
        <v>8</v>
      </c>
      <c r="M286" s="343" t="s">
        <v>40</v>
      </c>
      <c r="N286" s="343"/>
      <c r="O286" s="418" t="s">
        <v>8</v>
      </c>
      <c r="P286" s="343" t="s">
        <v>41</v>
      </c>
      <c r="Q286" s="343"/>
      <c r="R286" s="418"/>
      <c r="S286" s="343"/>
      <c r="T286" s="343"/>
      <c r="U286" s="434"/>
      <c r="V286" s="434"/>
      <c r="W286" s="434"/>
      <c r="X286" s="435"/>
      <c r="Y286" s="336"/>
      <c r="Z286" s="336"/>
      <c r="AA286" s="336"/>
      <c r="AB286" s="337"/>
      <c r="AC286" s="339"/>
      <c r="AD286" s="336"/>
      <c r="AE286" s="336"/>
      <c r="AF286" s="337"/>
    </row>
    <row r="287" spans="1:32" ht="19.5" customHeight="1" x14ac:dyDescent="0.2">
      <c r="A287" s="350"/>
      <c r="B287" s="351"/>
      <c r="C287" s="352"/>
      <c r="D287" s="353"/>
      <c r="E287" s="354"/>
      <c r="F287" s="355"/>
      <c r="G287" s="356"/>
      <c r="H287" s="477" t="s">
        <v>42</v>
      </c>
      <c r="I287" s="419" t="s">
        <v>8</v>
      </c>
      <c r="J287" s="358" t="s">
        <v>22</v>
      </c>
      <c r="K287" s="358"/>
      <c r="L287" s="420" t="s">
        <v>8</v>
      </c>
      <c r="M287" s="358" t="s">
        <v>26</v>
      </c>
      <c r="N287" s="358"/>
      <c r="O287" s="358"/>
      <c r="P287" s="358"/>
      <c r="Q287" s="468"/>
      <c r="R287" s="468"/>
      <c r="S287" s="468"/>
      <c r="T287" s="468"/>
      <c r="U287" s="468"/>
      <c r="V287" s="468"/>
      <c r="W287" s="468"/>
      <c r="X287" s="469"/>
      <c r="Y287" s="361"/>
      <c r="Z287" s="361"/>
      <c r="AA287" s="361"/>
      <c r="AB287" s="362"/>
      <c r="AC287" s="360"/>
      <c r="AD287" s="361"/>
      <c r="AE287" s="361"/>
      <c r="AF287" s="362"/>
    </row>
    <row r="288" spans="1:32" ht="18.75" customHeight="1" x14ac:dyDescent="0.2">
      <c r="A288" s="323"/>
      <c r="B288" s="324"/>
      <c r="C288" s="378"/>
      <c r="D288" s="327"/>
      <c r="E288" s="319"/>
      <c r="F288" s="327"/>
      <c r="G288" s="401"/>
      <c r="H288" s="479" t="s">
        <v>80</v>
      </c>
      <c r="I288" s="422" t="s">
        <v>8</v>
      </c>
      <c r="J288" s="366" t="s">
        <v>22</v>
      </c>
      <c r="K288" s="366"/>
      <c r="L288" s="379"/>
      <c r="M288" s="424" t="s">
        <v>8</v>
      </c>
      <c r="N288" s="366" t="s">
        <v>58</v>
      </c>
      <c r="O288" s="366"/>
      <c r="P288" s="379"/>
      <c r="Q288" s="424" t="s">
        <v>8</v>
      </c>
      <c r="R288" s="380" t="s">
        <v>59</v>
      </c>
      <c r="S288" s="380"/>
      <c r="T288" s="380"/>
      <c r="U288" s="380"/>
      <c r="V288" s="380"/>
      <c r="W288" s="380"/>
      <c r="X288" s="381"/>
      <c r="Y288" s="428" t="s">
        <v>8</v>
      </c>
      <c r="Z288" s="317" t="s">
        <v>17</v>
      </c>
      <c r="AA288" s="317"/>
      <c r="AB288" s="329"/>
      <c r="AC288" s="428" t="s">
        <v>8</v>
      </c>
      <c r="AD288" s="317" t="s">
        <v>17</v>
      </c>
      <c r="AE288" s="317"/>
      <c r="AF288" s="329"/>
    </row>
    <row r="289" spans="1:32" ht="19.5" customHeight="1" x14ac:dyDescent="0.2">
      <c r="A289" s="330"/>
      <c r="B289" s="331"/>
      <c r="C289" s="332"/>
      <c r="D289" s="333"/>
      <c r="E289" s="322"/>
      <c r="F289" s="334"/>
      <c r="G289" s="335"/>
      <c r="H289" s="347" t="s">
        <v>19</v>
      </c>
      <c r="I289" s="407" t="s">
        <v>8</v>
      </c>
      <c r="J289" s="341" t="s">
        <v>20</v>
      </c>
      <c r="K289" s="408"/>
      <c r="L289" s="367"/>
      <c r="M289" s="409" t="s">
        <v>8</v>
      </c>
      <c r="N289" s="341" t="s">
        <v>21</v>
      </c>
      <c r="O289" s="409"/>
      <c r="P289" s="341"/>
      <c r="Q289" s="410"/>
      <c r="R289" s="410"/>
      <c r="S289" s="410"/>
      <c r="T289" s="410"/>
      <c r="U289" s="410"/>
      <c r="V289" s="410"/>
      <c r="W289" s="410"/>
      <c r="X289" s="411"/>
      <c r="Y289" s="398" t="s">
        <v>8</v>
      </c>
      <c r="Z289" s="320" t="s">
        <v>18</v>
      </c>
      <c r="AA289" s="336"/>
      <c r="AB289" s="337"/>
      <c r="AC289" s="398" t="s">
        <v>8</v>
      </c>
      <c r="AD289" s="320" t="s">
        <v>18</v>
      </c>
      <c r="AE289" s="336"/>
      <c r="AF289" s="337"/>
    </row>
    <row r="290" spans="1:32" ht="19.5" customHeight="1" x14ac:dyDescent="0.2">
      <c r="A290" s="333"/>
      <c r="B290" s="372"/>
      <c r="C290" s="481"/>
      <c r="F290" s="334"/>
      <c r="G290" s="335"/>
      <c r="H290" s="347" t="s">
        <v>60</v>
      </c>
      <c r="I290" s="407" t="s">
        <v>8</v>
      </c>
      <c r="J290" s="341" t="s">
        <v>20</v>
      </c>
      <c r="K290" s="408"/>
      <c r="L290" s="367"/>
      <c r="M290" s="409" t="s">
        <v>8</v>
      </c>
      <c r="N290" s="341" t="s">
        <v>21</v>
      </c>
      <c r="O290" s="409"/>
      <c r="P290" s="341"/>
      <c r="Q290" s="410"/>
      <c r="R290" s="410"/>
      <c r="S290" s="410"/>
      <c r="T290" s="410"/>
      <c r="U290" s="410"/>
      <c r="V290" s="410"/>
      <c r="W290" s="410"/>
      <c r="X290" s="411"/>
      <c r="Y290" s="398"/>
      <c r="Z290" s="320"/>
      <c r="AA290" s="336"/>
      <c r="AB290" s="337"/>
      <c r="AC290" s="398"/>
      <c r="AD290" s="320"/>
      <c r="AE290" s="336"/>
      <c r="AF290" s="337"/>
    </row>
    <row r="291" spans="1:32" ht="18.75" customHeight="1" x14ac:dyDescent="0.2">
      <c r="A291" s="398" t="s">
        <v>8</v>
      </c>
      <c r="B291" s="331">
        <v>69</v>
      </c>
      <c r="C291" s="382" t="s">
        <v>400</v>
      </c>
      <c r="D291" s="398" t="s">
        <v>8</v>
      </c>
      <c r="E291" s="322" t="s">
        <v>397</v>
      </c>
      <c r="F291" s="334"/>
      <c r="G291" s="442"/>
      <c r="H291" s="2278" t="s">
        <v>255</v>
      </c>
      <c r="I291" s="2298" t="s">
        <v>8</v>
      </c>
      <c r="J291" s="2282" t="s">
        <v>27</v>
      </c>
      <c r="K291" s="2282"/>
      <c r="L291" s="2282"/>
      <c r="M291" s="2298" t="s">
        <v>8</v>
      </c>
      <c r="N291" s="2282" t="s">
        <v>28</v>
      </c>
      <c r="O291" s="2282"/>
      <c r="P291" s="2282"/>
      <c r="Q291" s="415"/>
      <c r="R291" s="415"/>
      <c r="S291" s="415"/>
      <c r="T291" s="415"/>
      <c r="U291" s="415"/>
      <c r="V291" s="415"/>
      <c r="W291" s="415"/>
      <c r="X291" s="416"/>
      <c r="Y291" s="339"/>
      <c r="Z291" s="336"/>
      <c r="AA291" s="336"/>
      <c r="AB291" s="337"/>
      <c r="AC291" s="339"/>
      <c r="AD291" s="336"/>
      <c r="AE291" s="336"/>
      <c r="AF291" s="337"/>
    </row>
    <row r="292" spans="1:32" ht="18.75" customHeight="1" x14ac:dyDescent="0.2">
      <c r="A292" s="333"/>
      <c r="B292" s="307"/>
      <c r="C292" s="382" t="s">
        <v>398</v>
      </c>
      <c r="D292" s="398" t="s">
        <v>8</v>
      </c>
      <c r="E292" s="322" t="s">
        <v>399</v>
      </c>
      <c r="F292" s="334"/>
      <c r="G292" s="442"/>
      <c r="H292" s="2279"/>
      <c r="I292" s="2299"/>
      <c r="J292" s="2283"/>
      <c r="K292" s="2283"/>
      <c r="L292" s="2283"/>
      <c r="M292" s="2299"/>
      <c r="N292" s="2283"/>
      <c r="O292" s="2283"/>
      <c r="P292" s="2283"/>
      <c r="Q292" s="405"/>
      <c r="R292" s="405"/>
      <c r="S292" s="405"/>
      <c r="T292" s="405"/>
      <c r="U292" s="405"/>
      <c r="V292" s="405"/>
      <c r="W292" s="405"/>
      <c r="X292" s="406"/>
      <c r="Y292" s="339"/>
      <c r="Z292" s="336"/>
      <c r="AA292" s="336"/>
      <c r="AB292" s="337"/>
      <c r="AC292" s="339"/>
      <c r="AD292" s="336"/>
      <c r="AE292" s="336"/>
      <c r="AF292" s="337"/>
    </row>
    <row r="293" spans="1:32" ht="18.75" customHeight="1" x14ac:dyDescent="0.2">
      <c r="A293" s="330"/>
      <c r="B293" s="331"/>
      <c r="C293" s="382" t="s">
        <v>362</v>
      </c>
      <c r="D293" s="398"/>
      <c r="E293" s="322" t="s">
        <v>350</v>
      </c>
      <c r="F293" s="334"/>
      <c r="G293" s="442"/>
      <c r="H293" s="433" t="s">
        <v>108</v>
      </c>
      <c r="I293" s="407" t="s">
        <v>8</v>
      </c>
      <c r="J293" s="341" t="s">
        <v>22</v>
      </c>
      <c r="K293" s="341"/>
      <c r="L293" s="409" t="s">
        <v>8</v>
      </c>
      <c r="M293" s="341" t="s">
        <v>23</v>
      </c>
      <c r="N293" s="341"/>
      <c r="O293" s="409" t="s">
        <v>8</v>
      </c>
      <c r="P293" s="341" t="s">
        <v>24</v>
      </c>
      <c r="Q293" s="410"/>
      <c r="R293" s="410"/>
      <c r="S293" s="410"/>
      <c r="T293" s="410"/>
      <c r="U293" s="434"/>
      <c r="V293" s="434"/>
      <c r="W293" s="434"/>
      <c r="X293" s="435"/>
      <c r="Y293" s="339"/>
      <c r="Z293" s="336"/>
      <c r="AA293" s="336"/>
      <c r="AB293" s="337"/>
      <c r="AC293" s="339"/>
      <c r="AD293" s="336"/>
      <c r="AE293" s="336"/>
      <c r="AF293" s="337"/>
    </row>
    <row r="294" spans="1:32" ht="18.75" customHeight="1" x14ac:dyDescent="0.2">
      <c r="A294" s="398"/>
      <c r="B294" s="331"/>
      <c r="C294" s="481"/>
      <c r="F294" s="334"/>
      <c r="G294" s="442"/>
      <c r="H294" s="388" t="s">
        <v>78</v>
      </c>
      <c r="I294" s="407" t="s">
        <v>8</v>
      </c>
      <c r="J294" s="341" t="s">
        <v>22</v>
      </c>
      <c r="K294" s="341"/>
      <c r="L294" s="409" t="s">
        <v>8</v>
      </c>
      <c r="M294" s="341" t="s">
        <v>35</v>
      </c>
      <c r="N294" s="341"/>
      <c r="O294" s="409" t="s">
        <v>8</v>
      </c>
      <c r="P294" s="341" t="s">
        <v>36</v>
      </c>
      <c r="Q294" s="368"/>
      <c r="R294" s="409" t="s">
        <v>8</v>
      </c>
      <c r="S294" s="341" t="s">
        <v>79</v>
      </c>
      <c r="T294" s="368"/>
      <c r="U294" s="368"/>
      <c r="V294" s="368"/>
      <c r="W294" s="368"/>
      <c r="X294" s="369"/>
      <c r="Y294" s="339"/>
      <c r="Z294" s="336"/>
      <c r="AA294" s="336"/>
      <c r="AB294" s="337"/>
      <c r="AC294" s="339"/>
      <c r="AD294" s="336"/>
      <c r="AE294" s="336"/>
      <c r="AF294" s="337"/>
    </row>
    <row r="295" spans="1:32" ht="18.75" customHeight="1" x14ac:dyDescent="0.2">
      <c r="A295" s="330"/>
      <c r="B295" s="331"/>
      <c r="C295" s="332"/>
      <c r="D295" s="333"/>
      <c r="E295" s="322"/>
      <c r="F295" s="334"/>
      <c r="G295" s="335"/>
      <c r="H295" s="340" t="s">
        <v>177</v>
      </c>
      <c r="I295" s="407" t="s">
        <v>8</v>
      </c>
      <c r="J295" s="341" t="s">
        <v>22</v>
      </c>
      <c r="K295" s="341"/>
      <c r="L295" s="409" t="s">
        <v>8</v>
      </c>
      <c r="M295" s="341" t="s">
        <v>35</v>
      </c>
      <c r="N295" s="341"/>
      <c r="O295" s="409" t="s">
        <v>8</v>
      </c>
      <c r="P295" s="341" t="s">
        <v>36</v>
      </c>
      <c r="Q295" s="341"/>
      <c r="R295" s="409" t="s">
        <v>8</v>
      </c>
      <c r="S295" s="341" t="s">
        <v>37</v>
      </c>
      <c r="T295" s="341"/>
      <c r="U295" s="410"/>
      <c r="V295" s="410"/>
      <c r="W295" s="410"/>
      <c r="X295" s="411"/>
      <c r="Y295" s="336"/>
      <c r="Z295" s="336"/>
      <c r="AA295" s="336"/>
      <c r="AB295" s="337"/>
      <c r="AC295" s="339"/>
      <c r="AD295" s="336"/>
      <c r="AE295" s="336"/>
      <c r="AF295" s="337"/>
    </row>
    <row r="296" spans="1:32" ht="18.75" customHeight="1" x14ac:dyDescent="0.2">
      <c r="A296" s="330"/>
      <c r="B296" s="331"/>
      <c r="C296" s="332"/>
      <c r="D296" s="333"/>
      <c r="E296" s="322"/>
      <c r="F296" s="334"/>
      <c r="G296" s="335"/>
      <c r="H296" s="476" t="s">
        <v>38</v>
      </c>
      <c r="I296" s="417" t="s">
        <v>8</v>
      </c>
      <c r="J296" s="343" t="s">
        <v>39</v>
      </c>
      <c r="K296" s="343"/>
      <c r="L296" s="418" t="s">
        <v>8</v>
      </c>
      <c r="M296" s="343" t="s">
        <v>40</v>
      </c>
      <c r="N296" s="343"/>
      <c r="O296" s="418" t="s">
        <v>8</v>
      </c>
      <c r="P296" s="343" t="s">
        <v>41</v>
      </c>
      <c r="Q296" s="343"/>
      <c r="R296" s="418"/>
      <c r="S296" s="343"/>
      <c r="T296" s="343"/>
      <c r="U296" s="434"/>
      <c r="V296" s="434"/>
      <c r="W296" s="434"/>
      <c r="X296" s="435"/>
      <c r="Y296" s="336"/>
      <c r="Z296" s="336"/>
      <c r="AA296" s="336"/>
      <c r="AB296" s="337"/>
      <c r="AC296" s="339"/>
      <c r="AD296" s="336"/>
      <c r="AE296" s="336"/>
      <c r="AF296" s="337"/>
    </row>
    <row r="297" spans="1:32" ht="19.5" customHeight="1" x14ac:dyDescent="0.2">
      <c r="A297" s="350"/>
      <c r="B297" s="351"/>
      <c r="C297" s="352"/>
      <c r="D297" s="353"/>
      <c r="E297" s="354"/>
      <c r="F297" s="355"/>
      <c r="G297" s="356"/>
      <c r="H297" s="477" t="s">
        <v>42</v>
      </c>
      <c r="I297" s="419" t="s">
        <v>8</v>
      </c>
      <c r="J297" s="358" t="s">
        <v>22</v>
      </c>
      <c r="K297" s="358"/>
      <c r="L297" s="420" t="s">
        <v>8</v>
      </c>
      <c r="M297" s="358" t="s">
        <v>26</v>
      </c>
      <c r="N297" s="358"/>
      <c r="O297" s="358"/>
      <c r="P297" s="358"/>
      <c r="Q297" s="468"/>
      <c r="R297" s="468"/>
      <c r="S297" s="468"/>
      <c r="T297" s="468"/>
      <c r="U297" s="468"/>
      <c r="V297" s="468"/>
      <c r="W297" s="468"/>
      <c r="X297" s="469"/>
      <c r="Y297" s="361"/>
      <c r="Z297" s="361"/>
      <c r="AA297" s="361"/>
      <c r="AB297" s="362"/>
      <c r="AC297" s="360"/>
      <c r="AD297" s="361"/>
      <c r="AE297" s="361"/>
      <c r="AF297" s="362"/>
    </row>
    <row r="298" spans="1:32" ht="18.75" customHeight="1" x14ac:dyDescent="0.2">
      <c r="A298" s="323"/>
      <c r="B298" s="324"/>
      <c r="C298" s="378"/>
      <c r="D298" s="327"/>
      <c r="E298" s="319"/>
      <c r="F298" s="327"/>
      <c r="G298" s="401"/>
      <c r="H298" s="479" t="s">
        <v>114</v>
      </c>
      <c r="I298" s="422" t="s">
        <v>8</v>
      </c>
      <c r="J298" s="366" t="s">
        <v>91</v>
      </c>
      <c r="K298" s="423"/>
      <c r="L298" s="379"/>
      <c r="M298" s="424" t="s">
        <v>8</v>
      </c>
      <c r="N298" s="366" t="s">
        <v>92</v>
      </c>
      <c r="O298" s="425"/>
      <c r="P298" s="425"/>
      <c r="Q298" s="425"/>
      <c r="R298" s="425"/>
      <c r="S298" s="425"/>
      <c r="T298" s="425"/>
      <c r="U298" s="425"/>
      <c r="V298" s="425"/>
      <c r="W298" s="425"/>
      <c r="X298" s="426"/>
      <c r="Y298" s="428" t="s">
        <v>8</v>
      </c>
      <c r="Z298" s="317" t="s">
        <v>17</v>
      </c>
      <c r="AA298" s="317"/>
      <c r="AB298" s="329"/>
      <c r="AC298" s="428" t="s">
        <v>8</v>
      </c>
      <c r="AD298" s="317" t="s">
        <v>17</v>
      </c>
      <c r="AE298" s="317"/>
      <c r="AF298" s="329"/>
    </row>
    <row r="299" spans="1:32" ht="18.75" customHeight="1" x14ac:dyDescent="0.2">
      <c r="A299" s="330"/>
      <c r="B299" s="331"/>
      <c r="C299" s="382"/>
      <c r="D299" s="334"/>
      <c r="E299" s="322"/>
      <c r="F299" s="334"/>
      <c r="G299" s="442"/>
      <c r="H299" s="388" t="s">
        <v>57</v>
      </c>
      <c r="I299" s="407" t="s">
        <v>8</v>
      </c>
      <c r="J299" s="341" t="s">
        <v>22</v>
      </c>
      <c r="K299" s="341"/>
      <c r="L299" s="367"/>
      <c r="M299" s="409" t="s">
        <v>8</v>
      </c>
      <c r="N299" s="341" t="s">
        <v>353</v>
      </c>
      <c r="O299" s="341"/>
      <c r="P299" s="367"/>
      <c r="Q299" s="408"/>
      <c r="R299" s="408"/>
      <c r="S299" s="408"/>
      <c r="T299" s="408"/>
      <c r="U299" s="408"/>
      <c r="V299" s="408"/>
      <c r="W299" s="408"/>
      <c r="X299" s="412"/>
      <c r="Y299" s="398" t="s">
        <v>8</v>
      </c>
      <c r="Z299" s="320" t="s">
        <v>18</v>
      </c>
      <c r="AA299" s="336"/>
      <c r="AB299" s="337"/>
      <c r="AC299" s="398" t="s">
        <v>8</v>
      </c>
      <c r="AD299" s="320" t="s">
        <v>18</v>
      </c>
      <c r="AE299" s="336"/>
      <c r="AF299" s="337"/>
    </row>
    <row r="300" spans="1:32" ht="18.75" customHeight="1" x14ac:dyDescent="0.2">
      <c r="A300" s="330"/>
      <c r="B300" s="331"/>
      <c r="C300" s="382"/>
      <c r="D300" s="334"/>
      <c r="E300" s="322"/>
      <c r="F300" s="334"/>
      <c r="G300" s="442"/>
      <c r="H300" s="364" t="s">
        <v>191</v>
      </c>
      <c r="I300" s="407" t="s">
        <v>8</v>
      </c>
      <c r="J300" s="341" t="s">
        <v>20</v>
      </c>
      <c r="K300" s="408"/>
      <c r="L300" s="367"/>
      <c r="M300" s="409" t="s">
        <v>8</v>
      </c>
      <c r="N300" s="341" t="s">
        <v>192</v>
      </c>
      <c r="O300" s="410"/>
      <c r="P300" s="410"/>
      <c r="Q300" s="408"/>
      <c r="R300" s="408"/>
      <c r="S300" s="408"/>
      <c r="T300" s="408"/>
      <c r="U300" s="408"/>
      <c r="V300" s="408"/>
      <c r="W300" s="408"/>
      <c r="X300" s="412"/>
      <c r="Y300" s="339"/>
      <c r="Z300" s="336"/>
      <c r="AA300" s="336"/>
      <c r="AB300" s="337"/>
      <c r="AC300" s="339"/>
      <c r="AD300" s="336"/>
      <c r="AE300" s="336"/>
      <c r="AF300" s="337"/>
    </row>
    <row r="301" spans="1:32" ht="19.5" customHeight="1" x14ac:dyDescent="0.2">
      <c r="A301" s="330"/>
      <c r="B301" s="331"/>
      <c r="C301" s="332"/>
      <c r="D301" s="333"/>
      <c r="E301" s="322"/>
      <c r="F301" s="334"/>
      <c r="G301" s="335"/>
      <c r="H301" s="347" t="s">
        <v>19</v>
      </c>
      <c r="I301" s="407" t="s">
        <v>8</v>
      </c>
      <c r="J301" s="341" t="s">
        <v>20</v>
      </c>
      <c r="K301" s="408"/>
      <c r="L301" s="367"/>
      <c r="M301" s="409" t="s">
        <v>8</v>
      </c>
      <c r="N301" s="341" t="s">
        <v>21</v>
      </c>
      <c r="O301" s="409"/>
      <c r="P301" s="341"/>
      <c r="Q301" s="410"/>
      <c r="R301" s="410"/>
      <c r="S301" s="410"/>
      <c r="T301" s="410"/>
      <c r="U301" s="410"/>
      <c r="V301" s="410"/>
      <c r="W301" s="410"/>
      <c r="X301" s="411"/>
      <c r="Y301" s="336"/>
      <c r="Z301" s="336"/>
      <c r="AA301" s="336"/>
      <c r="AB301" s="337"/>
      <c r="AC301" s="339"/>
      <c r="AD301" s="336"/>
      <c r="AE301" s="336"/>
      <c r="AF301" s="337"/>
    </row>
    <row r="302" spans="1:32" ht="19.5" customHeight="1" x14ac:dyDescent="0.2">
      <c r="A302" s="330"/>
      <c r="B302" s="331"/>
      <c r="C302" s="332"/>
      <c r="D302" s="333"/>
      <c r="E302" s="322"/>
      <c r="F302" s="334"/>
      <c r="G302" s="335"/>
      <c r="H302" s="347" t="s">
        <v>60</v>
      </c>
      <c r="I302" s="407" t="s">
        <v>8</v>
      </c>
      <c r="J302" s="341" t="s">
        <v>20</v>
      </c>
      <c r="K302" s="408"/>
      <c r="L302" s="367"/>
      <c r="M302" s="409" t="s">
        <v>8</v>
      </c>
      <c r="N302" s="341" t="s">
        <v>21</v>
      </c>
      <c r="O302" s="409"/>
      <c r="P302" s="341"/>
      <c r="Q302" s="410"/>
      <c r="R302" s="410"/>
      <c r="S302" s="410"/>
      <c r="T302" s="410"/>
      <c r="U302" s="410"/>
      <c r="V302" s="410"/>
      <c r="W302" s="410"/>
      <c r="X302" s="411"/>
      <c r="Y302" s="336"/>
      <c r="Z302" s="336"/>
      <c r="AA302" s="336"/>
      <c r="AB302" s="337"/>
      <c r="AC302" s="339"/>
      <c r="AD302" s="336"/>
      <c r="AE302" s="336"/>
      <c r="AF302" s="337"/>
    </row>
    <row r="303" spans="1:32" ht="18.75" customHeight="1" x14ac:dyDescent="0.2">
      <c r="A303" s="330"/>
      <c r="B303" s="331"/>
      <c r="C303" s="382"/>
      <c r="D303" s="334"/>
      <c r="E303" s="322"/>
      <c r="F303" s="334"/>
      <c r="G303" s="442"/>
      <c r="H303" s="2364" t="s">
        <v>354</v>
      </c>
      <c r="I303" s="2298" t="s">
        <v>8</v>
      </c>
      <c r="J303" s="2282" t="s">
        <v>22</v>
      </c>
      <c r="K303" s="2282"/>
      <c r="L303" s="2298" t="s">
        <v>8</v>
      </c>
      <c r="M303" s="2282" t="s">
        <v>26</v>
      </c>
      <c r="N303" s="2282"/>
      <c r="O303" s="343"/>
      <c r="P303" s="343"/>
      <c r="Q303" s="343"/>
      <c r="R303" s="343"/>
      <c r="S303" s="343"/>
      <c r="T303" s="343"/>
      <c r="U303" s="343"/>
      <c r="V303" s="343"/>
      <c r="W303" s="343"/>
      <c r="X303" s="346"/>
      <c r="Y303" s="339"/>
      <c r="Z303" s="336"/>
      <c r="AA303" s="336"/>
      <c r="AB303" s="337"/>
      <c r="AC303" s="339"/>
      <c r="AD303" s="336"/>
      <c r="AE303" s="336"/>
      <c r="AF303" s="337"/>
    </row>
    <row r="304" spans="1:32" ht="18.75" customHeight="1" x14ac:dyDescent="0.2">
      <c r="A304" s="330"/>
      <c r="B304" s="331"/>
      <c r="C304" s="382"/>
      <c r="D304" s="334"/>
      <c r="E304" s="322"/>
      <c r="F304" s="334"/>
      <c r="G304" s="442"/>
      <c r="H304" s="2365"/>
      <c r="I304" s="2299"/>
      <c r="J304" s="2283"/>
      <c r="K304" s="2283"/>
      <c r="L304" s="2299"/>
      <c r="M304" s="2283"/>
      <c r="N304" s="2283"/>
      <c r="O304" s="344"/>
      <c r="P304" s="344"/>
      <c r="Q304" s="344"/>
      <c r="R304" s="344"/>
      <c r="S304" s="344"/>
      <c r="T304" s="344"/>
      <c r="U304" s="344"/>
      <c r="V304" s="344"/>
      <c r="W304" s="344"/>
      <c r="X304" s="345"/>
      <c r="Y304" s="339"/>
      <c r="Z304" s="336"/>
      <c r="AA304" s="336"/>
      <c r="AB304" s="337"/>
      <c r="AC304" s="339"/>
      <c r="AD304" s="336"/>
      <c r="AE304" s="336"/>
      <c r="AF304" s="337"/>
    </row>
    <row r="305" spans="1:32" ht="18.75" customHeight="1" x14ac:dyDescent="0.2">
      <c r="A305" s="330"/>
      <c r="B305" s="331"/>
      <c r="C305" s="382"/>
      <c r="D305" s="334"/>
      <c r="E305" s="322"/>
      <c r="F305" s="334"/>
      <c r="G305" s="442"/>
      <c r="H305" s="388" t="s">
        <v>355</v>
      </c>
      <c r="I305" s="417" t="s">
        <v>8</v>
      </c>
      <c r="J305" s="341" t="s">
        <v>22</v>
      </c>
      <c r="K305" s="341"/>
      <c r="L305" s="409" t="s">
        <v>8</v>
      </c>
      <c r="M305" s="341" t="s">
        <v>23</v>
      </c>
      <c r="N305" s="341"/>
      <c r="O305" s="418" t="s">
        <v>8</v>
      </c>
      <c r="P305" s="341" t="s">
        <v>24</v>
      </c>
      <c r="Q305" s="368"/>
      <c r="R305" s="368"/>
      <c r="S305" s="368"/>
      <c r="T305" s="368"/>
      <c r="U305" s="368"/>
      <c r="V305" s="368"/>
      <c r="W305" s="368"/>
      <c r="X305" s="369"/>
      <c r="Y305" s="339"/>
      <c r="Z305" s="336"/>
      <c r="AA305" s="336"/>
      <c r="AB305" s="337"/>
      <c r="AC305" s="339"/>
      <c r="AD305" s="336"/>
      <c r="AE305" s="336"/>
      <c r="AF305" s="337"/>
    </row>
    <row r="306" spans="1:32" ht="18.75" customHeight="1" x14ac:dyDescent="0.2">
      <c r="A306" s="330"/>
      <c r="B306" s="331"/>
      <c r="C306" s="382"/>
      <c r="D306" s="334"/>
      <c r="E306" s="322"/>
      <c r="F306" s="334"/>
      <c r="G306" s="442"/>
      <c r="H306" s="388" t="s">
        <v>262</v>
      </c>
      <c r="I306" s="407" t="s">
        <v>8</v>
      </c>
      <c r="J306" s="341" t="s">
        <v>22</v>
      </c>
      <c r="K306" s="408"/>
      <c r="L306" s="409" t="s">
        <v>8</v>
      </c>
      <c r="M306" s="341" t="s">
        <v>26</v>
      </c>
      <c r="N306" s="368"/>
      <c r="O306" s="368"/>
      <c r="P306" s="368"/>
      <c r="Q306" s="368"/>
      <c r="R306" s="368"/>
      <c r="S306" s="368"/>
      <c r="T306" s="368"/>
      <c r="U306" s="368"/>
      <c r="V306" s="368"/>
      <c r="W306" s="368"/>
      <c r="X306" s="369"/>
      <c r="Y306" s="339"/>
      <c r="Z306" s="336"/>
      <c r="AA306" s="336"/>
      <c r="AB306" s="337"/>
      <c r="AC306" s="339"/>
      <c r="AD306" s="336"/>
      <c r="AE306" s="336"/>
      <c r="AF306" s="337"/>
    </row>
    <row r="307" spans="1:32" ht="18.75" customHeight="1" x14ac:dyDescent="0.2">
      <c r="A307" s="398" t="s">
        <v>8</v>
      </c>
      <c r="B307" s="331">
        <v>37</v>
      </c>
      <c r="C307" s="382" t="s">
        <v>395</v>
      </c>
      <c r="D307" s="398" t="s">
        <v>8</v>
      </c>
      <c r="E307" s="322" t="s">
        <v>189</v>
      </c>
      <c r="F307" s="334"/>
      <c r="G307" s="442"/>
      <c r="H307" s="364" t="s">
        <v>401</v>
      </c>
      <c r="I307" s="407" t="s">
        <v>8</v>
      </c>
      <c r="J307" s="341" t="s">
        <v>47</v>
      </c>
      <c r="K307" s="408"/>
      <c r="L307" s="367"/>
      <c r="M307" s="409" t="s">
        <v>8</v>
      </c>
      <c r="N307" s="341" t="s">
        <v>48</v>
      </c>
      <c r="O307" s="410"/>
      <c r="P307" s="410"/>
      <c r="Q307" s="410"/>
      <c r="R307" s="410"/>
      <c r="S307" s="410"/>
      <c r="T307" s="410"/>
      <c r="U307" s="410"/>
      <c r="V307" s="410"/>
      <c r="W307" s="410"/>
      <c r="X307" s="411"/>
      <c r="Y307" s="339"/>
      <c r="Z307" s="336"/>
      <c r="AA307" s="336"/>
      <c r="AB307" s="337"/>
      <c r="AC307" s="339"/>
      <c r="AD307" s="336"/>
      <c r="AE307" s="336"/>
      <c r="AF307" s="337"/>
    </row>
    <row r="308" spans="1:32" ht="18.75" customHeight="1" x14ac:dyDescent="0.2">
      <c r="A308" s="330"/>
      <c r="B308" s="331"/>
      <c r="C308" s="382" t="s">
        <v>402</v>
      </c>
      <c r="D308" s="398" t="s">
        <v>8</v>
      </c>
      <c r="E308" s="322" t="s">
        <v>175</v>
      </c>
      <c r="F308" s="334"/>
      <c r="G308" s="442"/>
      <c r="H308" s="388" t="s">
        <v>33</v>
      </c>
      <c r="I308" s="417" t="s">
        <v>8</v>
      </c>
      <c r="J308" s="341" t="s">
        <v>22</v>
      </c>
      <c r="K308" s="341"/>
      <c r="L308" s="409" t="s">
        <v>8</v>
      </c>
      <c r="M308" s="341" t="s">
        <v>23</v>
      </c>
      <c r="N308" s="341"/>
      <c r="O308" s="418" t="s">
        <v>8</v>
      </c>
      <c r="P308" s="341" t="s">
        <v>24</v>
      </c>
      <c r="Q308" s="368"/>
      <c r="R308" s="368"/>
      <c r="S308" s="368"/>
      <c r="T308" s="368"/>
      <c r="U308" s="368"/>
      <c r="V308" s="368"/>
      <c r="W308" s="368"/>
      <c r="X308" s="369"/>
      <c r="Y308" s="339"/>
      <c r="Z308" s="336"/>
      <c r="AA308" s="336"/>
      <c r="AB308" s="337"/>
      <c r="AC308" s="339"/>
      <c r="AD308" s="336"/>
      <c r="AE308" s="336"/>
      <c r="AF308" s="337"/>
    </row>
    <row r="309" spans="1:32" ht="18.75" customHeight="1" x14ac:dyDescent="0.2">
      <c r="A309" s="330"/>
      <c r="B309" s="331"/>
      <c r="C309" s="394"/>
      <c r="D309" s="398" t="s">
        <v>8</v>
      </c>
      <c r="E309" s="322" t="s">
        <v>360</v>
      </c>
      <c r="F309" s="334"/>
      <c r="G309" s="442"/>
      <c r="H309" s="385" t="s">
        <v>218</v>
      </c>
      <c r="I309" s="407" t="s">
        <v>8</v>
      </c>
      <c r="J309" s="341" t="s">
        <v>22</v>
      </c>
      <c r="K309" s="341"/>
      <c r="L309" s="409" t="s">
        <v>8</v>
      </c>
      <c r="M309" s="341" t="s">
        <v>23</v>
      </c>
      <c r="N309" s="341"/>
      <c r="O309" s="409" t="s">
        <v>8</v>
      </c>
      <c r="P309" s="341" t="s">
        <v>24</v>
      </c>
      <c r="Q309" s="408"/>
      <c r="R309" s="408"/>
      <c r="S309" s="408"/>
      <c r="T309" s="408"/>
      <c r="U309" s="408"/>
      <c r="V309" s="408"/>
      <c r="W309" s="408"/>
      <c r="X309" s="412"/>
      <c r="Y309" s="339"/>
      <c r="Z309" s="336"/>
      <c r="AA309" s="336"/>
      <c r="AB309" s="337"/>
      <c r="AC309" s="339"/>
      <c r="AD309" s="336"/>
      <c r="AE309" s="336"/>
      <c r="AF309" s="337"/>
    </row>
    <row r="310" spans="1:32" ht="18.75" customHeight="1" x14ac:dyDescent="0.2">
      <c r="A310" s="330"/>
      <c r="B310" s="331"/>
      <c r="C310" s="382"/>
      <c r="D310" s="398" t="s">
        <v>8</v>
      </c>
      <c r="E310" s="322" t="s">
        <v>361</v>
      </c>
      <c r="F310" s="334"/>
      <c r="G310" s="442"/>
      <c r="H310" s="340" t="s">
        <v>77</v>
      </c>
      <c r="I310" s="407" t="s">
        <v>8</v>
      </c>
      <c r="J310" s="341" t="s">
        <v>22</v>
      </c>
      <c r="K310" s="408"/>
      <c r="L310" s="409" t="s">
        <v>8</v>
      </c>
      <c r="M310" s="341" t="s">
        <v>26</v>
      </c>
      <c r="N310" s="368"/>
      <c r="O310" s="368"/>
      <c r="P310" s="368"/>
      <c r="Q310" s="368"/>
      <c r="R310" s="368"/>
      <c r="S310" s="368"/>
      <c r="T310" s="368"/>
      <c r="U310" s="368"/>
      <c r="V310" s="368"/>
      <c r="W310" s="368"/>
      <c r="X310" s="369"/>
      <c r="Y310" s="339"/>
      <c r="Z310" s="336"/>
      <c r="AA310" s="336"/>
      <c r="AB310" s="337"/>
      <c r="AC310" s="339"/>
      <c r="AD310" s="336"/>
      <c r="AE310" s="336"/>
      <c r="AF310" s="337"/>
    </row>
    <row r="311" spans="1:32" ht="18.75" customHeight="1" x14ac:dyDescent="0.2">
      <c r="A311" s="330"/>
      <c r="B311" s="331"/>
      <c r="C311" s="332"/>
      <c r="D311" s="333"/>
      <c r="E311" s="322"/>
      <c r="F311" s="334"/>
      <c r="G311" s="322"/>
      <c r="H311" s="385" t="s">
        <v>1448</v>
      </c>
      <c r="I311" s="407" t="s">
        <v>8</v>
      </c>
      <c r="J311" s="341" t="s">
        <v>22</v>
      </c>
      <c r="K311" s="341"/>
      <c r="L311" s="409" t="s">
        <v>8</v>
      </c>
      <c r="M311" s="344" t="s">
        <v>26</v>
      </c>
      <c r="N311" s="341"/>
      <c r="O311" s="341"/>
      <c r="P311" s="341"/>
      <c r="Q311" s="408"/>
      <c r="R311" s="408"/>
      <c r="S311" s="408"/>
      <c r="T311" s="408"/>
      <c r="U311" s="408"/>
      <c r="V311" s="408"/>
      <c r="W311" s="408"/>
      <c r="X311" s="412"/>
      <c r="Y311" s="339"/>
      <c r="Z311" s="336"/>
      <c r="AA311" s="336"/>
      <c r="AB311" s="337"/>
      <c r="AC311" s="339"/>
      <c r="AD311" s="336"/>
      <c r="AE311" s="336"/>
      <c r="AF311" s="337"/>
    </row>
    <row r="312" spans="1:32" ht="18.75" customHeight="1" x14ac:dyDescent="0.2">
      <c r="A312" s="330"/>
      <c r="B312" s="331"/>
      <c r="C312" s="332"/>
      <c r="D312" s="333"/>
      <c r="E312" s="322"/>
      <c r="F312" s="334"/>
      <c r="G312" s="322"/>
      <c r="H312" s="385" t="s">
        <v>1449</v>
      </c>
      <c r="I312" s="407" t="s">
        <v>8</v>
      </c>
      <c r="J312" s="341" t="s">
        <v>22</v>
      </c>
      <c r="K312" s="341"/>
      <c r="L312" s="409" t="s">
        <v>8</v>
      </c>
      <c r="M312" s="344" t="s">
        <v>26</v>
      </c>
      <c r="N312" s="341"/>
      <c r="O312" s="341"/>
      <c r="P312" s="341"/>
      <c r="Q312" s="408"/>
      <c r="R312" s="408"/>
      <c r="S312" s="408"/>
      <c r="T312" s="408"/>
      <c r="U312" s="408"/>
      <c r="V312" s="408"/>
      <c r="W312" s="408"/>
      <c r="X312" s="412"/>
      <c r="Y312" s="339"/>
      <c r="Z312" s="336"/>
      <c r="AA312" s="336"/>
      <c r="AB312" s="337"/>
      <c r="AC312" s="339"/>
      <c r="AD312" s="336"/>
      <c r="AE312" s="336"/>
      <c r="AF312" s="337"/>
    </row>
    <row r="313" spans="1:32" ht="18.75" customHeight="1" x14ac:dyDescent="0.2">
      <c r="A313" s="330"/>
      <c r="B313" s="331"/>
      <c r="C313" s="332"/>
      <c r="D313" s="333"/>
      <c r="E313" s="322"/>
      <c r="F313" s="334"/>
      <c r="G313" s="442"/>
      <c r="H313" s="433" t="s">
        <v>108</v>
      </c>
      <c r="I313" s="407" t="s">
        <v>8</v>
      </c>
      <c r="J313" s="341" t="s">
        <v>22</v>
      </c>
      <c r="K313" s="341"/>
      <c r="L313" s="409" t="s">
        <v>8</v>
      </c>
      <c r="M313" s="341" t="s">
        <v>23</v>
      </c>
      <c r="N313" s="341"/>
      <c r="O313" s="409" t="s">
        <v>8</v>
      </c>
      <c r="P313" s="341" t="s">
        <v>24</v>
      </c>
      <c r="Q313" s="410"/>
      <c r="R313" s="410"/>
      <c r="S313" s="410"/>
      <c r="T313" s="410"/>
      <c r="U313" s="434"/>
      <c r="V313" s="434"/>
      <c r="W313" s="434"/>
      <c r="X313" s="435"/>
      <c r="Y313" s="339"/>
      <c r="Z313" s="336"/>
      <c r="AA313" s="336"/>
      <c r="AB313" s="337"/>
      <c r="AC313" s="339"/>
      <c r="AD313" s="336"/>
      <c r="AE313" s="336"/>
      <c r="AF313" s="337"/>
    </row>
    <row r="314" spans="1:32" ht="18.75" customHeight="1" x14ac:dyDescent="0.2">
      <c r="A314" s="330"/>
      <c r="B314" s="331"/>
      <c r="C314" s="382"/>
      <c r="D314" s="334"/>
      <c r="E314" s="322"/>
      <c r="F314" s="334"/>
      <c r="G314" s="442"/>
      <c r="H314" s="388" t="s">
        <v>78</v>
      </c>
      <c r="I314" s="407" t="s">
        <v>8</v>
      </c>
      <c r="J314" s="341" t="s">
        <v>22</v>
      </c>
      <c r="K314" s="341"/>
      <c r="L314" s="409" t="s">
        <v>8</v>
      </c>
      <c r="M314" s="341" t="s">
        <v>35</v>
      </c>
      <c r="N314" s="341"/>
      <c r="O314" s="409" t="s">
        <v>8</v>
      </c>
      <c r="P314" s="341" t="s">
        <v>36</v>
      </c>
      <c r="Q314" s="368"/>
      <c r="R314" s="409" t="s">
        <v>8</v>
      </c>
      <c r="S314" s="341" t="s">
        <v>79</v>
      </c>
      <c r="T314" s="368"/>
      <c r="U314" s="368"/>
      <c r="V314" s="368"/>
      <c r="W314" s="368"/>
      <c r="X314" s="369"/>
      <c r="Y314" s="339"/>
      <c r="Z314" s="336"/>
      <c r="AA314" s="336"/>
      <c r="AB314" s="337"/>
      <c r="AC314" s="339"/>
      <c r="AD314" s="336"/>
      <c r="AE314" s="336"/>
      <c r="AF314" s="337"/>
    </row>
    <row r="315" spans="1:32" ht="18.75" customHeight="1" x14ac:dyDescent="0.2">
      <c r="A315" s="330"/>
      <c r="B315" s="331"/>
      <c r="C315" s="332"/>
      <c r="D315" s="333"/>
      <c r="E315" s="322"/>
      <c r="F315" s="334"/>
      <c r="G315" s="335"/>
      <c r="H315" s="340" t="s">
        <v>177</v>
      </c>
      <c r="I315" s="407" t="s">
        <v>8</v>
      </c>
      <c r="J315" s="341" t="s">
        <v>22</v>
      </c>
      <c r="K315" s="341"/>
      <c r="L315" s="409" t="s">
        <v>8</v>
      </c>
      <c r="M315" s="341" t="s">
        <v>35</v>
      </c>
      <c r="N315" s="341"/>
      <c r="O315" s="409" t="s">
        <v>8</v>
      </c>
      <c r="P315" s="341" t="s">
        <v>36</v>
      </c>
      <c r="Q315" s="341"/>
      <c r="R315" s="409" t="s">
        <v>8</v>
      </c>
      <c r="S315" s="341" t="s">
        <v>37</v>
      </c>
      <c r="T315" s="341"/>
      <c r="U315" s="410"/>
      <c r="V315" s="410"/>
      <c r="W315" s="410"/>
      <c r="X315" s="411"/>
      <c r="Y315" s="336"/>
      <c r="Z315" s="336"/>
      <c r="AA315" s="336"/>
      <c r="AB315" s="337"/>
      <c r="AC315" s="339"/>
      <c r="AD315" s="336"/>
      <c r="AE315" s="336"/>
      <c r="AF315" s="337"/>
    </row>
    <row r="316" spans="1:32" ht="18.75" customHeight="1" x14ac:dyDescent="0.2">
      <c r="A316" s="330"/>
      <c r="B316" s="331"/>
      <c r="C316" s="332"/>
      <c r="D316" s="333"/>
      <c r="E316" s="322"/>
      <c r="F316" s="334"/>
      <c r="G316" s="335"/>
      <c r="H316" s="476" t="s">
        <v>38</v>
      </c>
      <c r="I316" s="417" t="s">
        <v>8</v>
      </c>
      <c r="J316" s="343" t="s">
        <v>39</v>
      </c>
      <c r="K316" s="343"/>
      <c r="L316" s="418" t="s">
        <v>8</v>
      </c>
      <c r="M316" s="343" t="s">
        <v>40</v>
      </c>
      <c r="N316" s="343"/>
      <c r="O316" s="418" t="s">
        <v>8</v>
      </c>
      <c r="P316" s="343" t="s">
        <v>41</v>
      </c>
      <c r="Q316" s="343"/>
      <c r="R316" s="418"/>
      <c r="S316" s="343"/>
      <c r="T316" s="343"/>
      <c r="U316" s="434"/>
      <c r="V316" s="434"/>
      <c r="W316" s="434"/>
      <c r="X316" s="435"/>
      <c r="Y316" s="336"/>
      <c r="Z316" s="336"/>
      <c r="AA316" s="336"/>
      <c r="AB316" s="337"/>
      <c r="AC316" s="339"/>
      <c r="AD316" s="336"/>
      <c r="AE316" s="336"/>
      <c r="AF316" s="337"/>
    </row>
    <row r="317" spans="1:32" ht="19.5" customHeight="1" x14ac:dyDescent="0.2">
      <c r="A317" s="350"/>
      <c r="B317" s="351"/>
      <c r="C317" s="352"/>
      <c r="D317" s="353"/>
      <c r="E317" s="354"/>
      <c r="F317" s="355"/>
      <c r="G317" s="356"/>
      <c r="H317" s="477" t="s">
        <v>42</v>
      </c>
      <c r="I317" s="419" t="s">
        <v>8</v>
      </c>
      <c r="J317" s="358" t="s">
        <v>22</v>
      </c>
      <c r="K317" s="358"/>
      <c r="L317" s="420" t="s">
        <v>8</v>
      </c>
      <c r="M317" s="358" t="s">
        <v>26</v>
      </c>
      <c r="N317" s="358"/>
      <c r="O317" s="358"/>
      <c r="P317" s="358"/>
      <c r="Q317" s="468"/>
      <c r="R317" s="468"/>
      <c r="S317" s="468"/>
      <c r="T317" s="468"/>
      <c r="U317" s="468"/>
      <c r="V317" s="468"/>
      <c r="W317" s="468"/>
      <c r="X317" s="469"/>
      <c r="Y317" s="361"/>
      <c r="Z317" s="361"/>
      <c r="AA317" s="361"/>
      <c r="AB317" s="362"/>
      <c r="AC317" s="360"/>
      <c r="AD317" s="361"/>
      <c r="AE317" s="361"/>
      <c r="AF317" s="362"/>
    </row>
    <row r="318" spans="1:32" ht="18.75" customHeight="1" x14ac:dyDescent="0.2">
      <c r="A318" s="323"/>
      <c r="B318" s="324"/>
      <c r="C318" s="378"/>
      <c r="D318" s="327"/>
      <c r="E318" s="319"/>
      <c r="F318" s="391"/>
      <c r="G318" s="517"/>
      <c r="H318" s="479" t="s">
        <v>114</v>
      </c>
      <c r="I318" s="422" t="s">
        <v>8</v>
      </c>
      <c r="J318" s="366" t="s">
        <v>91</v>
      </c>
      <c r="K318" s="423"/>
      <c r="L318" s="379"/>
      <c r="M318" s="424" t="s">
        <v>8</v>
      </c>
      <c r="N318" s="366" t="s">
        <v>92</v>
      </c>
      <c r="O318" s="425"/>
      <c r="P318" s="425"/>
      <c r="Q318" s="425"/>
      <c r="R318" s="425"/>
      <c r="S318" s="425"/>
      <c r="T318" s="425"/>
      <c r="U318" s="425"/>
      <c r="V318" s="425"/>
      <c r="W318" s="425"/>
      <c r="X318" s="426"/>
      <c r="Y318" s="428" t="s">
        <v>8</v>
      </c>
      <c r="Z318" s="317" t="s">
        <v>17</v>
      </c>
      <c r="AA318" s="317"/>
      <c r="AB318" s="329"/>
      <c r="AC318" s="428" t="s">
        <v>8</v>
      </c>
      <c r="AD318" s="317" t="s">
        <v>17</v>
      </c>
      <c r="AE318" s="317"/>
      <c r="AF318" s="329"/>
    </row>
    <row r="319" spans="1:32" ht="18.75" customHeight="1" x14ac:dyDescent="0.2">
      <c r="A319" s="330"/>
      <c r="B319" s="331"/>
      <c r="C319" s="382"/>
      <c r="D319" s="334"/>
      <c r="E319" s="322"/>
      <c r="F319" s="392"/>
      <c r="G319" s="518"/>
      <c r="H319" s="388" t="s">
        <v>57</v>
      </c>
      <c r="I319" s="407" t="s">
        <v>8</v>
      </c>
      <c r="J319" s="341" t="s">
        <v>22</v>
      </c>
      <c r="K319" s="341"/>
      <c r="L319" s="367"/>
      <c r="M319" s="409" t="s">
        <v>8</v>
      </c>
      <c r="N319" s="341" t="s">
        <v>353</v>
      </c>
      <c r="O319" s="341"/>
      <c r="P319" s="367"/>
      <c r="Q319" s="408"/>
      <c r="R319" s="408"/>
      <c r="S319" s="408"/>
      <c r="T319" s="408"/>
      <c r="U319" s="408"/>
      <c r="V319" s="408"/>
      <c r="W319" s="408"/>
      <c r="X319" s="412"/>
      <c r="Y319" s="398" t="s">
        <v>8</v>
      </c>
      <c r="Z319" s="320" t="s">
        <v>18</v>
      </c>
      <c r="AA319" s="336"/>
      <c r="AB319" s="337"/>
      <c r="AC319" s="398" t="s">
        <v>8</v>
      </c>
      <c r="AD319" s="320" t="s">
        <v>18</v>
      </c>
      <c r="AE319" s="336"/>
      <c r="AF319" s="337"/>
    </row>
    <row r="320" spans="1:32" ht="19.5" customHeight="1" x14ac:dyDescent="0.2">
      <c r="A320" s="330"/>
      <c r="B320" s="331"/>
      <c r="C320" s="332"/>
      <c r="D320" s="333"/>
      <c r="E320" s="322"/>
      <c r="F320" s="334"/>
      <c r="G320" s="335"/>
      <c r="H320" s="347" t="s">
        <v>19</v>
      </c>
      <c r="I320" s="407" t="s">
        <v>8</v>
      </c>
      <c r="J320" s="341" t="s">
        <v>20</v>
      </c>
      <c r="K320" s="408"/>
      <c r="L320" s="367"/>
      <c r="M320" s="409" t="s">
        <v>8</v>
      </c>
      <c r="N320" s="341" t="s">
        <v>21</v>
      </c>
      <c r="O320" s="409"/>
      <c r="P320" s="341"/>
      <c r="Q320" s="410"/>
      <c r="R320" s="410"/>
      <c r="S320" s="410"/>
      <c r="T320" s="410"/>
      <c r="U320" s="410"/>
      <c r="V320" s="410"/>
      <c r="W320" s="410"/>
      <c r="X320" s="411"/>
      <c r="Y320" s="336"/>
      <c r="Z320" s="336"/>
      <c r="AA320" s="336"/>
      <c r="AB320" s="337"/>
      <c r="AC320" s="339"/>
      <c r="AD320" s="336"/>
      <c r="AE320" s="336"/>
      <c r="AF320" s="337"/>
    </row>
    <row r="321" spans="1:32" ht="19.5" customHeight="1" x14ac:dyDescent="0.2">
      <c r="A321" s="330"/>
      <c r="B321" s="331"/>
      <c r="C321" s="332"/>
      <c r="D321" s="333"/>
      <c r="E321" s="322"/>
      <c r="F321" s="334"/>
      <c r="G321" s="335"/>
      <c r="H321" s="347" t="s">
        <v>60</v>
      </c>
      <c r="I321" s="407" t="s">
        <v>8</v>
      </c>
      <c r="J321" s="341" t="s">
        <v>20</v>
      </c>
      <c r="K321" s="408"/>
      <c r="L321" s="367"/>
      <c r="M321" s="409" t="s">
        <v>8</v>
      </c>
      <c r="N321" s="341" t="s">
        <v>21</v>
      </c>
      <c r="O321" s="409"/>
      <c r="P321" s="341"/>
      <c r="Q321" s="410"/>
      <c r="R321" s="410"/>
      <c r="S321" s="410"/>
      <c r="T321" s="410"/>
      <c r="U321" s="410"/>
      <c r="V321" s="410"/>
      <c r="W321" s="410"/>
      <c r="X321" s="411"/>
      <c r="Y321" s="336"/>
      <c r="Z321" s="336"/>
      <c r="AA321" s="336"/>
      <c r="AB321" s="337"/>
      <c r="AC321" s="339"/>
      <c r="AD321" s="336"/>
      <c r="AE321" s="336"/>
      <c r="AF321" s="337"/>
    </row>
    <row r="322" spans="1:32" ht="18.75" customHeight="1" x14ac:dyDescent="0.2">
      <c r="A322" s="330"/>
      <c r="B322" s="331"/>
      <c r="C322" s="332"/>
      <c r="D322" s="333"/>
      <c r="E322" s="322"/>
      <c r="F322" s="392"/>
      <c r="G322" s="518"/>
      <c r="H322" s="2364" t="s">
        <v>354</v>
      </c>
      <c r="I322" s="2298" t="s">
        <v>8</v>
      </c>
      <c r="J322" s="2282" t="s">
        <v>22</v>
      </c>
      <c r="K322" s="2282"/>
      <c r="L322" s="2298" t="s">
        <v>8</v>
      </c>
      <c r="M322" s="2282" t="s">
        <v>26</v>
      </c>
      <c r="N322" s="2282"/>
      <c r="O322" s="343"/>
      <c r="P322" s="343"/>
      <c r="Q322" s="343"/>
      <c r="R322" s="343"/>
      <c r="S322" s="343"/>
      <c r="T322" s="343"/>
      <c r="U322" s="343"/>
      <c r="V322" s="343"/>
      <c r="W322" s="343"/>
      <c r="X322" s="346"/>
      <c r="Y322" s="339"/>
      <c r="Z322" s="336"/>
      <c r="AA322" s="336"/>
      <c r="AB322" s="337"/>
      <c r="AC322" s="339"/>
      <c r="AD322" s="336"/>
      <c r="AE322" s="336"/>
      <c r="AF322" s="337"/>
    </row>
    <row r="323" spans="1:32" ht="18.75" customHeight="1" x14ac:dyDescent="0.2">
      <c r="A323" s="330"/>
      <c r="B323" s="331"/>
      <c r="C323" s="332"/>
      <c r="D323" s="333"/>
      <c r="E323" s="322"/>
      <c r="F323" s="392"/>
      <c r="G323" s="518"/>
      <c r="H323" s="2365"/>
      <c r="I323" s="2299"/>
      <c r="J323" s="2283"/>
      <c r="K323" s="2283"/>
      <c r="L323" s="2299"/>
      <c r="M323" s="2283"/>
      <c r="N323" s="2283"/>
      <c r="O323" s="344"/>
      <c r="P323" s="344"/>
      <c r="Q323" s="344"/>
      <c r="R323" s="344"/>
      <c r="S323" s="344"/>
      <c r="T323" s="344"/>
      <c r="U323" s="344"/>
      <c r="V323" s="344"/>
      <c r="W323" s="344"/>
      <c r="X323" s="345"/>
      <c r="Y323" s="339"/>
      <c r="Z323" s="336"/>
      <c r="AA323" s="336"/>
      <c r="AB323" s="337"/>
      <c r="AC323" s="339"/>
      <c r="AD323" s="336"/>
      <c r="AE323" s="336"/>
      <c r="AF323" s="337"/>
    </row>
    <row r="324" spans="1:32" ht="18.75" customHeight="1" x14ac:dyDescent="0.2">
      <c r="A324" s="330"/>
      <c r="B324" s="331"/>
      <c r="C324" s="382" t="s">
        <v>395</v>
      </c>
      <c r="D324" s="398" t="s">
        <v>8</v>
      </c>
      <c r="E324" s="322" t="s">
        <v>189</v>
      </c>
      <c r="F324" s="392"/>
      <c r="G324" s="518"/>
      <c r="H324" s="388" t="s">
        <v>355</v>
      </c>
      <c r="I324" s="417" t="s">
        <v>8</v>
      </c>
      <c r="J324" s="341" t="s">
        <v>22</v>
      </c>
      <c r="K324" s="341"/>
      <c r="L324" s="409" t="s">
        <v>8</v>
      </c>
      <c r="M324" s="341" t="s">
        <v>23</v>
      </c>
      <c r="N324" s="341"/>
      <c r="O324" s="418" t="s">
        <v>8</v>
      </c>
      <c r="P324" s="341" t="s">
        <v>24</v>
      </c>
      <c r="Q324" s="368"/>
      <c r="R324" s="368"/>
      <c r="S324" s="368"/>
      <c r="T324" s="368"/>
      <c r="U324" s="368"/>
      <c r="V324" s="368"/>
      <c r="W324" s="368"/>
      <c r="X324" s="369"/>
      <c r="Y324" s="339"/>
      <c r="Z324" s="336"/>
      <c r="AA324" s="336"/>
      <c r="AB324" s="337"/>
      <c r="AC324" s="339"/>
      <c r="AD324" s="336"/>
      <c r="AE324" s="336"/>
      <c r="AF324" s="337"/>
    </row>
    <row r="325" spans="1:32" ht="18.75" customHeight="1" x14ac:dyDescent="0.2">
      <c r="A325" s="398" t="s">
        <v>8</v>
      </c>
      <c r="B325" s="331">
        <v>39</v>
      </c>
      <c r="C325" s="382" t="s">
        <v>402</v>
      </c>
      <c r="D325" s="398" t="s">
        <v>8</v>
      </c>
      <c r="E325" s="322" t="s">
        <v>175</v>
      </c>
      <c r="F325" s="392"/>
      <c r="G325" s="518"/>
      <c r="H325" s="388" t="s">
        <v>262</v>
      </c>
      <c r="I325" s="407" t="s">
        <v>8</v>
      </c>
      <c r="J325" s="341" t="s">
        <v>22</v>
      </c>
      <c r="K325" s="408"/>
      <c r="L325" s="409" t="s">
        <v>8</v>
      </c>
      <c r="M325" s="341" t="s">
        <v>26</v>
      </c>
      <c r="N325" s="368"/>
      <c r="O325" s="368"/>
      <c r="P325" s="368"/>
      <c r="Q325" s="368"/>
      <c r="R325" s="368"/>
      <c r="S325" s="368"/>
      <c r="T325" s="368"/>
      <c r="U325" s="368"/>
      <c r="V325" s="368"/>
      <c r="W325" s="368"/>
      <c r="X325" s="369"/>
      <c r="Y325" s="339"/>
      <c r="Z325" s="336"/>
      <c r="AA325" s="336"/>
      <c r="AB325" s="337"/>
      <c r="AC325" s="339"/>
      <c r="AD325" s="336"/>
      <c r="AE325" s="336"/>
      <c r="AF325" s="337"/>
    </row>
    <row r="326" spans="1:32" ht="18.75" customHeight="1" x14ac:dyDescent="0.2">
      <c r="A326" s="330"/>
      <c r="B326" s="331"/>
      <c r="C326" s="382" t="s">
        <v>362</v>
      </c>
      <c r="D326" s="398" t="s">
        <v>8</v>
      </c>
      <c r="E326" s="322" t="s">
        <v>360</v>
      </c>
      <c r="F326" s="334"/>
      <c r="G326" s="322"/>
      <c r="H326" s="385" t="s">
        <v>1448</v>
      </c>
      <c r="I326" s="407" t="s">
        <v>8</v>
      </c>
      <c r="J326" s="341" t="s">
        <v>22</v>
      </c>
      <c r="K326" s="341"/>
      <c r="L326" s="409" t="s">
        <v>8</v>
      </c>
      <c r="M326" s="344" t="s">
        <v>26</v>
      </c>
      <c r="N326" s="341"/>
      <c r="O326" s="341"/>
      <c r="P326" s="341"/>
      <c r="Q326" s="408"/>
      <c r="R326" s="408"/>
      <c r="S326" s="408"/>
      <c r="T326" s="408"/>
      <c r="U326" s="408"/>
      <c r="V326" s="408"/>
      <c r="W326" s="408"/>
      <c r="X326" s="412"/>
      <c r="Y326" s="339"/>
      <c r="Z326" s="336"/>
      <c r="AA326" s="336"/>
      <c r="AB326" s="337"/>
      <c r="AC326" s="339"/>
      <c r="AD326" s="336"/>
      <c r="AE326" s="336"/>
      <c r="AF326" s="337"/>
    </row>
    <row r="327" spans="1:32" ht="18.75" customHeight="1" x14ac:dyDescent="0.2">
      <c r="A327" s="330"/>
      <c r="B327" s="331"/>
      <c r="C327" s="332"/>
      <c r="D327" s="398" t="s">
        <v>8</v>
      </c>
      <c r="E327" s="322" t="s">
        <v>361</v>
      </c>
      <c r="F327" s="334"/>
      <c r="G327" s="322"/>
      <c r="H327" s="385" t="s">
        <v>1449</v>
      </c>
      <c r="I327" s="407" t="s">
        <v>8</v>
      </c>
      <c r="J327" s="341" t="s">
        <v>22</v>
      </c>
      <c r="K327" s="341"/>
      <c r="L327" s="409" t="s">
        <v>8</v>
      </c>
      <c r="M327" s="344" t="s">
        <v>26</v>
      </c>
      <c r="N327" s="341"/>
      <c r="O327" s="341"/>
      <c r="P327" s="341"/>
      <c r="Q327" s="408"/>
      <c r="R327" s="408"/>
      <c r="S327" s="408"/>
      <c r="T327" s="408"/>
      <c r="U327" s="408"/>
      <c r="V327" s="408"/>
      <c r="W327" s="408"/>
      <c r="X327" s="412"/>
      <c r="Y327" s="339"/>
      <c r="Z327" s="336"/>
      <c r="AA327" s="336"/>
      <c r="AB327" s="337"/>
      <c r="AC327" s="339"/>
      <c r="AD327" s="336"/>
      <c r="AE327" s="336"/>
      <c r="AF327" s="337"/>
    </row>
    <row r="328" spans="1:32" ht="18.75" customHeight="1" x14ac:dyDescent="0.2">
      <c r="A328" s="330"/>
      <c r="B328" s="331"/>
      <c r="C328" s="332"/>
      <c r="D328" s="333"/>
      <c r="E328" s="322"/>
      <c r="F328" s="392"/>
      <c r="G328" s="518"/>
      <c r="H328" s="433" t="s">
        <v>108</v>
      </c>
      <c r="I328" s="407" t="s">
        <v>8</v>
      </c>
      <c r="J328" s="341" t="s">
        <v>22</v>
      </c>
      <c r="K328" s="341"/>
      <c r="L328" s="409" t="s">
        <v>8</v>
      </c>
      <c r="M328" s="341" t="s">
        <v>23</v>
      </c>
      <c r="N328" s="341"/>
      <c r="O328" s="409" t="s">
        <v>8</v>
      </c>
      <c r="P328" s="341" t="s">
        <v>24</v>
      </c>
      <c r="Q328" s="410"/>
      <c r="R328" s="410"/>
      <c r="S328" s="410"/>
      <c r="T328" s="410"/>
      <c r="U328" s="434"/>
      <c r="V328" s="434"/>
      <c r="W328" s="434"/>
      <c r="X328" s="435"/>
      <c r="Y328" s="339"/>
      <c r="Z328" s="336"/>
      <c r="AA328" s="336"/>
      <c r="AB328" s="337"/>
      <c r="AC328" s="339"/>
      <c r="AD328" s="336"/>
      <c r="AE328" s="336"/>
      <c r="AF328" s="337"/>
    </row>
    <row r="329" spans="1:32" ht="18.75" customHeight="1" x14ac:dyDescent="0.2">
      <c r="A329" s="330"/>
      <c r="B329" s="331"/>
      <c r="C329" s="332"/>
      <c r="D329" s="333"/>
      <c r="E329" s="322"/>
      <c r="F329" s="392"/>
      <c r="G329" s="518"/>
      <c r="H329" s="388" t="s">
        <v>78</v>
      </c>
      <c r="I329" s="407" t="s">
        <v>8</v>
      </c>
      <c r="J329" s="341" t="s">
        <v>22</v>
      </c>
      <c r="K329" s="341"/>
      <c r="L329" s="409" t="s">
        <v>8</v>
      </c>
      <c r="M329" s="341" t="s">
        <v>35</v>
      </c>
      <c r="N329" s="341"/>
      <c r="O329" s="409" t="s">
        <v>8</v>
      </c>
      <c r="P329" s="341" t="s">
        <v>36</v>
      </c>
      <c r="Q329" s="368"/>
      <c r="R329" s="409" t="s">
        <v>8</v>
      </c>
      <c r="S329" s="341" t="s">
        <v>79</v>
      </c>
      <c r="T329" s="368"/>
      <c r="U329" s="368"/>
      <c r="V329" s="368"/>
      <c r="W329" s="368"/>
      <c r="X329" s="369"/>
      <c r="Y329" s="339"/>
      <c r="Z329" s="336"/>
      <c r="AA329" s="336"/>
      <c r="AB329" s="337"/>
      <c r="AC329" s="339"/>
      <c r="AD329" s="336"/>
      <c r="AE329" s="336"/>
      <c r="AF329" s="337"/>
    </row>
    <row r="330" spans="1:32" ht="18.75" customHeight="1" x14ac:dyDescent="0.2">
      <c r="A330" s="330"/>
      <c r="B330" s="331"/>
      <c r="C330" s="332"/>
      <c r="D330" s="333"/>
      <c r="E330" s="322"/>
      <c r="F330" s="334"/>
      <c r="G330" s="335"/>
      <c r="H330" s="340" t="s">
        <v>177</v>
      </c>
      <c r="I330" s="407" t="s">
        <v>8</v>
      </c>
      <c r="J330" s="341" t="s">
        <v>22</v>
      </c>
      <c r="K330" s="341"/>
      <c r="L330" s="409" t="s">
        <v>8</v>
      </c>
      <c r="M330" s="341" t="s">
        <v>35</v>
      </c>
      <c r="N330" s="341"/>
      <c r="O330" s="409" t="s">
        <v>8</v>
      </c>
      <c r="P330" s="341" t="s">
        <v>36</v>
      </c>
      <c r="Q330" s="341"/>
      <c r="R330" s="409" t="s">
        <v>8</v>
      </c>
      <c r="S330" s="341" t="s">
        <v>37</v>
      </c>
      <c r="T330" s="341"/>
      <c r="U330" s="410"/>
      <c r="V330" s="410"/>
      <c r="W330" s="410"/>
      <c r="X330" s="411"/>
      <c r="Y330" s="336"/>
      <c r="Z330" s="336"/>
      <c r="AA330" s="336"/>
      <c r="AB330" s="337"/>
      <c r="AC330" s="339"/>
      <c r="AD330" s="336"/>
      <c r="AE330" s="336"/>
      <c r="AF330" s="337"/>
    </row>
    <row r="331" spans="1:32" ht="18.75" customHeight="1" x14ac:dyDescent="0.2">
      <c r="A331" s="330"/>
      <c r="B331" s="331"/>
      <c r="C331" s="332"/>
      <c r="D331" s="333"/>
      <c r="E331" s="322"/>
      <c r="F331" s="334"/>
      <c r="G331" s="335"/>
      <c r="H331" s="476" t="s">
        <v>38</v>
      </c>
      <c r="I331" s="417" t="s">
        <v>8</v>
      </c>
      <c r="J331" s="343" t="s">
        <v>39</v>
      </c>
      <c r="K331" s="343"/>
      <c r="L331" s="418" t="s">
        <v>8</v>
      </c>
      <c r="M331" s="343" t="s">
        <v>40</v>
      </c>
      <c r="N331" s="343"/>
      <c r="O331" s="418" t="s">
        <v>8</v>
      </c>
      <c r="P331" s="343" t="s">
        <v>41</v>
      </c>
      <c r="Q331" s="343"/>
      <c r="R331" s="418"/>
      <c r="S331" s="343"/>
      <c r="T331" s="343"/>
      <c r="U331" s="434"/>
      <c r="V331" s="434"/>
      <c r="W331" s="434"/>
      <c r="X331" s="435"/>
      <c r="Y331" s="336"/>
      <c r="Z331" s="336"/>
      <c r="AA331" s="336"/>
      <c r="AB331" s="337"/>
      <c r="AC331" s="339"/>
      <c r="AD331" s="336"/>
      <c r="AE331" s="336"/>
      <c r="AF331" s="337"/>
    </row>
    <row r="332" spans="1:32" ht="19.5" customHeight="1" x14ac:dyDescent="0.2">
      <c r="A332" s="350"/>
      <c r="B332" s="351"/>
      <c r="C332" s="352"/>
      <c r="D332" s="353"/>
      <c r="E332" s="354"/>
      <c r="F332" s="355"/>
      <c r="G332" s="356"/>
      <c r="H332" s="477" t="s">
        <v>42</v>
      </c>
      <c r="I332" s="419" t="s">
        <v>8</v>
      </c>
      <c r="J332" s="358" t="s">
        <v>22</v>
      </c>
      <c r="K332" s="358"/>
      <c r="L332" s="420" t="s">
        <v>8</v>
      </c>
      <c r="M332" s="358" t="s">
        <v>26</v>
      </c>
      <c r="N332" s="358"/>
      <c r="O332" s="358"/>
      <c r="P332" s="358"/>
      <c r="Q332" s="468"/>
      <c r="R332" s="468"/>
      <c r="S332" s="468"/>
      <c r="T332" s="468"/>
      <c r="U332" s="468"/>
      <c r="V332" s="468"/>
      <c r="W332" s="468"/>
      <c r="X332" s="469"/>
      <c r="Y332" s="361"/>
      <c r="Z332" s="361"/>
      <c r="AA332" s="361"/>
      <c r="AB332" s="362"/>
      <c r="AC332" s="360"/>
      <c r="AD332" s="361"/>
      <c r="AE332" s="361"/>
      <c r="AF332" s="362"/>
    </row>
    <row r="333" spans="1:32" ht="20.25" customHeight="1" x14ac:dyDescent="0.2"/>
    <row r="334" spans="1:32" ht="20.25" customHeight="1" x14ac:dyDescent="0.2">
      <c r="A334" s="2351" t="s">
        <v>229</v>
      </c>
      <c r="B334" s="2351"/>
      <c r="C334" s="2351"/>
      <c r="D334" s="2351"/>
      <c r="E334" s="2351"/>
      <c r="F334" s="2351"/>
      <c r="G334" s="2351"/>
      <c r="H334" s="2351"/>
      <c r="I334" s="2351"/>
      <c r="J334" s="2351"/>
      <c r="K334" s="2351"/>
      <c r="L334" s="2351"/>
      <c r="M334" s="2351"/>
      <c r="N334" s="2351"/>
      <c r="O334" s="2351"/>
      <c r="P334" s="2351"/>
      <c r="Q334" s="2351"/>
      <c r="R334" s="2351"/>
      <c r="S334" s="2351"/>
      <c r="T334" s="2351"/>
      <c r="U334" s="2351"/>
      <c r="V334" s="2351"/>
      <c r="W334" s="2351"/>
      <c r="X334" s="2351"/>
      <c r="Y334" s="2351"/>
      <c r="Z334" s="2351"/>
      <c r="AA334" s="2351"/>
      <c r="AB334" s="2351"/>
      <c r="AC334" s="2351"/>
      <c r="AD334" s="2351"/>
      <c r="AE334" s="2351"/>
      <c r="AF334" s="2351"/>
    </row>
    <row r="335" spans="1:32" ht="20.25" customHeight="1" x14ac:dyDescent="0.2"/>
    <row r="336" spans="1:32" ht="30" customHeight="1" x14ac:dyDescent="0.2">
      <c r="S336" s="2261" t="s">
        <v>0</v>
      </c>
      <c r="T336" s="2262"/>
      <c r="U336" s="2262"/>
      <c r="V336" s="2263"/>
      <c r="W336" s="446"/>
      <c r="X336" s="447"/>
      <c r="Y336" s="447"/>
      <c r="Z336" s="447"/>
      <c r="AA336" s="447"/>
      <c r="AB336" s="447"/>
      <c r="AC336" s="447"/>
      <c r="AD336" s="447"/>
      <c r="AE336" s="447"/>
      <c r="AF336" s="541"/>
    </row>
    <row r="337" spans="1:32" ht="20.25" customHeight="1" x14ac:dyDescent="0.2">
      <c r="A337" s="482"/>
      <c r="B337" s="482"/>
      <c r="C337" s="453"/>
      <c r="D337" s="453"/>
      <c r="E337" s="453"/>
      <c r="F337" s="453"/>
      <c r="G337" s="430"/>
      <c r="H337" s="453"/>
      <c r="I337" s="453"/>
      <c r="J337" s="453"/>
      <c r="K337" s="453"/>
      <c r="L337" s="453"/>
      <c r="M337" s="453"/>
      <c r="N337" s="453"/>
      <c r="O337" s="453"/>
      <c r="P337" s="453"/>
      <c r="Q337" s="453"/>
      <c r="R337" s="453"/>
      <c r="S337" s="453"/>
      <c r="T337" s="453"/>
      <c r="U337" s="453"/>
      <c r="V337" s="453"/>
      <c r="W337" s="453"/>
      <c r="X337" s="453"/>
      <c r="Y337" s="453"/>
      <c r="Z337" s="453"/>
      <c r="AA337" s="453"/>
      <c r="AB337" s="453"/>
      <c r="AC337" s="453"/>
      <c r="AD337" s="453"/>
      <c r="AE337" s="453"/>
      <c r="AF337" s="453"/>
    </row>
    <row r="338" spans="1:32" ht="18" customHeight="1" x14ac:dyDescent="0.2">
      <c r="A338" s="2261" t="s">
        <v>230</v>
      </c>
      <c r="B338" s="2262"/>
      <c r="C338" s="2263"/>
      <c r="D338" s="2261" t="s">
        <v>1</v>
      </c>
      <c r="E338" s="2263"/>
      <c r="F338" s="2352" t="s">
        <v>2</v>
      </c>
      <c r="G338" s="2353"/>
      <c r="H338" s="2261" t="s">
        <v>3</v>
      </c>
      <c r="I338" s="2262"/>
      <c r="J338" s="2262"/>
      <c r="K338" s="2262"/>
      <c r="L338" s="2262"/>
      <c r="M338" s="2262"/>
      <c r="N338" s="2262"/>
      <c r="O338" s="2262"/>
      <c r="P338" s="2262"/>
      <c r="Q338" s="2262"/>
      <c r="R338" s="2262"/>
      <c r="S338" s="2262"/>
      <c r="T338" s="2262"/>
      <c r="U338" s="2262"/>
      <c r="V338" s="2262"/>
      <c r="W338" s="2262"/>
      <c r="X338" s="2262"/>
      <c r="Y338" s="2262"/>
      <c r="Z338" s="2262"/>
      <c r="AA338" s="2262"/>
      <c r="AB338" s="2262"/>
      <c r="AC338" s="2262"/>
      <c r="AD338" s="2262"/>
      <c r="AE338" s="2262"/>
      <c r="AF338" s="2263"/>
    </row>
    <row r="339" spans="1:32" ht="18.75" customHeight="1" x14ac:dyDescent="0.2">
      <c r="A339" s="2264" t="s">
        <v>6</v>
      </c>
      <c r="B339" s="2265"/>
      <c r="C339" s="2266"/>
      <c r="D339" s="449"/>
      <c r="E339" s="375"/>
      <c r="F339" s="326"/>
      <c r="G339" s="460"/>
      <c r="H339" s="2270" t="s">
        <v>7</v>
      </c>
      <c r="I339" s="428" t="s">
        <v>8</v>
      </c>
      <c r="J339" s="317" t="s">
        <v>9</v>
      </c>
      <c r="K339" s="317"/>
      <c r="L339" s="317"/>
      <c r="M339" s="399" t="s">
        <v>8</v>
      </c>
      <c r="N339" s="317" t="s">
        <v>10</v>
      </c>
      <c r="O339" s="317"/>
      <c r="P339" s="317"/>
      <c r="Q339" s="399" t="s">
        <v>8</v>
      </c>
      <c r="R339" s="317" t="s">
        <v>11</v>
      </c>
      <c r="S339" s="317"/>
      <c r="T339" s="317"/>
      <c r="U339" s="399" t="s">
        <v>8</v>
      </c>
      <c r="V339" s="317" t="s">
        <v>12</v>
      </c>
      <c r="W339" s="317"/>
      <c r="X339" s="317"/>
      <c r="Y339" s="317"/>
      <c r="Z339" s="317"/>
      <c r="AA339" s="317"/>
      <c r="AB339" s="317"/>
      <c r="AC339" s="317"/>
      <c r="AD339" s="317"/>
      <c r="AE339" s="317"/>
      <c r="AF339" s="328"/>
    </row>
    <row r="340" spans="1:32" ht="18.75" customHeight="1" x14ac:dyDescent="0.2">
      <c r="A340" s="2267"/>
      <c r="B340" s="2268"/>
      <c r="C340" s="2269"/>
      <c r="D340" s="450"/>
      <c r="E340" s="377"/>
      <c r="F340" s="353"/>
      <c r="G340" s="431"/>
      <c r="H340" s="2271"/>
      <c r="I340" s="458" t="s">
        <v>8</v>
      </c>
      <c r="J340" s="451" t="s">
        <v>13</v>
      </c>
      <c r="K340" s="451"/>
      <c r="L340" s="451"/>
      <c r="M340" s="429" t="s">
        <v>8</v>
      </c>
      <c r="N340" s="451" t="s">
        <v>14</v>
      </c>
      <c r="O340" s="451"/>
      <c r="P340" s="451"/>
      <c r="Q340" s="429" t="s">
        <v>8</v>
      </c>
      <c r="R340" s="451" t="s">
        <v>15</v>
      </c>
      <c r="S340" s="451"/>
      <c r="T340" s="451"/>
      <c r="U340" s="429" t="s">
        <v>8</v>
      </c>
      <c r="V340" s="451" t="s">
        <v>16</v>
      </c>
      <c r="W340" s="451"/>
      <c r="X340" s="451"/>
      <c r="Y340" s="453"/>
      <c r="Z340" s="453"/>
      <c r="AA340" s="453"/>
      <c r="AB340" s="453"/>
      <c r="AC340" s="453"/>
      <c r="AD340" s="453"/>
      <c r="AE340" s="453"/>
      <c r="AF340" s="377"/>
    </row>
    <row r="341" spans="1:32" ht="19.5" customHeight="1" x14ac:dyDescent="0.2">
      <c r="A341" s="330"/>
      <c r="B341" s="331"/>
      <c r="C341" s="332"/>
      <c r="D341" s="333"/>
      <c r="E341" s="322"/>
      <c r="F341" s="334"/>
      <c r="G341" s="335"/>
      <c r="H341" s="393" t="s">
        <v>19</v>
      </c>
      <c r="I341" s="407" t="s">
        <v>8</v>
      </c>
      <c r="J341" s="341" t="s">
        <v>20</v>
      </c>
      <c r="K341" s="408"/>
      <c r="L341" s="367"/>
      <c r="M341" s="409" t="s">
        <v>8</v>
      </c>
      <c r="N341" s="341" t="s">
        <v>21</v>
      </c>
      <c r="O341" s="409"/>
      <c r="P341" s="341"/>
      <c r="Q341" s="410"/>
      <c r="R341" s="410"/>
      <c r="S341" s="410"/>
      <c r="T341" s="410"/>
      <c r="U341" s="410"/>
      <c r="V341" s="410"/>
      <c r="W341" s="410"/>
      <c r="X341" s="410"/>
      <c r="Y341" s="410"/>
      <c r="Z341" s="410"/>
      <c r="AA341" s="410"/>
      <c r="AB341" s="410"/>
      <c r="AC341" s="410"/>
      <c r="AD341" s="410"/>
      <c r="AE341" s="410"/>
      <c r="AF341" s="455"/>
    </row>
    <row r="342" spans="1:32" ht="18.75" customHeight="1" x14ac:dyDescent="0.2">
      <c r="A342" s="330"/>
      <c r="B342" s="331"/>
      <c r="C342" s="382"/>
      <c r="D342" s="334"/>
      <c r="E342" s="322"/>
      <c r="F342" s="334"/>
      <c r="G342" s="442"/>
      <c r="H342" s="483" t="s">
        <v>51</v>
      </c>
      <c r="I342" s="404" t="s">
        <v>8</v>
      </c>
      <c r="J342" s="344" t="s">
        <v>22</v>
      </c>
      <c r="K342" s="413"/>
      <c r="L342" s="427" t="s">
        <v>8</v>
      </c>
      <c r="M342" s="344" t="s">
        <v>26</v>
      </c>
      <c r="N342" s="413"/>
      <c r="O342" s="405"/>
      <c r="P342" s="405"/>
      <c r="Q342" s="405"/>
      <c r="R342" s="405"/>
      <c r="S342" s="405"/>
      <c r="T342" s="405"/>
      <c r="U342" s="405"/>
      <c r="V342" s="405"/>
      <c r="W342" s="405"/>
      <c r="X342" s="405"/>
      <c r="Y342" s="405"/>
      <c r="Z342" s="405"/>
      <c r="AA342" s="405"/>
      <c r="AB342" s="405"/>
      <c r="AC342" s="405"/>
      <c r="AD342" s="405"/>
      <c r="AE342" s="405"/>
      <c r="AF342" s="406"/>
    </row>
    <row r="343" spans="1:32" ht="18.75" customHeight="1" x14ac:dyDescent="0.2">
      <c r="A343" s="330"/>
      <c r="B343" s="331"/>
      <c r="C343" s="382"/>
      <c r="D343" s="334"/>
      <c r="E343" s="322"/>
      <c r="F343" s="334"/>
      <c r="G343" s="442"/>
      <c r="H343" s="2312" t="s">
        <v>52</v>
      </c>
      <c r="I343" s="2280" t="s">
        <v>8</v>
      </c>
      <c r="J343" s="2282" t="s">
        <v>27</v>
      </c>
      <c r="K343" s="2282"/>
      <c r="L343" s="2282"/>
      <c r="M343" s="2280" t="s">
        <v>8</v>
      </c>
      <c r="N343" s="2282" t="s">
        <v>28</v>
      </c>
      <c r="O343" s="2282"/>
      <c r="P343" s="2282"/>
      <c r="Q343" s="434"/>
      <c r="R343" s="434"/>
      <c r="S343" s="434"/>
      <c r="T343" s="434"/>
      <c r="U343" s="434"/>
      <c r="V343" s="434"/>
      <c r="W343" s="434"/>
      <c r="X343" s="434"/>
      <c r="Y343" s="434"/>
      <c r="Z343" s="434"/>
      <c r="AA343" s="434"/>
      <c r="AB343" s="434"/>
      <c r="AC343" s="434"/>
      <c r="AD343" s="434"/>
      <c r="AE343" s="434"/>
      <c r="AF343" s="435"/>
    </row>
    <row r="344" spans="1:32" ht="18.75" customHeight="1" x14ac:dyDescent="0.2">
      <c r="A344" s="330"/>
      <c r="B344" s="331"/>
      <c r="C344" s="382"/>
      <c r="D344" s="334"/>
      <c r="E344" s="322"/>
      <c r="F344" s="334"/>
      <c r="G344" s="442"/>
      <c r="H344" s="2313"/>
      <c r="I344" s="2281"/>
      <c r="J344" s="2283"/>
      <c r="K344" s="2283"/>
      <c r="L344" s="2283"/>
      <c r="M344" s="2281"/>
      <c r="N344" s="2283"/>
      <c r="O344" s="2283"/>
      <c r="P344" s="2283"/>
      <c r="Q344" s="405"/>
      <c r="R344" s="405"/>
      <c r="S344" s="405"/>
      <c r="T344" s="405"/>
      <c r="U344" s="405"/>
      <c r="V344" s="405"/>
      <c r="W344" s="405"/>
      <c r="X344" s="405"/>
      <c r="Y344" s="405"/>
      <c r="Z344" s="405"/>
      <c r="AA344" s="405"/>
      <c r="AB344" s="405"/>
      <c r="AC344" s="405"/>
      <c r="AD344" s="405"/>
      <c r="AE344" s="405"/>
      <c r="AF344" s="406"/>
    </row>
    <row r="345" spans="1:32" ht="18.75" customHeight="1" x14ac:dyDescent="0.2">
      <c r="A345" s="330"/>
      <c r="B345" s="331"/>
      <c r="C345" s="382"/>
      <c r="D345" s="334"/>
      <c r="E345" s="322"/>
      <c r="F345" s="334"/>
      <c r="G345" s="442"/>
      <c r="H345" s="2312" t="s">
        <v>53</v>
      </c>
      <c r="I345" s="2280" t="s">
        <v>8</v>
      </c>
      <c r="J345" s="2282" t="s">
        <v>27</v>
      </c>
      <c r="K345" s="2282"/>
      <c r="L345" s="2282"/>
      <c r="M345" s="2280" t="s">
        <v>8</v>
      </c>
      <c r="N345" s="2282" t="s">
        <v>28</v>
      </c>
      <c r="O345" s="2282"/>
      <c r="P345" s="2282"/>
      <c r="Q345" s="434"/>
      <c r="R345" s="434"/>
      <c r="S345" s="434"/>
      <c r="T345" s="434"/>
      <c r="U345" s="434"/>
      <c r="V345" s="434"/>
      <c r="W345" s="434"/>
      <c r="X345" s="434"/>
      <c r="Y345" s="434"/>
      <c r="Z345" s="434"/>
      <c r="AA345" s="434"/>
      <c r="AB345" s="434"/>
      <c r="AC345" s="434"/>
      <c r="AD345" s="434"/>
      <c r="AE345" s="434"/>
      <c r="AF345" s="435"/>
    </row>
    <row r="346" spans="1:32" ht="18.75" customHeight="1" x14ac:dyDescent="0.2">
      <c r="A346" s="398" t="s">
        <v>8</v>
      </c>
      <c r="B346" s="331">
        <v>76</v>
      </c>
      <c r="C346" s="382" t="s">
        <v>403</v>
      </c>
      <c r="D346" s="398" t="s">
        <v>8</v>
      </c>
      <c r="E346" s="322" t="s">
        <v>314</v>
      </c>
      <c r="F346" s="334"/>
      <c r="G346" s="442"/>
      <c r="H346" s="2313"/>
      <c r="I346" s="2281"/>
      <c r="J346" s="2283"/>
      <c r="K346" s="2283"/>
      <c r="L346" s="2283"/>
      <c r="M346" s="2281"/>
      <c r="N346" s="2283"/>
      <c r="O346" s="2283"/>
      <c r="P346" s="2283"/>
      <c r="Q346" s="405"/>
      <c r="R346" s="405"/>
      <c r="S346" s="405"/>
      <c r="T346" s="405"/>
      <c r="U346" s="405"/>
      <c r="V346" s="405"/>
      <c r="W346" s="405"/>
      <c r="X346" s="405"/>
      <c r="Y346" s="405"/>
      <c r="Z346" s="405"/>
      <c r="AA346" s="405"/>
      <c r="AB346" s="405"/>
      <c r="AC346" s="405"/>
      <c r="AD346" s="405"/>
      <c r="AE346" s="405"/>
      <c r="AF346" s="406"/>
    </row>
    <row r="347" spans="1:32" ht="18.75" customHeight="1" x14ac:dyDescent="0.2">
      <c r="A347" s="330"/>
      <c r="B347" s="331"/>
      <c r="C347" s="382" t="s">
        <v>316</v>
      </c>
      <c r="D347" s="398" t="s">
        <v>8</v>
      </c>
      <c r="E347" s="322" t="s">
        <v>317</v>
      </c>
      <c r="F347" s="334"/>
      <c r="G347" s="442"/>
      <c r="H347" s="388" t="s">
        <v>312</v>
      </c>
      <c r="I347" s="407" t="s">
        <v>8</v>
      </c>
      <c r="J347" s="341" t="s">
        <v>22</v>
      </c>
      <c r="K347" s="408"/>
      <c r="L347" s="409" t="s">
        <v>8</v>
      </c>
      <c r="M347" s="341" t="s">
        <v>49</v>
      </c>
      <c r="N347" s="341"/>
      <c r="O347" s="418" t="s">
        <v>8</v>
      </c>
      <c r="P347" s="343" t="s">
        <v>50</v>
      </c>
      <c r="Q347" s="341"/>
      <c r="R347" s="341"/>
      <c r="S347" s="408"/>
      <c r="T347" s="408"/>
      <c r="U347" s="408"/>
      <c r="V347" s="408"/>
      <c r="W347" s="408"/>
      <c r="X347" s="408"/>
      <c r="Y347" s="341"/>
      <c r="Z347" s="341"/>
      <c r="AA347" s="341"/>
      <c r="AB347" s="341"/>
      <c r="AC347" s="341"/>
      <c r="AD347" s="341"/>
      <c r="AE347" s="341"/>
      <c r="AF347" s="342"/>
    </row>
    <row r="348" spans="1:32" ht="18.75" customHeight="1" x14ac:dyDescent="0.2">
      <c r="A348" s="330"/>
      <c r="B348" s="331"/>
      <c r="C348" s="382"/>
      <c r="D348" s="334"/>
      <c r="E348" s="322"/>
      <c r="F348" s="334"/>
      <c r="G348" s="442"/>
      <c r="H348" s="484" t="s">
        <v>315</v>
      </c>
      <c r="I348" s="407" t="s">
        <v>8</v>
      </c>
      <c r="J348" s="341" t="s">
        <v>47</v>
      </c>
      <c r="K348" s="408"/>
      <c r="L348" s="368"/>
      <c r="M348" s="409" t="s">
        <v>8</v>
      </c>
      <c r="N348" s="341" t="s">
        <v>48</v>
      </c>
      <c r="O348" s="410"/>
      <c r="P348" s="410"/>
      <c r="Q348" s="410"/>
      <c r="R348" s="341"/>
      <c r="S348" s="341"/>
      <c r="T348" s="341"/>
      <c r="U348" s="341"/>
      <c r="V348" s="341"/>
      <c r="W348" s="341"/>
      <c r="X348" s="341"/>
      <c r="Y348" s="341"/>
      <c r="Z348" s="341"/>
      <c r="AA348" s="341"/>
      <c r="AB348" s="341"/>
      <c r="AC348" s="341"/>
      <c r="AD348" s="341"/>
      <c r="AE348" s="341"/>
      <c r="AF348" s="342"/>
    </row>
    <row r="349" spans="1:32" ht="18.75" customHeight="1" x14ac:dyDescent="0.2">
      <c r="A349" s="330"/>
      <c r="B349" s="331"/>
      <c r="C349" s="382"/>
      <c r="D349" s="334"/>
      <c r="E349" s="322"/>
      <c r="F349" s="334"/>
      <c r="G349" s="442"/>
      <c r="H349" s="484" t="s">
        <v>223</v>
      </c>
      <c r="I349" s="407" t="s">
        <v>8</v>
      </c>
      <c r="J349" s="341" t="s">
        <v>22</v>
      </c>
      <c r="K349" s="408"/>
      <c r="L349" s="409" t="s">
        <v>8</v>
      </c>
      <c r="M349" s="341" t="s">
        <v>26</v>
      </c>
      <c r="N349" s="368"/>
      <c r="O349" s="341"/>
      <c r="P349" s="341"/>
      <c r="Q349" s="341"/>
      <c r="R349" s="341"/>
      <c r="S349" s="341"/>
      <c r="T349" s="341"/>
      <c r="U349" s="341"/>
      <c r="V349" s="341"/>
      <c r="W349" s="341"/>
      <c r="X349" s="341"/>
      <c r="Y349" s="341"/>
      <c r="Z349" s="341"/>
      <c r="AA349" s="341"/>
      <c r="AB349" s="341"/>
      <c r="AC349" s="341"/>
      <c r="AD349" s="341"/>
      <c r="AE349" s="341"/>
      <c r="AF349" s="342"/>
    </row>
    <row r="350" spans="1:32" ht="18.75" customHeight="1" x14ac:dyDescent="0.2">
      <c r="A350" s="330"/>
      <c r="B350" s="331"/>
      <c r="C350" s="382"/>
      <c r="D350" s="334"/>
      <c r="E350" s="322"/>
      <c r="F350" s="334"/>
      <c r="G350" s="442"/>
      <c r="H350" s="388" t="s">
        <v>318</v>
      </c>
      <c r="I350" s="407" t="s">
        <v>8</v>
      </c>
      <c r="J350" s="341" t="s">
        <v>22</v>
      </c>
      <c r="K350" s="408"/>
      <c r="L350" s="409" t="s">
        <v>8</v>
      </c>
      <c r="M350" s="341" t="s">
        <v>49</v>
      </c>
      <c r="N350" s="341"/>
      <c r="O350" s="418" t="s">
        <v>8</v>
      </c>
      <c r="P350" s="343" t="s">
        <v>50</v>
      </c>
      <c r="Q350" s="341"/>
      <c r="R350" s="341"/>
      <c r="S350" s="408"/>
      <c r="T350" s="341"/>
      <c r="U350" s="408"/>
      <c r="V350" s="408"/>
      <c r="W350" s="408"/>
      <c r="X350" s="408"/>
      <c r="Y350" s="341"/>
      <c r="Z350" s="341"/>
      <c r="AA350" s="341"/>
      <c r="AB350" s="341"/>
      <c r="AC350" s="341"/>
      <c r="AD350" s="341"/>
      <c r="AE350" s="341"/>
      <c r="AF350" s="342"/>
    </row>
    <row r="351" spans="1:32" ht="18.75" customHeight="1" x14ac:dyDescent="0.2">
      <c r="A351" s="330"/>
      <c r="B351" s="331"/>
      <c r="C351" s="382"/>
      <c r="D351" s="334"/>
      <c r="E351" s="322"/>
      <c r="F351" s="334"/>
      <c r="G351" s="442"/>
      <c r="H351" s="484" t="s">
        <v>33</v>
      </c>
      <c r="I351" s="407" t="s">
        <v>8</v>
      </c>
      <c r="J351" s="341" t="s">
        <v>22</v>
      </c>
      <c r="K351" s="341"/>
      <c r="L351" s="409" t="s">
        <v>8</v>
      </c>
      <c r="M351" s="341" t="s">
        <v>23</v>
      </c>
      <c r="N351" s="341"/>
      <c r="O351" s="409" t="s">
        <v>8</v>
      </c>
      <c r="P351" s="341" t="s">
        <v>24</v>
      </c>
      <c r="Q351" s="368"/>
      <c r="R351" s="368"/>
      <c r="S351" s="368"/>
      <c r="T351" s="368"/>
      <c r="U351" s="341"/>
      <c r="V351" s="341"/>
      <c r="W351" s="341"/>
      <c r="X351" s="341"/>
      <c r="Y351" s="341"/>
      <c r="Z351" s="341"/>
      <c r="AA351" s="341"/>
      <c r="AB351" s="341"/>
      <c r="AC351" s="341"/>
      <c r="AD351" s="341"/>
      <c r="AE351" s="341"/>
      <c r="AF351" s="342"/>
    </row>
    <row r="352" spans="1:32" ht="19.5" customHeight="1" x14ac:dyDescent="0.2">
      <c r="A352" s="350"/>
      <c r="B352" s="351"/>
      <c r="C352" s="352"/>
      <c r="D352" s="353"/>
      <c r="E352" s="354"/>
      <c r="F352" s="355"/>
      <c r="G352" s="356"/>
      <c r="H352" s="516" t="s">
        <v>32</v>
      </c>
      <c r="I352" s="419" t="s">
        <v>8</v>
      </c>
      <c r="J352" s="358" t="s">
        <v>22</v>
      </c>
      <c r="K352" s="358"/>
      <c r="L352" s="420" t="s">
        <v>8</v>
      </c>
      <c r="M352" s="358" t="s">
        <v>26</v>
      </c>
      <c r="N352" s="358"/>
      <c r="O352" s="421"/>
      <c r="P352" s="358"/>
      <c r="Q352" s="421"/>
      <c r="R352" s="421"/>
      <c r="S352" s="421"/>
      <c r="T352" s="421"/>
      <c r="U352" s="421"/>
      <c r="V352" s="421"/>
      <c r="W352" s="421"/>
      <c r="X352" s="405"/>
      <c r="Y352" s="405"/>
      <c r="Z352" s="405"/>
      <c r="AA352" s="405"/>
      <c r="AB352" s="405"/>
      <c r="AC352" s="405"/>
      <c r="AD352" s="405"/>
      <c r="AE352" s="405"/>
      <c r="AF352" s="432"/>
    </row>
    <row r="353" spans="1:32" ht="19.5" customHeight="1" x14ac:dyDescent="0.2">
      <c r="A353" s="323"/>
      <c r="B353" s="331"/>
      <c r="C353" s="332"/>
      <c r="D353" s="333"/>
      <c r="E353" s="322"/>
      <c r="F353" s="334"/>
      <c r="G353" s="335"/>
      <c r="H353" s="393" t="s">
        <v>19</v>
      </c>
      <c r="I353" s="422" t="s">
        <v>8</v>
      </c>
      <c r="J353" s="366" t="s">
        <v>20</v>
      </c>
      <c r="K353" s="423"/>
      <c r="L353" s="379"/>
      <c r="M353" s="424" t="s">
        <v>8</v>
      </c>
      <c r="N353" s="366" t="s">
        <v>21</v>
      </c>
      <c r="O353" s="424"/>
      <c r="P353" s="366"/>
      <c r="Q353" s="425"/>
      <c r="R353" s="425"/>
      <c r="S353" s="425"/>
      <c r="T353" s="425"/>
      <c r="U353" s="425"/>
      <c r="V353" s="425"/>
      <c r="W353" s="425"/>
      <c r="X353" s="425"/>
      <c r="Y353" s="425"/>
      <c r="Z353" s="425"/>
      <c r="AA353" s="425"/>
      <c r="AB353" s="425"/>
      <c r="AC353" s="425"/>
      <c r="AD353" s="425"/>
      <c r="AE353" s="425"/>
      <c r="AF353" s="485"/>
    </row>
    <row r="354" spans="1:32" ht="18.75" customHeight="1" x14ac:dyDescent="0.2">
      <c r="A354" s="330"/>
      <c r="B354" s="331"/>
      <c r="C354" s="382"/>
      <c r="D354" s="334"/>
      <c r="E354" s="322"/>
      <c r="F354" s="334"/>
      <c r="G354" s="442"/>
      <c r="H354" s="483" t="s">
        <v>319</v>
      </c>
      <c r="I354" s="404" t="s">
        <v>8</v>
      </c>
      <c r="J354" s="344" t="s">
        <v>47</v>
      </c>
      <c r="K354" s="413"/>
      <c r="L354" s="338"/>
      <c r="M354" s="427" t="s">
        <v>8</v>
      </c>
      <c r="N354" s="344" t="s">
        <v>48</v>
      </c>
      <c r="O354" s="405"/>
      <c r="P354" s="405"/>
      <c r="Q354" s="405"/>
      <c r="R354" s="344"/>
      <c r="S354" s="344"/>
      <c r="T354" s="344"/>
      <c r="U354" s="344"/>
      <c r="V354" s="344"/>
      <c r="W354" s="344"/>
      <c r="X354" s="344"/>
      <c r="Y354" s="344"/>
      <c r="Z354" s="344"/>
      <c r="AA354" s="344"/>
      <c r="AB354" s="344"/>
      <c r="AC354" s="344"/>
      <c r="AD354" s="344"/>
      <c r="AE354" s="344"/>
      <c r="AF354" s="345"/>
    </row>
    <row r="355" spans="1:32" ht="18.75" customHeight="1" x14ac:dyDescent="0.2">
      <c r="A355" s="398" t="s">
        <v>8</v>
      </c>
      <c r="B355" s="331">
        <v>71</v>
      </c>
      <c r="C355" s="382" t="s">
        <v>320</v>
      </c>
      <c r="D355" s="398" t="s">
        <v>8</v>
      </c>
      <c r="E355" s="322" t="s">
        <v>189</v>
      </c>
      <c r="F355" s="334"/>
      <c r="G355" s="442"/>
      <c r="H355" s="484" t="s">
        <v>51</v>
      </c>
      <c r="I355" s="407" t="s">
        <v>8</v>
      </c>
      <c r="J355" s="341" t="s">
        <v>22</v>
      </c>
      <c r="K355" s="408"/>
      <c r="L355" s="409" t="s">
        <v>8</v>
      </c>
      <c r="M355" s="341" t="s">
        <v>26</v>
      </c>
      <c r="N355" s="368"/>
      <c r="O355" s="341"/>
      <c r="P355" s="341"/>
      <c r="Q355" s="341"/>
      <c r="R355" s="341"/>
      <c r="S355" s="341"/>
      <c r="T355" s="341"/>
      <c r="U355" s="341"/>
      <c r="V355" s="341"/>
      <c r="W355" s="341"/>
      <c r="X355" s="341"/>
      <c r="Y355" s="341"/>
      <c r="Z355" s="341"/>
      <c r="AA355" s="341"/>
      <c r="AB355" s="341"/>
      <c r="AC355" s="341"/>
      <c r="AD355" s="341"/>
      <c r="AE355" s="341"/>
      <c r="AF355" s="342"/>
    </row>
    <row r="356" spans="1:32" ht="18.75" customHeight="1" x14ac:dyDescent="0.2">
      <c r="A356" s="330"/>
      <c r="B356" s="331"/>
      <c r="C356" s="382"/>
      <c r="D356" s="398" t="s">
        <v>8</v>
      </c>
      <c r="E356" s="322" t="s">
        <v>175</v>
      </c>
      <c r="F356" s="334"/>
      <c r="G356" s="442"/>
      <c r="H356" s="2312" t="s">
        <v>52</v>
      </c>
      <c r="I356" s="2280" t="s">
        <v>8</v>
      </c>
      <c r="J356" s="2282" t="s">
        <v>27</v>
      </c>
      <c r="K356" s="2282"/>
      <c r="L356" s="2282"/>
      <c r="M356" s="2280" t="s">
        <v>8</v>
      </c>
      <c r="N356" s="2282" t="s">
        <v>28</v>
      </c>
      <c r="O356" s="2282"/>
      <c r="P356" s="2282"/>
      <c r="Q356" s="434"/>
      <c r="R356" s="434"/>
      <c r="S356" s="434"/>
      <c r="T356" s="434"/>
      <c r="U356" s="434"/>
      <c r="V356" s="434"/>
      <c r="W356" s="434"/>
      <c r="X356" s="434"/>
      <c r="Y356" s="434"/>
      <c r="Z356" s="434"/>
      <c r="AA356" s="434"/>
      <c r="AB356" s="434"/>
      <c r="AC356" s="434"/>
      <c r="AD356" s="434"/>
      <c r="AE356" s="434"/>
      <c r="AF356" s="435"/>
    </row>
    <row r="357" spans="1:32" ht="18.75" customHeight="1" x14ac:dyDescent="0.2">
      <c r="A357" s="333"/>
      <c r="B357" s="307"/>
      <c r="C357" s="333"/>
      <c r="D357" s="333"/>
      <c r="F357" s="334"/>
      <c r="G357" s="442"/>
      <c r="H357" s="2313"/>
      <c r="I357" s="2281"/>
      <c r="J357" s="2283"/>
      <c r="K357" s="2283"/>
      <c r="L357" s="2283"/>
      <c r="M357" s="2281"/>
      <c r="N357" s="2283"/>
      <c r="O357" s="2283"/>
      <c r="P357" s="2283"/>
      <c r="Q357" s="405"/>
      <c r="R357" s="405"/>
      <c r="S357" s="405"/>
      <c r="T357" s="405"/>
      <c r="U357" s="405"/>
      <c r="V357" s="405"/>
      <c r="W357" s="405"/>
      <c r="X357" s="405"/>
      <c r="Y357" s="405"/>
      <c r="Z357" s="405"/>
      <c r="AA357" s="405"/>
      <c r="AB357" s="405"/>
      <c r="AC357" s="405"/>
      <c r="AD357" s="405"/>
      <c r="AE357" s="405"/>
      <c r="AF357" s="406"/>
    </row>
    <row r="358" spans="1:32" ht="18.75" customHeight="1" x14ac:dyDescent="0.2">
      <c r="A358" s="350"/>
      <c r="B358" s="351"/>
      <c r="C358" s="466"/>
      <c r="D358" s="355"/>
      <c r="E358" s="354"/>
      <c r="F358" s="355"/>
      <c r="G358" s="441"/>
      <c r="H358" s="486" t="s">
        <v>33</v>
      </c>
      <c r="I358" s="419" t="s">
        <v>8</v>
      </c>
      <c r="J358" s="358" t="s">
        <v>22</v>
      </c>
      <c r="K358" s="358"/>
      <c r="L358" s="420" t="s">
        <v>8</v>
      </c>
      <c r="M358" s="358" t="s">
        <v>23</v>
      </c>
      <c r="N358" s="358"/>
      <c r="O358" s="420" t="s">
        <v>8</v>
      </c>
      <c r="P358" s="358" t="s">
        <v>24</v>
      </c>
      <c r="Q358" s="468"/>
      <c r="R358" s="468"/>
      <c r="S358" s="358"/>
      <c r="T358" s="358"/>
      <c r="U358" s="358"/>
      <c r="V358" s="358"/>
      <c r="W358" s="358"/>
      <c r="X358" s="358"/>
      <c r="Y358" s="358"/>
      <c r="Z358" s="358"/>
      <c r="AA358" s="358"/>
      <c r="AB358" s="358"/>
      <c r="AC358" s="358"/>
      <c r="AD358" s="358"/>
      <c r="AE358" s="358"/>
      <c r="AF358" s="359"/>
    </row>
    <row r="359" spans="1:32" ht="19.5" customHeight="1" x14ac:dyDescent="0.2">
      <c r="A359" s="330"/>
      <c r="B359" s="331"/>
      <c r="C359" s="332"/>
      <c r="D359" s="333"/>
      <c r="E359" s="322"/>
      <c r="F359" s="334"/>
      <c r="G359" s="335"/>
      <c r="H359" s="347" t="s">
        <v>19</v>
      </c>
      <c r="I359" s="407" t="s">
        <v>8</v>
      </c>
      <c r="J359" s="341" t="s">
        <v>20</v>
      </c>
      <c r="K359" s="408"/>
      <c r="L359" s="367"/>
      <c r="M359" s="409" t="s">
        <v>8</v>
      </c>
      <c r="N359" s="341" t="s">
        <v>21</v>
      </c>
      <c r="O359" s="409"/>
      <c r="P359" s="341"/>
      <c r="Q359" s="410"/>
      <c r="R359" s="410"/>
      <c r="S359" s="410"/>
      <c r="T359" s="410"/>
      <c r="U359" s="410"/>
      <c r="V359" s="410"/>
      <c r="W359" s="410"/>
      <c r="X359" s="410"/>
      <c r="Y359" s="410"/>
      <c r="Z359" s="410"/>
      <c r="AA359" s="410"/>
      <c r="AB359" s="410"/>
      <c r="AC359" s="410"/>
      <c r="AD359" s="410"/>
      <c r="AE359" s="410"/>
      <c r="AF359" s="455"/>
    </row>
    <row r="360" spans="1:32" ht="19.5" customHeight="1" x14ac:dyDescent="0.2">
      <c r="A360" s="330"/>
      <c r="B360" s="331"/>
      <c r="C360" s="332"/>
      <c r="D360" s="333"/>
      <c r="E360" s="322"/>
      <c r="F360" s="334"/>
      <c r="G360" s="335"/>
      <c r="H360" s="364" t="s">
        <v>60</v>
      </c>
      <c r="I360" s="407" t="s">
        <v>8</v>
      </c>
      <c r="J360" s="341" t="s">
        <v>20</v>
      </c>
      <c r="K360" s="408"/>
      <c r="L360" s="367"/>
      <c r="M360" s="409" t="s">
        <v>8</v>
      </c>
      <c r="N360" s="341" t="s">
        <v>21</v>
      </c>
      <c r="O360" s="409"/>
      <c r="P360" s="341"/>
      <c r="Q360" s="410"/>
      <c r="R360" s="410"/>
      <c r="S360" s="410"/>
      <c r="T360" s="410"/>
      <c r="U360" s="410"/>
      <c r="V360" s="410"/>
      <c r="W360" s="410"/>
      <c r="X360" s="410"/>
      <c r="Y360" s="410"/>
      <c r="Z360" s="410"/>
      <c r="AA360" s="410"/>
      <c r="AB360" s="410"/>
      <c r="AC360" s="410"/>
      <c r="AD360" s="410"/>
      <c r="AE360" s="410"/>
      <c r="AF360" s="455"/>
    </row>
    <row r="361" spans="1:32" ht="18.75" customHeight="1" x14ac:dyDescent="0.2">
      <c r="A361" s="330"/>
      <c r="B361" s="331"/>
      <c r="C361" s="382"/>
      <c r="D361" s="334"/>
      <c r="E361" s="322"/>
      <c r="F361" s="334"/>
      <c r="G361" s="442"/>
      <c r="H361" s="487" t="s">
        <v>57</v>
      </c>
      <c r="I361" s="404" t="s">
        <v>8</v>
      </c>
      <c r="J361" s="344" t="s">
        <v>22</v>
      </c>
      <c r="K361" s="344"/>
      <c r="L361" s="389"/>
      <c r="M361" s="427" t="s">
        <v>8</v>
      </c>
      <c r="N361" s="344" t="s">
        <v>58</v>
      </c>
      <c r="O361" s="344"/>
      <c r="P361" s="389"/>
      <c r="Q361" s="427" t="s">
        <v>8</v>
      </c>
      <c r="R361" s="338" t="s">
        <v>59</v>
      </c>
      <c r="S361" s="338"/>
      <c r="T361" s="338"/>
      <c r="U361" s="338"/>
      <c r="V361" s="344"/>
      <c r="W361" s="344"/>
      <c r="X361" s="344"/>
      <c r="Y361" s="344"/>
      <c r="Z361" s="344"/>
      <c r="AA361" s="344"/>
      <c r="AB361" s="344"/>
      <c r="AC361" s="344"/>
      <c r="AD361" s="344"/>
      <c r="AE361" s="344"/>
      <c r="AF361" s="345"/>
    </row>
    <row r="362" spans="1:32" ht="18.75" customHeight="1" x14ac:dyDescent="0.2">
      <c r="A362" s="330"/>
      <c r="B362" s="331"/>
      <c r="C362" s="382"/>
      <c r="D362" s="334"/>
      <c r="E362" s="322"/>
      <c r="F362" s="334"/>
      <c r="G362" s="442"/>
      <c r="H362" s="364" t="s">
        <v>62</v>
      </c>
      <c r="I362" s="407" t="s">
        <v>8</v>
      </c>
      <c r="J362" s="341" t="s">
        <v>47</v>
      </c>
      <c r="K362" s="408"/>
      <c r="L362" s="368"/>
      <c r="M362" s="409" t="s">
        <v>8</v>
      </c>
      <c r="N362" s="341" t="s">
        <v>48</v>
      </c>
      <c r="O362" s="410"/>
      <c r="P362" s="410"/>
      <c r="Q362" s="410"/>
      <c r="R362" s="341"/>
      <c r="S362" s="341"/>
      <c r="T362" s="341"/>
      <c r="U362" s="341"/>
      <c r="V362" s="341"/>
      <c r="W362" s="341"/>
      <c r="X362" s="341"/>
      <c r="Y362" s="341"/>
      <c r="Z362" s="341"/>
      <c r="AA362" s="341"/>
      <c r="AB362" s="341"/>
      <c r="AC362" s="341"/>
      <c r="AD362" s="341"/>
      <c r="AE362" s="341"/>
      <c r="AF362" s="342"/>
    </row>
    <row r="363" spans="1:32" ht="18.75" customHeight="1" x14ac:dyDescent="0.2">
      <c r="A363" s="330"/>
      <c r="B363" s="331"/>
      <c r="C363" s="382"/>
      <c r="D363" s="334"/>
      <c r="E363" s="322"/>
      <c r="F363" s="334"/>
      <c r="G363" s="442"/>
      <c r="H363" s="2312" t="s">
        <v>63</v>
      </c>
      <c r="I363" s="2315" t="s">
        <v>8</v>
      </c>
      <c r="J363" s="2282" t="s">
        <v>22</v>
      </c>
      <c r="K363" s="2282"/>
      <c r="L363" s="2280" t="s">
        <v>8</v>
      </c>
      <c r="M363" s="2282" t="s">
        <v>26</v>
      </c>
      <c r="N363" s="2282"/>
      <c r="O363" s="343"/>
      <c r="P363" s="343"/>
      <c r="Q363" s="343"/>
      <c r="R363" s="343"/>
      <c r="S363" s="343"/>
      <c r="T363" s="343"/>
      <c r="U363" s="343"/>
      <c r="V363" s="343"/>
      <c r="W363" s="343"/>
      <c r="X363" s="343"/>
      <c r="Y363" s="343"/>
      <c r="Z363" s="343"/>
      <c r="AA363" s="343"/>
      <c r="AB363" s="343"/>
      <c r="AC363" s="343"/>
      <c r="AD363" s="343"/>
      <c r="AE363" s="343"/>
      <c r="AF363" s="346"/>
    </row>
    <row r="364" spans="1:32" ht="18.75" customHeight="1" x14ac:dyDescent="0.2">
      <c r="A364" s="330"/>
      <c r="B364" s="331"/>
      <c r="C364" s="382"/>
      <c r="D364" s="334"/>
      <c r="E364" s="322"/>
      <c r="F364" s="334"/>
      <c r="G364" s="442"/>
      <c r="H364" s="2313"/>
      <c r="I364" s="2366"/>
      <c r="J364" s="2283"/>
      <c r="K364" s="2283"/>
      <c r="L364" s="2281"/>
      <c r="M364" s="2283"/>
      <c r="N364" s="2283"/>
      <c r="O364" s="344"/>
      <c r="P364" s="344"/>
      <c r="Q364" s="344"/>
      <c r="R364" s="344"/>
      <c r="S364" s="344"/>
      <c r="T364" s="344"/>
      <c r="U364" s="344"/>
      <c r="V364" s="344"/>
      <c r="W364" s="344"/>
      <c r="X364" s="344"/>
      <c r="Y364" s="344"/>
      <c r="Z364" s="344"/>
      <c r="AA364" s="344"/>
      <c r="AB364" s="344"/>
      <c r="AC364" s="344"/>
      <c r="AD364" s="344"/>
      <c r="AE364" s="344"/>
      <c r="AF364" s="345"/>
    </row>
    <row r="365" spans="1:32" ht="18.75" customHeight="1" x14ac:dyDescent="0.2">
      <c r="A365" s="330"/>
      <c r="B365" s="331"/>
      <c r="C365" s="382"/>
      <c r="D365" s="334"/>
      <c r="E365" s="322"/>
      <c r="F365" s="334"/>
      <c r="G365" s="442"/>
      <c r="H365" s="2312" t="s">
        <v>64</v>
      </c>
      <c r="I365" s="2315" t="s">
        <v>8</v>
      </c>
      <c r="J365" s="2282" t="s">
        <v>22</v>
      </c>
      <c r="K365" s="2282"/>
      <c r="L365" s="2280" t="s">
        <v>8</v>
      </c>
      <c r="M365" s="2282" t="s">
        <v>26</v>
      </c>
      <c r="N365" s="2282"/>
      <c r="O365" s="343"/>
      <c r="P365" s="343"/>
      <c r="Q365" s="343"/>
      <c r="R365" s="343"/>
      <c r="S365" s="343"/>
      <c r="T365" s="343"/>
      <c r="U365" s="343"/>
      <c r="V365" s="343"/>
      <c r="W365" s="343"/>
      <c r="X365" s="343"/>
      <c r="Y365" s="343"/>
      <c r="Z365" s="343"/>
      <c r="AA365" s="343"/>
      <c r="AB365" s="343"/>
      <c r="AC365" s="343"/>
      <c r="AD365" s="343"/>
      <c r="AE365" s="343"/>
      <c r="AF365" s="346"/>
    </row>
    <row r="366" spans="1:32" ht="18.75" customHeight="1" x14ac:dyDescent="0.2">
      <c r="A366" s="330"/>
      <c r="B366" s="331"/>
      <c r="C366" s="382"/>
      <c r="D366" s="334"/>
      <c r="E366" s="322"/>
      <c r="F366" s="334"/>
      <c r="G366" s="442"/>
      <c r="H366" s="2313"/>
      <c r="I366" s="2366"/>
      <c r="J366" s="2283"/>
      <c r="K366" s="2283"/>
      <c r="L366" s="2281"/>
      <c r="M366" s="2283"/>
      <c r="N366" s="2283"/>
      <c r="O366" s="344"/>
      <c r="P366" s="344"/>
      <c r="Q366" s="344"/>
      <c r="R366" s="344"/>
      <c r="S366" s="344"/>
      <c r="T366" s="344"/>
      <c r="U366" s="344"/>
      <c r="V366" s="344"/>
      <c r="W366" s="344"/>
      <c r="X366" s="344"/>
      <c r="Y366" s="344"/>
      <c r="Z366" s="344"/>
      <c r="AA366" s="344"/>
      <c r="AB366" s="344"/>
      <c r="AC366" s="344"/>
      <c r="AD366" s="344"/>
      <c r="AE366" s="344"/>
      <c r="AF366" s="345"/>
    </row>
    <row r="367" spans="1:32" ht="18.75" customHeight="1" x14ac:dyDescent="0.2">
      <c r="A367" s="330"/>
      <c r="B367" s="331"/>
      <c r="C367" s="382"/>
      <c r="D367" s="334"/>
      <c r="E367" s="322"/>
      <c r="F367" s="334"/>
      <c r="G367" s="442"/>
      <c r="H367" s="2312" t="s">
        <v>65</v>
      </c>
      <c r="I367" s="2315" t="s">
        <v>8</v>
      </c>
      <c r="J367" s="2282" t="s">
        <v>22</v>
      </c>
      <c r="K367" s="2282"/>
      <c r="L367" s="2280" t="s">
        <v>8</v>
      </c>
      <c r="M367" s="2282" t="s">
        <v>26</v>
      </c>
      <c r="N367" s="2282"/>
      <c r="O367" s="343"/>
      <c r="P367" s="343"/>
      <c r="Q367" s="343"/>
      <c r="R367" s="343"/>
      <c r="S367" s="343"/>
      <c r="T367" s="343"/>
      <c r="U367" s="343"/>
      <c r="V367" s="343"/>
      <c r="W367" s="343"/>
      <c r="X367" s="343"/>
      <c r="Y367" s="343"/>
      <c r="Z367" s="343"/>
      <c r="AA367" s="343"/>
      <c r="AB367" s="343"/>
      <c r="AC367" s="343"/>
      <c r="AD367" s="343"/>
      <c r="AE367" s="343"/>
      <c r="AF367" s="346"/>
    </row>
    <row r="368" spans="1:32" ht="18.75" customHeight="1" x14ac:dyDescent="0.2">
      <c r="A368" s="330"/>
      <c r="B368" s="331"/>
      <c r="C368" s="382"/>
      <c r="D368" s="334"/>
      <c r="E368" s="322"/>
      <c r="F368" s="334"/>
      <c r="G368" s="442"/>
      <c r="H368" s="2313"/>
      <c r="I368" s="2366"/>
      <c r="J368" s="2283"/>
      <c r="K368" s="2283"/>
      <c r="L368" s="2281"/>
      <c r="M368" s="2283"/>
      <c r="N368" s="2283"/>
      <c r="O368" s="344"/>
      <c r="P368" s="344"/>
      <c r="Q368" s="344"/>
      <c r="R368" s="344"/>
      <c r="S368" s="344"/>
      <c r="T368" s="344"/>
      <c r="U368" s="344"/>
      <c r="V368" s="344"/>
      <c r="W368" s="344"/>
      <c r="X368" s="344"/>
      <c r="Y368" s="344"/>
      <c r="Z368" s="344"/>
      <c r="AA368" s="344"/>
      <c r="AB368" s="344"/>
      <c r="AC368" s="344"/>
      <c r="AD368" s="344"/>
      <c r="AE368" s="344"/>
      <c r="AF368" s="345"/>
    </row>
    <row r="369" spans="1:32" ht="18.75" customHeight="1" x14ac:dyDescent="0.2">
      <c r="A369" s="330"/>
      <c r="B369" s="331"/>
      <c r="C369" s="382"/>
      <c r="D369" s="334"/>
      <c r="E369" s="322"/>
      <c r="F369" s="334"/>
      <c r="G369" s="442"/>
      <c r="H369" s="2312" t="s">
        <v>66</v>
      </c>
      <c r="I369" s="2315" t="s">
        <v>8</v>
      </c>
      <c r="J369" s="2282" t="s">
        <v>22</v>
      </c>
      <c r="K369" s="2282"/>
      <c r="L369" s="2280" t="s">
        <v>8</v>
      </c>
      <c r="M369" s="2282" t="s">
        <v>26</v>
      </c>
      <c r="N369" s="2282"/>
      <c r="O369" s="343"/>
      <c r="P369" s="343"/>
      <c r="Q369" s="343"/>
      <c r="R369" s="343"/>
      <c r="S369" s="343"/>
      <c r="T369" s="343"/>
      <c r="U369" s="343"/>
      <c r="V369" s="343"/>
      <c r="W369" s="343"/>
      <c r="X369" s="343"/>
      <c r="Y369" s="343"/>
      <c r="Z369" s="343"/>
      <c r="AA369" s="343"/>
      <c r="AB369" s="343"/>
      <c r="AC369" s="343"/>
      <c r="AD369" s="343"/>
      <c r="AE369" s="343"/>
      <c r="AF369" s="346"/>
    </row>
    <row r="370" spans="1:32" ht="18.75" customHeight="1" x14ac:dyDescent="0.2">
      <c r="A370" s="330"/>
      <c r="B370" s="331"/>
      <c r="C370" s="382"/>
      <c r="D370" s="334"/>
      <c r="E370" s="322"/>
      <c r="F370" s="334"/>
      <c r="G370" s="442"/>
      <c r="H370" s="2313"/>
      <c r="I370" s="2366"/>
      <c r="J370" s="2283"/>
      <c r="K370" s="2283"/>
      <c r="L370" s="2281"/>
      <c r="M370" s="2283"/>
      <c r="N370" s="2283"/>
      <c r="O370" s="344"/>
      <c r="P370" s="344"/>
      <c r="Q370" s="344"/>
      <c r="R370" s="344"/>
      <c r="S370" s="344"/>
      <c r="T370" s="344"/>
      <c r="U370" s="344"/>
      <c r="V370" s="344"/>
      <c r="W370" s="344"/>
      <c r="X370" s="344"/>
      <c r="Y370" s="344"/>
      <c r="Z370" s="344"/>
      <c r="AA370" s="344"/>
      <c r="AB370" s="344"/>
      <c r="AC370" s="344"/>
      <c r="AD370" s="344"/>
      <c r="AE370" s="344"/>
      <c r="AF370" s="345"/>
    </row>
    <row r="371" spans="1:32" ht="18.75" customHeight="1" x14ac:dyDescent="0.2">
      <c r="A371" s="398" t="s">
        <v>8</v>
      </c>
      <c r="B371" s="331">
        <v>78</v>
      </c>
      <c r="C371" s="382" t="s">
        <v>404</v>
      </c>
      <c r="D371" s="398" t="s">
        <v>8</v>
      </c>
      <c r="E371" s="322" t="s">
        <v>405</v>
      </c>
      <c r="F371" s="334"/>
      <c r="G371" s="442"/>
      <c r="H371" s="364" t="s">
        <v>95</v>
      </c>
      <c r="I371" s="407" t="s">
        <v>8</v>
      </c>
      <c r="J371" s="341" t="s">
        <v>22</v>
      </c>
      <c r="K371" s="408"/>
      <c r="L371" s="409" t="s">
        <v>8</v>
      </c>
      <c r="M371" s="341" t="s">
        <v>26</v>
      </c>
      <c r="N371" s="368"/>
      <c r="O371" s="341"/>
      <c r="P371" s="341"/>
      <c r="Q371" s="341"/>
      <c r="R371" s="341"/>
      <c r="S371" s="341"/>
      <c r="T371" s="341"/>
      <c r="U371" s="341"/>
      <c r="V371" s="341"/>
      <c r="W371" s="341"/>
      <c r="X371" s="341"/>
      <c r="Y371" s="341"/>
      <c r="Z371" s="341"/>
      <c r="AA371" s="341"/>
      <c r="AB371" s="341"/>
      <c r="AC371" s="341"/>
      <c r="AD371" s="341"/>
      <c r="AE371" s="341"/>
      <c r="AF371" s="342"/>
    </row>
    <row r="372" spans="1:32" ht="18.75" customHeight="1" x14ac:dyDescent="0.2">
      <c r="A372" s="330"/>
      <c r="B372" s="331"/>
      <c r="C372" s="382"/>
      <c r="D372" s="334"/>
      <c r="E372" s="322"/>
      <c r="F372" s="334"/>
      <c r="G372" s="442"/>
      <c r="H372" s="348" t="s">
        <v>69</v>
      </c>
      <c r="I372" s="407" t="s">
        <v>8</v>
      </c>
      <c r="J372" s="341" t="s">
        <v>22</v>
      </c>
      <c r="K372" s="341"/>
      <c r="L372" s="409" t="s">
        <v>8</v>
      </c>
      <c r="M372" s="341" t="s">
        <v>23</v>
      </c>
      <c r="N372" s="341"/>
      <c r="O372" s="409" t="s">
        <v>8</v>
      </c>
      <c r="P372" s="341" t="s">
        <v>24</v>
      </c>
      <c r="Q372" s="368"/>
      <c r="R372" s="368"/>
      <c r="S372" s="437"/>
      <c r="T372" s="437"/>
      <c r="U372" s="437"/>
      <c r="V372" s="437"/>
      <c r="W372" s="437"/>
      <c r="X372" s="437"/>
      <c r="Y372" s="437"/>
      <c r="Z372" s="437"/>
      <c r="AA372" s="437"/>
      <c r="AB372" s="437"/>
      <c r="AC372" s="437"/>
      <c r="AD372" s="437"/>
      <c r="AE372" s="437"/>
      <c r="AF372" s="488"/>
    </row>
    <row r="373" spans="1:32" ht="18.75" customHeight="1" x14ac:dyDescent="0.2">
      <c r="A373" s="330"/>
      <c r="B373" s="331"/>
      <c r="C373" s="382"/>
      <c r="D373" s="334"/>
      <c r="E373" s="322"/>
      <c r="F373" s="334"/>
      <c r="G373" s="442"/>
      <c r="H373" s="348" t="s">
        <v>87</v>
      </c>
      <c r="I373" s="407" t="s">
        <v>8</v>
      </c>
      <c r="J373" s="341" t="s">
        <v>22</v>
      </c>
      <c r="K373" s="408"/>
      <c r="L373" s="409" t="s">
        <v>8</v>
      </c>
      <c r="M373" s="341" t="s">
        <v>26</v>
      </c>
      <c r="N373" s="368"/>
      <c r="O373" s="341"/>
      <c r="P373" s="341"/>
      <c r="Q373" s="341"/>
      <c r="R373" s="341"/>
      <c r="S373" s="341"/>
      <c r="T373" s="341"/>
      <c r="U373" s="341"/>
      <c r="V373" s="341"/>
      <c r="W373" s="341"/>
      <c r="X373" s="341"/>
      <c r="Y373" s="341"/>
      <c r="Z373" s="341"/>
      <c r="AA373" s="341"/>
      <c r="AB373" s="341"/>
      <c r="AC373" s="341"/>
      <c r="AD373" s="341"/>
      <c r="AE373" s="341"/>
      <c r="AF373" s="342"/>
    </row>
    <row r="374" spans="1:32" ht="18.75" customHeight="1" x14ac:dyDescent="0.2">
      <c r="A374" s="330"/>
      <c r="B374" s="331"/>
      <c r="C374" s="382"/>
      <c r="D374" s="334"/>
      <c r="E374" s="322"/>
      <c r="F374" s="334"/>
      <c r="G374" s="442"/>
      <c r="H374" s="348" t="s">
        <v>96</v>
      </c>
      <c r="I374" s="407" t="s">
        <v>8</v>
      </c>
      <c r="J374" s="341" t="s">
        <v>22</v>
      </c>
      <c r="K374" s="341"/>
      <c r="L374" s="409" t="s">
        <v>8</v>
      </c>
      <c r="M374" s="341" t="s">
        <v>49</v>
      </c>
      <c r="N374" s="341"/>
      <c r="O374" s="409" t="s">
        <v>8</v>
      </c>
      <c r="P374" s="341" t="s">
        <v>50</v>
      </c>
      <c r="Q374" s="368"/>
      <c r="R374" s="368"/>
      <c r="S374" s="368"/>
      <c r="T374" s="341"/>
      <c r="U374" s="341"/>
      <c r="V374" s="341"/>
      <c r="W374" s="341"/>
      <c r="X374" s="341"/>
      <c r="Y374" s="341"/>
      <c r="Z374" s="341"/>
      <c r="AA374" s="341"/>
      <c r="AB374" s="341"/>
      <c r="AC374" s="341"/>
      <c r="AD374" s="341"/>
      <c r="AE374" s="341"/>
      <c r="AF374" s="342"/>
    </row>
    <row r="375" spans="1:32" ht="18.75" customHeight="1" x14ac:dyDescent="0.2">
      <c r="A375" s="330"/>
      <c r="B375" s="331"/>
      <c r="C375" s="382"/>
      <c r="D375" s="334"/>
      <c r="E375" s="322"/>
      <c r="F375" s="334"/>
      <c r="G375" s="442"/>
      <c r="H375" s="348" t="s">
        <v>232</v>
      </c>
      <c r="I375" s="407" t="s">
        <v>8</v>
      </c>
      <c r="J375" s="341" t="s">
        <v>22</v>
      </c>
      <c r="K375" s="341"/>
      <c r="L375" s="409" t="s">
        <v>8</v>
      </c>
      <c r="M375" s="341" t="s">
        <v>71</v>
      </c>
      <c r="N375" s="341"/>
      <c r="O375" s="341"/>
      <c r="P375" s="409" t="s">
        <v>8</v>
      </c>
      <c r="Q375" s="341" t="s">
        <v>72</v>
      </c>
      <c r="R375" s="341"/>
      <c r="S375" s="341"/>
      <c r="T375" s="341"/>
      <c r="U375" s="341"/>
      <c r="V375" s="341"/>
      <c r="W375" s="341"/>
      <c r="X375" s="341"/>
      <c r="Y375" s="341"/>
      <c r="Z375" s="341"/>
      <c r="AA375" s="341"/>
      <c r="AB375" s="341"/>
      <c r="AC375" s="341"/>
      <c r="AD375" s="341"/>
      <c r="AE375" s="341"/>
      <c r="AF375" s="342"/>
    </row>
    <row r="376" spans="1:32" ht="18.75" customHeight="1" x14ac:dyDescent="0.2">
      <c r="A376" s="330"/>
      <c r="B376" s="331"/>
      <c r="C376" s="382"/>
      <c r="D376" s="334"/>
      <c r="E376" s="322"/>
      <c r="F376" s="334"/>
      <c r="G376" s="442"/>
      <c r="H376" s="484" t="s">
        <v>233</v>
      </c>
      <c r="I376" s="407" t="s">
        <v>8</v>
      </c>
      <c r="J376" s="341" t="s">
        <v>22</v>
      </c>
      <c r="K376" s="408"/>
      <c r="L376" s="409" t="s">
        <v>8</v>
      </c>
      <c r="M376" s="341" t="s">
        <v>26</v>
      </c>
      <c r="N376" s="368"/>
      <c r="O376" s="341"/>
      <c r="P376" s="341"/>
      <c r="Q376" s="341"/>
      <c r="R376" s="341"/>
      <c r="S376" s="341"/>
      <c r="T376" s="341"/>
      <c r="U376" s="341"/>
      <c r="V376" s="341"/>
      <c r="W376" s="341"/>
      <c r="X376" s="341"/>
      <c r="Y376" s="341"/>
      <c r="Z376" s="341"/>
      <c r="AA376" s="341"/>
      <c r="AB376" s="341"/>
      <c r="AC376" s="341"/>
      <c r="AD376" s="341"/>
      <c r="AE376" s="341"/>
      <c r="AF376" s="342"/>
    </row>
    <row r="377" spans="1:32" ht="18.75" customHeight="1" x14ac:dyDescent="0.2">
      <c r="A377" s="330"/>
      <c r="B377" s="331"/>
      <c r="C377" s="382"/>
      <c r="D377" s="334"/>
      <c r="E377" s="322"/>
      <c r="F377" s="334"/>
      <c r="G377" s="442"/>
      <c r="H377" s="364" t="s">
        <v>73</v>
      </c>
      <c r="I377" s="407" t="s">
        <v>8</v>
      </c>
      <c r="J377" s="341" t="s">
        <v>22</v>
      </c>
      <c r="K377" s="408"/>
      <c r="L377" s="409" t="s">
        <v>8</v>
      </c>
      <c r="M377" s="341" t="s">
        <v>26</v>
      </c>
      <c r="N377" s="368"/>
      <c r="O377" s="341"/>
      <c r="P377" s="341"/>
      <c r="Q377" s="341"/>
      <c r="R377" s="341"/>
      <c r="S377" s="341"/>
      <c r="T377" s="341"/>
      <c r="U377" s="341"/>
      <c r="V377" s="341"/>
      <c r="W377" s="341"/>
      <c r="X377" s="341"/>
      <c r="Y377" s="341"/>
      <c r="Z377" s="341"/>
      <c r="AA377" s="341"/>
      <c r="AB377" s="341"/>
      <c r="AC377" s="341"/>
      <c r="AD377" s="341"/>
      <c r="AE377" s="341"/>
      <c r="AF377" s="342"/>
    </row>
    <row r="378" spans="1:32" ht="18.75" customHeight="1" x14ac:dyDescent="0.2">
      <c r="A378" s="330"/>
      <c r="B378" s="331"/>
      <c r="C378" s="382"/>
      <c r="D378" s="334"/>
      <c r="E378" s="322"/>
      <c r="F378" s="334"/>
      <c r="G378" s="442"/>
      <c r="H378" s="364" t="s">
        <v>74</v>
      </c>
      <c r="I378" s="407" t="s">
        <v>8</v>
      </c>
      <c r="J378" s="341" t="s">
        <v>22</v>
      </c>
      <c r="K378" s="408"/>
      <c r="L378" s="409" t="s">
        <v>8</v>
      </c>
      <c r="M378" s="341" t="s">
        <v>26</v>
      </c>
      <c r="N378" s="368"/>
      <c r="O378" s="341"/>
      <c r="P378" s="341"/>
      <c r="Q378" s="341"/>
      <c r="R378" s="341"/>
      <c r="S378" s="341"/>
      <c r="T378" s="341"/>
      <c r="U378" s="341"/>
      <c r="V378" s="341"/>
      <c r="W378" s="341"/>
      <c r="X378" s="341"/>
      <c r="Y378" s="341"/>
      <c r="Z378" s="341"/>
      <c r="AA378" s="341"/>
      <c r="AB378" s="341"/>
      <c r="AC378" s="341"/>
      <c r="AD378" s="341"/>
      <c r="AE378" s="341"/>
      <c r="AF378" s="342"/>
    </row>
    <row r="379" spans="1:32" ht="18.75" customHeight="1" x14ac:dyDescent="0.2">
      <c r="A379" s="330"/>
      <c r="B379" s="331"/>
      <c r="C379" s="382"/>
      <c r="D379" s="334"/>
      <c r="E379" s="322"/>
      <c r="F379" s="334"/>
      <c r="G379" s="442"/>
      <c r="H379" s="320" t="s">
        <v>75</v>
      </c>
      <c r="I379" s="407" t="s">
        <v>8</v>
      </c>
      <c r="J379" s="341" t="s">
        <v>22</v>
      </c>
      <c r="K379" s="408"/>
      <c r="L379" s="409" t="s">
        <v>8</v>
      </c>
      <c r="M379" s="341" t="s">
        <v>26</v>
      </c>
      <c r="N379" s="368"/>
      <c r="O379" s="341"/>
      <c r="P379" s="341"/>
      <c r="Q379" s="341"/>
      <c r="R379" s="341"/>
      <c r="S379" s="341"/>
      <c r="T379" s="341"/>
      <c r="U379" s="341"/>
      <c r="V379" s="341"/>
      <c r="W379" s="341"/>
      <c r="X379" s="341"/>
      <c r="Y379" s="341"/>
      <c r="Z379" s="341"/>
      <c r="AA379" s="341"/>
      <c r="AB379" s="341"/>
      <c r="AC379" s="341"/>
      <c r="AD379" s="341"/>
      <c r="AE379" s="341"/>
      <c r="AF379" s="342"/>
    </row>
    <row r="380" spans="1:32" ht="18.75" customHeight="1" x14ac:dyDescent="0.2">
      <c r="A380" s="330"/>
      <c r="B380" s="331"/>
      <c r="C380" s="382"/>
      <c r="D380" s="334"/>
      <c r="E380" s="322"/>
      <c r="F380" s="334"/>
      <c r="G380" s="442"/>
      <c r="H380" s="348" t="s">
        <v>76</v>
      </c>
      <c r="I380" s="407" t="s">
        <v>8</v>
      </c>
      <c r="J380" s="341" t="s">
        <v>22</v>
      </c>
      <c r="K380" s="408"/>
      <c r="L380" s="409" t="s">
        <v>8</v>
      </c>
      <c r="M380" s="341" t="s">
        <v>26</v>
      </c>
      <c r="N380" s="368"/>
      <c r="O380" s="341"/>
      <c r="P380" s="341"/>
      <c r="Q380" s="341"/>
      <c r="R380" s="341"/>
      <c r="S380" s="341"/>
      <c r="T380" s="341"/>
      <c r="U380" s="341"/>
      <c r="V380" s="341"/>
      <c r="W380" s="341"/>
      <c r="X380" s="341"/>
      <c r="Y380" s="341"/>
      <c r="Z380" s="341"/>
      <c r="AA380" s="341"/>
      <c r="AB380" s="341"/>
      <c r="AC380" s="341"/>
      <c r="AD380" s="341"/>
      <c r="AE380" s="341"/>
      <c r="AF380" s="342"/>
    </row>
    <row r="381" spans="1:32" ht="18.75" customHeight="1" x14ac:dyDescent="0.2">
      <c r="A381" s="350"/>
      <c r="B381" s="351"/>
      <c r="C381" s="466"/>
      <c r="D381" s="355"/>
      <c r="E381" s="354"/>
      <c r="F381" s="355"/>
      <c r="G381" s="441"/>
      <c r="H381" s="477" t="s">
        <v>77</v>
      </c>
      <c r="I381" s="419" t="s">
        <v>8</v>
      </c>
      <c r="J381" s="358" t="s">
        <v>22</v>
      </c>
      <c r="K381" s="443"/>
      <c r="L381" s="420" t="s">
        <v>8</v>
      </c>
      <c r="M381" s="358" t="s">
        <v>26</v>
      </c>
      <c r="N381" s="468"/>
      <c r="O381" s="358"/>
      <c r="P381" s="358"/>
      <c r="Q381" s="358"/>
      <c r="R381" s="358"/>
      <c r="S381" s="358"/>
      <c r="T381" s="358"/>
      <c r="U381" s="358"/>
      <c r="V381" s="358"/>
      <c r="W381" s="358"/>
      <c r="X381" s="358"/>
      <c r="Y381" s="358"/>
      <c r="Z381" s="358"/>
      <c r="AA381" s="358"/>
      <c r="AB381" s="358"/>
      <c r="AC381" s="358"/>
      <c r="AD381" s="358"/>
      <c r="AE381" s="358"/>
      <c r="AF381" s="359"/>
    </row>
    <row r="382" spans="1:32" s="1" customFormat="1" ht="18.75" customHeight="1" x14ac:dyDescent="0.2">
      <c r="A382" s="540"/>
      <c r="B382" s="533"/>
      <c r="C382" s="237"/>
      <c r="D382" s="51"/>
      <c r="E382" s="237"/>
      <c r="F382" s="534"/>
      <c r="G382" s="543"/>
      <c r="H382" s="730" t="s">
        <v>57</v>
      </c>
      <c r="I382" s="545" t="s">
        <v>8</v>
      </c>
      <c r="J382" s="546" t="s">
        <v>22</v>
      </c>
      <c r="K382" s="546"/>
      <c r="L382" s="535"/>
      <c r="M382" s="547" t="s">
        <v>8</v>
      </c>
      <c r="N382" s="546" t="s">
        <v>58</v>
      </c>
      <c r="O382" s="546"/>
      <c r="P382" s="535"/>
      <c r="Q382" s="547" t="s">
        <v>8</v>
      </c>
      <c r="R382" s="536" t="s">
        <v>59</v>
      </c>
      <c r="S382" s="536"/>
      <c r="T382" s="536"/>
      <c r="U382" s="536"/>
      <c r="V382" s="546"/>
      <c r="W382" s="546"/>
      <c r="X382" s="546"/>
      <c r="Y382" s="546"/>
      <c r="Z382" s="546"/>
      <c r="AA382" s="546"/>
      <c r="AB382" s="546"/>
      <c r="AC382" s="546"/>
      <c r="AD382" s="546"/>
      <c r="AE382" s="546"/>
      <c r="AF382" s="731"/>
    </row>
    <row r="383" spans="1:32" ht="18.75" customHeight="1" x14ac:dyDescent="0.2">
      <c r="A383" s="330"/>
      <c r="B383" s="331"/>
      <c r="C383" s="320"/>
      <c r="D383" s="333"/>
      <c r="E383" s="322"/>
      <c r="F383" s="467"/>
      <c r="G383" s="335"/>
      <c r="H383" s="436" t="s">
        <v>19</v>
      </c>
      <c r="I383" s="422" t="s">
        <v>8</v>
      </c>
      <c r="J383" s="366" t="s">
        <v>20</v>
      </c>
      <c r="K383" s="423"/>
      <c r="L383" s="379"/>
      <c r="M383" s="424" t="s">
        <v>8</v>
      </c>
      <c r="N383" s="366" t="s">
        <v>21</v>
      </c>
      <c r="O383" s="424"/>
      <c r="P383" s="366"/>
      <c r="Q383" s="425"/>
      <c r="R383" s="425"/>
      <c r="S383" s="425"/>
      <c r="T383" s="425"/>
      <c r="U383" s="425"/>
      <c r="V383" s="425"/>
      <c r="W383" s="425"/>
      <c r="X383" s="425"/>
      <c r="Y383" s="425"/>
      <c r="Z383" s="425"/>
      <c r="AA383" s="425"/>
      <c r="AB383" s="425"/>
      <c r="AC383" s="425"/>
      <c r="AD383" s="425"/>
      <c r="AE383" s="425"/>
      <c r="AF383" s="485"/>
    </row>
    <row r="384" spans="1:32" ht="19.5" customHeight="1" x14ac:dyDescent="0.2">
      <c r="A384" s="330"/>
      <c r="B384" s="331"/>
      <c r="C384" s="332"/>
      <c r="D384" s="333"/>
      <c r="E384" s="322"/>
      <c r="F384" s="334"/>
      <c r="G384" s="335"/>
      <c r="H384" s="347" t="s">
        <v>60</v>
      </c>
      <c r="I384" s="407" t="s">
        <v>8</v>
      </c>
      <c r="J384" s="341" t="s">
        <v>20</v>
      </c>
      <c r="K384" s="408"/>
      <c r="L384" s="367"/>
      <c r="M384" s="409" t="s">
        <v>8</v>
      </c>
      <c r="N384" s="341" t="s">
        <v>21</v>
      </c>
      <c r="O384" s="409"/>
      <c r="P384" s="341"/>
      <c r="Q384" s="410"/>
      <c r="R384" s="410"/>
      <c r="S384" s="410"/>
      <c r="T384" s="410"/>
      <c r="U384" s="410"/>
      <c r="V384" s="410"/>
      <c r="W384" s="410"/>
      <c r="X384" s="410"/>
      <c r="Y384" s="410"/>
      <c r="Z384" s="410"/>
      <c r="AA384" s="410"/>
      <c r="AB384" s="410"/>
      <c r="AC384" s="410"/>
      <c r="AD384" s="410"/>
      <c r="AE384" s="410"/>
      <c r="AF384" s="455"/>
    </row>
    <row r="385" spans="1:32" ht="18.75" customHeight="1" x14ac:dyDescent="0.2">
      <c r="A385" s="330"/>
      <c r="B385" s="331"/>
      <c r="C385" s="382"/>
      <c r="D385" s="392"/>
      <c r="E385" s="322"/>
      <c r="F385" s="334"/>
      <c r="G385" s="442"/>
      <c r="H385" s="483" t="s">
        <v>57</v>
      </c>
      <c r="I385" s="404" t="s">
        <v>8</v>
      </c>
      <c r="J385" s="344" t="s">
        <v>22</v>
      </c>
      <c r="K385" s="344"/>
      <c r="L385" s="389"/>
      <c r="M385" s="427" t="s">
        <v>8</v>
      </c>
      <c r="N385" s="344" t="s">
        <v>58</v>
      </c>
      <c r="O385" s="344"/>
      <c r="P385" s="389"/>
      <c r="Q385" s="427" t="s">
        <v>8</v>
      </c>
      <c r="R385" s="338" t="s">
        <v>59</v>
      </c>
      <c r="S385" s="338"/>
      <c r="T385" s="338"/>
      <c r="U385" s="338"/>
      <c r="V385" s="344"/>
      <c r="W385" s="344"/>
      <c r="X385" s="344"/>
      <c r="Y385" s="344"/>
      <c r="Z385" s="344"/>
      <c r="AA385" s="344"/>
      <c r="AB385" s="344"/>
      <c r="AC385" s="344"/>
      <c r="AD385" s="344"/>
      <c r="AE385" s="344"/>
      <c r="AF385" s="345"/>
    </row>
    <row r="386" spans="1:32" ht="18.75" customHeight="1" x14ac:dyDescent="0.2">
      <c r="A386" s="330"/>
      <c r="B386" s="331"/>
      <c r="C386" s="382"/>
      <c r="D386" s="392"/>
      <c r="E386" s="322"/>
      <c r="F386" s="334"/>
      <c r="G386" s="442"/>
      <c r="H386" s="484" t="s">
        <v>62</v>
      </c>
      <c r="I386" s="407" t="s">
        <v>8</v>
      </c>
      <c r="J386" s="341" t="s">
        <v>47</v>
      </c>
      <c r="K386" s="408"/>
      <c r="L386" s="368"/>
      <c r="M386" s="409" t="s">
        <v>8</v>
      </c>
      <c r="N386" s="341" t="s">
        <v>48</v>
      </c>
      <c r="O386" s="410"/>
      <c r="P386" s="410"/>
      <c r="Q386" s="410"/>
      <c r="R386" s="341"/>
      <c r="S386" s="341"/>
      <c r="T386" s="341"/>
      <c r="U386" s="341"/>
      <c r="V386" s="341"/>
      <c r="W386" s="341"/>
      <c r="X386" s="341"/>
      <c r="Y386" s="341"/>
      <c r="Z386" s="341"/>
      <c r="AA386" s="341"/>
      <c r="AB386" s="341"/>
      <c r="AC386" s="341"/>
      <c r="AD386" s="341"/>
      <c r="AE386" s="341"/>
      <c r="AF386" s="342"/>
    </row>
    <row r="387" spans="1:32" ht="18.75" customHeight="1" x14ac:dyDescent="0.2">
      <c r="A387" s="330"/>
      <c r="B387" s="331"/>
      <c r="C387" s="382"/>
      <c r="D387" s="392"/>
      <c r="E387" s="322"/>
      <c r="F387" s="334"/>
      <c r="G387" s="442"/>
      <c r="H387" s="348" t="s">
        <v>69</v>
      </c>
      <c r="I387" s="407" t="s">
        <v>8</v>
      </c>
      <c r="J387" s="341" t="s">
        <v>22</v>
      </c>
      <c r="K387" s="341"/>
      <c r="L387" s="409" t="s">
        <v>8</v>
      </c>
      <c r="M387" s="341" t="s">
        <v>23</v>
      </c>
      <c r="N387" s="341"/>
      <c r="O387" s="409" t="s">
        <v>8</v>
      </c>
      <c r="P387" s="341" t="s">
        <v>24</v>
      </c>
      <c r="Q387" s="368"/>
      <c r="R387" s="368"/>
      <c r="S387" s="437"/>
      <c r="T387" s="437"/>
      <c r="U387" s="437"/>
      <c r="V387" s="437"/>
      <c r="W387" s="437"/>
      <c r="X387" s="437"/>
      <c r="Y387" s="437"/>
      <c r="Z387" s="437"/>
      <c r="AA387" s="437"/>
      <c r="AB387" s="437"/>
      <c r="AC387" s="437"/>
      <c r="AD387" s="437"/>
      <c r="AE387" s="437"/>
      <c r="AF387" s="488"/>
    </row>
    <row r="388" spans="1:32" ht="18.75" customHeight="1" x14ac:dyDescent="0.2">
      <c r="A388" s="330"/>
      <c r="B388" s="331"/>
      <c r="C388" s="382"/>
      <c r="D388" s="392"/>
      <c r="E388" s="322"/>
      <c r="F388" s="334"/>
      <c r="G388" s="442"/>
      <c r="H388" s="348" t="s">
        <v>96</v>
      </c>
      <c r="I388" s="407" t="s">
        <v>8</v>
      </c>
      <c r="J388" s="341" t="s">
        <v>22</v>
      </c>
      <c r="K388" s="341"/>
      <c r="L388" s="409" t="s">
        <v>8</v>
      </c>
      <c r="M388" s="341" t="s">
        <v>49</v>
      </c>
      <c r="N388" s="341"/>
      <c r="O388" s="409" t="s">
        <v>8</v>
      </c>
      <c r="P388" s="341" t="s">
        <v>50</v>
      </c>
      <c r="Q388" s="368"/>
      <c r="R388" s="368"/>
      <c r="S388" s="368"/>
      <c r="T388" s="341"/>
      <c r="U388" s="341"/>
      <c r="V388" s="341"/>
      <c r="W388" s="341"/>
      <c r="X388" s="341"/>
      <c r="Y388" s="341"/>
      <c r="Z388" s="341"/>
      <c r="AA388" s="341"/>
      <c r="AB388" s="341"/>
      <c r="AC388" s="341"/>
      <c r="AD388" s="341"/>
      <c r="AE388" s="341"/>
      <c r="AF388" s="342"/>
    </row>
    <row r="389" spans="1:32" ht="18.75" customHeight="1" x14ac:dyDescent="0.2">
      <c r="A389" s="398" t="s">
        <v>8</v>
      </c>
      <c r="B389" s="331">
        <v>72</v>
      </c>
      <c r="C389" s="382" t="s">
        <v>338</v>
      </c>
      <c r="D389" s="398" t="s">
        <v>8</v>
      </c>
      <c r="E389" s="322" t="s">
        <v>99</v>
      </c>
      <c r="F389" s="334"/>
      <c r="G389" s="442"/>
      <c r="H389" s="348" t="s">
        <v>193</v>
      </c>
      <c r="I389" s="407" t="s">
        <v>8</v>
      </c>
      <c r="J389" s="341" t="s">
        <v>22</v>
      </c>
      <c r="K389" s="408"/>
      <c r="L389" s="409" t="s">
        <v>8</v>
      </c>
      <c r="M389" s="341" t="s">
        <v>26</v>
      </c>
      <c r="N389" s="368"/>
      <c r="O389" s="341"/>
      <c r="P389" s="341"/>
      <c r="Q389" s="341"/>
      <c r="R389" s="341"/>
      <c r="S389" s="341"/>
      <c r="T389" s="341"/>
      <c r="U389" s="341"/>
      <c r="V389" s="341"/>
      <c r="W389" s="341"/>
      <c r="X389" s="341"/>
      <c r="Y389" s="341"/>
      <c r="Z389" s="341"/>
      <c r="AA389" s="341"/>
      <c r="AB389" s="341"/>
      <c r="AC389" s="341"/>
      <c r="AD389" s="341"/>
      <c r="AE389" s="341"/>
      <c r="AF389" s="342"/>
    </row>
    <row r="390" spans="1:32" ht="18.75" customHeight="1" x14ac:dyDescent="0.2">
      <c r="A390" s="330"/>
      <c r="B390" s="331"/>
      <c r="C390" s="382"/>
      <c r="D390" s="398" t="s">
        <v>8</v>
      </c>
      <c r="E390" s="322" t="s">
        <v>339</v>
      </c>
      <c r="F390" s="334"/>
      <c r="G390" s="442"/>
      <c r="H390" s="484" t="s">
        <v>233</v>
      </c>
      <c r="I390" s="407" t="s">
        <v>8</v>
      </c>
      <c r="J390" s="341" t="s">
        <v>22</v>
      </c>
      <c r="K390" s="408"/>
      <c r="L390" s="409" t="s">
        <v>8</v>
      </c>
      <c r="M390" s="341" t="s">
        <v>26</v>
      </c>
      <c r="N390" s="368"/>
      <c r="O390" s="341"/>
      <c r="P390" s="341"/>
      <c r="Q390" s="341"/>
      <c r="R390" s="341"/>
      <c r="S390" s="341"/>
      <c r="T390" s="341"/>
      <c r="U390" s="341"/>
      <c r="V390" s="341"/>
      <c r="W390" s="341"/>
      <c r="X390" s="341"/>
      <c r="Y390" s="341"/>
      <c r="Z390" s="341"/>
      <c r="AA390" s="341"/>
      <c r="AB390" s="341"/>
      <c r="AC390" s="341"/>
      <c r="AD390" s="341"/>
      <c r="AE390" s="341"/>
      <c r="AF390" s="342"/>
    </row>
    <row r="391" spans="1:32" ht="18.75" customHeight="1" x14ac:dyDescent="0.2">
      <c r="A391" s="330"/>
      <c r="B391" s="331"/>
      <c r="C391" s="382"/>
      <c r="D391" s="398" t="s">
        <v>8</v>
      </c>
      <c r="E391" s="322" t="s">
        <v>340</v>
      </c>
      <c r="F391" s="334"/>
      <c r="G391" s="442"/>
      <c r="H391" s="484" t="s">
        <v>262</v>
      </c>
      <c r="I391" s="407" t="s">
        <v>8</v>
      </c>
      <c r="J391" s="341" t="s">
        <v>22</v>
      </c>
      <c r="K391" s="408"/>
      <c r="L391" s="409" t="s">
        <v>8</v>
      </c>
      <c r="M391" s="341" t="s">
        <v>26</v>
      </c>
      <c r="N391" s="368"/>
      <c r="O391" s="341"/>
      <c r="P391" s="341"/>
      <c r="Q391" s="341"/>
      <c r="R391" s="341"/>
      <c r="S391" s="341"/>
      <c r="T391" s="341"/>
      <c r="U391" s="341"/>
      <c r="V391" s="341"/>
      <c r="W391" s="341"/>
      <c r="X391" s="341"/>
      <c r="Y391" s="341"/>
      <c r="Z391" s="341"/>
      <c r="AA391" s="341"/>
      <c r="AB391" s="341"/>
      <c r="AC391" s="341"/>
      <c r="AD391" s="341"/>
      <c r="AE391" s="341"/>
      <c r="AF391" s="342"/>
    </row>
    <row r="392" spans="1:32" ht="18.75" customHeight="1" x14ac:dyDescent="0.2">
      <c r="A392" s="330"/>
      <c r="B392" s="331"/>
      <c r="C392" s="382"/>
      <c r="D392" s="392"/>
      <c r="E392" s="322"/>
      <c r="F392" s="334"/>
      <c r="G392" s="442"/>
      <c r="H392" s="320" t="s">
        <v>75</v>
      </c>
      <c r="I392" s="407" t="s">
        <v>8</v>
      </c>
      <c r="J392" s="341" t="s">
        <v>22</v>
      </c>
      <c r="K392" s="408"/>
      <c r="L392" s="409" t="s">
        <v>8</v>
      </c>
      <c r="M392" s="341" t="s">
        <v>26</v>
      </c>
      <c r="N392" s="368"/>
      <c r="O392" s="341"/>
      <c r="P392" s="341"/>
      <c r="Q392" s="341"/>
      <c r="R392" s="341"/>
      <c r="S392" s="341"/>
      <c r="T392" s="341"/>
      <c r="U392" s="341"/>
      <c r="V392" s="341"/>
      <c r="W392" s="341"/>
      <c r="X392" s="341"/>
      <c r="Y392" s="341"/>
      <c r="Z392" s="341"/>
      <c r="AA392" s="341"/>
      <c r="AB392" s="341"/>
      <c r="AC392" s="341"/>
      <c r="AD392" s="341"/>
      <c r="AE392" s="341"/>
      <c r="AF392" s="342"/>
    </row>
    <row r="393" spans="1:32" ht="18.75" customHeight="1" x14ac:dyDescent="0.2">
      <c r="A393" s="330"/>
      <c r="B393" s="331"/>
      <c r="C393" s="382"/>
      <c r="D393" s="392"/>
      <c r="E393" s="322"/>
      <c r="F393" s="334"/>
      <c r="G393" s="442"/>
      <c r="H393" s="348" t="s">
        <v>76</v>
      </c>
      <c r="I393" s="407" t="s">
        <v>8</v>
      </c>
      <c r="J393" s="341" t="s">
        <v>22</v>
      </c>
      <c r="K393" s="408"/>
      <c r="L393" s="409" t="s">
        <v>8</v>
      </c>
      <c r="M393" s="341" t="s">
        <v>26</v>
      </c>
      <c r="N393" s="368"/>
      <c r="O393" s="341"/>
      <c r="P393" s="341"/>
      <c r="Q393" s="341"/>
      <c r="R393" s="341"/>
      <c r="S393" s="341"/>
      <c r="T393" s="341"/>
      <c r="U393" s="341"/>
      <c r="V393" s="341"/>
      <c r="W393" s="341"/>
      <c r="X393" s="341"/>
      <c r="Y393" s="341"/>
      <c r="Z393" s="341"/>
      <c r="AA393" s="341"/>
      <c r="AB393" s="341"/>
      <c r="AC393" s="341"/>
      <c r="AD393" s="341"/>
      <c r="AE393" s="341"/>
      <c r="AF393" s="342"/>
    </row>
    <row r="394" spans="1:32" ht="18.75" customHeight="1" x14ac:dyDescent="0.2">
      <c r="A394" s="350"/>
      <c r="B394" s="351"/>
      <c r="C394" s="466"/>
      <c r="D394" s="489"/>
      <c r="E394" s="354"/>
      <c r="F394" s="355"/>
      <c r="G394" s="441"/>
      <c r="H394" s="477" t="s">
        <v>77</v>
      </c>
      <c r="I394" s="419" t="s">
        <v>8</v>
      </c>
      <c r="J394" s="358" t="s">
        <v>22</v>
      </c>
      <c r="K394" s="443"/>
      <c r="L394" s="420" t="s">
        <v>8</v>
      </c>
      <c r="M394" s="358" t="s">
        <v>26</v>
      </c>
      <c r="N394" s="468"/>
      <c r="O394" s="358"/>
      <c r="P394" s="358"/>
      <c r="Q394" s="358"/>
      <c r="R394" s="358"/>
      <c r="S394" s="358"/>
      <c r="T394" s="358"/>
      <c r="U394" s="358"/>
      <c r="V394" s="358"/>
      <c r="W394" s="358"/>
      <c r="X394" s="358"/>
      <c r="Y394" s="358"/>
      <c r="Z394" s="358"/>
      <c r="AA394" s="358"/>
      <c r="AB394" s="358"/>
      <c r="AC394" s="358"/>
      <c r="AD394" s="358"/>
      <c r="AE394" s="358"/>
      <c r="AF394" s="359"/>
    </row>
    <row r="395" spans="1:32" ht="18.75" customHeight="1" x14ac:dyDescent="0.2">
      <c r="A395" s="330"/>
      <c r="B395" s="331"/>
      <c r="C395" s="382"/>
      <c r="D395" s="334"/>
      <c r="E395" s="322"/>
      <c r="F395" s="334"/>
      <c r="G395" s="442"/>
      <c r="H395" s="483" t="s">
        <v>80</v>
      </c>
      <c r="I395" s="404" t="s">
        <v>8</v>
      </c>
      <c r="J395" s="344" t="s">
        <v>22</v>
      </c>
      <c r="K395" s="344"/>
      <c r="L395" s="389"/>
      <c r="M395" s="427" t="s">
        <v>8</v>
      </c>
      <c r="N395" s="344" t="s">
        <v>58</v>
      </c>
      <c r="O395" s="344"/>
      <c r="P395" s="389"/>
      <c r="Q395" s="427" t="s">
        <v>8</v>
      </c>
      <c r="R395" s="338" t="s">
        <v>59</v>
      </c>
      <c r="S395" s="338"/>
      <c r="T395" s="338"/>
      <c r="U395" s="338"/>
      <c r="V395" s="344"/>
      <c r="W395" s="344"/>
      <c r="X395" s="344"/>
      <c r="Y395" s="344"/>
      <c r="Z395" s="344"/>
      <c r="AA395" s="344"/>
      <c r="AB395" s="344"/>
      <c r="AC395" s="344"/>
      <c r="AD395" s="344"/>
      <c r="AE395" s="344"/>
      <c r="AF395" s="345"/>
    </row>
    <row r="396" spans="1:32" ht="18.75" customHeight="1" x14ac:dyDescent="0.2">
      <c r="A396" s="330"/>
      <c r="B396" s="331"/>
      <c r="C396" s="382"/>
      <c r="D396" s="334"/>
      <c r="E396" s="322"/>
      <c r="F396" s="334"/>
      <c r="G396" s="442"/>
      <c r="H396" s="347" t="s">
        <v>19</v>
      </c>
      <c r="I396" s="407" t="s">
        <v>8</v>
      </c>
      <c r="J396" s="341" t="s">
        <v>20</v>
      </c>
      <c r="K396" s="408"/>
      <c r="L396" s="367"/>
      <c r="M396" s="409" t="s">
        <v>8</v>
      </c>
      <c r="N396" s="341" t="s">
        <v>21</v>
      </c>
      <c r="O396" s="409"/>
      <c r="P396" s="341"/>
      <c r="Q396" s="410"/>
      <c r="R396" s="410"/>
      <c r="S396" s="410"/>
      <c r="T396" s="410"/>
      <c r="U396" s="410"/>
      <c r="V396" s="410"/>
      <c r="W396" s="410"/>
      <c r="X396" s="410"/>
      <c r="Y396" s="410"/>
      <c r="Z396" s="410"/>
      <c r="AA396" s="410"/>
      <c r="AB396" s="410"/>
      <c r="AC396" s="410"/>
      <c r="AD396" s="410"/>
      <c r="AE396" s="410"/>
      <c r="AF396" s="455"/>
    </row>
    <row r="397" spans="1:32" ht="19.5" customHeight="1" x14ac:dyDescent="0.2">
      <c r="A397" s="330"/>
      <c r="B397" s="331"/>
      <c r="C397" s="332"/>
      <c r="D397" s="333"/>
      <c r="E397" s="322"/>
      <c r="F397" s="334"/>
      <c r="G397" s="335"/>
      <c r="H397" s="347" t="s">
        <v>60</v>
      </c>
      <c r="I397" s="407" t="s">
        <v>8</v>
      </c>
      <c r="J397" s="341" t="s">
        <v>20</v>
      </c>
      <c r="K397" s="408"/>
      <c r="L397" s="367"/>
      <c r="M397" s="409" t="s">
        <v>8</v>
      </c>
      <c r="N397" s="341" t="s">
        <v>21</v>
      </c>
      <c r="O397" s="409"/>
      <c r="P397" s="341"/>
      <c r="Q397" s="410"/>
      <c r="R397" s="410"/>
      <c r="S397" s="410"/>
      <c r="T397" s="410"/>
      <c r="U397" s="410"/>
      <c r="V397" s="410"/>
      <c r="W397" s="410"/>
      <c r="X397" s="410"/>
      <c r="Y397" s="410"/>
      <c r="Z397" s="410"/>
      <c r="AA397" s="410"/>
      <c r="AB397" s="410"/>
      <c r="AC397" s="410"/>
      <c r="AD397" s="410"/>
      <c r="AE397" s="410"/>
      <c r="AF397" s="455"/>
    </row>
    <row r="398" spans="1:32" ht="18.75" customHeight="1" x14ac:dyDescent="0.2">
      <c r="A398" s="333"/>
      <c r="B398" s="372"/>
      <c r="D398" s="333"/>
      <c r="F398" s="334"/>
      <c r="G398" s="442"/>
      <c r="H398" s="348" t="s">
        <v>30</v>
      </c>
      <c r="I398" s="407" t="s">
        <v>8</v>
      </c>
      <c r="J398" s="341" t="s">
        <v>22</v>
      </c>
      <c r="K398" s="408"/>
      <c r="L398" s="409" t="s">
        <v>8</v>
      </c>
      <c r="M398" s="341" t="s">
        <v>26</v>
      </c>
      <c r="N398" s="368"/>
      <c r="O398" s="341"/>
      <c r="P398" s="341"/>
      <c r="Q398" s="341"/>
      <c r="R398" s="341"/>
      <c r="S398" s="341"/>
      <c r="T398" s="341"/>
      <c r="U398" s="341"/>
      <c r="V398" s="341"/>
      <c r="W398" s="341"/>
      <c r="X398" s="341"/>
      <c r="Y398" s="341"/>
      <c r="Z398" s="341"/>
      <c r="AA398" s="341"/>
      <c r="AB398" s="341"/>
      <c r="AC398" s="341"/>
      <c r="AD398" s="341"/>
      <c r="AE398" s="341"/>
      <c r="AF398" s="342"/>
    </row>
    <row r="399" spans="1:32" ht="18.75" customHeight="1" x14ac:dyDescent="0.2">
      <c r="A399" s="398" t="s">
        <v>8</v>
      </c>
      <c r="B399" s="331">
        <v>73</v>
      </c>
      <c r="C399" s="382" t="s">
        <v>345</v>
      </c>
      <c r="D399" s="398" t="s">
        <v>8</v>
      </c>
      <c r="E399" s="322" t="s">
        <v>406</v>
      </c>
      <c r="F399" s="334"/>
      <c r="G399" s="442"/>
      <c r="H399" s="2312" t="s">
        <v>31</v>
      </c>
      <c r="I399" s="2280" t="s">
        <v>8</v>
      </c>
      <c r="J399" s="2282" t="s">
        <v>27</v>
      </c>
      <c r="K399" s="2282"/>
      <c r="L399" s="2282"/>
      <c r="M399" s="2280" t="s">
        <v>8</v>
      </c>
      <c r="N399" s="2282" t="s">
        <v>28</v>
      </c>
      <c r="O399" s="2282"/>
      <c r="P399" s="2282"/>
      <c r="Q399" s="434"/>
      <c r="R399" s="434"/>
      <c r="S399" s="434"/>
      <c r="T399" s="434"/>
      <c r="U399" s="434"/>
      <c r="V399" s="434"/>
      <c r="W399" s="434"/>
      <c r="X399" s="434"/>
      <c r="Y399" s="434"/>
      <c r="Z399" s="434"/>
      <c r="AA399" s="434"/>
      <c r="AB399" s="434"/>
      <c r="AC399" s="434"/>
      <c r="AD399" s="434"/>
      <c r="AE399" s="434"/>
      <c r="AF399" s="435"/>
    </row>
    <row r="400" spans="1:32" ht="18.75" customHeight="1" x14ac:dyDescent="0.2">
      <c r="A400" s="398"/>
      <c r="B400" s="331"/>
      <c r="C400" s="382"/>
      <c r="D400" s="398" t="s">
        <v>8</v>
      </c>
      <c r="E400" s="322" t="s">
        <v>348</v>
      </c>
      <c r="F400" s="334"/>
      <c r="G400" s="442"/>
      <c r="H400" s="2313"/>
      <c r="I400" s="2281"/>
      <c r="J400" s="2283"/>
      <c r="K400" s="2283"/>
      <c r="L400" s="2283"/>
      <c r="M400" s="2281"/>
      <c r="N400" s="2283"/>
      <c r="O400" s="2283"/>
      <c r="P400" s="2283"/>
      <c r="Q400" s="405"/>
      <c r="R400" s="405"/>
      <c r="S400" s="405"/>
      <c r="T400" s="405"/>
      <c r="U400" s="405"/>
      <c r="V400" s="405"/>
      <c r="W400" s="405"/>
      <c r="X400" s="405"/>
      <c r="Y400" s="405"/>
      <c r="Z400" s="405"/>
      <c r="AA400" s="405"/>
      <c r="AB400" s="405"/>
      <c r="AC400" s="405"/>
      <c r="AD400" s="405"/>
      <c r="AE400" s="405"/>
      <c r="AF400" s="406"/>
    </row>
    <row r="401" spans="1:32" ht="18.75" customHeight="1" x14ac:dyDescent="0.2">
      <c r="A401" s="398"/>
      <c r="B401" s="331"/>
      <c r="C401" s="382"/>
      <c r="D401" s="398"/>
      <c r="E401" s="322" t="s">
        <v>350</v>
      </c>
      <c r="F401" s="334"/>
      <c r="G401" s="442"/>
      <c r="H401" s="363" t="s">
        <v>73</v>
      </c>
      <c r="I401" s="417" t="s">
        <v>8</v>
      </c>
      <c r="J401" s="341" t="s">
        <v>22</v>
      </c>
      <c r="K401" s="341"/>
      <c r="L401" s="409" t="s">
        <v>8</v>
      </c>
      <c r="M401" s="341" t="s">
        <v>23</v>
      </c>
      <c r="N401" s="341"/>
      <c r="O401" s="418" t="s">
        <v>8</v>
      </c>
      <c r="P401" s="341" t="s">
        <v>24</v>
      </c>
      <c r="Q401" s="368"/>
      <c r="R401" s="418"/>
      <c r="S401" s="341"/>
      <c r="T401" s="368"/>
      <c r="U401" s="418"/>
      <c r="V401" s="341"/>
      <c r="W401" s="368"/>
      <c r="X401" s="405"/>
      <c r="Y401" s="410"/>
      <c r="Z401" s="410"/>
      <c r="AA401" s="410"/>
      <c r="AB401" s="410"/>
      <c r="AC401" s="410"/>
      <c r="AD401" s="410"/>
      <c r="AE401" s="410"/>
      <c r="AF401" s="411"/>
    </row>
    <row r="402" spans="1:32" ht="18.75" customHeight="1" x14ac:dyDescent="0.2">
      <c r="A402" s="330"/>
      <c r="B402" s="331"/>
      <c r="C402" s="382"/>
      <c r="F402" s="334"/>
      <c r="G402" s="442"/>
      <c r="H402" s="484" t="s">
        <v>343</v>
      </c>
      <c r="I402" s="407" t="s">
        <v>8</v>
      </c>
      <c r="J402" s="341" t="s">
        <v>22</v>
      </c>
      <c r="K402" s="408"/>
      <c r="L402" s="409" t="s">
        <v>8</v>
      </c>
      <c r="M402" s="341" t="s">
        <v>26</v>
      </c>
      <c r="N402" s="368"/>
      <c r="O402" s="341"/>
      <c r="P402" s="341"/>
      <c r="Q402" s="341"/>
      <c r="R402" s="341"/>
      <c r="S402" s="341"/>
      <c r="T402" s="341"/>
      <c r="U402" s="341"/>
      <c r="V402" s="341"/>
      <c r="W402" s="341"/>
      <c r="X402" s="341"/>
      <c r="Y402" s="341"/>
      <c r="Z402" s="341"/>
      <c r="AA402" s="341"/>
      <c r="AB402" s="341"/>
      <c r="AC402" s="341"/>
      <c r="AD402" s="341"/>
      <c r="AE402" s="341"/>
      <c r="AF402" s="342"/>
    </row>
    <row r="403" spans="1:32" ht="18.75" customHeight="1" x14ac:dyDescent="0.2">
      <c r="A403" s="333"/>
      <c r="B403" s="307"/>
      <c r="C403" s="481"/>
      <c r="F403" s="334"/>
      <c r="G403" s="442"/>
      <c r="H403" s="484" t="s">
        <v>344</v>
      </c>
      <c r="I403" s="407" t="s">
        <v>8</v>
      </c>
      <c r="J403" s="341" t="s">
        <v>22</v>
      </c>
      <c r="K403" s="341"/>
      <c r="L403" s="409" t="s">
        <v>8</v>
      </c>
      <c r="M403" s="341" t="s">
        <v>23</v>
      </c>
      <c r="N403" s="341"/>
      <c r="O403" s="409" t="s">
        <v>8</v>
      </c>
      <c r="P403" s="341" t="s">
        <v>24</v>
      </c>
      <c r="Q403" s="368"/>
      <c r="R403" s="409" t="s">
        <v>8</v>
      </c>
      <c r="S403" s="341" t="s">
        <v>25</v>
      </c>
      <c r="T403" s="368"/>
      <c r="U403" s="341"/>
      <c r="V403" s="341"/>
      <c r="W403" s="341"/>
      <c r="X403" s="341"/>
      <c r="Y403" s="341"/>
      <c r="Z403" s="341"/>
      <c r="AA403" s="341"/>
      <c r="AB403" s="341"/>
      <c r="AC403" s="341"/>
      <c r="AD403" s="341"/>
      <c r="AE403" s="341"/>
      <c r="AF403" s="342"/>
    </row>
    <row r="404" spans="1:32" ht="18.75" customHeight="1" x14ac:dyDescent="0.2">
      <c r="A404" s="333"/>
      <c r="B404" s="372"/>
      <c r="C404" s="481"/>
      <c r="F404" s="334"/>
      <c r="G404" s="442"/>
      <c r="H404" s="484" t="s">
        <v>407</v>
      </c>
      <c r="I404" s="407" t="s">
        <v>8</v>
      </c>
      <c r="J404" s="341" t="s">
        <v>22</v>
      </c>
      <c r="K404" s="408"/>
      <c r="L404" s="409" t="s">
        <v>8</v>
      </c>
      <c r="M404" s="341" t="s">
        <v>26</v>
      </c>
      <c r="N404" s="368"/>
      <c r="O404" s="341"/>
      <c r="P404" s="341"/>
      <c r="Q404" s="341"/>
      <c r="R404" s="341"/>
      <c r="S404" s="341"/>
      <c r="T404" s="341"/>
      <c r="U404" s="341"/>
      <c r="V404" s="341"/>
      <c r="W404" s="341"/>
      <c r="X404" s="341"/>
      <c r="Y404" s="341"/>
      <c r="Z404" s="341"/>
      <c r="AA404" s="341"/>
      <c r="AB404" s="341"/>
      <c r="AC404" s="341"/>
      <c r="AD404" s="341"/>
      <c r="AE404" s="341"/>
      <c r="AF404" s="342"/>
    </row>
    <row r="405" spans="1:32" ht="18.75" customHeight="1" x14ac:dyDescent="0.2">
      <c r="A405" s="330"/>
      <c r="B405" s="331"/>
      <c r="C405" s="382"/>
      <c r="D405" s="334"/>
      <c r="E405" s="322"/>
      <c r="F405" s="334"/>
      <c r="G405" s="442"/>
      <c r="H405" s="484" t="s">
        <v>349</v>
      </c>
      <c r="I405" s="407" t="s">
        <v>8</v>
      </c>
      <c r="J405" s="341" t="s">
        <v>22</v>
      </c>
      <c r="K405" s="408"/>
      <c r="L405" s="409" t="s">
        <v>8</v>
      </c>
      <c r="M405" s="341" t="s">
        <v>26</v>
      </c>
      <c r="N405" s="368"/>
      <c r="O405" s="341"/>
      <c r="P405" s="341"/>
      <c r="Q405" s="341"/>
      <c r="R405" s="341"/>
      <c r="S405" s="341"/>
      <c r="T405" s="341"/>
      <c r="U405" s="341"/>
      <c r="V405" s="341"/>
      <c r="W405" s="341"/>
      <c r="X405" s="341"/>
      <c r="Y405" s="341"/>
      <c r="Z405" s="341"/>
      <c r="AA405" s="341"/>
      <c r="AB405" s="341"/>
      <c r="AC405" s="341"/>
      <c r="AD405" s="341"/>
      <c r="AE405" s="341"/>
      <c r="AF405" s="342"/>
    </row>
    <row r="406" spans="1:32" ht="18.75" customHeight="1" x14ac:dyDescent="0.2">
      <c r="A406" s="330"/>
      <c r="B406" s="331"/>
      <c r="C406" s="382"/>
      <c r="D406" s="334"/>
      <c r="E406" s="322"/>
      <c r="F406" s="334"/>
      <c r="G406" s="442"/>
      <c r="H406" s="388" t="s">
        <v>318</v>
      </c>
      <c r="I406" s="407" t="s">
        <v>8</v>
      </c>
      <c r="J406" s="341" t="s">
        <v>22</v>
      </c>
      <c r="K406" s="408"/>
      <c r="L406" s="409" t="s">
        <v>8</v>
      </c>
      <c r="M406" s="341" t="s">
        <v>49</v>
      </c>
      <c r="N406" s="341"/>
      <c r="O406" s="418" t="s">
        <v>8</v>
      </c>
      <c r="P406" s="343" t="s">
        <v>50</v>
      </c>
      <c r="Q406" s="341"/>
      <c r="R406" s="341"/>
      <c r="S406" s="408"/>
      <c r="T406" s="341"/>
      <c r="U406" s="408"/>
      <c r="V406" s="408"/>
      <c r="W406" s="408"/>
      <c r="X406" s="408"/>
      <c r="Y406" s="341"/>
      <c r="Z406" s="341"/>
      <c r="AA406" s="341"/>
      <c r="AB406" s="341"/>
      <c r="AC406" s="341"/>
      <c r="AD406" s="341"/>
      <c r="AE406" s="341"/>
      <c r="AF406" s="342"/>
    </row>
    <row r="407" spans="1:32" ht="18.75" customHeight="1" x14ac:dyDescent="0.2">
      <c r="A407" s="323"/>
      <c r="B407" s="324"/>
      <c r="C407" s="378"/>
      <c r="D407" s="326"/>
      <c r="E407" s="375"/>
      <c r="F407" s="327"/>
      <c r="G407" s="401"/>
      <c r="H407" s="490"/>
      <c r="I407" s="422"/>
      <c r="J407" s="366"/>
      <c r="K407" s="366"/>
      <c r="L407" s="379"/>
      <c r="M407" s="424"/>
      <c r="N407" s="366"/>
      <c r="O407" s="366"/>
      <c r="P407" s="379"/>
      <c r="Q407" s="424" t="s">
        <v>8</v>
      </c>
      <c r="R407" s="380" t="s">
        <v>59</v>
      </c>
      <c r="S407" s="380"/>
      <c r="T407" s="380"/>
      <c r="U407" s="380"/>
      <c r="V407" s="366"/>
      <c r="W407" s="366"/>
      <c r="X407" s="366"/>
      <c r="Y407" s="366"/>
      <c r="Z407" s="366"/>
      <c r="AA407" s="366"/>
      <c r="AB407" s="366"/>
      <c r="AC407" s="366"/>
      <c r="AD407" s="366"/>
      <c r="AE407" s="366"/>
      <c r="AF407" s="470"/>
    </row>
    <row r="408" spans="1:32" ht="18.75" customHeight="1" x14ac:dyDescent="0.2">
      <c r="A408" s="330"/>
      <c r="B408" s="331"/>
      <c r="C408" s="382" t="s">
        <v>362</v>
      </c>
      <c r="D408" s="398" t="s">
        <v>8</v>
      </c>
      <c r="E408" s="322" t="s">
        <v>348</v>
      </c>
      <c r="F408" s="334"/>
      <c r="G408" s="442"/>
      <c r="H408" s="347" t="s">
        <v>60</v>
      </c>
      <c r="I408" s="407" t="s">
        <v>8</v>
      </c>
      <c r="J408" s="341" t="s">
        <v>20</v>
      </c>
      <c r="K408" s="408"/>
      <c r="L408" s="367"/>
      <c r="M408" s="409" t="s">
        <v>8</v>
      </c>
      <c r="N408" s="341" t="s">
        <v>21</v>
      </c>
      <c r="O408" s="409"/>
      <c r="P408" s="341"/>
      <c r="Q408" s="410"/>
      <c r="R408" s="410"/>
      <c r="S408" s="410"/>
      <c r="T408" s="410"/>
      <c r="U408" s="410"/>
      <c r="V408" s="410"/>
      <c r="W408" s="410"/>
      <c r="X408" s="410"/>
      <c r="Y408" s="410"/>
      <c r="Z408" s="410"/>
      <c r="AA408" s="410"/>
      <c r="AB408" s="410"/>
      <c r="AC408" s="410"/>
      <c r="AD408" s="410"/>
      <c r="AE408" s="410"/>
      <c r="AF408" s="455"/>
    </row>
    <row r="409" spans="1:32" ht="18.75" customHeight="1" x14ac:dyDescent="0.2">
      <c r="A409" s="333"/>
      <c r="B409" s="372"/>
      <c r="C409" s="481"/>
      <c r="E409" s="307" t="s">
        <v>408</v>
      </c>
      <c r="F409" s="334"/>
      <c r="G409" s="442"/>
      <c r="H409" s="2312" t="s">
        <v>31</v>
      </c>
      <c r="I409" s="2280" t="s">
        <v>8</v>
      </c>
      <c r="J409" s="2282" t="s">
        <v>27</v>
      </c>
      <c r="K409" s="2282"/>
      <c r="L409" s="2282"/>
      <c r="M409" s="2280" t="s">
        <v>8</v>
      </c>
      <c r="N409" s="2282" t="s">
        <v>28</v>
      </c>
      <c r="O409" s="2282"/>
      <c r="P409" s="2282"/>
      <c r="Q409" s="434"/>
      <c r="R409" s="434"/>
      <c r="S409" s="434"/>
      <c r="T409" s="434"/>
      <c r="U409" s="434"/>
      <c r="V409" s="434"/>
      <c r="W409" s="434"/>
      <c r="X409" s="434"/>
      <c r="Y409" s="317"/>
      <c r="Z409" s="317"/>
      <c r="AA409" s="317"/>
      <c r="AB409" s="317"/>
      <c r="AC409" s="434"/>
      <c r="AD409" s="434"/>
      <c r="AE409" s="434"/>
      <c r="AF409" s="435"/>
    </row>
    <row r="410" spans="1:32" ht="18.75" customHeight="1" x14ac:dyDescent="0.2">
      <c r="A410" s="333"/>
      <c r="B410" s="372"/>
      <c r="D410" s="334"/>
      <c r="E410" s="322" t="s">
        <v>409</v>
      </c>
      <c r="F410" s="334"/>
      <c r="G410" s="442"/>
      <c r="H410" s="2314"/>
      <c r="I410" s="2281"/>
      <c r="J410" s="2283"/>
      <c r="K410" s="2283"/>
      <c r="L410" s="2283"/>
      <c r="M410" s="2281"/>
      <c r="N410" s="2283"/>
      <c r="O410" s="2283"/>
      <c r="P410" s="2283"/>
      <c r="Q410" s="405"/>
      <c r="R410" s="405"/>
      <c r="S410" s="405"/>
      <c r="T410" s="405"/>
      <c r="U410" s="405"/>
      <c r="V410" s="405"/>
      <c r="W410" s="405"/>
      <c r="X410" s="405"/>
      <c r="Y410" s="405"/>
      <c r="Z410" s="405"/>
      <c r="AA410" s="405"/>
      <c r="AB410" s="405"/>
      <c r="AC410" s="405"/>
      <c r="AD410" s="405"/>
      <c r="AE410" s="405"/>
      <c r="AF410" s="406"/>
    </row>
    <row r="411" spans="1:32" ht="18.75" customHeight="1" x14ac:dyDescent="0.2">
      <c r="A411" s="323"/>
      <c r="B411" s="324"/>
      <c r="C411" s="378"/>
      <c r="D411" s="327"/>
      <c r="E411" s="319"/>
      <c r="F411" s="327"/>
      <c r="G411" s="401"/>
      <c r="H411" s="490" t="s">
        <v>342</v>
      </c>
      <c r="I411" s="422" t="s">
        <v>8</v>
      </c>
      <c r="J411" s="366" t="s">
        <v>22</v>
      </c>
      <c r="K411" s="366"/>
      <c r="L411" s="379"/>
      <c r="M411" s="424" t="s">
        <v>8</v>
      </c>
      <c r="N411" s="366" t="s">
        <v>58</v>
      </c>
      <c r="O411" s="366"/>
      <c r="P411" s="379"/>
      <c r="Q411" s="424" t="s">
        <v>8</v>
      </c>
      <c r="R411" s="380" t="s">
        <v>59</v>
      </c>
      <c r="S411" s="380"/>
      <c r="T411" s="380"/>
      <c r="U411" s="380"/>
      <c r="V411" s="366"/>
      <c r="W411" s="366"/>
      <c r="X411" s="366"/>
      <c r="Y411" s="366"/>
      <c r="Z411" s="366"/>
      <c r="AA411" s="366"/>
      <c r="AB411" s="366"/>
      <c r="AC411" s="366"/>
      <c r="AD411" s="366"/>
      <c r="AE411" s="366"/>
      <c r="AF411" s="470"/>
    </row>
    <row r="412" spans="1:32" ht="19.5" customHeight="1" x14ac:dyDescent="0.2">
      <c r="A412" s="330"/>
      <c r="B412" s="331"/>
      <c r="C412" s="332"/>
      <c r="D412" s="333"/>
      <c r="E412" s="322"/>
      <c r="F412" s="334"/>
      <c r="G412" s="335"/>
      <c r="H412" s="347" t="s">
        <v>19</v>
      </c>
      <c r="I412" s="407" t="s">
        <v>8</v>
      </c>
      <c r="J412" s="341" t="s">
        <v>20</v>
      </c>
      <c r="K412" s="408"/>
      <c r="L412" s="367"/>
      <c r="M412" s="409" t="s">
        <v>8</v>
      </c>
      <c r="N412" s="341" t="s">
        <v>21</v>
      </c>
      <c r="O412" s="409"/>
      <c r="P412" s="341"/>
      <c r="Q412" s="410"/>
      <c r="R412" s="410"/>
      <c r="S412" s="410"/>
      <c r="T412" s="410"/>
      <c r="U412" s="410"/>
      <c r="V412" s="410"/>
      <c r="W412" s="410"/>
      <c r="X412" s="410"/>
      <c r="Y412" s="410"/>
      <c r="Z412" s="410"/>
      <c r="AA412" s="410"/>
      <c r="AB412" s="410"/>
      <c r="AC412" s="410"/>
      <c r="AD412" s="410"/>
      <c r="AE412" s="410"/>
      <c r="AF412" s="455"/>
    </row>
    <row r="413" spans="1:32" ht="19.5" customHeight="1" x14ac:dyDescent="0.2">
      <c r="A413" s="330"/>
      <c r="B413" s="331"/>
      <c r="C413" s="332"/>
      <c r="D413" s="333"/>
      <c r="E413" s="322"/>
      <c r="F413" s="334"/>
      <c r="G413" s="335"/>
      <c r="H413" s="347" t="s">
        <v>60</v>
      </c>
      <c r="I413" s="407" t="s">
        <v>8</v>
      </c>
      <c r="J413" s="341" t="s">
        <v>20</v>
      </c>
      <c r="K413" s="408"/>
      <c r="L413" s="367"/>
      <c r="M413" s="409" t="s">
        <v>8</v>
      </c>
      <c r="N413" s="341" t="s">
        <v>21</v>
      </c>
      <c r="O413" s="409"/>
      <c r="P413" s="341"/>
      <c r="Q413" s="410"/>
      <c r="R413" s="410"/>
      <c r="S413" s="410"/>
      <c r="T413" s="410"/>
      <c r="U413" s="410"/>
      <c r="V413" s="410"/>
      <c r="W413" s="410"/>
      <c r="X413" s="410"/>
      <c r="Y413" s="410"/>
      <c r="Z413" s="410"/>
      <c r="AA413" s="410"/>
      <c r="AB413" s="410"/>
      <c r="AC413" s="410"/>
      <c r="AD413" s="410"/>
      <c r="AE413" s="410"/>
      <c r="AF413" s="455"/>
    </row>
    <row r="414" spans="1:32" ht="18.75" customHeight="1" x14ac:dyDescent="0.2">
      <c r="A414" s="330"/>
      <c r="B414" s="331"/>
      <c r="C414" s="382"/>
      <c r="D414" s="334"/>
      <c r="E414" s="322"/>
      <c r="F414" s="334"/>
      <c r="G414" s="442"/>
      <c r="H414" s="484" t="s">
        <v>385</v>
      </c>
      <c r="I414" s="407" t="s">
        <v>8</v>
      </c>
      <c r="J414" s="341" t="s">
        <v>22</v>
      </c>
      <c r="K414" s="408"/>
      <c r="L414" s="409" t="s">
        <v>8</v>
      </c>
      <c r="M414" s="341" t="s">
        <v>26</v>
      </c>
      <c r="N414" s="368"/>
      <c r="O414" s="341"/>
      <c r="P414" s="341"/>
      <c r="Q414" s="341"/>
      <c r="R414" s="341"/>
      <c r="S414" s="341"/>
      <c r="T414" s="341"/>
      <c r="U414" s="341"/>
      <c r="V414" s="341"/>
      <c r="W414" s="341"/>
      <c r="X414" s="341"/>
      <c r="Y414" s="341"/>
      <c r="Z414" s="341"/>
      <c r="AA414" s="341"/>
      <c r="AB414" s="341"/>
      <c r="AC414" s="341"/>
      <c r="AD414" s="341"/>
      <c r="AE414" s="341"/>
      <c r="AF414" s="342"/>
    </row>
    <row r="415" spans="1:32" ht="18.75" customHeight="1" x14ac:dyDescent="0.2">
      <c r="A415" s="330"/>
      <c r="B415" s="331"/>
      <c r="C415" s="382"/>
      <c r="D415" s="334"/>
      <c r="E415" s="322"/>
      <c r="F415" s="334"/>
      <c r="G415" s="442"/>
      <c r="H415" s="484" t="s">
        <v>386</v>
      </c>
      <c r="I415" s="407" t="s">
        <v>8</v>
      </c>
      <c r="J415" s="341" t="s">
        <v>91</v>
      </c>
      <c r="K415" s="408"/>
      <c r="L415" s="367"/>
      <c r="M415" s="409" t="s">
        <v>8</v>
      </c>
      <c r="N415" s="341" t="s">
        <v>138</v>
      </c>
      <c r="O415" s="410"/>
      <c r="P415" s="410"/>
      <c r="Q415" s="410"/>
      <c r="R415" s="341"/>
      <c r="S415" s="341"/>
      <c r="T415" s="341"/>
      <c r="U415" s="341"/>
      <c r="V415" s="341"/>
      <c r="W415" s="341"/>
      <c r="X415" s="341"/>
      <c r="Y415" s="341"/>
      <c r="Z415" s="341"/>
      <c r="AA415" s="341"/>
      <c r="AB415" s="341"/>
      <c r="AC415" s="341"/>
      <c r="AD415" s="341"/>
      <c r="AE415" s="341"/>
      <c r="AF415" s="342"/>
    </row>
    <row r="416" spans="1:32" ht="18.75" customHeight="1" x14ac:dyDescent="0.2">
      <c r="A416" s="333"/>
      <c r="B416" s="307"/>
      <c r="C416" s="333"/>
      <c r="D416" s="333"/>
      <c r="F416" s="334"/>
      <c r="G416" s="442"/>
      <c r="H416" s="348" t="s">
        <v>30</v>
      </c>
      <c r="I416" s="407" t="s">
        <v>8</v>
      </c>
      <c r="J416" s="341" t="s">
        <v>22</v>
      </c>
      <c r="K416" s="408"/>
      <c r="L416" s="409" t="s">
        <v>8</v>
      </c>
      <c r="M416" s="341" t="s">
        <v>26</v>
      </c>
      <c r="N416" s="368"/>
      <c r="O416" s="341"/>
      <c r="P416" s="341"/>
      <c r="Q416" s="341"/>
      <c r="R416" s="341"/>
      <c r="S416" s="341"/>
      <c r="T416" s="341"/>
      <c r="U416" s="341"/>
      <c r="V416" s="341"/>
      <c r="W416" s="341"/>
      <c r="X416" s="341"/>
      <c r="Y416" s="341"/>
      <c r="Z416" s="341"/>
      <c r="AA416" s="341"/>
      <c r="AB416" s="341"/>
      <c r="AC416" s="341"/>
      <c r="AD416" s="341"/>
      <c r="AE416" s="341"/>
      <c r="AF416" s="342"/>
    </row>
    <row r="417" spans="1:32" ht="18.75" customHeight="1" x14ac:dyDescent="0.2">
      <c r="A417" s="330"/>
      <c r="B417" s="331"/>
      <c r="C417" s="382" t="s">
        <v>387</v>
      </c>
      <c r="D417" s="398" t="s">
        <v>8</v>
      </c>
      <c r="E417" s="322" t="s">
        <v>388</v>
      </c>
      <c r="F417" s="334"/>
      <c r="G417" s="442"/>
      <c r="H417" s="2312" t="s">
        <v>31</v>
      </c>
      <c r="I417" s="2280" t="s">
        <v>8</v>
      </c>
      <c r="J417" s="2282" t="s">
        <v>27</v>
      </c>
      <c r="K417" s="2282"/>
      <c r="L417" s="2282"/>
      <c r="M417" s="2280" t="s">
        <v>8</v>
      </c>
      <c r="N417" s="2282" t="s">
        <v>28</v>
      </c>
      <c r="O417" s="2282"/>
      <c r="P417" s="2282"/>
      <c r="Q417" s="434"/>
      <c r="R417" s="434"/>
      <c r="S417" s="434"/>
      <c r="T417" s="434"/>
      <c r="U417" s="434"/>
      <c r="V417" s="434"/>
      <c r="W417" s="434"/>
      <c r="X417" s="434"/>
      <c r="Y417" s="434"/>
      <c r="Z417" s="434"/>
      <c r="AA417" s="434"/>
      <c r="AB417" s="434"/>
      <c r="AC417" s="434"/>
      <c r="AD417" s="434"/>
      <c r="AE417" s="434"/>
      <c r="AF417" s="435"/>
    </row>
    <row r="418" spans="1:32" ht="18.75" customHeight="1" x14ac:dyDescent="0.2">
      <c r="A418" s="398" t="s">
        <v>8</v>
      </c>
      <c r="B418" s="331">
        <v>77</v>
      </c>
      <c r="C418" s="382" t="s">
        <v>390</v>
      </c>
      <c r="D418" s="398" t="s">
        <v>8</v>
      </c>
      <c r="E418" s="322" t="s">
        <v>391</v>
      </c>
      <c r="F418" s="334"/>
      <c r="G418" s="442"/>
      <c r="H418" s="2313"/>
      <c r="I418" s="2281"/>
      <c r="J418" s="2283"/>
      <c r="K418" s="2283"/>
      <c r="L418" s="2283"/>
      <c r="M418" s="2281"/>
      <c r="N418" s="2283"/>
      <c r="O418" s="2283"/>
      <c r="P418" s="2283"/>
      <c r="Q418" s="405"/>
      <c r="R418" s="405"/>
      <c r="S418" s="405"/>
      <c r="T418" s="405"/>
      <c r="U418" s="405"/>
      <c r="V418" s="405"/>
      <c r="W418" s="405"/>
      <c r="X418" s="405"/>
      <c r="Y418" s="405"/>
      <c r="Z418" s="405"/>
      <c r="AA418" s="405"/>
      <c r="AB418" s="405"/>
      <c r="AC418" s="405"/>
      <c r="AD418" s="405"/>
      <c r="AE418" s="405"/>
      <c r="AF418" s="406"/>
    </row>
    <row r="419" spans="1:32" ht="18.75" customHeight="1" x14ac:dyDescent="0.2">
      <c r="A419" s="330"/>
      <c r="B419" s="331"/>
      <c r="C419" s="382" t="s">
        <v>392</v>
      </c>
      <c r="D419" s="334"/>
      <c r="E419" s="322" t="s">
        <v>350</v>
      </c>
      <c r="F419" s="334"/>
      <c r="G419" s="442"/>
      <c r="H419" s="363" t="s">
        <v>73</v>
      </c>
      <c r="I419" s="417" t="s">
        <v>8</v>
      </c>
      <c r="J419" s="341" t="s">
        <v>22</v>
      </c>
      <c r="K419" s="341"/>
      <c r="L419" s="409" t="s">
        <v>8</v>
      </c>
      <c r="M419" s="341" t="s">
        <v>23</v>
      </c>
      <c r="N419" s="341"/>
      <c r="O419" s="418" t="s">
        <v>8</v>
      </c>
      <c r="P419" s="341" t="s">
        <v>24</v>
      </c>
      <c r="Q419" s="368"/>
      <c r="R419" s="418"/>
      <c r="S419" s="341"/>
      <c r="T419" s="368"/>
      <c r="U419" s="418"/>
      <c r="V419" s="341"/>
      <c r="W419" s="368"/>
      <c r="X419" s="405"/>
      <c r="Y419" s="410"/>
      <c r="Z419" s="410"/>
      <c r="AA419" s="410"/>
      <c r="AB419" s="410"/>
      <c r="AC419" s="410"/>
      <c r="AD419" s="410"/>
      <c r="AE419" s="410"/>
      <c r="AF419" s="411"/>
    </row>
    <row r="420" spans="1:32" ht="18.75" customHeight="1" x14ac:dyDescent="0.2">
      <c r="A420" s="330"/>
      <c r="B420" s="331"/>
      <c r="C420" s="382"/>
      <c r="D420" s="334"/>
      <c r="E420" s="322"/>
      <c r="F420" s="334"/>
      <c r="G420" s="442"/>
      <c r="H420" s="484" t="s">
        <v>262</v>
      </c>
      <c r="I420" s="407" t="s">
        <v>8</v>
      </c>
      <c r="J420" s="341" t="s">
        <v>22</v>
      </c>
      <c r="K420" s="408"/>
      <c r="L420" s="409" t="s">
        <v>8</v>
      </c>
      <c r="M420" s="341" t="s">
        <v>26</v>
      </c>
      <c r="N420" s="368"/>
      <c r="O420" s="341"/>
      <c r="P420" s="341"/>
      <c r="Q420" s="341"/>
      <c r="R420" s="341"/>
      <c r="S420" s="341"/>
      <c r="T420" s="341"/>
      <c r="U420" s="341"/>
      <c r="V420" s="341"/>
      <c r="W420" s="341"/>
      <c r="X420" s="341"/>
      <c r="Y420" s="341"/>
      <c r="Z420" s="341"/>
      <c r="AA420" s="341"/>
      <c r="AB420" s="341"/>
      <c r="AC420" s="341"/>
      <c r="AD420" s="341"/>
      <c r="AE420" s="341"/>
      <c r="AF420" s="342"/>
    </row>
    <row r="421" spans="1:32" ht="18.75" customHeight="1" x14ac:dyDescent="0.2">
      <c r="A421" s="333"/>
      <c r="B421" s="372"/>
      <c r="C421" s="481"/>
      <c r="F421" s="334"/>
      <c r="G421" s="442"/>
      <c r="H421" s="320" t="s">
        <v>75</v>
      </c>
      <c r="I421" s="407" t="s">
        <v>8</v>
      </c>
      <c r="J421" s="341" t="s">
        <v>22</v>
      </c>
      <c r="K421" s="408"/>
      <c r="L421" s="409" t="s">
        <v>8</v>
      </c>
      <c r="M421" s="341" t="s">
        <v>26</v>
      </c>
      <c r="N421" s="368"/>
      <c r="O421" s="341"/>
      <c r="P421" s="341"/>
      <c r="Q421" s="341"/>
      <c r="R421" s="341"/>
      <c r="S421" s="341"/>
      <c r="T421" s="341"/>
      <c r="U421" s="341"/>
      <c r="V421" s="341"/>
      <c r="W421" s="341"/>
      <c r="X421" s="341"/>
      <c r="Y421" s="341"/>
      <c r="Z421" s="341"/>
      <c r="AA421" s="341"/>
      <c r="AB421" s="341"/>
      <c r="AC421" s="341"/>
      <c r="AD421" s="341"/>
      <c r="AE421" s="341"/>
      <c r="AF421" s="342"/>
    </row>
    <row r="422" spans="1:32" ht="18.75" customHeight="1" x14ac:dyDescent="0.2">
      <c r="A422" s="333"/>
      <c r="B422" s="372"/>
      <c r="C422" s="481"/>
      <c r="F422" s="334"/>
      <c r="G422" s="442"/>
      <c r="H422" s="388" t="s">
        <v>1604</v>
      </c>
      <c r="I422" s="407" t="s">
        <v>8</v>
      </c>
      <c r="J422" s="341" t="s">
        <v>22</v>
      </c>
      <c r="K422" s="408"/>
      <c r="L422" s="409" t="s">
        <v>8</v>
      </c>
      <c r="M422" s="341" t="s">
        <v>26</v>
      </c>
      <c r="N422" s="368"/>
      <c r="O422" s="341"/>
      <c r="P422" s="341"/>
      <c r="Q422" s="341"/>
      <c r="R422" s="341"/>
      <c r="S422" s="341"/>
      <c r="T422" s="341"/>
      <c r="U422" s="341"/>
      <c r="V422" s="341"/>
      <c r="W422" s="341"/>
      <c r="X422" s="341"/>
      <c r="Y422" s="341"/>
      <c r="Z422" s="341"/>
      <c r="AA422" s="341"/>
      <c r="AB422" s="341"/>
      <c r="AC422" s="341"/>
      <c r="AD422" s="341"/>
      <c r="AE422" s="341"/>
      <c r="AF422" s="342"/>
    </row>
    <row r="423" spans="1:32" ht="18.75" customHeight="1" x14ac:dyDescent="0.2">
      <c r="A423" s="333"/>
      <c r="B423" s="372"/>
      <c r="C423" s="481"/>
      <c r="F423" s="334"/>
      <c r="G423" s="442"/>
      <c r="H423" s="484" t="s">
        <v>315</v>
      </c>
      <c r="I423" s="407" t="s">
        <v>8</v>
      </c>
      <c r="J423" s="341" t="s">
        <v>47</v>
      </c>
      <c r="K423" s="408"/>
      <c r="L423" s="368"/>
      <c r="M423" s="409" t="s">
        <v>8</v>
      </c>
      <c r="N423" s="341" t="s">
        <v>48</v>
      </c>
      <c r="O423" s="410"/>
      <c r="P423" s="410"/>
      <c r="Q423" s="410"/>
      <c r="R423" s="341"/>
      <c r="S423" s="341"/>
      <c r="T423" s="341"/>
      <c r="U423" s="341"/>
      <c r="V423" s="341"/>
      <c r="W423" s="341"/>
      <c r="X423" s="341"/>
      <c r="Y423" s="341"/>
      <c r="Z423" s="341"/>
      <c r="AA423" s="341"/>
      <c r="AB423" s="341"/>
      <c r="AC423" s="341"/>
      <c r="AD423" s="341"/>
      <c r="AE423" s="341"/>
      <c r="AF423" s="342"/>
    </row>
    <row r="424" spans="1:32" ht="18.75" customHeight="1" x14ac:dyDescent="0.2">
      <c r="A424" s="330"/>
      <c r="B424" s="331"/>
      <c r="C424" s="335"/>
      <c r="D424" s="333"/>
      <c r="E424" s="322"/>
      <c r="F424" s="334"/>
      <c r="G424" s="335"/>
      <c r="H424" s="340" t="s">
        <v>389</v>
      </c>
      <c r="I424" s="417" t="s">
        <v>8</v>
      </c>
      <c r="J424" s="341" t="s">
        <v>22</v>
      </c>
      <c r="K424" s="408"/>
      <c r="L424" s="409" t="s">
        <v>8</v>
      </c>
      <c r="M424" s="341" t="s">
        <v>26</v>
      </c>
      <c r="N424" s="341"/>
      <c r="O424" s="368"/>
      <c r="P424" s="368"/>
      <c r="Q424" s="368"/>
      <c r="R424" s="368"/>
      <c r="S424" s="368"/>
      <c r="T424" s="368"/>
      <c r="U424" s="368"/>
      <c r="V424" s="368"/>
      <c r="W424" s="368"/>
      <c r="X424" s="368"/>
      <c r="Y424" s="368"/>
      <c r="Z424" s="368"/>
      <c r="AA424" s="368"/>
      <c r="AB424" s="368"/>
      <c r="AC424" s="341"/>
      <c r="AD424" s="341"/>
      <c r="AE424" s="341"/>
      <c r="AF424" s="342"/>
    </row>
    <row r="425" spans="1:32" ht="18.75" customHeight="1" x14ac:dyDescent="0.2">
      <c r="A425" s="330"/>
      <c r="B425" s="331"/>
      <c r="C425" s="382"/>
      <c r="D425" s="334"/>
      <c r="E425" s="322"/>
      <c r="F425" s="334"/>
      <c r="G425" s="442"/>
      <c r="H425" s="484" t="s">
        <v>223</v>
      </c>
      <c r="I425" s="407" t="s">
        <v>8</v>
      </c>
      <c r="J425" s="341" t="s">
        <v>22</v>
      </c>
      <c r="K425" s="408"/>
      <c r="L425" s="409" t="s">
        <v>8</v>
      </c>
      <c r="M425" s="341" t="s">
        <v>26</v>
      </c>
      <c r="N425" s="368"/>
      <c r="O425" s="341"/>
      <c r="P425" s="341"/>
      <c r="Q425" s="341"/>
      <c r="R425" s="341"/>
      <c r="S425" s="341"/>
      <c r="T425" s="341"/>
      <c r="U425" s="341"/>
      <c r="V425" s="341"/>
      <c r="W425" s="341"/>
      <c r="X425" s="341"/>
      <c r="Y425" s="341"/>
      <c r="Z425" s="341"/>
      <c r="AA425" s="341"/>
      <c r="AB425" s="341"/>
      <c r="AC425" s="341"/>
      <c r="AD425" s="341"/>
      <c r="AE425" s="341"/>
      <c r="AF425" s="342"/>
    </row>
    <row r="426" spans="1:32" ht="18.75" customHeight="1" x14ac:dyDescent="0.2">
      <c r="A426" s="330"/>
      <c r="B426" s="331"/>
      <c r="C426" s="332"/>
      <c r="D426" s="333"/>
      <c r="E426" s="322"/>
      <c r="F426" s="334"/>
      <c r="G426" s="335"/>
      <c r="H426" s="340" t="s">
        <v>393</v>
      </c>
      <c r="I426" s="417" t="s">
        <v>8</v>
      </c>
      <c r="J426" s="341" t="s">
        <v>22</v>
      </c>
      <c r="K426" s="408"/>
      <c r="L426" s="409" t="s">
        <v>8</v>
      </c>
      <c r="M426" s="341" t="s">
        <v>26</v>
      </c>
      <c r="N426" s="341"/>
      <c r="O426" s="368"/>
      <c r="P426" s="368"/>
      <c r="Q426" s="368"/>
      <c r="R426" s="368"/>
      <c r="S426" s="368"/>
      <c r="T426" s="368"/>
      <c r="U426" s="368"/>
      <c r="V426" s="368"/>
      <c r="W426" s="368"/>
      <c r="X426" s="368"/>
      <c r="Y426" s="368"/>
      <c r="Z426" s="368"/>
      <c r="AA426" s="368"/>
      <c r="AB426" s="368"/>
      <c r="AC426" s="341"/>
      <c r="AD426" s="341"/>
      <c r="AE426" s="341"/>
      <c r="AF426" s="342"/>
    </row>
    <row r="427" spans="1:32" ht="18.75" customHeight="1" x14ac:dyDescent="0.2">
      <c r="A427" s="330"/>
      <c r="B427" s="331"/>
      <c r="C427" s="382"/>
      <c r="D427" s="334"/>
      <c r="E427" s="322"/>
      <c r="F427" s="334"/>
      <c r="G427" s="442"/>
      <c r="H427" s="484" t="s">
        <v>254</v>
      </c>
      <c r="I427" s="407" t="s">
        <v>8</v>
      </c>
      <c r="J427" s="341" t="s">
        <v>22</v>
      </c>
      <c r="K427" s="341"/>
      <c r="L427" s="409" t="s">
        <v>8</v>
      </c>
      <c r="M427" s="341" t="s">
        <v>49</v>
      </c>
      <c r="N427" s="341"/>
      <c r="O427" s="409" t="s">
        <v>8</v>
      </c>
      <c r="P427" s="341" t="s">
        <v>50</v>
      </c>
      <c r="Q427" s="368"/>
      <c r="R427" s="368"/>
      <c r="S427" s="368"/>
      <c r="T427" s="341"/>
      <c r="U427" s="341"/>
      <c r="V427" s="341"/>
      <c r="W427" s="341"/>
      <c r="X427" s="341"/>
      <c r="Y427" s="341"/>
      <c r="Z427" s="341"/>
      <c r="AA427" s="341"/>
      <c r="AB427" s="341"/>
      <c r="AC427" s="341"/>
      <c r="AD427" s="341"/>
      <c r="AE427" s="341"/>
      <c r="AF427" s="342"/>
    </row>
    <row r="428" spans="1:32" ht="18.75" customHeight="1" x14ac:dyDescent="0.2">
      <c r="A428" s="330"/>
      <c r="B428" s="331"/>
      <c r="C428" s="382"/>
      <c r="D428" s="334"/>
      <c r="E428" s="322"/>
      <c r="F428" s="334"/>
      <c r="G428" s="442"/>
      <c r="H428" s="484" t="s">
        <v>349</v>
      </c>
      <c r="I428" s="407" t="s">
        <v>8</v>
      </c>
      <c r="J428" s="341" t="s">
        <v>22</v>
      </c>
      <c r="K428" s="408"/>
      <c r="L428" s="409" t="s">
        <v>8</v>
      </c>
      <c r="M428" s="341" t="s">
        <v>26</v>
      </c>
      <c r="N428" s="368"/>
      <c r="O428" s="341"/>
      <c r="P428" s="341"/>
      <c r="Q428" s="341"/>
      <c r="R428" s="341"/>
      <c r="S428" s="341"/>
      <c r="T428" s="341"/>
      <c r="U428" s="341"/>
      <c r="V428" s="341"/>
      <c r="W428" s="341"/>
      <c r="X428" s="341"/>
      <c r="Y428" s="341"/>
      <c r="Z428" s="341"/>
      <c r="AA428" s="341"/>
      <c r="AB428" s="341"/>
      <c r="AC428" s="341"/>
      <c r="AD428" s="341"/>
      <c r="AE428" s="341"/>
      <c r="AF428" s="342"/>
    </row>
    <row r="429" spans="1:32" ht="18.75" customHeight="1" x14ac:dyDescent="0.2">
      <c r="A429" s="330"/>
      <c r="B429" s="331"/>
      <c r="C429" s="382"/>
      <c r="D429" s="334"/>
      <c r="E429" s="322"/>
      <c r="F429" s="334"/>
      <c r="G429" s="442"/>
      <c r="H429" s="388" t="s">
        <v>318</v>
      </c>
      <c r="I429" s="407" t="s">
        <v>8</v>
      </c>
      <c r="J429" s="341" t="s">
        <v>22</v>
      </c>
      <c r="K429" s="408"/>
      <c r="L429" s="409" t="s">
        <v>8</v>
      </c>
      <c r="M429" s="341" t="s">
        <v>49</v>
      </c>
      <c r="N429" s="341"/>
      <c r="O429" s="418" t="s">
        <v>8</v>
      </c>
      <c r="P429" s="343" t="s">
        <v>50</v>
      </c>
      <c r="Q429" s="341"/>
      <c r="R429" s="341"/>
      <c r="S429" s="408"/>
      <c r="T429" s="341"/>
      <c r="U429" s="408"/>
      <c r="V429" s="408"/>
      <c r="W429" s="408"/>
      <c r="X429" s="408"/>
      <c r="Y429" s="341"/>
      <c r="Z429" s="341"/>
      <c r="AA429" s="341"/>
      <c r="AB429" s="341"/>
      <c r="AC429" s="341"/>
      <c r="AD429" s="341"/>
      <c r="AE429" s="341"/>
      <c r="AF429" s="342"/>
    </row>
    <row r="430" spans="1:32" ht="18.75" customHeight="1" x14ac:dyDescent="0.2">
      <c r="A430" s="330"/>
      <c r="B430" s="331"/>
      <c r="C430" s="382"/>
      <c r="D430" s="334"/>
      <c r="E430" s="322"/>
      <c r="F430" s="334"/>
      <c r="G430" s="442"/>
      <c r="H430" s="484" t="s">
        <v>410</v>
      </c>
      <c r="I430" s="407" t="s">
        <v>8</v>
      </c>
      <c r="J430" s="341" t="s">
        <v>22</v>
      </c>
      <c r="K430" s="408"/>
      <c r="L430" s="409" t="s">
        <v>8</v>
      </c>
      <c r="M430" s="341" t="s">
        <v>26</v>
      </c>
      <c r="N430" s="368"/>
      <c r="O430" s="341"/>
      <c r="P430" s="341"/>
      <c r="Q430" s="341"/>
      <c r="R430" s="341"/>
      <c r="S430" s="341"/>
      <c r="T430" s="341"/>
      <c r="U430" s="341"/>
      <c r="V430" s="341"/>
      <c r="W430" s="341"/>
      <c r="X430" s="341"/>
      <c r="Y430" s="341"/>
      <c r="Z430" s="341"/>
      <c r="AA430" s="341"/>
      <c r="AB430" s="341"/>
      <c r="AC430" s="341"/>
      <c r="AD430" s="341"/>
      <c r="AE430" s="341"/>
      <c r="AF430" s="342"/>
    </row>
    <row r="431" spans="1:32" ht="18.75" customHeight="1" x14ac:dyDescent="0.2">
      <c r="A431" s="350"/>
      <c r="B431" s="351"/>
      <c r="C431" s="466"/>
      <c r="D431" s="531"/>
      <c r="E431" s="354"/>
      <c r="F431" s="531"/>
      <c r="G431" s="441"/>
      <c r="H431" s="532" t="s">
        <v>77</v>
      </c>
      <c r="I431" s="419" t="s">
        <v>8</v>
      </c>
      <c r="J431" s="358" t="s">
        <v>22</v>
      </c>
      <c r="K431" s="443"/>
      <c r="L431" s="420" t="s">
        <v>8</v>
      </c>
      <c r="M431" s="358" t="s">
        <v>26</v>
      </c>
      <c r="N431" s="468"/>
      <c r="O431" s="358"/>
      <c r="P431" s="358"/>
      <c r="Q431" s="358"/>
      <c r="R431" s="358"/>
      <c r="S431" s="358"/>
      <c r="T431" s="358"/>
      <c r="U431" s="358"/>
      <c r="V431" s="358"/>
      <c r="W431" s="358"/>
      <c r="X431" s="358"/>
      <c r="Y431" s="358"/>
      <c r="Z431" s="358"/>
      <c r="AA431" s="358"/>
      <c r="AB431" s="358"/>
      <c r="AC431" s="358"/>
      <c r="AD431" s="358"/>
      <c r="AE431" s="358"/>
      <c r="AF431" s="359"/>
    </row>
    <row r="432" spans="1:32" ht="18.75" customHeight="1" x14ac:dyDescent="0.2">
      <c r="A432" s="323"/>
      <c r="B432" s="324"/>
      <c r="C432" s="378"/>
      <c r="D432" s="387"/>
      <c r="E432" s="375"/>
      <c r="F432" s="386"/>
      <c r="G432" s="401"/>
      <c r="H432" s="490" t="s">
        <v>57</v>
      </c>
      <c r="I432" s="422" t="s">
        <v>8</v>
      </c>
      <c r="J432" s="366" t="s">
        <v>22</v>
      </c>
      <c r="K432" s="366"/>
      <c r="L432" s="379"/>
      <c r="M432" s="424" t="s">
        <v>8</v>
      </c>
      <c r="N432" s="366" t="s">
        <v>58</v>
      </c>
      <c r="O432" s="366"/>
      <c r="P432" s="379"/>
      <c r="Q432" s="424" t="s">
        <v>8</v>
      </c>
      <c r="R432" s="380" t="s">
        <v>59</v>
      </c>
      <c r="S432" s="380"/>
      <c r="T432" s="380"/>
      <c r="U432" s="380"/>
      <c r="V432" s="366"/>
      <c r="W432" s="366"/>
      <c r="X432" s="366"/>
      <c r="Y432" s="366"/>
      <c r="Z432" s="366"/>
      <c r="AA432" s="366"/>
      <c r="AB432" s="366"/>
      <c r="AC432" s="366"/>
      <c r="AD432" s="366"/>
      <c r="AE432" s="366"/>
      <c r="AF432" s="470"/>
    </row>
    <row r="433" spans="1:32" s="471" customFormat="1" ht="19.5" customHeight="1" x14ac:dyDescent="0.2">
      <c r="A433" s="520"/>
      <c r="B433" s="521"/>
      <c r="C433" s="457" t="s">
        <v>411</v>
      </c>
      <c r="D433" s="398" t="s">
        <v>8</v>
      </c>
      <c r="E433" s="322" t="s">
        <v>388</v>
      </c>
      <c r="H433" s="347" t="s">
        <v>19</v>
      </c>
      <c r="I433" s="407" t="s">
        <v>8</v>
      </c>
      <c r="J433" s="341" t="s">
        <v>20</v>
      </c>
      <c r="K433" s="408"/>
      <c r="L433" s="367"/>
      <c r="M433" s="409" t="s">
        <v>8</v>
      </c>
      <c r="N433" s="341" t="s">
        <v>21</v>
      </c>
      <c r="O433" s="409"/>
      <c r="P433" s="341"/>
      <c r="Q433" s="410"/>
      <c r="R433" s="410"/>
      <c r="S433" s="410"/>
      <c r="T433" s="410"/>
      <c r="U433" s="410"/>
      <c r="V433" s="410"/>
      <c r="W433" s="410"/>
      <c r="X433" s="410"/>
      <c r="Y433" s="410"/>
      <c r="Z433" s="410"/>
      <c r="AA433" s="410"/>
      <c r="AB433" s="410"/>
      <c r="AC433" s="410"/>
      <c r="AD433" s="410"/>
      <c r="AE433" s="410"/>
      <c r="AF433" s="455"/>
    </row>
    <row r="434" spans="1:32" ht="18.75" customHeight="1" x14ac:dyDescent="0.2">
      <c r="A434" s="398" t="s">
        <v>8</v>
      </c>
      <c r="B434" s="331">
        <v>79</v>
      </c>
      <c r="C434" s="382" t="s">
        <v>412</v>
      </c>
      <c r="D434" s="398" t="s">
        <v>8</v>
      </c>
      <c r="E434" s="322" t="s">
        <v>391</v>
      </c>
      <c r="F434" s="334"/>
      <c r="G434" s="442"/>
      <c r="H434" s="347" t="s">
        <v>60</v>
      </c>
      <c r="I434" s="407" t="s">
        <v>8</v>
      </c>
      <c r="J434" s="341" t="s">
        <v>20</v>
      </c>
      <c r="K434" s="408"/>
      <c r="L434" s="367"/>
      <c r="M434" s="409" t="s">
        <v>8</v>
      </c>
      <c r="N434" s="341" t="s">
        <v>21</v>
      </c>
      <c r="O434" s="409"/>
      <c r="P434" s="341"/>
      <c r="Q434" s="410"/>
      <c r="R434" s="410"/>
      <c r="S434" s="410"/>
      <c r="T434" s="410"/>
      <c r="U434" s="410"/>
      <c r="V434" s="410"/>
      <c r="W434" s="410"/>
      <c r="X434" s="410"/>
      <c r="Y434" s="410"/>
      <c r="Z434" s="410"/>
      <c r="AA434" s="410"/>
      <c r="AB434" s="410"/>
      <c r="AC434" s="410"/>
      <c r="AD434" s="410"/>
      <c r="AE434" s="410"/>
      <c r="AF434" s="455"/>
    </row>
    <row r="435" spans="1:32" ht="18.75" customHeight="1" x14ac:dyDescent="0.2">
      <c r="A435" s="398"/>
      <c r="B435" s="331"/>
      <c r="C435" s="382" t="s">
        <v>413</v>
      </c>
      <c r="E435" s="372" t="s">
        <v>408</v>
      </c>
      <c r="F435" s="334"/>
      <c r="G435" s="442"/>
      <c r="H435" s="2312" t="s">
        <v>52</v>
      </c>
      <c r="I435" s="2315" t="s">
        <v>8</v>
      </c>
      <c r="J435" s="2282" t="s">
        <v>27</v>
      </c>
      <c r="K435" s="2282"/>
      <c r="L435" s="2282"/>
      <c r="M435" s="2280" t="s">
        <v>8</v>
      </c>
      <c r="N435" s="2282" t="s">
        <v>28</v>
      </c>
      <c r="O435" s="2282"/>
      <c r="P435" s="2282"/>
      <c r="Q435" s="434"/>
      <c r="R435" s="434"/>
      <c r="S435" s="434"/>
      <c r="T435" s="434"/>
      <c r="U435" s="434"/>
      <c r="V435" s="434"/>
      <c r="W435" s="434"/>
      <c r="X435" s="434"/>
      <c r="Y435" s="434"/>
      <c r="Z435" s="434"/>
      <c r="AA435" s="434"/>
      <c r="AB435" s="434"/>
      <c r="AC435" s="434"/>
      <c r="AD435" s="434"/>
      <c r="AE435" s="434"/>
      <c r="AF435" s="435"/>
    </row>
    <row r="436" spans="1:32" ht="18.75" customHeight="1" x14ac:dyDescent="0.2">
      <c r="A436" s="350"/>
      <c r="B436" s="351"/>
      <c r="C436" s="453"/>
      <c r="D436" s="353"/>
      <c r="E436" s="453"/>
      <c r="F436" s="355"/>
      <c r="G436" s="441"/>
      <c r="H436" s="2314"/>
      <c r="I436" s="2316"/>
      <c r="J436" s="2302"/>
      <c r="K436" s="2302"/>
      <c r="L436" s="2302"/>
      <c r="M436" s="2317"/>
      <c r="N436" s="2302"/>
      <c r="O436" s="2302"/>
      <c r="P436" s="2302"/>
      <c r="Q436" s="430"/>
      <c r="R436" s="430"/>
      <c r="S436" s="430"/>
      <c r="T436" s="430"/>
      <c r="U436" s="430"/>
      <c r="V436" s="430"/>
      <c r="W436" s="430"/>
      <c r="X436" s="430"/>
      <c r="Y436" s="430"/>
      <c r="Z436" s="430"/>
      <c r="AA436" s="430"/>
      <c r="AB436" s="430"/>
      <c r="AC436" s="430"/>
      <c r="AD436" s="430"/>
      <c r="AE436" s="430"/>
      <c r="AF436" s="431"/>
    </row>
    <row r="437" spans="1:32" ht="18.75" customHeight="1" x14ac:dyDescent="0.2">
      <c r="A437" s="323"/>
      <c r="B437" s="324"/>
      <c r="C437" s="378"/>
      <c r="D437" s="327"/>
      <c r="E437" s="319"/>
      <c r="F437" s="327"/>
      <c r="G437" s="401"/>
      <c r="H437" s="490" t="s">
        <v>80</v>
      </c>
      <c r="I437" s="422" t="s">
        <v>8</v>
      </c>
      <c r="J437" s="366" t="s">
        <v>22</v>
      </c>
      <c r="K437" s="366"/>
      <c r="L437" s="379"/>
      <c r="M437" s="424" t="s">
        <v>8</v>
      </c>
      <c r="N437" s="366" t="s">
        <v>58</v>
      </c>
      <c r="O437" s="366"/>
      <c r="P437" s="379"/>
      <c r="Q437" s="424" t="s">
        <v>8</v>
      </c>
      <c r="R437" s="380" t="s">
        <v>59</v>
      </c>
      <c r="S437" s="380"/>
      <c r="T437" s="380"/>
      <c r="U437" s="380"/>
      <c r="V437" s="366"/>
      <c r="W437" s="366"/>
      <c r="X437" s="366"/>
      <c r="Y437" s="366"/>
      <c r="Z437" s="366"/>
      <c r="AA437" s="366"/>
      <c r="AB437" s="366"/>
      <c r="AC437" s="366"/>
      <c r="AD437" s="366"/>
      <c r="AE437" s="366"/>
      <c r="AF437" s="470"/>
    </row>
    <row r="438" spans="1:32" ht="19.5" customHeight="1" x14ac:dyDescent="0.2">
      <c r="A438" s="330"/>
      <c r="B438" s="331"/>
      <c r="C438" s="332"/>
      <c r="D438" s="333"/>
      <c r="E438" s="322"/>
      <c r="F438" s="334"/>
      <c r="G438" s="335"/>
      <c r="H438" s="347" t="s">
        <v>19</v>
      </c>
      <c r="I438" s="407" t="s">
        <v>8</v>
      </c>
      <c r="J438" s="341" t="s">
        <v>20</v>
      </c>
      <c r="K438" s="408"/>
      <c r="L438" s="367"/>
      <c r="M438" s="409" t="s">
        <v>8</v>
      </c>
      <c r="N438" s="341" t="s">
        <v>21</v>
      </c>
      <c r="O438" s="409"/>
      <c r="P438" s="341"/>
      <c r="Q438" s="410"/>
      <c r="R438" s="410"/>
      <c r="S438" s="410"/>
      <c r="T438" s="410"/>
      <c r="U438" s="410"/>
      <c r="V438" s="410"/>
      <c r="W438" s="410"/>
      <c r="X438" s="410"/>
      <c r="Y438" s="410"/>
      <c r="Z438" s="410"/>
      <c r="AA438" s="410"/>
      <c r="AB438" s="410"/>
      <c r="AC438" s="410"/>
      <c r="AD438" s="410"/>
      <c r="AE438" s="410"/>
      <c r="AF438" s="455"/>
    </row>
    <row r="439" spans="1:32" ht="19.5" customHeight="1" x14ac:dyDescent="0.2">
      <c r="A439" s="330"/>
      <c r="B439" s="331"/>
      <c r="C439" s="332"/>
      <c r="D439" s="333"/>
      <c r="E439" s="322"/>
      <c r="F439" s="334"/>
      <c r="G439" s="335"/>
      <c r="H439" s="347" t="s">
        <v>60</v>
      </c>
      <c r="I439" s="407" t="s">
        <v>8</v>
      </c>
      <c r="J439" s="341" t="s">
        <v>20</v>
      </c>
      <c r="K439" s="408"/>
      <c r="L439" s="367"/>
      <c r="M439" s="409" t="s">
        <v>8</v>
      </c>
      <c r="N439" s="341" t="s">
        <v>21</v>
      </c>
      <c r="O439" s="409"/>
      <c r="P439" s="341"/>
      <c r="Q439" s="410"/>
      <c r="R439" s="410"/>
      <c r="S439" s="410"/>
      <c r="T439" s="410"/>
      <c r="U439" s="410"/>
      <c r="V439" s="410"/>
      <c r="W439" s="410"/>
      <c r="X439" s="410"/>
      <c r="Y439" s="410"/>
      <c r="Z439" s="410"/>
      <c r="AA439" s="410"/>
      <c r="AB439" s="410"/>
      <c r="AC439" s="410"/>
      <c r="AD439" s="410"/>
      <c r="AE439" s="410"/>
      <c r="AF439" s="455"/>
    </row>
    <row r="440" spans="1:32" ht="18.75" customHeight="1" x14ac:dyDescent="0.2">
      <c r="A440" s="330"/>
      <c r="B440" s="331"/>
      <c r="C440" s="382"/>
      <c r="D440" s="334"/>
      <c r="E440" s="322"/>
      <c r="F440" s="334"/>
      <c r="G440" s="442"/>
      <c r="H440" s="484" t="s">
        <v>327</v>
      </c>
      <c r="I440" s="407" t="s">
        <v>8</v>
      </c>
      <c r="J440" s="341" t="s">
        <v>47</v>
      </c>
      <c r="K440" s="408"/>
      <c r="L440" s="368"/>
      <c r="M440" s="409" t="s">
        <v>8</v>
      </c>
      <c r="N440" s="341" t="s">
        <v>48</v>
      </c>
      <c r="O440" s="410"/>
      <c r="P440" s="410"/>
      <c r="Q440" s="410"/>
      <c r="R440" s="341"/>
      <c r="S440" s="341"/>
      <c r="T440" s="341"/>
      <c r="U440" s="341"/>
      <c r="V440" s="341"/>
      <c r="W440" s="341"/>
      <c r="X440" s="341"/>
      <c r="Y440" s="341"/>
      <c r="Z440" s="341"/>
      <c r="AA440" s="341"/>
      <c r="AB440" s="341"/>
      <c r="AC440" s="341"/>
      <c r="AD440" s="341"/>
      <c r="AE440" s="341"/>
      <c r="AF440" s="342"/>
    </row>
    <row r="441" spans="1:32" ht="18.75" customHeight="1" x14ac:dyDescent="0.2">
      <c r="A441" s="398" t="s">
        <v>8</v>
      </c>
      <c r="B441" s="331">
        <v>74</v>
      </c>
      <c r="C441" s="382" t="s">
        <v>395</v>
      </c>
      <c r="D441" s="398" t="s">
        <v>8</v>
      </c>
      <c r="E441" s="322" t="s">
        <v>99</v>
      </c>
      <c r="F441" s="334"/>
      <c r="G441" s="442"/>
      <c r="H441" s="348" t="s">
        <v>69</v>
      </c>
      <c r="I441" s="407" t="s">
        <v>8</v>
      </c>
      <c r="J441" s="341" t="s">
        <v>22</v>
      </c>
      <c r="K441" s="341"/>
      <c r="L441" s="409" t="s">
        <v>8</v>
      </c>
      <c r="M441" s="341" t="s">
        <v>23</v>
      </c>
      <c r="N441" s="341"/>
      <c r="O441" s="409" t="s">
        <v>8</v>
      </c>
      <c r="P441" s="341" t="s">
        <v>24</v>
      </c>
      <c r="Q441" s="368"/>
      <c r="R441" s="368"/>
      <c r="S441" s="437"/>
      <c r="T441" s="437"/>
      <c r="U441" s="437"/>
      <c r="V441" s="437"/>
      <c r="W441" s="437"/>
      <c r="X441" s="437"/>
      <c r="Y441" s="437"/>
      <c r="Z441" s="437"/>
      <c r="AA441" s="437"/>
      <c r="AB441" s="437"/>
      <c r="AC441" s="437"/>
      <c r="AD441" s="437"/>
      <c r="AE441" s="437"/>
      <c r="AF441" s="488"/>
    </row>
    <row r="442" spans="1:32" ht="18.75" customHeight="1" x14ac:dyDescent="0.2">
      <c r="A442" s="330"/>
      <c r="B442" s="331"/>
      <c r="C442" s="382" t="s">
        <v>67</v>
      </c>
      <c r="D442" s="398" t="s">
        <v>8</v>
      </c>
      <c r="E442" s="322" t="s">
        <v>339</v>
      </c>
      <c r="F442" s="334"/>
      <c r="G442" s="442"/>
      <c r="H442" s="348" t="s">
        <v>96</v>
      </c>
      <c r="I442" s="407" t="s">
        <v>8</v>
      </c>
      <c r="J442" s="341" t="s">
        <v>22</v>
      </c>
      <c r="K442" s="341"/>
      <c r="L442" s="409" t="s">
        <v>8</v>
      </c>
      <c r="M442" s="341" t="s">
        <v>49</v>
      </c>
      <c r="N442" s="341"/>
      <c r="O442" s="409" t="s">
        <v>8</v>
      </c>
      <c r="P442" s="341" t="s">
        <v>50</v>
      </c>
      <c r="Q442" s="368"/>
      <c r="R442" s="368"/>
      <c r="S442" s="368"/>
      <c r="T442" s="341"/>
      <c r="U442" s="341"/>
      <c r="V442" s="341"/>
      <c r="W442" s="341"/>
      <c r="X442" s="341"/>
      <c r="Y442" s="341"/>
      <c r="Z442" s="341"/>
      <c r="AA442" s="341"/>
      <c r="AB442" s="341"/>
      <c r="AC442" s="341"/>
      <c r="AD442" s="341"/>
      <c r="AE442" s="341"/>
      <c r="AF442" s="342"/>
    </row>
    <row r="443" spans="1:32" ht="18.75" customHeight="1" x14ac:dyDescent="0.2">
      <c r="A443" s="398"/>
      <c r="B443" s="331"/>
      <c r="C443" s="382"/>
      <c r="D443" s="398" t="s">
        <v>8</v>
      </c>
      <c r="E443" s="322" t="s">
        <v>340</v>
      </c>
      <c r="F443" s="334"/>
      <c r="G443" s="442"/>
      <c r="H443" s="348" t="s">
        <v>193</v>
      </c>
      <c r="I443" s="407" t="s">
        <v>8</v>
      </c>
      <c r="J443" s="341" t="s">
        <v>22</v>
      </c>
      <c r="K443" s="408"/>
      <c r="L443" s="409" t="s">
        <v>8</v>
      </c>
      <c r="M443" s="341" t="s">
        <v>26</v>
      </c>
      <c r="N443" s="368"/>
      <c r="O443" s="341"/>
      <c r="P443" s="341"/>
      <c r="Q443" s="341"/>
      <c r="R443" s="341"/>
      <c r="S443" s="341"/>
      <c r="T443" s="341"/>
      <c r="U443" s="341"/>
      <c r="V443" s="341"/>
      <c r="W443" s="341"/>
      <c r="X443" s="341"/>
      <c r="Y443" s="341"/>
      <c r="Z443" s="341"/>
      <c r="AA443" s="341"/>
      <c r="AB443" s="341"/>
      <c r="AC443" s="341"/>
      <c r="AD443" s="341"/>
      <c r="AE443" s="341"/>
      <c r="AF443" s="342"/>
    </row>
    <row r="444" spans="1:32" ht="18.75" customHeight="1" x14ac:dyDescent="0.2">
      <c r="A444" s="330"/>
      <c r="B444" s="331"/>
      <c r="C444" s="382"/>
      <c r="D444" s="398"/>
      <c r="E444" s="322"/>
      <c r="F444" s="334"/>
      <c r="G444" s="442"/>
      <c r="H444" s="484" t="s">
        <v>343</v>
      </c>
      <c r="I444" s="407" t="s">
        <v>8</v>
      </c>
      <c r="J444" s="341" t="s">
        <v>22</v>
      </c>
      <c r="K444" s="408"/>
      <c r="L444" s="409" t="s">
        <v>8</v>
      </c>
      <c r="M444" s="341" t="s">
        <v>26</v>
      </c>
      <c r="N444" s="368"/>
      <c r="O444" s="341"/>
      <c r="P444" s="341"/>
      <c r="Q444" s="341"/>
      <c r="R444" s="341"/>
      <c r="S444" s="341"/>
      <c r="T444" s="341"/>
      <c r="U444" s="341"/>
      <c r="V444" s="341"/>
      <c r="W444" s="341"/>
      <c r="X444" s="341"/>
      <c r="Y444" s="341"/>
      <c r="Z444" s="341"/>
      <c r="AA444" s="341"/>
      <c r="AB444" s="341"/>
      <c r="AC444" s="341"/>
      <c r="AD444" s="341"/>
      <c r="AE444" s="341"/>
      <c r="AF444" s="342"/>
    </row>
    <row r="445" spans="1:32" ht="18.75" customHeight="1" x14ac:dyDescent="0.2">
      <c r="A445" s="330"/>
      <c r="B445" s="331"/>
      <c r="C445" s="382"/>
      <c r="D445" s="334"/>
      <c r="E445" s="322"/>
      <c r="F445" s="334"/>
      <c r="G445" s="442"/>
      <c r="H445" s="320" t="s">
        <v>75</v>
      </c>
      <c r="I445" s="407" t="s">
        <v>8</v>
      </c>
      <c r="J445" s="341" t="s">
        <v>22</v>
      </c>
      <c r="K445" s="408"/>
      <c r="L445" s="409" t="s">
        <v>8</v>
      </c>
      <c r="M445" s="341" t="s">
        <v>26</v>
      </c>
      <c r="N445" s="368"/>
      <c r="O445" s="341"/>
      <c r="P445" s="341"/>
      <c r="Q445" s="341"/>
      <c r="R445" s="341"/>
      <c r="S445" s="341"/>
      <c r="T445" s="341"/>
      <c r="U445" s="341"/>
      <c r="V445" s="341"/>
      <c r="W445" s="341"/>
      <c r="X445" s="341"/>
      <c r="Y445" s="341"/>
      <c r="Z445" s="341"/>
      <c r="AA445" s="341"/>
      <c r="AB445" s="341"/>
      <c r="AC445" s="341"/>
      <c r="AD445" s="341"/>
      <c r="AE445" s="341"/>
      <c r="AF445" s="342"/>
    </row>
    <row r="446" spans="1:32" ht="18.75" customHeight="1" x14ac:dyDescent="0.2">
      <c r="A446" s="330"/>
      <c r="B446" s="331"/>
      <c r="C446" s="382"/>
      <c r="D446" s="334"/>
      <c r="E446" s="322"/>
      <c r="F446" s="334"/>
      <c r="G446" s="442"/>
      <c r="H446" s="348" t="s">
        <v>76</v>
      </c>
      <c r="I446" s="407" t="s">
        <v>8</v>
      </c>
      <c r="J446" s="341" t="s">
        <v>22</v>
      </c>
      <c r="K446" s="408"/>
      <c r="L446" s="409" t="s">
        <v>8</v>
      </c>
      <c r="M446" s="341" t="s">
        <v>26</v>
      </c>
      <c r="N446" s="368"/>
      <c r="O446" s="341"/>
      <c r="P446" s="341"/>
      <c r="Q446" s="341"/>
      <c r="R446" s="341"/>
      <c r="S446" s="341"/>
      <c r="T446" s="341"/>
      <c r="U446" s="341"/>
      <c r="V446" s="341"/>
      <c r="W446" s="341"/>
      <c r="X446" s="341"/>
      <c r="Y446" s="341"/>
      <c r="Z446" s="341"/>
      <c r="AA446" s="341"/>
      <c r="AB446" s="341"/>
      <c r="AC446" s="341"/>
      <c r="AD446" s="341"/>
      <c r="AE446" s="341"/>
      <c r="AF446" s="342"/>
    </row>
    <row r="447" spans="1:32" ht="18.75" customHeight="1" x14ac:dyDescent="0.2">
      <c r="A447" s="350"/>
      <c r="B447" s="351"/>
      <c r="C447" s="466"/>
      <c r="D447" s="355"/>
      <c r="E447" s="354"/>
      <c r="F447" s="355"/>
      <c r="G447" s="441"/>
      <c r="H447" s="477" t="s">
        <v>77</v>
      </c>
      <c r="I447" s="419" t="s">
        <v>8</v>
      </c>
      <c r="J447" s="358" t="s">
        <v>22</v>
      </c>
      <c r="K447" s="443"/>
      <c r="L447" s="420" t="s">
        <v>8</v>
      </c>
      <c r="M447" s="358" t="s">
        <v>26</v>
      </c>
      <c r="N447" s="468"/>
      <c r="O447" s="358"/>
      <c r="P447" s="358"/>
      <c r="Q447" s="358"/>
      <c r="R447" s="358"/>
      <c r="S447" s="358"/>
      <c r="T447" s="358"/>
      <c r="U447" s="358"/>
      <c r="V447" s="358"/>
      <c r="W447" s="358"/>
      <c r="X447" s="358"/>
      <c r="Y447" s="358"/>
      <c r="Z447" s="358"/>
      <c r="AA447" s="358"/>
      <c r="AB447" s="358"/>
      <c r="AC447" s="358"/>
      <c r="AD447" s="358"/>
      <c r="AE447" s="358"/>
      <c r="AF447" s="359"/>
    </row>
    <row r="448" spans="1:32" ht="18.75" customHeight="1" x14ac:dyDescent="0.2">
      <c r="A448" s="323"/>
      <c r="B448" s="324"/>
      <c r="C448" s="378"/>
      <c r="D448" s="327"/>
      <c r="E448" s="319"/>
      <c r="F448" s="327"/>
      <c r="G448" s="401"/>
      <c r="H448" s="490" t="s">
        <v>80</v>
      </c>
      <c r="I448" s="422" t="s">
        <v>8</v>
      </c>
      <c r="J448" s="366" t="s">
        <v>22</v>
      </c>
      <c r="K448" s="366"/>
      <c r="L448" s="379"/>
      <c r="M448" s="424" t="s">
        <v>8</v>
      </c>
      <c r="N448" s="366" t="s">
        <v>58</v>
      </c>
      <c r="O448" s="366"/>
      <c r="P448" s="379"/>
      <c r="Q448" s="424" t="s">
        <v>8</v>
      </c>
      <c r="R448" s="380" t="s">
        <v>59</v>
      </c>
      <c r="S448" s="380"/>
      <c r="T448" s="380"/>
      <c r="U448" s="380"/>
      <c r="V448" s="366"/>
      <c r="W448" s="366"/>
      <c r="X448" s="366"/>
      <c r="Y448" s="366"/>
      <c r="Z448" s="366"/>
      <c r="AA448" s="366"/>
      <c r="AB448" s="366"/>
      <c r="AC448" s="366"/>
      <c r="AD448" s="366"/>
      <c r="AE448" s="366"/>
      <c r="AF448" s="470"/>
    </row>
    <row r="449" spans="1:32" ht="19.5" customHeight="1" x14ac:dyDescent="0.2">
      <c r="A449" s="330"/>
      <c r="B449" s="331"/>
      <c r="C449" s="332"/>
      <c r="D449" s="333"/>
      <c r="E449" s="322"/>
      <c r="F449" s="334"/>
      <c r="G449" s="335"/>
      <c r="H449" s="347" t="s">
        <v>19</v>
      </c>
      <c r="I449" s="407" t="s">
        <v>8</v>
      </c>
      <c r="J449" s="341" t="s">
        <v>20</v>
      </c>
      <c r="K449" s="408"/>
      <c r="L449" s="367"/>
      <c r="M449" s="409" t="s">
        <v>8</v>
      </c>
      <c r="N449" s="341" t="s">
        <v>21</v>
      </c>
      <c r="O449" s="409"/>
      <c r="P449" s="341"/>
      <c r="Q449" s="410"/>
      <c r="R449" s="410"/>
      <c r="S449" s="410"/>
      <c r="T449" s="410"/>
      <c r="U449" s="410"/>
      <c r="V449" s="410"/>
      <c r="W449" s="410"/>
      <c r="X449" s="410"/>
      <c r="Y449" s="410"/>
      <c r="Z449" s="410"/>
      <c r="AA449" s="410"/>
      <c r="AB449" s="410"/>
      <c r="AC449" s="410"/>
      <c r="AD449" s="410"/>
      <c r="AE449" s="410"/>
      <c r="AF449" s="455"/>
    </row>
    <row r="450" spans="1:32" ht="19.5" customHeight="1" x14ac:dyDescent="0.2">
      <c r="A450" s="330"/>
      <c r="B450" s="331"/>
      <c r="C450" s="332"/>
      <c r="D450" s="333"/>
      <c r="E450" s="322"/>
      <c r="F450" s="334"/>
      <c r="G450" s="335"/>
      <c r="H450" s="347" t="s">
        <v>60</v>
      </c>
      <c r="I450" s="407" t="s">
        <v>8</v>
      </c>
      <c r="J450" s="341" t="s">
        <v>20</v>
      </c>
      <c r="K450" s="408"/>
      <c r="L450" s="367"/>
      <c r="M450" s="409" t="s">
        <v>8</v>
      </c>
      <c r="N450" s="341" t="s">
        <v>21</v>
      </c>
      <c r="O450" s="409"/>
      <c r="P450" s="341"/>
      <c r="Q450" s="410"/>
      <c r="R450" s="410"/>
      <c r="S450" s="410"/>
      <c r="T450" s="410"/>
      <c r="U450" s="410"/>
      <c r="V450" s="410"/>
      <c r="W450" s="410"/>
      <c r="X450" s="410"/>
      <c r="Y450" s="410"/>
      <c r="Z450" s="410"/>
      <c r="AA450" s="410"/>
      <c r="AB450" s="410"/>
      <c r="AC450" s="410"/>
      <c r="AD450" s="410"/>
      <c r="AE450" s="410"/>
      <c r="AF450" s="455"/>
    </row>
    <row r="451" spans="1:32" ht="18.75" customHeight="1" x14ac:dyDescent="0.2">
      <c r="A451" s="398" t="s">
        <v>8</v>
      </c>
      <c r="B451" s="331">
        <v>75</v>
      </c>
      <c r="C451" s="382" t="s">
        <v>400</v>
      </c>
      <c r="D451" s="398" t="s">
        <v>8</v>
      </c>
      <c r="E451" s="322" t="s">
        <v>414</v>
      </c>
      <c r="F451" s="334"/>
      <c r="G451" s="442"/>
      <c r="H451" s="484" t="s">
        <v>51</v>
      </c>
      <c r="I451" s="407" t="s">
        <v>8</v>
      </c>
      <c r="J451" s="341" t="s">
        <v>22</v>
      </c>
      <c r="K451" s="408"/>
      <c r="L451" s="409" t="s">
        <v>8</v>
      </c>
      <c r="M451" s="341" t="s">
        <v>26</v>
      </c>
      <c r="N451" s="368"/>
      <c r="O451" s="341"/>
      <c r="P451" s="341"/>
      <c r="Q451" s="341"/>
      <c r="R451" s="341"/>
      <c r="S451" s="341"/>
      <c r="T451" s="341"/>
      <c r="U451" s="341"/>
      <c r="V451" s="341"/>
      <c r="W451" s="341"/>
      <c r="X451" s="341"/>
      <c r="Y451" s="341"/>
      <c r="Z451" s="341"/>
      <c r="AA451" s="341"/>
      <c r="AB451" s="341"/>
      <c r="AC451" s="341"/>
      <c r="AD451" s="341"/>
      <c r="AE451" s="341"/>
      <c r="AF451" s="342"/>
    </row>
    <row r="452" spans="1:32" ht="18.75" customHeight="1" x14ac:dyDescent="0.2">
      <c r="A452" s="330"/>
      <c r="B452" s="331"/>
      <c r="C452" s="382" t="s">
        <v>398</v>
      </c>
      <c r="D452" s="398" t="s">
        <v>8</v>
      </c>
      <c r="E452" s="322" t="s">
        <v>399</v>
      </c>
      <c r="F452" s="334"/>
      <c r="G452" s="442"/>
      <c r="H452" s="2312" t="s">
        <v>52</v>
      </c>
      <c r="I452" s="2280" t="s">
        <v>8</v>
      </c>
      <c r="J452" s="2282" t="s">
        <v>27</v>
      </c>
      <c r="K452" s="2282"/>
      <c r="L452" s="2282"/>
      <c r="M452" s="2280" t="s">
        <v>8</v>
      </c>
      <c r="N452" s="2282" t="s">
        <v>28</v>
      </c>
      <c r="O452" s="2282"/>
      <c r="P452" s="2282"/>
      <c r="Q452" s="434"/>
      <c r="R452" s="434"/>
      <c r="S452" s="434"/>
      <c r="T452" s="434"/>
      <c r="U452" s="434"/>
      <c r="V452" s="434"/>
      <c r="W452" s="434"/>
      <c r="X452" s="434"/>
      <c r="Y452" s="434"/>
      <c r="Z452" s="434"/>
      <c r="AA452" s="434"/>
      <c r="AB452" s="434"/>
      <c r="AC452" s="434"/>
      <c r="AD452" s="434"/>
      <c r="AE452" s="434"/>
      <c r="AF452" s="435"/>
    </row>
    <row r="453" spans="1:32" ht="18.75" customHeight="1" x14ac:dyDescent="0.2">
      <c r="A453" s="330"/>
      <c r="B453" s="331"/>
      <c r="C453" s="382"/>
      <c r="D453" s="398"/>
      <c r="E453" s="322" t="s">
        <v>350</v>
      </c>
      <c r="F453" s="334"/>
      <c r="G453" s="442"/>
      <c r="H453" s="2313"/>
      <c r="I453" s="2281"/>
      <c r="J453" s="2283"/>
      <c r="K453" s="2283"/>
      <c r="L453" s="2283"/>
      <c r="M453" s="2281"/>
      <c r="N453" s="2283"/>
      <c r="O453" s="2283"/>
      <c r="P453" s="2283"/>
      <c r="Q453" s="405"/>
      <c r="R453" s="405"/>
      <c r="S453" s="405"/>
      <c r="T453" s="405"/>
      <c r="U453" s="405"/>
      <c r="V453" s="405"/>
      <c r="W453" s="405"/>
      <c r="X453" s="405"/>
      <c r="Y453" s="405"/>
      <c r="Z453" s="405"/>
      <c r="AA453" s="405"/>
      <c r="AB453" s="405"/>
      <c r="AC453" s="405"/>
      <c r="AD453" s="405"/>
      <c r="AE453" s="405"/>
      <c r="AF453" s="406"/>
    </row>
    <row r="454" spans="1:32" ht="18.75" customHeight="1" x14ac:dyDescent="0.2">
      <c r="A454" s="330"/>
      <c r="B454" s="331"/>
      <c r="C454" s="382"/>
      <c r="D454" s="334"/>
      <c r="F454" s="334"/>
      <c r="G454" s="442"/>
      <c r="H454" s="484" t="s">
        <v>343</v>
      </c>
      <c r="I454" s="407" t="s">
        <v>8</v>
      </c>
      <c r="J454" s="341" t="s">
        <v>22</v>
      </c>
      <c r="K454" s="408"/>
      <c r="L454" s="409" t="s">
        <v>8</v>
      </c>
      <c r="M454" s="341" t="s">
        <v>26</v>
      </c>
      <c r="N454" s="368"/>
      <c r="O454" s="341"/>
      <c r="P454" s="341"/>
      <c r="Q454" s="341"/>
      <c r="R454" s="341"/>
      <c r="S454" s="341"/>
      <c r="T454" s="341"/>
      <c r="U454" s="341"/>
      <c r="V454" s="341"/>
      <c r="W454" s="341"/>
      <c r="X454" s="341"/>
      <c r="Y454" s="341"/>
      <c r="Z454" s="341"/>
      <c r="AA454" s="341"/>
      <c r="AB454" s="341"/>
      <c r="AC454" s="341"/>
      <c r="AD454" s="341"/>
      <c r="AE454" s="341"/>
      <c r="AF454" s="342"/>
    </row>
    <row r="455" spans="1:32" ht="18.75" customHeight="1" x14ac:dyDescent="0.2">
      <c r="A455" s="330"/>
      <c r="B455" s="331"/>
      <c r="C455" s="382"/>
      <c r="D455" s="334"/>
      <c r="E455" s="322"/>
      <c r="F455" s="334"/>
      <c r="G455" s="442"/>
      <c r="H455" s="388" t="s">
        <v>318</v>
      </c>
      <c r="I455" s="407" t="s">
        <v>8</v>
      </c>
      <c r="J455" s="341" t="s">
        <v>22</v>
      </c>
      <c r="K455" s="408"/>
      <c r="L455" s="409" t="s">
        <v>8</v>
      </c>
      <c r="M455" s="341" t="s">
        <v>49</v>
      </c>
      <c r="N455" s="341"/>
      <c r="O455" s="418" t="s">
        <v>8</v>
      </c>
      <c r="P455" s="343" t="s">
        <v>50</v>
      </c>
      <c r="Q455" s="341"/>
      <c r="R455" s="341"/>
      <c r="S455" s="408"/>
      <c r="T455" s="341"/>
      <c r="U455" s="408"/>
      <c r="V455" s="408"/>
      <c r="W455" s="408"/>
      <c r="X455" s="408"/>
      <c r="Y455" s="341"/>
      <c r="Z455" s="341"/>
      <c r="AA455" s="341"/>
      <c r="AB455" s="341"/>
      <c r="AC455" s="341"/>
      <c r="AD455" s="341"/>
      <c r="AE455" s="341"/>
      <c r="AF455" s="342"/>
    </row>
    <row r="456" spans="1:32" ht="18.75" customHeight="1" x14ac:dyDescent="0.2">
      <c r="A456" s="350"/>
      <c r="B456" s="351"/>
      <c r="C456" s="466"/>
      <c r="D456" s="355"/>
      <c r="E456" s="354"/>
      <c r="F456" s="355"/>
      <c r="G456" s="441"/>
      <c r="H456" s="477" t="s">
        <v>77</v>
      </c>
      <c r="I456" s="407" t="s">
        <v>8</v>
      </c>
      <c r="J456" s="341" t="s">
        <v>22</v>
      </c>
      <c r="K456" s="408"/>
      <c r="L456" s="409" t="s">
        <v>8</v>
      </c>
      <c r="M456" s="341" t="s">
        <v>26</v>
      </c>
      <c r="N456" s="368"/>
      <c r="O456" s="358"/>
      <c r="P456" s="358"/>
      <c r="Q456" s="358"/>
      <c r="R456" s="358"/>
      <c r="S456" s="358"/>
      <c r="T456" s="358"/>
      <c r="U456" s="358"/>
      <c r="V456" s="358"/>
      <c r="W456" s="358"/>
      <c r="X456" s="358"/>
      <c r="Y456" s="358"/>
      <c r="Z456" s="358"/>
      <c r="AA456" s="358"/>
      <c r="AB456" s="358"/>
      <c r="AC456" s="358"/>
      <c r="AD456" s="358"/>
      <c r="AE456" s="358"/>
      <c r="AF456" s="359"/>
    </row>
    <row r="457" spans="1:32" ht="18.75" customHeight="1" x14ac:dyDescent="0.2">
      <c r="A457" s="326"/>
      <c r="B457" s="522"/>
      <c r="D457" s="398"/>
      <c r="E457" s="322"/>
      <c r="F457" s="327"/>
      <c r="G457" s="401"/>
      <c r="H457" s="490" t="s">
        <v>80</v>
      </c>
      <c r="I457" s="422" t="s">
        <v>8</v>
      </c>
      <c r="J457" s="366" t="s">
        <v>22</v>
      </c>
      <c r="K457" s="366"/>
      <c r="L457" s="379"/>
      <c r="M457" s="424" t="s">
        <v>8</v>
      </c>
      <c r="N457" s="366" t="s">
        <v>58</v>
      </c>
      <c r="O457" s="366"/>
      <c r="P457" s="379"/>
      <c r="Q457" s="424" t="s">
        <v>8</v>
      </c>
      <c r="R457" s="380" t="s">
        <v>59</v>
      </c>
      <c r="S457" s="380"/>
      <c r="T457" s="380"/>
      <c r="U457" s="380"/>
      <c r="V457" s="366"/>
      <c r="W457" s="366"/>
      <c r="X457" s="366"/>
      <c r="Y457" s="366"/>
      <c r="Z457" s="366"/>
      <c r="AA457" s="366"/>
      <c r="AB457" s="366"/>
      <c r="AC457" s="366"/>
      <c r="AD457" s="366"/>
      <c r="AE457" s="366"/>
      <c r="AF457" s="470"/>
    </row>
    <row r="458" spans="1:32" s="471" customFormat="1" ht="19.5" customHeight="1" x14ac:dyDescent="0.2">
      <c r="A458" s="520"/>
      <c r="C458" s="382" t="s">
        <v>396</v>
      </c>
      <c r="D458" s="398" t="s">
        <v>8</v>
      </c>
      <c r="E458" s="322" t="s">
        <v>414</v>
      </c>
      <c r="H458" s="347" t="s">
        <v>19</v>
      </c>
      <c r="I458" s="407" t="s">
        <v>8</v>
      </c>
      <c r="J458" s="341" t="s">
        <v>20</v>
      </c>
      <c r="K458" s="408"/>
      <c r="L458" s="367"/>
      <c r="M458" s="409" t="s">
        <v>8</v>
      </c>
      <c r="N458" s="341" t="s">
        <v>21</v>
      </c>
      <c r="O458" s="409"/>
      <c r="P458" s="341"/>
      <c r="Q458" s="410"/>
      <c r="R458" s="410"/>
      <c r="S458" s="410"/>
      <c r="T458" s="410"/>
      <c r="U458" s="410"/>
      <c r="V458" s="410"/>
      <c r="W458" s="410"/>
      <c r="X458" s="410"/>
      <c r="Y458" s="410"/>
      <c r="Z458" s="410"/>
      <c r="AA458" s="410"/>
      <c r="AB458" s="410"/>
      <c r="AC458" s="410"/>
      <c r="AD458" s="410"/>
      <c r="AE458" s="410"/>
      <c r="AF458" s="455"/>
    </row>
    <row r="459" spans="1:32" ht="18.75" customHeight="1" x14ac:dyDescent="0.2">
      <c r="A459" s="398" t="s">
        <v>8</v>
      </c>
      <c r="B459" s="331">
        <v>69</v>
      </c>
      <c r="C459" s="382" t="s">
        <v>415</v>
      </c>
      <c r="D459" s="398" t="s">
        <v>8</v>
      </c>
      <c r="E459" s="322" t="s">
        <v>399</v>
      </c>
      <c r="F459" s="334"/>
      <c r="G459" s="442"/>
      <c r="H459" s="523" t="s">
        <v>60</v>
      </c>
      <c r="I459" s="417" t="s">
        <v>8</v>
      </c>
      <c r="J459" s="343" t="s">
        <v>20</v>
      </c>
      <c r="K459" s="415"/>
      <c r="L459" s="373"/>
      <c r="M459" s="418" t="s">
        <v>8</v>
      </c>
      <c r="N459" s="343" t="s">
        <v>21</v>
      </c>
      <c r="O459" s="418"/>
      <c r="P459" s="343"/>
      <c r="Q459" s="434"/>
      <c r="R459" s="434"/>
      <c r="S459" s="434"/>
      <c r="T459" s="434"/>
      <c r="U459" s="434"/>
      <c r="V459" s="434"/>
      <c r="W459" s="434"/>
      <c r="X459" s="434"/>
      <c r="Y459" s="434"/>
      <c r="Z459" s="434"/>
      <c r="AA459" s="434"/>
      <c r="AB459" s="434"/>
      <c r="AC459" s="434"/>
      <c r="AD459" s="434"/>
      <c r="AE459" s="434"/>
      <c r="AF459" s="454"/>
    </row>
    <row r="460" spans="1:32" ht="18.75" customHeight="1" x14ac:dyDescent="0.2">
      <c r="A460" s="330"/>
      <c r="B460" s="331"/>
      <c r="C460" s="382" t="s">
        <v>352</v>
      </c>
      <c r="D460" s="471"/>
      <c r="E460" s="457" t="s">
        <v>350</v>
      </c>
      <c r="F460" s="334"/>
      <c r="G460" s="442"/>
      <c r="H460" s="2367" t="s">
        <v>52</v>
      </c>
      <c r="I460" s="2369" t="s">
        <v>8</v>
      </c>
      <c r="J460" s="2370" t="s">
        <v>27</v>
      </c>
      <c r="K460" s="2370"/>
      <c r="L460" s="2370"/>
      <c r="M460" s="2369" t="s">
        <v>8</v>
      </c>
      <c r="N460" s="2370" t="s">
        <v>28</v>
      </c>
      <c r="O460" s="2370"/>
      <c r="P460" s="2370"/>
      <c r="Q460" s="459"/>
      <c r="R460" s="459"/>
      <c r="S460" s="459"/>
      <c r="T460" s="459"/>
      <c r="U460" s="459"/>
      <c r="V460" s="459"/>
      <c r="W460" s="459"/>
      <c r="X460" s="459"/>
      <c r="Y460" s="459"/>
      <c r="Z460" s="459"/>
      <c r="AA460" s="459"/>
      <c r="AB460" s="459"/>
      <c r="AC460" s="459"/>
      <c r="AD460" s="459"/>
      <c r="AE460" s="459"/>
      <c r="AF460" s="460"/>
    </row>
    <row r="461" spans="1:32" ht="18.75" customHeight="1" x14ac:dyDescent="0.2">
      <c r="A461" s="350"/>
      <c r="B461" s="351"/>
      <c r="C461" s="466"/>
      <c r="D461" s="524"/>
      <c r="E461" s="525"/>
      <c r="F461" s="355"/>
      <c r="G461" s="441"/>
      <c r="H461" s="2368"/>
      <c r="I461" s="2317"/>
      <c r="J461" s="2302"/>
      <c r="K461" s="2302"/>
      <c r="L461" s="2302"/>
      <c r="M461" s="2317"/>
      <c r="N461" s="2302"/>
      <c r="O461" s="2302"/>
      <c r="P461" s="2302"/>
      <c r="Q461" s="430"/>
      <c r="R461" s="430"/>
      <c r="S461" s="430"/>
      <c r="T461" s="430"/>
      <c r="U461" s="430"/>
      <c r="V461" s="430"/>
      <c r="W461" s="430"/>
      <c r="X461" s="430"/>
      <c r="Y461" s="430"/>
      <c r="Z461" s="430"/>
      <c r="AA461" s="430"/>
      <c r="AB461" s="430"/>
      <c r="AC461" s="430"/>
      <c r="AD461" s="430"/>
      <c r="AE461" s="430"/>
      <c r="AF461" s="431"/>
    </row>
    <row r="462" spans="1:32" ht="8.25" customHeight="1" x14ac:dyDescent="0.2">
      <c r="C462" s="320"/>
      <c r="D462" s="320"/>
      <c r="AF462" s="372"/>
    </row>
    <row r="463" spans="1:32" ht="20.25" customHeight="1" x14ac:dyDescent="0.2">
      <c r="A463" s="456"/>
      <c r="B463" s="456"/>
      <c r="C463" s="320" t="s">
        <v>234</v>
      </c>
      <c r="D463" s="320"/>
      <c r="E463" s="457"/>
      <c r="F463" s="457"/>
      <c r="G463" s="471"/>
      <c r="H463" s="457"/>
      <c r="I463" s="457"/>
      <c r="J463" s="457"/>
      <c r="K463" s="457"/>
      <c r="L463" s="457"/>
      <c r="M463" s="457"/>
      <c r="N463" s="457"/>
      <c r="O463" s="457"/>
      <c r="P463" s="457"/>
      <c r="Q463" s="457"/>
      <c r="R463" s="457"/>
      <c r="S463" s="457"/>
      <c r="T463" s="457"/>
      <c r="U463" s="457"/>
      <c r="V463" s="457"/>
    </row>
    <row r="464" spans="1:32" ht="20.25" customHeight="1" x14ac:dyDescent="0.2"/>
    <row r="465" ht="20.25" customHeight="1" x14ac:dyDescent="0.2"/>
    <row r="466" ht="20.25" customHeight="1" x14ac:dyDescent="0.2"/>
    <row r="467" ht="20.25" customHeight="1" x14ac:dyDescent="0.2"/>
    <row r="468" ht="20.25" customHeight="1" x14ac:dyDescent="0.2"/>
    <row r="469" ht="20.25" customHeight="1" x14ac:dyDescent="0.2"/>
    <row r="470" ht="20.25" customHeight="1" x14ac:dyDescent="0.2"/>
    <row r="471" ht="20.25" customHeight="1" x14ac:dyDescent="0.2"/>
    <row r="472" ht="20.25" customHeight="1" x14ac:dyDescent="0.2"/>
    <row r="473" ht="20.25" customHeight="1" x14ac:dyDescent="0.2"/>
    <row r="474" ht="20.25" customHeight="1" x14ac:dyDescent="0.2"/>
    <row r="475" ht="20.25" customHeight="1" x14ac:dyDescent="0.2"/>
    <row r="476" ht="20.25" customHeight="1" x14ac:dyDescent="0.2"/>
    <row r="477" ht="20.25" customHeight="1" x14ac:dyDescent="0.2"/>
    <row r="478" ht="20.25" customHeight="1" x14ac:dyDescent="0.2"/>
    <row r="479" ht="20.25" customHeight="1" x14ac:dyDescent="0.2"/>
    <row r="480" ht="20.25" customHeight="1" x14ac:dyDescent="0.2"/>
    <row r="481" ht="20.25" customHeight="1" x14ac:dyDescent="0.2"/>
    <row r="482" ht="20.25" customHeight="1" x14ac:dyDescent="0.2"/>
    <row r="483" ht="20.25" customHeight="1" x14ac:dyDescent="0.2"/>
    <row r="484" ht="20.25" customHeight="1" x14ac:dyDescent="0.2"/>
    <row r="485" ht="20.25" customHeight="1" x14ac:dyDescent="0.2"/>
    <row r="486" ht="20.25" customHeight="1" x14ac:dyDescent="0.2"/>
    <row r="487" ht="20.25" customHeight="1" x14ac:dyDescent="0.2"/>
    <row r="488" ht="20.25" customHeight="1" x14ac:dyDescent="0.2"/>
    <row r="489" ht="20.25" customHeight="1" x14ac:dyDescent="0.2"/>
    <row r="490" ht="20.25" customHeight="1" x14ac:dyDescent="0.2"/>
    <row r="491" ht="20.25" customHeight="1" x14ac:dyDescent="0.2"/>
    <row r="492" ht="20.25" customHeight="1" x14ac:dyDescent="0.2"/>
    <row r="493" ht="20.25" customHeight="1" x14ac:dyDescent="0.2"/>
    <row r="494" ht="20.25" customHeight="1" x14ac:dyDescent="0.2"/>
    <row r="495" ht="20.25" customHeight="1" x14ac:dyDescent="0.2"/>
    <row r="496" ht="20.25" customHeight="1" x14ac:dyDescent="0.2"/>
    <row r="497" ht="20.25" customHeight="1" x14ac:dyDescent="0.2"/>
    <row r="498" ht="20.25" customHeight="1" x14ac:dyDescent="0.2"/>
    <row r="499" ht="20.25" customHeight="1" x14ac:dyDescent="0.2"/>
    <row r="500" ht="20.25" customHeight="1" x14ac:dyDescent="0.2"/>
    <row r="501" ht="20.25" customHeight="1" x14ac:dyDescent="0.2"/>
    <row r="502" ht="20.25" customHeight="1" x14ac:dyDescent="0.2"/>
    <row r="503" ht="20.25" customHeight="1" x14ac:dyDescent="0.2"/>
    <row r="504" ht="20.25" customHeight="1" x14ac:dyDescent="0.2"/>
    <row r="505" ht="20.25" customHeight="1" x14ac:dyDescent="0.2"/>
    <row r="506" ht="20.25" customHeight="1" x14ac:dyDescent="0.2"/>
    <row r="507" ht="20.25" customHeight="1" x14ac:dyDescent="0.2"/>
    <row r="508" ht="20.25" customHeight="1" x14ac:dyDescent="0.2"/>
    <row r="509" ht="20.25" customHeight="1" x14ac:dyDescent="0.2"/>
    <row r="510" ht="20.25" customHeight="1" x14ac:dyDescent="0.2"/>
    <row r="511" ht="20.25" customHeight="1" x14ac:dyDescent="0.2"/>
    <row r="512" ht="20.25" customHeight="1" x14ac:dyDescent="0.2"/>
    <row r="513" ht="20.25" customHeight="1" x14ac:dyDescent="0.2"/>
    <row r="514" ht="20.25" customHeight="1" x14ac:dyDescent="0.2"/>
    <row r="515" ht="20.25" customHeight="1" x14ac:dyDescent="0.2"/>
    <row r="516" ht="20.25" customHeight="1" x14ac:dyDescent="0.2"/>
    <row r="517" ht="20.25" customHeight="1" x14ac:dyDescent="0.2"/>
    <row r="518" ht="20.25" customHeight="1" x14ac:dyDescent="0.2"/>
    <row r="519" ht="20.25" customHeight="1" x14ac:dyDescent="0.2"/>
    <row r="520" ht="20.25" customHeight="1" x14ac:dyDescent="0.2"/>
    <row r="521" ht="20.25" customHeight="1" x14ac:dyDescent="0.2"/>
    <row r="522" ht="20.25" customHeight="1" x14ac:dyDescent="0.2"/>
    <row r="523" ht="20.25" customHeight="1" x14ac:dyDescent="0.2"/>
    <row r="524" ht="20.25" customHeight="1" x14ac:dyDescent="0.2"/>
    <row r="525" ht="20.25" customHeight="1" x14ac:dyDescent="0.2"/>
    <row r="526" ht="20.25" customHeight="1" x14ac:dyDescent="0.2"/>
    <row r="527" ht="20.25" customHeight="1" x14ac:dyDescent="0.2"/>
    <row r="528" ht="20.25" customHeight="1" x14ac:dyDescent="0.2"/>
    <row r="529" ht="20.25" customHeight="1" x14ac:dyDescent="0.2"/>
    <row r="530" ht="20.25" customHeight="1" x14ac:dyDescent="0.2"/>
    <row r="531" ht="20.25" customHeight="1" x14ac:dyDescent="0.2"/>
    <row r="532" ht="20.25" customHeight="1" x14ac:dyDescent="0.2"/>
    <row r="533" ht="20.25" customHeight="1" x14ac:dyDescent="0.2"/>
    <row r="534" ht="20.25" customHeight="1" x14ac:dyDescent="0.2"/>
    <row r="535" ht="20.25" customHeight="1" x14ac:dyDescent="0.2"/>
    <row r="536" ht="20.25" customHeight="1" x14ac:dyDescent="0.2"/>
    <row r="537" ht="20.25" customHeight="1" x14ac:dyDescent="0.2"/>
    <row r="538" ht="20.25" customHeight="1" x14ac:dyDescent="0.2"/>
    <row r="539" ht="20.25" customHeight="1" x14ac:dyDescent="0.2"/>
    <row r="540" ht="20.25" customHeight="1" x14ac:dyDescent="0.2"/>
    <row r="541" ht="20.25" customHeight="1" x14ac:dyDescent="0.2"/>
    <row r="542" ht="20.25" customHeight="1" x14ac:dyDescent="0.2"/>
    <row r="543" ht="20.25" customHeight="1" x14ac:dyDescent="0.2"/>
    <row r="544" ht="20.25" customHeight="1" x14ac:dyDescent="0.2"/>
    <row r="545" ht="20.25" customHeight="1" x14ac:dyDescent="0.2"/>
    <row r="546" ht="20.25" customHeight="1" x14ac:dyDescent="0.2"/>
    <row r="547" ht="20.25" customHeight="1" x14ac:dyDescent="0.2"/>
    <row r="548" ht="20.25" customHeight="1" x14ac:dyDescent="0.2"/>
    <row r="549" ht="20.25" customHeight="1" x14ac:dyDescent="0.2"/>
    <row r="550" ht="20.25" customHeight="1" x14ac:dyDescent="0.2"/>
    <row r="551" ht="20.25" customHeight="1" x14ac:dyDescent="0.2"/>
    <row r="552" ht="20.25" customHeight="1" x14ac:dyDescent="0.2"/>
    <row r="553" ht="20.25" customHeight="1" x14ac:dyDescent="0.2"/>
  </sheetData>
  <mergeCells count="200">
    <mergeCell ref="H460:H461"/>
    <mergeCell ref="I460:I461"/>
    <mergeCell ref="J460:L461"/>
    <mergeCell ref="M460:M461"/>
    <mergeCell ref="N460:P461"/>
    <mergeCell ref="H435:H436"/>
    <mergeCell ref="I435:I436"/>
    <mergeCell ref="J435:L436"/>
    <mergeCell ref="M435:M436"/>
    <mergeCell ref="N435:P436"/>
    <mergeCell ref="H452:H453"/>
    <mergeCell ref="I452:I453"/>
    <mergeCell ref="J452:L453"/>
    <mergeCell ref="M452:M453"/>
    <mergeCell ref="N452:P453"/>
    <mergeCell ref="H409:H410"/>
    <mergeCell ref="I409:I410"/>
    <mergeCell ref="J409:L410"/>
    <mergeCell ref="M409:M410"/>
    <mergeCell ref="N409:P410"/>
    <mergeCell ref="H417:H418"/>
    <mergeCell ref="I417:I418"/>
    <mergeCell ref="J417:L418"/>
    <mergeCell ref="M417:M418"/>
    <mergeCell ref="N417:P418"/>
    <mergeCell ref="H369:H370"/>
    <mergeCell ref="I369:I370"/>
    <mergeCell ref="J369:K370"/>
    <mergeCell ref="L369:L370"/>
    <mergeCell ref="M369:N370"/>
    <mergeCell ref="H399:H400"/>
    <mergeCell ref="I399:I400"/>
    <mergeCell ref="J399:L400"/>
    <mergeCell ref="M399:M400"/>
    <mergeCell ref="N399:P400"/>
    <mergeCell ref="H365:H366"/>
    <mergeCell ref="I365:I366"/>
    <mergeCell ref="J365:K366"/>
    <mergeCell ref="L365:L366"/>
    <mergeCell ref="M365:N366"/>
    <mergeCell ref="H367:H368"/>
    <mergeCell ref="I367:I368"/>
    <mergeCell ref="J367:K368"/>
    <mergeCell ref="L367:L368"/>
    <mergeCell ref="M367:N368"/>
    <mergeCell ref="H356:H357"/>
    <mergeCell ref="I356:I357"/>
    <mergeCell ref="J356:L357"/>
    <mergeCell ref="M356:M357"/>
    <mergeCell ref="N356:P357"/>
    <mergeCell ref="H363:H364"/>
    <mergeCell ref="I363:I364"/>
    <mergeCell ref="J363:K364"/>
    <mergeCell ref="L363:L364"/>
    <mergeCell ref="M363:N364"/>
    <mergeCell ref="H322:H323"/>
    <mergeCell ref="I322:I323"/>
    <mergeCell ref="J322:K323"/>
    <mergeCell ref="L322:L323"/>
    <mergeCell ref="M322:N323"/>
    <mergeCell ref="N343:P344"/>
    <mergeCell ref="H345:H346"/>
    <mergeCell ref="I345:I346"/>
    <mergeCell ref="J345:L346"/>
    <mergeCell ref="M345:M346"/>
    <mergeCell ref="A334:AF334"/>
    <mergeCell ref="S336:V336"/>
    <mergeCell ref="A338:C338"/>
    <mergeCell ref="D338:E338"/>
    <mergeCell ref="F338:G338"/>
    <mergeCell ref="H338:AF338"/>
    <mergeCell ref="N345:P346"/>
    <mergeCell ref="A339:C340"/>
    <mergeCell ref="H339:H340"/>
    <mergeCell ref="H343:H344"/>
    <mergeCell ref="I343:I344"/>
    <mergeCell ref="J343:L344"/>
    <mergeCell ref="M343:M344"/>
    <mergeCell ref="H291:H292"/>
    <mergeCell ref="I291:I292"/>
    <mergeCell ref="J291:L292"/>
    <mergeCell ref="M291:M292"/>
    <mergeCell ref="N291:P292"/>
    <mergeCell ref="H303:H304"/>
    <mergeCell ref="I303:I304"/>
    <mergeCell ref="J303:K304"/>
    <mergeCell ref="L303:L304"/>
    <mergeCell ref="M303:N304"/>
    <mergeCell ref="H242:H243"/>
    <mergeCell ref="I242:I243"/>
    <mergeCell ref="J242:L243"/>
    <mergeCell ref="M242:M243"/>
    <mergeCell ref="N242:P243"/>
    <mergeCell ref="H278:H279"/>
    <mergeCell ref="I278:I279"/>
    <mergeCell ref="J278:L279"/>
    <mergeCell ref="M278:M279"/>
    <mergeCell ref="N278:P279"/>
    <mergeCell ref="H267:H268"/>
    <mergeCell ref="I267:I268"/>
    <mergeCell ref="J267:L268"/>
    <mergeCell ref="M267:M268"/>
    <mergeCell ref="N267:P268"/>
    <mergeCell ref="H201:H202"/>
    <mergeCell ref="I201:I202"/>
    <mergeCell ref="J201:K202"/>
    <mergeCell ref="L201:L202"/>
    <mergeCell ref="M201:N202"/>
    <mergeCell ref="H206:H207"/>
    <mergeCell ref="I206:I207"/>
    <mergeCell ref="J206:K207"/>
    <mergeCell ref="L206:L207"/>
    <mergeCell ref="M206:N207"/>
    <mergeCell ref="H161:H162"/>
    <mergeCell ref="I161:I162"/>
    <mergeCell ref="J161:K162"/>
    <mergeCell ref="L161:L162"/>
    <mergeCell ref="M161:N162"/>
    <mergeCell ref="H191:H192"/>
    <mergeCell ref="H198:H199"/>
    <mergeCell ref="I198:I199"/>
    <mergeCell ref="J198:K199"/>
    <mergeCell ref="L198:L199"/>
    <mergeCell ref="M198:N199"/>
    <mergeCell ref="H121:H122"/>
    <mergeCell ref="I121:I122"/>
    <mergeCell ref="J121:K122"/>
    <mergeCell ref="L121:L122"/>
    <mergeCell ref="M121:N122"/>
    <mergeCell ref="H143:H144"/>
    <mergeCell ref="I143:I144"/>
    <mergeCell ref="J143:K144"/>
    <mergeCell ref="L143:L144"/>
    <mergeCell ref="M143:N144"/>
    <mergeCell ref="H92:H93"/>
    <mergeCell ref="I92:I93"/>
    <mergeCell ref="J92:L93"/>
    <mergeCell ref="M92:M93"/>
    <mergeCell ref="N92:P93"/>
    <mergeCell ref="H109:H110"/>
    <mergeCell ref="I109:I110"/>
    <mergeCell ref="J109:L110"/>
    <mergeCell ref="M109:M110"/>
    <mergeCell ref="N109:P110"/>
    <mergeCell ref="J48:K48"/>
    <mergeCell ref="M48:N48"/>
    <mergeCell ref="H49:H50"/>
    <mergeCell ref="I49:I50"/>
    <mergeCell ref="J49:K50"/>
    <mergeCell ref="L49:L50"/>
    <mergeCell ref="M49:N50"/>
    <mergeCell ref="H63:H65"/>
    <mergeCell ref="H72:H74"/>
    <mergeCell ref="I72:I74"/>
    <mergeCell ref="J72:K74"/>
    <mergeCell ref="L72:L74"/>
    <mergeCell ref="M72:N74"/>
    <mergeCell ref="H44:H45"/>
    <mergeCell ref="I44:I45"/>
    <mergeCell ref="J44:K45"/>
    <mergeCell ref="L44:L45"/>
    <mergeCell ref="M44:N45"/>
    <mergeCell ref="H46:H47"/>
    <mergeCell ref="I46:I47"/>
    <mergeCell ref="J46:K47"/>
    <mergeCell ref="L46:L47"/>
    <mergeCell ref="M46:N47"/>
    <mergeCell ref="H29:H30"/>
    <mergeCell ref="I29:I30"/>
    <mergeCell ref="J29:L30"/>
    <mergeCell ref="M29:M30"/>
    <mergeCell ref="N29:P30"/>
    <mergeCell ref="H32:H34"/>
    <mergeCell ref="H40:H42"/>
    <mergeCell ref="I40:I42"/>
    <mergeCell ref="J40:K42"/>
    <mergeCell ref="L40:L42"/>
    <mergeCell ref="M40:N42"/>
    <mergeCell ref="H12:H13"/>
    <mergeCell ref="I12:I13"/>
    <mergeCell ref="J12:L13"/>
    <mergeCell ref="M12:M13"/>
    <mergeCell ref="N12:P13"/>
    <mergeCell ref="H14:H15"/>
    <mergeCell ref="I14:I15"/>
    <mergeCell ref="J14:L15"/>
    <mergeCell ref="M14:M15"/>
    <mergeCell ref="N14:P15"/>
    <mergeCell ref="A3:AF3"/>
    <mergeCell ref="S5:V5"/>
    <mergeCell ref="A7:C7"/>
    <mergeCell ref="D7:E7"/>
    <mergeCell ref="F7:G7"/>
    <mergeCell ref="H7:X7"/>
    <mergeCell ref="Y7:AB7"/>
    <mergeCell ref="AC7:AF7"/>
    <mergeCell ref="A8:C9"/>
    <mergeCell ref="H8:H9"/>
    <mergeCell ref="Y8:AB9"/>
    <mergeCell ref="AC8:AF9"/>
  </mergeCells>
  <phoneticPr fontId="10"/>
  <dataValidations count="1">
    <dataValidation type="list" allowBlank="1" showInputMessage="1" showErrorMessage="1" sqref="Q8:Q9 U8:U9 L11 M12:M15 M17 D399:D401 O26 L31:L32 O31 R32 A451 L28 U419 O419 R419 O281 O455 M75 O76:O77 L91 O96 R96 Q106 L121:L124 T127:T128 O123 M125 P127:P128 Y139:Y140 O145 Y156:Y157 Q156 O163 O169 M190:M191 Q191 L198:L207 M208 M220 L209:L219 O222:O223 O215 O219 Q205 A399:A401 D451:D453 Q432 D433:D434 M432:M440 A443 L72 M457:M461 D457:D459 M37:M39 Q274 L277 L303:L306 O305 M307 Y318:Y319 O324 O10 Y116:Y117 AC139:AC140 AC156:AC157 Y190:Y191 Q69 Y298:Y299 AC318:AC319 AC116:AC117 AC190:AC191 AC298:AC299 A325 D77:D79 D97:D98 D127:D130 T147:T148 A166 D209:D210 D212:D213 O70:O71 R284:R286 AC69:AC71 F210:F211 Q457 A77 A97 A31 A211 Y69:Y71 Q88 D280:D281 A146 D307:D310 Q339:Q340 U339:U340 L342 M348 M343:M346 L355 L398 L414 L416 L419:L422 L451 Q361 Q411 Q437 O350:O351 O372 O387:O388 O441:O442 Q385 O396:O397 Q448 O374 O427 P375 O403 R403 M415 M395:M397 D417:D418 A441 A459 D389:D391 D371 D355:D356 D31:D32 A355 A371 A389 A418 A434:A435 M92:M93 R166 M166 T166 O166:P166 O181:P181 R181 T181 O147:P147 R147:R148 O308:O309 D17:D18 A109:A111 S148 U128:W128 O127:O130 R127:R128 Q128 S128 D146:D149 U148:W148 O19:O20 L347 L441:L447 M288:M292 L322:L332 O89:O90 O347 M448:M450 O148:Q148 D229:D231 A231 A307 L16 O16 A127 D324:D327 L280:L287 D346:D347 A346 O119:O120 O141:O142 O179:O180 AC178:AC180 Y178:Y180 Q178 M193:M197 Y88:Y90 AC88:AC90 M88:M90 L94:L105 M106:M110 AC106:AC108 I8:I40 AC274:AC276 Y274:Y276 O275:O276 O289:O290 AC288:AC290 Y288:Y290 Q288 O301:O302 R329:R331 O320:O321 O341 L358 L387:L394 M423 O406 M318:M321 R22:R24 O22:O24 A17 L401:L406 R84:R86 O84:O86 L76:L87 L349:L352 R102:R104 O101:O104 R112:R114 O111:O114 L111:L115 O134:O137 L126:L138 R135:R137 O151:O154 L143:L155 R152:R154 D166:D171 L160:L177 O173:O176 R174:R176 R186:R188 A183 D183:D186 L181:L189 O185:O188 O231:O234 L221:L235 R232:R234 L35:L36 R35 O33:O35 L269:L273 I43:I72 O283:O286 A280 R294:R296 L293:L297 O293:O296 O313:O316 L308:L317 R314:R316 L44:L63 O328:O331 D441:D444 AC10:AC11 M8:M10 Y10:Y11 L454:L456 Y106:Y108 O107:O108 M116:M120 M139:M142 M156:M159 O158:O160 M178:M181 O196:O197 I75:I332 X210 M274:M276 M298:M302 M339:M341 O358:O360 M359:M362 O383:O384 M382:M386 Q407 O412:O413 O429 O433:O434 O438:O439 O449:O450 O458:O459 WVQ382 M26:M27 Y26:Y27 AC26:AC27 M407:M413 M353:M354 I339:I461 O99 R94 M29:M30 U94 O94 O209:O210 D408 O408 O353 L18:L25 Q395 U401 O401 R401 T64 Q37 M43 O52 O55 P56 R63 A55 O38:O39 D55:D57 L40 N64 L66:L68 AC54 Y54 Y37:Y39 AC37:AC39 R66:R67 O65:O67 L424:L431 A294 M278:M279 D291:D293 A291 M356:M357 M399:M400 M417:M418 M452:M453 D107:D111 M69:M71 Q236 JM236 TI236 ADE236 ANA236 AWW236 BGS236 BQO236 CAK236 CKG236 CUC236 DDY236 DNU236 DXQ236 EHM236 ERI236 FBE236 FLA236 FUW236 GES236 GOO236 GYK236 HIG236 HSC236 IBY236 ILU236 IVQ236 JFM236 JPI236 JZE236 KJA236 KSW236 LCS236 LMO236 LWK236 MGG236 MQC236 MZY236 NJU236 NTQ236 ODM236 ONI236 OXE236 PHA236 PQW236 QAS236 QKO236 QUK236 REG236 ROC236 RXY236 SHU236 SRQ236 TBM236 TLI236 TVE236 UFA236 UOW236 UYS236 VIO236 VSK236 WCG236 WMC236 WVY236 L239 JH239 TD239 ACZ239 AMV239 AWR239 BGN239 BQJ239 CAF239 CKB239 CTX239 DDT239 DNP239 DXL239 EHH239 ERD239 FAZ239 FKV239 FUR239 GEN239 GOJ239 GYF239 HIB239 HRX239 IBT239 ILP239 IVL239 JFH239 JPD239 JYZ239 KIV239 KSR239 LCN239 LMJ239 LWF239 MGB239 MPX239 MZT239 NJP239 NTL239 ODH239 OND239 OWZ239 PGV239 PQR239 QAN239 QKJ239 QUF239 REB239 RNX239 RXT239 SHP239 SRL239 TBH239 TLD239 TUZ239 UEV239 UOR239 UYN239 VIJ239 VSF239 WCB239 WLX239 WVT239 L241 JH241 TD241 ACZ241 AMV241 AWR241 BGN241 BQJ241 CAF241 CKB241 CTX241 DDT241 DNP241 DXL241 EHH241 ERD241 FAZ241 FKV241 FUR241 GEN241 GOJ241 GYF241 HIB241 HRX241 IBT241 ILP241 IVL241 JFH241 JPD241 JYZ241 KIV241 KSR241 LCN241 LMJ241 LWF241 MGB241 MPX241 MZT241 NJP241 NTL241 ODH241 OND241 OWZ241 PGV241 PQR241 QAN241 QKJ241 QUF241 REB241 RNX241 RXT241 SHP241 SRL241 TBH241 TLD241 TUZ241 UEV241 UOR241 UYN241 VIJ241 VSF241 WCB241 WLX241 WVT241 L244:L248 JH244:JH248 TD244:TD248 ACZ244:ACZ248 AMV244:AMV248 AWR244:AWR248 BGN244:BGN248 BQJ244:BQJ248 CAF244:CAF248 CKB244:CKB248 CTX244:CTX248 DDT244:DDT248 DNP244:DNP248 DXL244:DXL248 EHH244:EHH248 ERD244:ERD248 FAZ244:FAZ248 FKV244:FKV248 FUR244:FUR248 GEN244:GEN248 GOJ244:GOJ248 GYF244:GYF248 HIB244:HIB248 HRX244:HRX248 IBT244:IBT248 ILP244:ILP248 IVL244:IVL248 JFH244:JFH248 JPD244:JPD248 JYZ244:JYZ248 KIV244:KIV248 KSR244:KSR248 LCN244:LCN248 LMJ244:LMJ248 LWF244:LWF248 MGB244:MGB248 MPX244:MPX248 MZT244:MZT248 NJP244:NJP248 NTL244:NTL248 ODH244:ODH248 OND244:OND248 OWZ244:OWZ248 PGV244:PGV248 PQR244:PQR248 QAN244:QAN248 QKJ244:QKJ248 QUF244:QUF248 REB244:REB248 RNX244:RNX248 RXT244:RXT248 SHP244:SHP248 SRL244:SRL248 TBH244:TBH248 TLD244:TLD248 TUZ244:TUZ248 UEV244:UEV248 UOR244:UOR248 UYN244:UYN248 VIJ244:VIJ248 VSF244:VSF248 WCB244:WCB248 WLX244:WLX248 WVT244:WVT248 O253 JK253 TG253 ADC253 AMY253 AWU253 BGQ253 BQM253 CAI253 CKE253 CUA253 DDW253 DNS253 DXO253 EHK253 ERG253 FBC253 FKY253 FUU253 GEQ253 GOM253 GYI253 HIE253 HSA253 IBW253 ILS253 IVO253 JFK253 JPG253 JZC253 KIY253 KSU253 LCQ253 LMM253 LWI253 MGE253 MQA253 MZW253 NJS253 NTO253 ODK253 ONG253 OXC253 PGY253 PQU253 QAQ253 QKM253 QUI253 REE253 ROA253 RXW253 SHS253 SRO253 TBK253 TLG253 TVC253 UEY253 UOU253 UYQ253 VIM253 VSI253 WCE253 WMA253 WVW253 M240 JI240 TE240 ADA240 AMW240 AWS240 BGO240 BQK240 CAG240 CKC240 CTY240 DDU240 DNQ240 DXM240 EHI240 ERE240 FBA240 FKW240 FUS240 GEO240 GOK240 GYG240 HIC240 HRY240 IBU240 ILQ240 IVM240 JFI240 JPE240 JZA240 KIW240 KSS240 LCO240 LMK240 LWG240 MGC240 MPY240 MZU240 NJQ240 NTM240 ODI240 ONE240 OXA240 PGW240 PQS240 QAO240 QKK240 QUG240 REC240 RNY240 RXU240 SHQ240 SRM240 TBI240 TLE240 TVA240 UEW240 UOS240 UYO240 VIK240 VSG240 WCC240 WLY240 WVU240 A251 IW251 SS251 ACO251 AMK251 AWG251 BGC251 BPY251 BZU251 CJQ251 CTM251 DDI251 DNE251 DXA251 EGW251 EQS251 FAO251 FKK251 FUG251 GEC251 GNY251 GXU251 HHQ251 HRM251 IBI251 ILE251 IVA251 JEW251 JOS251 JYO251 KIK251 KSG251 LCC251 LLY251 LVU251 MFQ251 MPM251 MZI251 NJE251 NTA251 OCW251 OMS251 OWO251 PGK251 PQG251 QAC251 QJY251 QTU251 RDQ251 RNM251 RXI251 SHE251 SRA251 TAW251 TKS251 TUO251 UEK251 UOG251 UYC251 VHY251 VRU251 WBQ251 WLM251 WVI251 D250:D251 IZ250:IZ251 SV250:SV251 ACR250:ACR251 AMN250:AMN251 AWJ250:AWJ251 BGF250:BGF251 BQB250:BQB251 BZX250:BZX251 CJT250:CJT251 CTP250:CTP251 DDL250:DDL251 DNH250:DNH251 DXD250:DXD251 EGZ250:EGZ251 EQV250:EQV251 FAR250:FAR251 FKN250:FKN251 FUJ250:FUJ251 GEF250:GEF251 GOB250:GOB251 GXX250:GXX251 HHT250:HHT251 HRP250:HRP251 IBL250:IBL251 ILH250:ILH251 IVD250:IVD251 JEZ250:JEZ251 JOV250:JOV251 JYR250:JYR251 KIN250:KIN251 KSJ250:KSJ251 LCF250:LCF251 LMB250:LMB251 LVX250:LVX251 MFT250:MFT251 MPP250:MPP251 MZL250:MZL251 NJH250:NJH251 NTD250:NTD251 OCZ250:OCZ251 OMV250:OMV251 OWR250:OWR251 PGN250:PGN251 PQJ250:PQJ251 QAF250:QAF251 QKB250:QKB251 QTX250:QTX251 RDT250:RDT251 RNP250:RNP251 RXL250:RXL251 SHH250:SHH251 SRD250:SRD251 TAZ250:TAZ251 TKV250:TKV251 TUR250:TUR251 UEN250:UEN251 UOJ250:UOJ251 UYF250:UYF251 VIB250:VIB251 VRX250:VRX251 WBT250:WBT251 WLP250:WLP251 WVL250:WVL251 L250:L263 JH250:JH263 TD250:TD263 ACZ250:ACZ263 AMV250:AMV263 AWR250:AWR263 BGN250:BGN263 BQJ250:BQJ263 CAF250:CAF263 CKB250:CKB263 CTX250:CTX263 DDT250:DDT263 DNP250:DNP263 DXL250:DXL263 EHH250:EHH263 ERD250:ERD263 FAZ250:FAZ263 FKV250:FKV263 FUR250:FUR263 GEN250:GEN263 GOJ250:GOJ263 GYF250:GYF263 HIB250:HIB263 HRX250:HRX263 IBT250:IBT263 ILP250:ILP263 IVL250:IVL263 JFH250:JFH263 JPD250:JPD263 JYZ250:JYZ263 KIV250:KIV263 KSR250:KSR263 LCN250:LCN263 LMJ250:LMJ263 LWF250:LWF263 MGB250:MGB263 MPX250:MPX263 MZT250:MZT263 NJP250:NJP263 NTL250:NTL263 ODH250:ODH263 OND250:OND263 OWZ250:OWZ263 PGV250:PGV263 PQR250:PQR263 QAN250:QAN263 QKJ250:QKJ263 QUF250:QUF263 REB250:REB263 RNX250:RNX263 RXT250:RXT263 SHP250:SHP263 SRL250:SRL263 TBH250:TBH263 TLD250:TLD263 TUZ250:TUZ263 UEV250:UEV263 UOR250:UOR263 UYN250:UYN263 VIJ250:VIJ263 VSF250:VSF263 WCB250:WCB263 WLX250:WLX263 WVT250:WVT263 M264:M268 JI264:JI268 TE264:TE268 ADA264:ADA268 AMW264:AMW268 AWS264:AWS268 BGO264:BGO268 BQK264:BQK268 CAG264:CAG268 CKC264:CKC268 CTY264:CTY268 DDU264:DDU268 DNQ264:DNQ268 DXM264:DXM268 EHI264:EHI268 ERE264:ERE268 FBA264:FBA268 FKW264:FKW268 FUS264:FUS268 GEO264:GEO268 GOK264:GOK268 GYG264:GYG268 HIC264:HIC268 HRY264:HRY268 IBU264:IBU268 ILQ264:ILQ268 IVM264:IVM268 JFI264:JFI268 JPE264:JPE268 JZA264:JZA268 KIW264:KIW268 KSS264:KSS268 LCO264:LCO268 LMK264:LMK268 LWG264:LWG268 MGC264:MGC268 MPY264:MPY268 MZU264:MZU268 NJQ264:NJQ268 NTM264:NTM268 ODI264:ODI268 ONE264:ONE268 OXA264:OXA268 PGW264:PGW268 PQS264:PQS268 QAO264:QAO268 QKK264:QKK268 QUG264:QUG268 REC264:REC268 RNY264:RNY268 RXU264:RXU268 SHQ264:SHQ268 SRM264:SRM268 TBI264:TBI268 TLE264:TLE268 TVA264:TVA268 UEW264:UEW268 UOS264:UOS268 UYO264:UYO268 VIK264:VIK268 VSG264:VSG268 WCC264:WCC268 WLY264:WLY268 WVU264:WVU268 AC236:AC238 JY236:JY238 TU236:TU238 ADQ236:ADQ238 ANM236:ANM238 AXI236:AXI238 BHE236:BHE238 BRA236:BRA238 CAW236:CAW238 CKS236:CKS238 CUO236:CUO238 DEK236:DEK238 DOG236:DOG238 DYC236:DYC238 EHY236:EHY238 ERU236:ERU238 FBQ236:FBQ238 FLM236:FLM238 FVI236:FVI238 GFE236:GFE238 GPA236:GPA238 GYW236:GYW238 HIS236:HIS238 HSO236:HSO238 ICK236:ICK238 IMG236:IMG238 IWC236:IWC238 JFY236:JFY238 JPU236:JPU238 JZQ236:JZQ238 KJM236:KJM238 KTI236:KTI238 LDE236:LDE238 LNA236:LNA238 LWW236:LWW238 MGS236:MGS238 MQO236:MQO238 NAK236:NAK238 NKG236:NKG238 NUC236:NUC238 ODY236:ODY238 ONU236:ONU238 OXQ236:OXQ238 PHM236:PHM238 PRI236:PRI238 QBE236:QBE238 QLA236:QLA238 QUW236:QUW238 RES236:RES238 ROO236:ROO238 RYK236:RYK238 SIG236:SIG238 SSC236:SSC238 TBY236:TBY238 TLU236:TLU238 TVQ236:TVQ238 UFM236:UFM238 UPI236:UPI238 UZE236:UZE238 VJA236:VJA238 VSW236:VSW238 WCS236:WCS238 WMO236:WMO238 WWK236:WWK238 Y236:Y238 JU236:JU238 TQ236:TQ238 ADM236:ADM238 ANI236:ANI238 AXE236:AXE238 BHA236:BHA238 BQW236:BQW238 CAS236:CAS238 CKO236:CKO238 CUK236:CUK238 DEG236:DEG238 DOC236:DOC238 DXY236:DXY238 EHU236:EHU238 ERQ236:ERQ238 FBM236:FBM238 FLI236:FLI238 FVE236:FVE238 GFA236:GFA238 GOW236:GOW238 GYS236:GYS238 HIO236:HIO238 HSK236:HSK238 ICG236:ICG238 IMC236:IMC238 IVY236:IVY238 JFU236:JFU238 JPQ236:JPQ238 JZM236:JZM238 KJI236:KJI238 KTE236:KTE238 LDA236:LDA238 LMW236:LMW238 LWS236:LWS238 MGO236:MGO238 MQK236:MQK238 NAG236:NAG238 NKC236:NKC238 NTY236:NTY238 ODU236:ODU238 ONQ236:ONQ238 OXM236:OXM238 PHI236:PHI238 PRE236:PRE238 QBA236:QBA238 QKW236:QKW238 QUS236:QUS238 REO236:REO238 ROK236:ROK238 RYG236:RYG238 SIC236:SIC238 SRY236:SRY238 TBU236:TBU238 TLQ236:TLQ238 TVM236:TVM238 UFI236:UFI238 UPE236:UPE238 UZA236:UZA238 VIW236:VIW238 VSS236:VSS238 WCO236:WCO238 WMK236:WMK238 WWG236:WWG238 O237:O238 JK237:JK238 TG237:TG238 ADC237:ADC238 AMY237:AMY238 AWU237:AWU238 BGQ237:BGQ238 BQM237:BQM238 CAI237:CAI238 CKE237:CKE238 CUA237:CUA238 DDW237:DDW238 DNS237:DNS238 DXO237:DXO238 EHK237:EHK238 ERG237:ERG238 FBC237:FBC238 FKY237:FKY238 FUU237:FUU238 GEQ237:GEQ238 GOM237:GOM238 GYI237:GYI238 HIE237:HIE238 HSA237:HSA238 IBW237:IBW238 ILS237:ILS238 IVO237:IVO238 JFK237:JFK238 JPG237:JPG238 JZC237:JZC238 KIY237:KIY238 KSU237:KSU238 LCQ237:LCQ238 LMM237:LMM238 LWI237:LWI238 MGE237:MGE238 MQA237:MQA238 MZW237:MZW238 NJS237:NJS238 NTO237:NTO238 ODK237:ODK238 ONG237:ONG238 OXC237:OXC238 PGY237:PGY238 PQU237:PQU238 QAQ237:QAQ238 QKM237:QKM238 QUI237:QUI238 REE237:REE238 ROA237:ROA238 RXW237:RXW238 SHS237:SHS238 SRO237:SRO238 TBK237:TBK238 TLG237:TLG238 TVC237:TVC238 UEY237:UEY238 UOU237:UOU238 UYQ237:UYQ238 VIM237:VIM238 VSI237:VSI238 WCE237:WCE238 WMA237:WMA238 WVW237:WVW238 M249 JI249 TE249 ADA249 AMW249 AWS249 BGO249 BQK249 CAG249 CKC249 CTY249 DDU249 DNQ249 DXM249 EHI249 ERE249 FBA249 FKW249 FUS249 GEO249 GOK249 GYG249 HIC249 HRY249 IBU249 ILQ249 IVM249 JFI249 JPE249 JZA249 KIW249 KSS249 LCO249 LMK249 LWG249 MGC249 MPY249 MZU249 NJQ249 NTM249 ODI249 ONE249 OXA249 PGW249 PQS249 QAO249 QKK249 QUG249 REC249 RNY249 RXU249 SHQ249 SRM249 TBI249 TLE249 TVA249 UEW249 UOS249 UYO249 VIK249 VSG249 WCC249 WLY249 WVU249 O265:O266 JK265:JK266 TG265:TG266 ADC265:ADC266 AMY265:AMY266 AWU265:AWU266 BGQ265:BGQ266 BQM265:BQM266 CAI265:CAI266 CKE265:CKE266 CUA265:CUA266 DDW265:DDW266 DNS265:DNS266 DXO265:DXO266 EHK265:EHK266 ERG265:ERG266 FBC265:FBC266 FKY265:FKY266 FUU265:FUU266 GEQ265:GEQ266 GOM265:GOM266 GYI265:GYI266 HIE265:HIE266 HSA265:HSA266 IBW265:IBW266 ILS265:ILS266 IVO265:IVO266 JFK265:JFK266 JPG265:JPG266 JZC265:JZC266 KIY265:KIY266 KSU265:KSU266 LCQ265:LCQ266 LMM265:LMM266 LWI265:LWI266 MGE265:MGE266 MQA265:MQA266 MZW265:MZW266 NJS265:NJS266 NTO265:NTO266 ODK265:ODK266 ONG265:ONG266 OXC265:OXC266 PGY265:PGY266 PQU265:PQU266 QAQ265:QAQ266 QKM265:QKM266 QUI265:QUI266 REE265:REE266 ROA265:ROA266 RXW265:RXW266 SHS265:SHS266 SRO265:SRO266 TBK265:TBK266 TLG265:TLG266 TVC265:TVC266 UEY265:UEY266 UOU265:UOU266 UYQ265:UYQ266 VIM265:VIM266 VSI265:VSI266 WCE265:WCE266 WMA265:WMA266 WVW265:WVW266 AC264:AC266 JY264:JY266 TU264:TU266 ADQ264:ADQ266 ANM264:ANM266 AXI264:AXI266 BHE264:BHE266 BRA264:BRA266 CAW264:CAW266 CKS264:CKS266 CUO264:CUO266 DEK264:DEK266 DOG264:DOG266 DYC264:DYC266 EHY264:EHY266 ERU264:ERU266 FBQ264:FBQ266 FLM264:FLM266 FVI264:FVI266 GFE264:GFE266 GPA264:GPA266 GYW264:GYW266 HIS264:HIS266 HSO264:HSO266 ICK264:ICK266 IMG264:IMG266 IWC264:IWC266 JFY264:JFY266 JPU264:JPU266 JZQ264:JZQ266 KJM264:KJM266 KTI264:KTI266 LDE264:LDE266 LNA264:LNA266 LWW264:LWW266 MGS264:MGS266 MQO264:MQO266 NAK264:NAK266 NKG264:NKG266 NUC264:NUC266 ODY264:ODY266 ONU264:ONU266 OXQ264:OXQ266 PHM264:PHM266 PRI264:PRI266 QBE264:QBE266 QLA264:QLA266 QUW264:QUW266 RES264:RES266 ROO264:ROO266 RYK264:RYK266 SIG264:SIG266 SSC264:SSC266 TBY264:TBY266 TLU264:TLU266 TVQ264:TVQ266 UFM264:UFM266 UPI264:UPI266 UZE264:UZE266 VJA264:VJA266 VSW264:VSW266 WCS264:WCS266 WMO264:WMO266 WWK264:WWK266 Y264:Y266 JU264:JU266 TQ264:TQ266 ADM264:ADM266 ANI264:ANI266 AXE264:AXE266 BHA264:BHA266 BQW264:BQW266 CAS264:CAS266 CKO264:CKO266 CUK264:CUK266 DEG264:DEG266 DOC264:DOC266 DXY264:DXY266 EHU264:EHU266 ERQ264:ERQ266 FBM264:FBM266 FLI264:FLI266 FVE264:FVE266 GFA264:GFA266 GOW264:GOW266 GYS264:GYS266 HIO264:HIO266 HSK264:HSK266 ICG264:ICG266 IMC264:IMC266 IVY264:IVY266 JFU264:JFU266 JPQ264:JPQ266 JZM264:JZM266 KJI264:KJI266 KTE264:KTE266 LDA264:LDA266 LMW264:LMW266 LWS264:LWS266 MGO264:MGO266 MQK264:MQK266 NAG264:NAG266 NKC264:NKC266 NTY264:NTY266 ODU264:ODU266 ONQ264:ONQ266 OXM264:OXM266 PHI264:PHI266 PRE264:PRE266 QBA264:QBA266 QKW264:QKW266 QUS264:QUS266 REO264:REO266 ROK264:ROK266 RYG264:RYG266 SIC264:SIC266 SRY264:SRY266 TBU264:TBU266 TLQ264:TLQ266 TVM264:TVM266 UFI264:UFI266 UPE264:UPE266 UZA264:UZA266 VIW264:VIW266 VSS264:VSS266 WCO264:WCO266 WMK264:WMK266 WWG264:WWG266 Q264 JM264 TI264 ADE264 ANA264 AWW264 BGS264 BQO264 CAK264 CKG264 CUC264 DDY264 DNU264 DXQ264 EHM264 ERI264 FBE264 FLA264 FUW264 GES264 GOO264 GYK264 HIG264 HSC264 IBY264 ILU264 IVQ264 JFM264 JPI264 JZE264 KJA264 KSW264 LCS264 LMO264 LWK264 MGG264 MQC264 MZY264 NJU264 NTQ264 ODM264 ONI264 OXE264 PHA264 PQW264 QAS264 QKO264 QUK264 REG264 ROC264 RXY264 SHU264 SRQ264 TBM264 TLI264 TVE264 UFA264 UOW264 UYS264 VIO264 VSK264 WCG264 WMC264 WVY264 R260:R262 JN260:JN262 TJ260:TJ262 ADF260:ADF262 ANB260:ANB262 AWX260:AWX262 BGT260:BGT262 BQP260:BQP262 CAL260:CAL262 CKH260:CKH262 CUD260:CUD262 DDZ260:DDZ262 DNV260:DNV262 DXR260:DXR262 EHN260:EHN262 ERJ260:ERJ262 FBF260:FBF262 FLB260:FLB262 FUX260:FUX262 GET260:GET262 GOP260:GOP262 GYL260:GYL262 HIH260:HIH262 HSD260:HSD262 IBZ260:IBZ262 ILV260:ILV262 IVR260:IVR262 JFN260:JFN262 JPJ260:JPJ262 JZF260:JZF262 KJB260:KJB262 KSX260:KSX262 LCT260:LCT262 LMP260:LMP262 LWL260:LWL262 MGH260:MGH262 MQD260:MQD262 MZZ260:MZZ262 NJV260:NJV262 NTR260:NTR262 ODN260:ODN262 ONJ260:ONJ262 OXF260:OXF262 PHB260:PHB262 PQX260:PQX262 QAT260:QAT262 QKP260:QKP262 QUL260:QUL262 REH260:REH262 ROD260:ROD262 RXZ260:RXZ262 SHV260:SHV262 SRR260:SRR262 TBN260:TBN262 TLJ260:TLJ262 TVF260:TVF262 UFB260:UFB262 UOX260:UOX262 UYT260:UYT262 VIP260:VIP262 VSL260:VSL262 WCH260:WCH262 WMD260:WMD262 WVZ260:WVZ262 O259:O262 JK259:JK262 TG259:TG262 ADC259:ADC262 AMY259:AMY262 AWU259:AWU262 BGQ259:BGQ262 BQM259:BQM262 CAI259:CAI262 CKE259:CKE262 CUA259:CUA262 DDW259:DDW262 DNS259:DNS262 DXO259:DXO262 EHK259:EHK262 ERG259:ERG262 FBC259:FBC262 FKY259:FKY262 FUU259:FUU262 GEQ259:GEQ262 GOM259:GOM262 GYI259:GYI262 HIE259:HIE262 HSA259:HSA262 IBW259:IBW262 ILS259:ILS262 IVO259:IVO262 JFK259:JFK262 JPG259:JPG262 JZC259:JZC262 KIY259:KIY262 KSU259:KSU262 LCQ259:LCQ262 LMM259:LMM262 LWI259:LWI262 MGE259:MGE262 MQA259:MQA262 MZW259:MZW262 NJS259:NJS262 NTO259:NTO262 ODK259:ODK262 ONG259:ONG262 OXC259:OXC262 PGY259:PGY262 PQU259:PQU262 QAQ259:QAQ262 QKM259:QKM262 QUI259:QUI262 REE259:REE262 ROA259:ROA262 RXW259:RXW262 SHS259:SHS262 SRO259:SRO262 TBK259:TBK262 TLG259:TLG262 TVC259:TVC262 UEY259:UEY262 UOU259:UOU262 UYQ259:UYQ262 VIM259:VIM262 VSI259:VSI262 WCE259:WCE262 WMA259:WMA262 WVW259:WVW262 R270:R272 JN270:JN272 TJ270:TJ272 ADF270:ADF272 ANB270:ANB272 AWX270:AWX272 BGT270:BGT272 BQP270:BQP272 CAL270:CAL272 CKH270:CKH272 CUD270:CUD272 DDZ270:DDZ272 DNV270:DNV272 DXR270:DXR272 EHN270:EHN272 ERJ270:ERJ272 FBF270:FBF272 FLB270:FLB272 FUX270:FUX272 GET270:GET272 GOP270:GOP272 GYL270:GYL272 HIH270:HIH272 HSD270:HSD272 IBZ270:IBZ272 ILV270:ILV272 IVR270:IVR272 JFN270:JFN272 JPJ270:JPJ272 JZF270:JZF272 KJB270:KJB272 KSX270:KSX272 LCT270:LCT272 LMP270:LMP272 LWL270:LWL272 MGH270:MGH272 MQD270:MQD272 MZZ270:MZZ272 NJV270:NJV272 NTR270:NTR272 ODN270:ODN272 ONJ270:ONJ272 OXF270:OXF272 PHB270:PHB272 PQX270:PQX272 QAT270:QAT272 QKP270:QKP272 QUL270:QUL272 REH270:REH272 ROD270:ROD272 RXZ270:RXZ272 SHV270:SHV272 SRR270:SRR272 TBN270:TBN272 TLJ270:TLJ272 TVF270:TVF272 UFB270:UFB272 UOX270:UOX272 UYT270:UYT272 VIP270:VIP272 VSL270:VSL272 WCH270:WCH272 WMD270:WMD272 WVZ270:WVZ272 O269:O272 JK269:JK272 TG269:TG272 ADC269:ADC272 AMY269:AMY272 AWU269:AWU272 BGQ269:BGQ272 BQM269:BQM272 CAI269:CAI272 CKE269:CKE272 CUA269:CUA272 DDW269:DDW272 DNS269:DNS272 DXO269:DXO272 EHK269:EHK272 ERG269:ERG272 FBC269:FBC272 FKY269:FKY272 FUU269:FUU272 GEQ269:GEQ272 GOM269:GOM272 GYI269:GYI272 HIE269:HIE272 HSA269:HSA272 IBW269:IBW272 ILS269:ILS272 IVO269:IVO272 JFK269:JFK272 JPG269:JPG272 JZC269:JZC272 KIY269:KIY272 KSU269:KSU272 LCQ269:LCQ272 LMM269:LMM272 LWI269:LWI272 MGE269:MGE272 MQA269:MQA272 MZW269:MZW272 NJS269:NJS272 NTO269:NTO272 ODK269:ODK272 ONG269:ONG272 OXC269:OXC272 PGY269:PGY272 PQU269:PQU272 QAQ269:QAQ272 QKM269:QKM272 QUI269:QUI272 REE269:REE272 ROA269:ROA272 RXW269:RXW272 SHS269:SHS272 SRO269:SRO272 TBK269:TBK272 TLG269:TLG272 TVC269:TVC272 UEY269:UEY272 UOU269:UOU272 UYQ269:UYQ272 VIM269:VIM272 VSI269:VSI272 WCE269:WCE272 WMA269:WMA272 WVW269:WVW272 JH269:JH273 TD269:TD273 ACZ269:ACZ273 AMV269:AMV273 AWR269:AWR273 BGN269:BGN273 BQJ269:BQJ273 CAF269:CAF273 CKB269:CKB273 CTX269:CTX273 DDT269:DDT273 DNP269:DNP273 DXL269:DXL273 EHH269:EHH273 ERD269:ERD273 FAZ269:FAZ273 FKV269:FKV273 FUR269:FUR273 GEN269:GEN273 GOJ269:GOJ273 GYF269:GYF273 HIB269:HIB273 HRX269:HRX273 IBT269:IBT273 ILP269:ILP273 IVL269:IVL273 JFH269:JFH273 JPD269:JPD273 JYZ269:JYZ273 KIV269:KIV273 KSR269:KSR273 LCN269:LCN273 LMJ269:LMJ273 LWF269:LWF273 MGB269:MGB273 MPX269:MPX273 MZT269:MZT273 NJP269:NJP273 NTL269:NTL273 ODH269:ODH273 OND269:OND273 OWZ269:OWZ273 PGV269:PGV273 PQR269:PQR273 QAN269:QAN273 QKJ269:QKJ273 QUF269:QUF273 REB269:REB273 RNX269:RNX273 RXT269:RXT273 SHP269:SHP273 SRL269:SRL273 TBH269:TBH273 TLD269:TLD273 TUZ269:TUZ273 UEV269:UEV273 UOR269:UOR273 UYN269:UYN273 VIJ269:VIJ273 VSF269:VSF273 WCB269:WCB273 WLX269:WLX273 WVT269:WVT273 A267 IW267 SS267 ACO267 AMK267 AWG267 BGC267 BPY267 BZU267 CJQ267 CTM267 DDI267 DNE267 DXA267 EGW267 EQS267 FAO267 FKK267 FUG267 GEC267 GNY267 GXU267 HHQ267 HRM267 IBI267 ILE267 IVA267 JEW267 JOS267 JYO267 KIK267 KSG267 LCC267 LLY267 LVU267 MFQ267 MPM267 MZI267 NJE267 NTA267 OCW267 OMS267 OWO267 PGK267 PQG267 QAC267 QJY267 QTU267 RDQ267 RNM267 RXI267 SHE267 SRA267 TAW267 TKS267 TUO267 UEK267 UOG267 UYC267 VHY267 VRU267 WBQ267 WLM267 WVI267 M236:M238 JI236:JI238 TE236:TE238 ADA236:ADA238 AMW236:AMW238 AWS236:AWS238 BGO236:BGO238 BQK236:BQK238 CAG236:CAG238 CKC236:CKC238 CTY236:CTY238 DDU236:DDU238 DNQ236:DNQ238 DXM236:DXM238 EHI236:EHI238 ERE236:ERE238 FBA236:FBA238 FKW236:FKW238 FUS236:FUS238 GEO236:GEO238 GOK236:GOK238 GYG236:GYG238 HIC236:HIC238 HRY236:HRY238 IBU236:IBU238 ILQ236:ILQ238 IVM236:IVM238 JFI236:JFI238 JPE236:JPE238 JZA236:JZA238 KIW236:KIW238 KSS236:KSS238 LCO236:LCO238 LMK236:LMK238 LWG236:LWG238 MGC236:MGC238 MPY236:MPY238 MZU236:MZU238 NJQ236:NJQ238 NTM236:NTM238 ODI236:ODI238 ONE236:ONE238 OXA236:OXA238 PGW236:PGW238 PQS236:PQS238 QAO236:QAO238 QKK236:QKK238 QUG236:QUG238 REC236:REC238 RNY236:RNY238 RXU236:RXU238 SHQ236:SHQ238 SRM236:SRM238 TBI236:TBI238 TLE236:TLE238 TVA236:TVA238 UEW236:UEW238 UOS236:UOS238 UYO236:UYO238 VIK236:VIK238 VSG236:VSG238 WCC236:WCC238 WLY236:WLY238 WVU236:WVU238 O255 JK255 TG255 ADC255 AMY255 AWU255 BGQ255 BQM255 CAI255 CKE255 CUA255 DDW255 DNS255 DXO255 EHK255 ERG255 FBC255 FKY255 FUU255 GEQ255 GOM255 GYI255 HIE255 HSA255 IBW255 ILS255 IVO255 JFK255 JPG255 JZC255 KIY255 KSU255 LCQ255 LMM255 LWI255 MGE255 MQA255 MZW255 NJS255 NTO255 ODK255 ONG255 OXC255 PGY255 PQU255 QAQ255 QKM255 QUI255 REE255 ROA255 RXW255 SHS255 SRO255 TBK255 TLG255 TVC255 UEY255 UOU255 UYQ255 VIM255 VSI255 WCE255 WMA255 WVW255 O244 JK244 TG244 ADC244 AMY244 AWU244 BGQ244 BQM244 CAI244 CKE244 CUA244 DDW244 DNS244 DXO244 EHK244 ERG244 FBC244 FKY244 FUU244 GEQ244 GOM244 GYI244 HIE244 HSA244 IBW244 ILS244 IVO244 JFK244 JPG244 JZC244 KIY244 KSU244 LCQ244 LMM244 LWI244 MGE244 MQA244 MZW244 NJS244 NTO244 ODK244 ONG244 OXC244 PGY244 PQU244 QAQ244 QKM244 QUI244 REE244 ROA244 RXW244 SHS244 SRO244 TBK244 TLG244 TVC244 UEY244 UOU244 UYQ244 VIM244 VSI244 WCE244 WMA244 WVW244 R244 JN244 TJ244 ADF244 ANB244 AWX244 BGT244 BQP244 CAL244 CKH244 CUD244 DDZ244 DNV244 DXR244 EHN244 ERJ244 FBF244 FLB244 FUX244 GET244 GOP244 GYL244 HIH244 HSD244 IBZ244 ILV244 IVR244 JFN244 JPJ244 JZF244 KJB244 KSX244 LCT244 LMP244 LWL244 MGH244 MQD244 MZZ244 NJV244 NTR244 ODN244 ONJ244 OXF244 PHB244 PQX244 QAT244 QKP244 QUL244 REH244 ROD244 RXZ244 SHV244 SRR244 TBN244 TLJ244 TVF244 UFB244 UOX244 UYT244 VIP244 VSL244 WCH244 WMD244 WVZ244 U244 JQ244 TM244 ADI244 ANE244 AXA244 BGW244 BQS244 CAO244 CKK244 CUG244 DEC244 DNY244 DXU244 EHQ244 ERM244 FBI244 FLE244 FVA244 GEW244 GOS244 GYO244 HIK244 HSG244 ICC244 ILY244 IVU244 JFQ244 JPM244 JZI244 KJE244 KTA244 LCW244 LMS244 LWO244 MGK244 MQG244 NAC244 NJY244 NTU244 ODQ244 ONM244 OXI244 PHE244 PRA244 QAW244 QKS244 QUO244 REK244 ROG244 RYC244 SHY244 SRU244 TBQ244 TLM244 TVI244 UFE244 UPA244 UYW244 VIS244 VSO244 WCK244 WMG244 WWC244 D266:D267 IZ266:IZ267 SV266:SV267 ACR266:ACR267 AMN266:AMN267 AWJ266:AWJ267 BGF266:BGF267 BQB266:BQB267 BZX266:BZX267 CJT266:CJT267 CTP266:CTP267 DDL266:DDL267 DNH266:DNH267 DXD266:DXD267 EGZ266:EGZ267 EQV266:EQV267 FAR266:FAR267 FKN266:FKN267 FUJ266:FUJ267 GEF266:GEF267 GOB266:GOB267 GXX266:GXX267 HHT266:HHT267 HRP266:HRP267 IBL266:IBL267 ILH266:ILH267 IVD266:IVD267 JEZ266:JEZ267 JOV266:JOV267 JYR266:JYR267 KIN266:KIN267 KSJ266:KSJ267 LCF266:LCF267 LMB266:LMB267 LVX266:LVX267 MFT266:MFT267 MPP266:MPP267 MZL266:MZL267 NJH266:NJH267 NTD266:NTD267 OCZ266:OCZ267 OMV266:OMV267 OWR266:OWR267 PGN266:PGN267 PQJ266:PQJ267 QAF266:QAF267 QKB266:QKB267 QTX266:QTX267 RDT266:RDT267 RNP266:RNP267 RXL266:RXL267 SHH266:SHH267 SRD266:SRD267 TAZ266:TAZ267 TKV266:TKV267 TUR266:TUR267 UEN266:UEN267 UOJ266:UOJ267 UYF266:UYF267 VIB266:VIB267 VRX266:VRX267 WBT266:WBT267 WLP266:WLP267 WVL266:WVL267 M242:M243 JI242:JI243 TE242:TE243 ADA242:ADA243 AMW242:AMW243 AWS242:AWS243 BGO242:BGO243 BQK242:BQK243 CAG242:CAG243 CKC242:CKC243 CTY242:CTY243 DDU242:DDU243 DNQ242:DNQ243 DXM242:DXM243 EHI242:EHI243 ERE242:ERE243 FBA242:FBA243 FKW242:FKW243 FUS242:FUS243 GEO242:GEO243 GOK242:GOK243 GYG242:GYG243 HIC242:HIC243 HRY242:HRY243 IBU242:IBU243 ILQ242:ILQ243 IVM242:IVM243 JFI242:JFI243 JPE242:JPE243 JZA242:JZA243 KIW242:KIW243 KSS242:KSS243 LCO242:LCO243 LMK242:LMK243 LWG242:LWG243 MGC242:MGC243 MPY242:MPY243 MZU242:MZU243 NJQ242:NJQ243 NTM242:NTM243 ODI242:ODI243 ONE242:ONE243 OXA242:OXA243 PGW242:PGW243 PQS242:PQS243 QAO242:QAO243 QKK242:QKK243 QUG242:QUG243 REC242:REC243 RNY242:RNY243 RXU242:RXU243 SHQ242:SHQ243 SRM242:SRM243 TBI242:TBI243 TLE242:TLE243 TVA242:TVA243 UEW242:UEW243 UOS242:UOS243 UYO242:UYO243 VIK242:VIK243 VSG242:VSG243 WCC242:WCC243 WLY242:WLY243 WVU242:WVU243 JE236:JE273 TA236:TA273 ACW236:ACW273 AMS236:AMS273 AWO236:AWO273 BGK236:BGK273 BQG236:BQG273 CAC236:CAC273 CJY236:CJY273 CTU236:CTU273 DDQ236:DDQ273 DNM236:DNM273 DXI236:DXI273 EHE236:EHE273 ERA236:ERA273 FAW236:FAW273 FKS236:FKS273 FUO236:FUO273 GEK236:GEK273 GOG236:GOG273 GYC236:GYC273 HHY236:HHY273 HRU236:HRU273 IBQ236:IBQ273 ILM236:ILM273 IVI236:IVI273 JFE236:JFE273 JPA236:JPA273 JYW236:JYW273 KIS236:KIS273 KSO236:KSO273 LCK236:LCK273 LMG236:LMG273 LWC236:LWC273 MFY236:MFY273 MPU236:MPU273 MZQ236:MZQ273 NJM236:NJM273 NTI236:NTI273 ODE236:ODE273 ONA236:ONA273 OWW236:OWW273 PGS236:PGS273 PQO236:PQO273 QAK236:QAK273 QKG236:QKG273 QUC236:QUC273 RDY236:RDY273 RNU236:RNU273 RXQ236:RXQ273 SHM236:SHM273 SRI236:SRI273 TBE236:TBE273 TLA236:TLA273 TUW236:TUW273 UES236:UES273 UOO236:UOO273 UYK236:UYK273 VIG236:VIG273 VSC236:VSC273 WBY236:WBY273 WLU236:WLU273 WVQ236:WVQ273 L363:L381 Q382 JM382 TI382 ADE382 ANA382 AWW382 BGS382 BQO382 CAK382 CKG382 CUC382 DDY382 DNU382 DXQ382 EHM382 ERI382 FBE382 FLA382 FUW382 GES382 GOO382 GYK382 HIG382 HSC382 IBY382 ILU382 IVQ382 JFM382 JPI382 JZE382 KJA382 KSW382 LCS382 LMO382 LWK382 MGG382 MQC382 MZY382 NJU382 NTQ382 ODM382 ONI382 OXE382 PHA382 PQW382 QAS382 QKO382 QUK382 REG382 ROC382 RXY382 SHU382 SRQ382 TBM382 TLI382 TVE382 UFA382 UOW382 UYS382 VIO382 VSK382 WCG382 WMC382 WVY382 JI382 TE382 ADA382 AMW382 AWS382 BGO382 BQK382 CAG382 CKC382 CTY382 DDU382 DNQ382 DXM382 EHI382 ERE382 FBA382 FKW382 FUS382 GEO382 GOK382 GYG382 HIC382 HRY382 IBU382 ILQ382 IVM382 JFI382 JPE382 JZA382 KIW382 KSS382 LCO382 LMK382 LWG382 MGC382 MPY382 MZU382 NJQ382 NTM382 ODI382 ONE382 OXA382 PGW382 PQS382 QAO382 QKK382 QUG382 REC382 RNY382 RXU382 SHQ382 SRM382 TBI382 TLE382 TVA382 UEW382 UOS382 UYO382 VIK382 VSG382 WCC382 WLY382 WVU382 JE382 TA382 ACW382 AMS382 AWO382 BGK382 BQG382 CAC382 CJY382 CTU382 DDQ382 DNM382 DXI382 EHE382 ERA382 FAW382 FKS382 FUO382 GEK382 GOG382 GYC382 HHY382 HRU382 IBQ382 ILM382 IVI382 JFE382 JPA382 JYW382 KIS382 KSO382 LCK382 LMG382 LWC382 MFY382 MPU382 MZQ382 NJM382 NTI382 ODE382 ONA382 OWW382 PGS382 PQO382 QAK382 QKG382 QUC382 RDY382 RNU382 RXQ382 SHM382 SRI382 TBE382 TLA382 TUW382 UES382 UOO382 UYK382 VIG382 VSC382 WBY382 WLU382 R210" xr:uid="{00000000-0002-0000-0E00-000000000000}">
      <formula1>"□,■"</formula1>
    </dataValidation>
  </dataValidations>
  <pageMargins left="0.7" right="0.7" top="0.75" bottom="0.75" header="0.3" footer="0.3"/>
  <pageSetup paperSize="9" scale="50" fitToHeight="0" orientation="landscape"/>
  <rowBreaks count="12" manualBreakCount="12">
    <brk id="36" max="32" man="1"/>
    <brk id="87" max="32" man="1"/>
    <brk id="138" max="32" man="1"/>
    <brk id="189" max="32" man="1"/>
    <brk id="235" max="32" man="1"/>
    <brk id="263" max="31" man="1"/>
    <brk id="297" max="32" man="1"/>
    <brk id="332" max="32" man="1"/>
    <brk id="381" max="31" man="1"/>
    <brk id="431" max="32" man="1"/>
    <brk id="463" max="31" man="1"/>
    <brk id="530" max="3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1">
    <tabColor theme="0" tint="-0.249977111117893"/>
    <pageSetUpPr fitToPage="1"/>
  </sheetPr>
  <dimension ref="A1:G438"/>
  <sheetViews>
    <sheetView workbookViewId="0"/>
  </sheetViews>
  <sheetFormatPr defaultColWidth="9" defaultRowHeight="20.25" customHeight="1" x14ac:dyDescent="0.2"/>
  <cols>
    <col min="1" max="1" width="2.33203125" style="7" customWidth="1"/>
    <col min="2" max="2" width="25" style="1" bestFit="1" customWidth="1"/>
    <col min="3" max="3" width="41.77734375" style="1" customWidth="1"/>
    <col min="4" max="4" width="15.21875" style="1" customWidth="1"/>
    <col min="5" max="5" width="44.21875" style="1" customWidth="1"/>
    <col min="6" max="6" width="42" style="1" customWidth="1"/>
    <col min="7" max="7" width="58" style="1" customWidth="1"/>
    <col min="8" max="16384" width="9" style="1"/>
  </cols>
  <sheetData>
    <row r="1" spans="1:7" s="27" customFormat="1" ht="20.25" customHeight="1" x14ac:dyDescent="0.2">
      <c r="A1" s="26"/>
      <c r="B1" s="29" t="s">
        <v>416</v>
      </c>
    </row>
    <row r="2" spans="1:7" ht="18.75" customHeight="1" x14ac:dyDescent="0.2">
      <c r="B2" s="12"/>
      <c r="C2" s="12"/>
      <c r="G2" s="21"/>
    </row>
    <row r="3" spans="1:7" ht="31.5" customHeight="1" x14ac:dyDescent="0.2">
      <c r="A3" s="57"/>
      <c r="B3" s="2255" t="s">
        <v>417</v>
      </c>
      <c r="C3" s="2255"/>
      <c r="D3" s="2255"/>
      <c r="E3" s="2255"/>
      <c r="F3" s="2255"/>
      <c r="G3" s="2255"/>
    </row>
    <row r="4" spans="1:7" ht="20.25" customHeight="1" x14ac:dyDescent="0.2">
      <c r="A4" s="57"/>
      <c r="B4" s="2" t="s">
        <v>235</v>
      </c>
      <c r="C4" s="3"/>
      <c r="D4" s="3"/>
      <c r="E4" s="3"/>
      <c r="F4" s="3"/>
      <c r="G4" s="3"/>
    </row>
    <row r="5" spans="1:7" ht="20.25" customHeight="1" x14ac:dyDescent="0.2">
      <c r="A5" s="57"/>
      <c r="B5" s="2" t="s">
        <v>418</v>
      </c>
      <c r="C5" s="3"/>
      <c r="D5" s="3"/>
      <c r="E5" s="3"/>
      <c r="F5" s="3"/>
      <c r="G5" s="3"/>
    </row>
    <row r="6" spans="1:7" ht="20.25" customHeight="1" x14ac:dyDescent="0.2">
      <c r="A6"/>
      <c r="B6" s="2" t="s">
        <v>419</v>
      </c>
      <c r="C6"/>
      <c r="D6"/>
      <c r="E6"/>
      <c r="F6"/>
      <c r="G6"/>
    </row>
    <row r="7" spans="1:7" ht="20.25" customHeight="1" x14ac:dyDescent="0.2">
      <c r="A7" s="471"/>
      <c r="B7" s="320" t="s">
        <v>1519</v>
      </c>
      <c r="C7" s="471"/>
      <c r="D7" s="471"/>
      <c r="E7" s="471"/>
      <c r="F7" s="471"/>
      <c r="G7" s="471"/>
    </row>
    <row r="8" spans="1:7" ht="20.25" customHeight="1" x14ac:dyDescent="0.2">
      <c r="A8" s="471"/>
      <c r="B8" s="320" t="s">
        <v>1520</v>
      </c>
      <c r="C8" s="471"/>
      <c r="D8" s="471"/>
      <c r="E8" s="471"/>
      <c r="F8" s="471"/>
      <c r="G8" s="471"/>
    </row>
    <row r="9" spans="1:7" ht="20.25" customHeight="1" x14ac:dyDescent="0.2">
      <c r="A9" s="471"/>
      <c r="B9" s="320" t="s">
        <v>1521</v>
      </c>
      <c r="C9" s="471"/>
      <c r="D9" s="471"/>
      <c r="E9" s="471"/>
      <c r="F9" s="471"/>
      <c r="G9" s="471"/>
    </row>
    <row r="10" spans="1:7" ht="50.25" customHeight="1" x14ac:dyDescent="0.2">
      <c r="A10" s="471"/>
      <c r="B10" s="2349" t="s">
        <v>1557</v>
      </c>
      <c r="C10" s="2349"/>
      <c r="D10" s="2349"/>
      <c r="E10" s="2349"/>
      <c r="F10" s="2349"/>
      <c r="G10" s="2349"/>
    </row>
    <row r="11" spans="1:7" s="309" customFormat="1" ht="21" customHeight="1" x14ac:dyDescent="0.2">
      <c r="A11" s="471"/>
      <c r="B11" s="2349" t="s">
        <v>1522</v>
      </c>
      <c r="C11" s="2349"/>
      <c r="D11" s="2349"/>
      <c r="E11" s="2349"/>
      <c r="F11" s="2349"/>
      <c r="G11" s="2349"/>
    </row>
    <row r="12" spans="1:7" ht="20.25" customHeight="1" x14ac:dyDescent="0.2">
      <c r="A12" s="471"/>
      <c r="B12" s="320" t="s">
        <v>1523</v>
      </c>
      <c r="C12" s="471"/>
      <c r="D12" s="471"/>
      <c r="E12" s="471"/>
      <c r="F12" s="471"/>
      <c r="G12" s="471"/>
    </row>
    <row r="13" spans="1:7" ht="20.25" customHeight="1" x14ac:dyDescent="0.2">
      <c r="A13" s="471"/>
      <c r="B13" s="320" t="s">
        <v>420</v>
      </c>
      <c r="C13" s="471"/>
      <c r="D13" s="471"/>
      <c r="E13" s="471"/>
      <c r="F13" s="471"/>
      <c r="G13" s="471"/>
    </row>
    <row r="14" spans="1:7" ht="20.25" customHeight="1" x14ac:dyDescent="0.2">
      <c r="A14" s="471"/>
      <c r="B14" s="320" t="s">
        <v>421</v>
      </c>
      <c r="C14" s="471"/>
      <c r="D14" s="471"/>
      <c r="E14" s="471"/>
      <c r="F14" s="471"/>
      <c r="G14" s="471"/>
    </row>
    <row r="15" spans="1:7" ht="20.25" customHeight="1" x14ac:dyDescent="0.2">
      <c r="A15" s="471"/>
      <c r="B15" s="320" t="s">
        <v>422</v>
      </c>
      <c r="C15" s="471"/>
      <c r="D15" s="471"/>
      <c r="E15" s="471"/>
      <c r="F15" s="471"/>
      <c r="G15" s="471"/>
    </row>
    <row r="16" spans="1:7" ht="20.25" customHeight="1" x14ac:dyDescent="0.2">
      <c r="A16" s="471"/>
      <c r="B16" s="320" t="s">
        <v>1524</v>
      </c>
      <c r="C16" s="471"/>
      <c r="D16" s="471"/>
      <c r="E16" s="471"/>
      <c r="F16" s="471"/>
      <c r="G16" s="471"/>
    </row>
    <row r="17" spans="1:7" ht="20.25" customHeight="1" x14ac:dyDescent="0.2">
      <c r="A17" s="471"/>
      <c r="B17" s="320" t="s">
        <v>1603</v>
      </c>
      <c r="C17" s="471"/>
      <c r="D17" s="471"/>
      <c r="E17" s="471"/>
      <c r="F17" s="471"/>
      <c r="G17" s="471"/>
    </row>
    <row r="18" spans="1:7" ht="20.25" customHeight="1" x14ac:dyDescent="0.2">
      <c r="A18" s="471"/>
      <c r="B18" s="320" t="s">
        <v>1525</v>
      </c>
      <c r="C18" s="471"/>
      <c r="D18" s="471"/>
      <c r="E18" s="471"/>
      <c r="F18" s="471"/>
      <c r="G18" s="471"/>
    </row>
    <row r="19" spans="1:7" ht="45" customHeight="1" x14ac:dyDescent="0.2">
      <c r="A19" s="471"/>
      <c r="B19" s="2349" t="s">
        <v>1526</v>
      </c>
      <c r="C19" s="2348"/>
      <c r="D19" s="2348"/>
      <c r="E19" s="2348"/>
      <c r="F19" s="2348"/>
      <c r="G19" s="2348"/>
    </row>
    <row r="20" spans="1:7" ht="20.25" customHeight="1" x14ac:dyDescent="0.2">
      <c r="A20" s="471"/>
      <c r="B20" s="320" t="s">
        <v>1527</v>
      </c>
      <c r="C20" s="471"/>
      <c r="D20" s="471"/>
      <c r="E20" s="471"/>
      <c r="F20" s="320"/>
      <c r="G20" s="320"/>
    </row>
    <row r="21" spans="1:7" s="22" customFormat="1" ht="19.5" customHeight="1" x14ac:dyDescent="0.2">
      <c r="A21" s="438"/>
      <c r="B21" s="320" t="s">
        <v>1528</v>
      </c>
      <c r="C21" s="472"/>
      <c r="D21" s="472"/>
      <c r="E21" s="472"/>
      <c r="F21" s="472"/>
      <c r="G21" s="472"/>
    </row>
    <row r="22" spans="1:7" s="22" customFormat="1" ht="19.5" customHeight="1" x14ac:dyDescent="0.2">
      <c r="A22" s="438"/>
      <c r="B22" s="320" t="s">
        <v>1529</v>
      </c>
      <c r="C22" s="472"/>
      <c r="D22" s="472"/>
      <c r="E22" s="472"/>
      <c r="F22" s="472"/>
      <c r="G22" s="472"/>
    </row>
    <row r="23" spans="1:7" s="22" customFormat="1" ht="19.5" customHeight="1" x14ac:dyDescent="0.2">
      <c r="A23" s="438"/>
      <c r="B23" s="320" t="s">
        <v>1530</v>
      </c>
      <c r="C23" s="472"/>
      <c r="D23" s="472"/>
      <c r="E23" s="472"/>
      <c r="F23" s="472"/>
      <c r="G23" s="472"/>
    </row>
    <row r="24" spans="1:7" s="22" customFormat="1" ht="19.5" customHeight="1" x14ac:dyDescent="0.2">
      <c r="A24" s="438"/>
      <c r="B24" s="320" t="s">
        <v>1531</v>
      </c>
      <c r="C24" s="472"/>
      <c r="D24" s="472"/>
      <c r="E24" s="472"/>
      <c r="F24" s="472"/>
      <c r="G24" s="472"/>
    </row>
    <row r="25" spans="1:7" s="22" customFormat="1" ht="19.5" customHeight="1" x14ac:dyDescent="0.2">
      <c r="A25" s="438"/>
      <c r="B25" s="320" t="s">
        <v>1532</v>
      </c>
      <c r="C25" s="472"/>
      <c r="D25" s="472"/>
      <c r="E25" s="472"/>
      <c r="F25" s="472"/>
      <c r="G25" s="472"/>
    </row>
    <row r="26" spans="1:7" s="22" customFormat="1" ht="19.5" customHeight="1" x14ac:dyDescent="0.2">
      <c r="A26" s="438"/>
      <c r="B26" s="320" t="s">
        <v>1533</v>
      </c>
      <c r="C26" s="472"/>
      <c r="D26" s="472"/>
      <c r="E26" s="472"/>
      <c r="F26" s="472"/>
      <c r="G26" s="472"/>
    </row>
    <row r="27" spans="1:7" s="22" customFormat="1" ht="19.5" customHeight="1" x14ac:dyDescent="0.2">
      <c r="A27" s="438"/>
      <c r="B27" s="320" t="s">
        <v>1534</v>
      </c>
      <c r="C27" s="472"/>
      <c r="D27" s="472"/>
      <c r="E27" s="472"/>
      <c r="F27" s="472"/>
      <c r="G27" s="472"/>
    </row>
    <row r="28" spans="1:7" s="22" customFormat="1" ht="20.25" customHeight="1" x14ac:dyDescent="0.2">
      <c r="A28" s="438"/>
      <c r="B28" s="320" t="s">
        <v>1535</v>
      </c>
      <c r="C28" s="472"/>
      <c r="D28" s="472"/>
      <c r="E28" s="472"/>
      <c r="F28" s="472"/>
      <c r="G28" s="472"/>
    </row>
    <row r="29" spans="1:7" ht="20.25" customHeight="1" x14ac:dyDescent="0.2">
      <c r="A29" s="307"/>
      <c r="B29" s="320" t="s">
        <v>423</v>
      </c>
      <c r="C29" s="471"/>
      <c r="D29" s="471"/>
      <c r="E29" s="471"/>
      <c r="F29" s="471"/>
      <c r="G29" s="471"/>
    </row>
    <row r="30" spans="1:7" ht="19.5" customHeight="1" x14ac:dyDescent="0.2">
      <c r="A30" s="307"/>
      <c r="B30" s="320" t="s">
        <v>424</v>
      </c>
      <c r="C30" s="471"/>
      <c r="D30" s="471"/>
      <c r="E30" s="471"/>
      <c r="F30" s="471"/>
      <c r="G30" s="471"/>
    </row>
    <row r="31" spans="1:7" s="25" customFormat="1" ht="20.25" customHeight="1" x14ac:dyDescent="0.2">
      <c r="A31" s="336"/>
      <c r="B31" s="2349" t="s">
        <v>1536</v>
      </c>
      <c r="C31" s="2349"/>
      <c r="D31" s="2349"/>
      <c r="E31" s="2349"/>
      <c r="F31" s="2349"/>
      <c r="G31" s="2349"/>
    </row>
    <row r="32" spans="1:7" s="25" customFormat="1" ht="20.25" customHeight="1" x14ac:dyDescent="0.2">
      <c r="A32" s="336"/>
      <c r="B32" s="320" t="s">
        <v>1537</v>
      </c>
      <c r="C32" s="472"/>
      <c r="D32" s="472"/>
      <c r="E32" s="472"/>
      <c r="F32" s="336"/>
      <c r="G32" s="336"/>
    </row>
    <row r="33" spans="1:7" s="25" customFormat="1" ht="20.25" customHeight="1" x14ac:dyDescent="0.2">
      <c r="A33" s="336"/>
      <c r="B33" s="320" t="s">
        <v>1538</v>
      </c>
      <c r="C33" s="472"/>
      <c r="D33" s="472"/>
      <c r="E33" s="472"/>
      <c r="F33" s="336"/>
      <c r="G33" s="336"/>
    </row>
    <row r="34" spans="1:7" s="25" customFormat="1" ht="20.25" customHeight="1" x14ac:dyDescent="0.2">
      <c r="A34" s="336"/>
      <c r="B34" s="320" t="s">
        <v>1539</v>
      </c>
      <c r="C34" s="472"/>
      <c r="D34" s="472"/>
      <c r="E34" s="472"/>
      <c r="F34" s="336"/>
      <c r="G34" s="336"/>
    </row>
    <row r="35" spans="1:7" s="25" customFormat="1" ht="20.25" customHeight="1" x14ac:dyDescent="0.2">
      <c r="A35" s="336"/>
      <c r="B35" s="2349" t="s">
        <v>1540</v>
      </c>
      <c r="C35" s="2349"/>
      <c r="D35" s="2349"/>
      <c r="E35" s="2349"/>
      <c r="F35" s="2349"/>
      <c r="G35" s="2349"/>
    </row>
    <row r="36" spans="1:7" ht="20.25" customHeight="1" x14ac:dyDescent="0.2">
      <c r="A36" s="445"/>
      <c r="B36" s="2349" t="s">
        <v>1541</v>
      </c>
      <c r="C36" s="2349"/>
      <c r="D36" s="2349"/>
      <c r="E36" s="2349"/>
      <c r="F36" s="2349"/>
      <c r="G36" s="2349"/>
    </row>
    <row r="37" spans="1:7" ht="20.25" customHeight="1" x14ac:dyDescent="0.2">
      <c r="A37" s="445"/>
      <c r="B37" s="2349" t="s">
        <v>1542</v>
      </c>
      <c r="C37" s="2349"/>
      <c r="D37" s="2349"/>
      <c r="E37" s="2349"/>
      <c r="F37" s="2349"/>
      <c r="G37" s="2349"/>
    </row>
    <row r="38" spans="1:7" s="308" customFormat="1" ht="20.25" customHeight="1" x14ac:dyDescent="0.2">
      <c r="A38" s="336"/>
      <c r="B38" s="2349" t="s">
        <v>1543</v>
      </c>
      <c r="C38" s="2349"/>
      <c r="D38" s="2349"/>
      <c r="E38" s="2349"/>
      <c r="F38" s="2349"/>
      <c r="G38" s="2349"/>
    </row>
    <row r="39" spans="1:7" s="27" customFormat="1" ht="20.25" customHeight="1" x14ac:dyDescent="0.2">
      <c r="A39" s="397"/>
      <c r="B39" s="320" t="s">
        <v>425</v>
      </c>
      <c r="C39" s="471"/>
      <c r="D39" s="471"/>
      <c r="E39" s="471"/>
      <c r="F39" s="402"/>
      <c r="G39" s="402"/>
    </row>
    <row r="40" spans="1:7" ht="20.25" customHeight="1" x14ac:dyDescent="0.2">
      <c r="A40" s="456"/>
      <c r="B40" s="307"/>
      <c r="C40" s="307"/>
      <c r="D40" s="307"/>
      <c r="E40" s="307"/>
      <c r="F40" s="457"/>
      <c r="G40" s="457"/>
    </row>
    <row r="41" spans="1:7" ht="20.25" customHeight="1" x14ac:dyDescent="0.2">
      <c r="A41" s="445"/>
      <c r="B41" s="474" t="s">
        <v>426</v>
      </c>
      <c r="C41" s="402"/>
      <c r="D41" s="402"/>
      <c r="E41" s="402"/>
      <c r="F41" s="307"/>
      <c r="G41" s="307"/>
    </row>
    <row r="42" spans="1:7" ht="20.25" customHeight="1" x14ac:dyDescent="0.2">
      <c r="A42" s="445"/>
      <c r="B42" s="307"/>
      <c r="C42" s="307"/>
      <c r="D42" s="307"/>
      <c r="E42" s="307"/>
      <c r="F42" s="307"/>
      <c r="G42" s="307"/>
    </row>
    <row r="43" spans="1:7" ht="20.25" customHeight="1" x14ac:dyDescent="0.2">
      <c r="A43" s="445"/>
      <c r="B43" s="320" t="s">
        <v>246</v>
      </c>
      <c r="C43" s="457"/>
      <c r="D43" s="457"/>
      <c r="E43" s="457"/>
      <c r="F43" s="307"/>
      <c r="G43" s="307"/>
    </row>
    <row r="44" spans="1:7" ht="20.25" customHeight="1" x14ac:dyDescent="0.2">
      <c r="A44" s="445"/>
      <c r="B44" s="307"/>
      <c r="C44" s="307"/>
      <c r="D44" s="307"/>
      <c r="E44" s="307"/>
      <c r="F44" s="307"/>
      <c r="G44" s="307"/>
    </row>
    <row r="45" spans="1:7" ht="20.25" customHeight="1" x14ac:dyDescent="0.2">
      <c r="A45" s="445"/>
      <c r="B45" s="307"/>
      <c r="C45" s="307"/>
      <c r="D45" s="307"/>
      <c r="E45" s="307"/>
      <c r="F45" s="307"/>
      <c r="G45" s="307"/>
    </row>
    <row r="46" spans="1:7" ht="20.25" customHeight="1" x14ac:dyDescent="0.2">
      <c r="A46" s="445"/>
      <c r="B46" s="307"/>
      <c r="C46" s="307"/>
      <c r="D46" s="307"/>
      <c r="E46" s="307"/>
      <c r="F46" s="307"/>
      <c r="G46" s="307"/>
    </row>
    <row r="47" spans="1:7" ht="20.25" customHeight="1" x14ac:dyDescent="0.2">
      <c r="A47" s="445"/>
      <c r="B47" s="307"/>
      <c r="C47" s="307"/>
      <c r="D47" s="307"/>
      <c r="E47" s="307"/>
      <c r="F47" s="307"/>
      <c r="G47" s="307"/>
    </row>
    <row r="48" spans="1:7" ht="20.25" customHeight="1" x14ac:dyDescent="0.2">
      <c r="A48" s="445"/>
      <c r="B48" s="307"/>
      <c r="C48" s="307"/>
      <c r="D48" s="307"/>
      <c r="E48" s="307"/>
      <c r="F48" s="307"/>
      <c r="G48" s="307"/>
    </row>
    <row r="49" spans="1:7" ht="20.25" customHeight="1" x14ac:dyDescent="0.2">
      <c r="A49" s="445"/>
      <c r="B49" s="307"/>
      <c r="C49" s="307"/>
      <c r="D49" s="307"/>
      <c r="E49" s="307"/>
      <c r="F49" s="307"/>
      <c r="G49" s="307"/>
    </row>
    <row r="50" spans="1:7" ht="20.25" customHeight="1" x14ac:dyDescent="0.2">
      <c r="A50" s="445"/>
      <c r="B50" s="307"/>
      <c r="C50" s="307"/>
      <c r="D50" s="307"/>
      <c r="E50" s="307"/>
      <c r="F50" s="307"/>
      <c r="G50" s="307"/>
    </row>
    <row r="51" spans="1:7" ht="20.25" customHeight="1" x14ac:dyDescent="0.2">
      <c r="A51" s="445"/>
      <c r="B51" s="307"/>
      <c r="C51" s="307"/>
      <c r="D51" s="307"/>
      <c r="E51" s="307"/>
      <c r="F51" s="307"/>
      <c r="G51" s="307"/>
    </row>
    <row r="52" spans="1:7" ht="20.25" customHeight="1" x14ac:dyDescent="0.2">
      <c r="A52" s="445"/>
      <c r="B52" s="307"/>
      <c r="C52" s="307"/>
      <c r="D52" s="307"/>
      <c r="E52" s="307"/>
      <c r="F52" s="307"/>
      <c r="G52" s="307"/>
    </row>
    <row r="53" spans="1:7" ht="20.25" customHeight="1" x14ac:dyDescent="0.2">
      <c r="A53" s="445"/>
      <c r="B53" s="307"/>
      <c r="C53" s="307"/>
      <c r="D53" s="307"/>
      <c r="E53" s="307"/>
      <c r="F53" s="307"/>
      <c r="G53" s="307"/>
    </row>
    <row r="54" spans="1:7" ht="20.25" customHeight="1" x14ac:dyDescent="0.2">
      <c r="A54" s="445"/>
      <c r="B54" s="307"/>
      <c r="C54" s="307"/>
      <c r="D54" s="307"/>
      <c r="E54" s="307"/>
      <c r="F54" s="307"/>
      <c r="G54" s="307"/>
    </row>
    <row r="55" spans="1:7" ht="20.25" customHeight="1" x14ac:dyDescent="0.2">
      <c r="A55" s="445"/>
      <c r="B55" s="307"/>
      <c r="C55" s="307"/>
      <c r="D55" s="307"/>
      <c r="E55" s="307"/>
      <c r="F55" s="307"/>
      <c r="G55" s="307"/>
    </row>
    <row r="56" spans="1:7" ht="20.25" customHeight="1" x14ac:dyDescent="0.2">
      <c r="A56" s="445"/>
      <c r="B56" s="307"/>
      <c r="C56" s="307"/>
      <c r="D56" s="307"/>
      <c r="E56" s="307"/>
      <c r="F56" s="307"/>
      <c r="G56" s="307"/>
    </row>
    <row r="57" spans="1:7" ht="20.25" customHeight="1" x14ac:dyDescent="0.2">
      <c r="A57" s="445"/>
      <c r="B57" s="307"/>
      <c r="C57" s="307"/>
      <c r="D57" s="307"/>
      <c r="E57" s="307"/>
      <c r="F57" s="307"/>
      <c r="G57" s="307"/>
    </row>
    <row r="58" spans="1:7" ht="20.25" customHeight="1" x14ac:dyDescent="0.2">
      <c r="A58" s="445"/>
      <c r="B58" s="307"/>
      <c r="C58" s="307"/>
      <c r="D58" s="307"/>
      <c r="E58" s="307"/>
      <c r="F58" s="307"/>
      <c r="G58" s="307"/>
    </row>
    <row r="59" spans="1:7" ht="20.25" customHeight="1" x14ac:dyDescent="0.2">
      <c r="A59" s="445"/>
      <c r="B59" s="307"/>
      <c r="C59" s="307"/>
      <c r="D59" s="307"/>
      <c r="E59" s="307"/>
      <c r="F59" s="307"/>
      <c r="G59" s="307"/>
    </row>
    <row r="60" spans="1:7" ht="20.25" customHeight="1" x14ac:dyDescent="0.2">
      <c r="A60" s="445"/>
      <c r="B60" s="307"/>
      <c r="C60" s="307"/>
      <c r="D60" s="307"/>
      <c r="E60" s="307"/>
      <c r="F60" s="307"/>
      <c r="G60" s="307"/>
    </row>
    <row r="61" spans="1:7" ht="20.25" customHeight="1" x14ac:dyDescent="0.2">
      <c r="A61" s="445"/>
      <c r="B61" s="307"/>
      <c r="C61" s="307"/>
      <c r="D61" s="307"/>
      <c r="E61" s="307"/>
      <c r="F61" s="307"/>
      <c r="G61" s="307"/>
    </row>
    <row r="62" spans="1:7" ht="20.25" customHeight="1" x14ac:dyDescent="0.2">
      <c r="A62" s="445"/>
      <c r="B62" s="307"/>
      <c r="C62" s="307"/>
      <c r="D62" s="307"/>
      <c r="E62" s="307"/>
      <c r="F62" s="307"/>
      <c r="G62" s="307"/>
    </row>
    <row r="63" spans="1:7" ht="20.25" customHeight="1" x14ac:dyDescent="0.2">
      <c r="A63" s="445"/>
      <c r="B63" s="307"/>
      <c r="C63" s="307"/>
      <c r="D63" s="307"/>
      <c r="E63" s="307"/>
      <c r="F63" s="307"/>
      <c r="G63" s="307"/>
    </row>
    <row r="64" spans="1:7" ht="20.25" customHeight="1" x14ac:dyDescent="0.2">
      <c r="A64" s="445"/>
      <c r="B64" s="307"/>
      <c r="C64" s="307"/>
      <c r="D64" s="307"/>
      <c r="E64" s="307"/>
      <c r="F64" s="307"/>
      <c r="G64" s="307"/>
    </row>
    <row r="65" spans="1:7" ht="20.25" customHeight="1" x14ac:dyDescent="0.2">
      <c r="A65" s="445"/>
      <c r="B65" s="307"/>
      <c r="C65" s="307"/>
      <c r="D65" s="307"/>
      <c r="E65" s="307"/>
      <c r="F65" s="307"/>
      <c r="G65" s="307"/>
    </row>
    <row r="66" spans="1:7" ht="20.25" customHeight="1" x14ac:dyDescent="0.2">
      <c r="A66" s="445"/>
      <c r="B66" s="307"/>
      <c r="C66" s="307"/>
      <c r="D66" s="307"/>
      <c r="E66" s="307"/>
      <c r="F66" s="307"/>
      <c r="G66" s="307"/>
    </row>
    <row r="67" spans="1:7" ht="20.25" customHeight="1" x14ac:dyDescent="0.2">
      <c r="A67" s="445"/>
      <c r="B67" s="307"/>
      <c r="C67" s="307"/>
      <c r="D67" s="307"/>
      <c r="E67" s="307"/>
      <c r="F67" s="307"/>
      <c r="G67" s="307"/>
    </row>
    <row r="68" spans="1:7" ht="20.25" customHeight="1" x14ac:dyDescent="0.2">
      <c r="A68" s="445"/>
      <c r="B68" s="307"/>
      <c r="C68" s="307"/>
      <c r="D68" s="307"/>
      <c r="E68" s="307"/>
      <c r="F68" s="307"/>
      <c r="G68" s="307"/>
    </row>
    <row r="69" spans="1:7" ht="20.25" customHeight="1" x14ac:dyDescent="0.2">
      <c r="A69" s="445"/>
      <c r="B69" s="307"/>
      <c r="C69" s="307"/>
      <c r="D69" s="307"/>
      <c r="E69" s="307"/>
      <c r="F69" s="307"/>
      <c r="G69" s="307"/>
    </row>
    <row r="70" spans="1:7" ht="20.25" customHeight="1" x14ac:dyDescent="0.2">
      <c r="A70" s="445"/>
      <c r="B70" s="307"/>
      <c r="C70" s="307"/>
      <c r="D70" s="307"/>
      <c r="E70" s="307"/>
      <c r="F70" s="307"/>
      <c r="G70" s="307"/>
    </row>
    <row r="71" spans="1:7" ht="20.25" customHeight="1" x14ac:dyDescent="0.2">
      <c r="A71" s="445"/>
      <c r="B71" s="307"/>
      <c r="C71" s="307"/>
      <c r="D71" s="307"/>
      <c r="E71" s="307"/>
      <c r="F71" s="307"/>
      <c r="G71" s="307"/>
    </row>
    <row r="72" spans="1:7" ht="20.25" customHeight="1" x14ac:dyDescent="0.2">
      <c r="A72" s="445"/>
      <c r="B72" s="307"/>
      <c r="C72" s="307"/>
      <c r="D72" s="307"/>
      <c r="E72" s="307"/>
      <c r="F72" s="307"/>
      <c r="G72" s="307"/>
    </row>
    <row r="73" spans="1:7" ht="20.25" customHeight="1" x14ac:dyDescent="0.2">
      <c r="A73" s="445"/>
      <c r="B73" s="307"/>
      <c r="C73" s="307"/>
      <c r="D73" s="307"/>
      <c r="E73" s="307"/>
      <c r="F73" s="307"/>
      <c r="G73" s="307"/>
    </row>
    <row r="74" spans="1:7" ht="20.25" customHeight="1" x14ac:dyDescent="0.2">
      <c r="A74" s="445"/>
      <c r="B74" s="307"/>
      <c r="C74" s="307"/>
      <c r="D74" s="307"/>
      <c r="E74" s="307"/>
      <c r="F74" s="307"/>
      <c r="G74" s="307"/>
    </row>
    <row r="75" spans="1:7" ht="20.25" customHeight="1" x14ac:dyDescent="0.2">
      <c r="A75" s="445"/>
      <c r="B75" s="307"/>
      <c r="C75" s="307"/>
      <c r="D75" s="307"/>
      <c r="E75" s="307"/>
      <c r="F75" s="307"/>
      <c r="G75" s="307"/>
    </row>
    <row r="76" spans="1:7" ht="20.25" customHeight="1" x14ac:dyDescent="0.2">
      <c r="A76" s="445"/>
      <c r="B76" s="307"/>
      <c r="C76" s="307"/>
      <c r="D76" s="307"/>
      <c r="E76" s="307"/>
      <c r="F76" s="307"/>
      <c r="G76" s="307"/>
    </row>
    <row r="77" spans="1:7" ht="20.25" customHeight="1" x14ac:dyDescent="0.2">
      <c r="A77" s="445"/>
      <c r="B77" s="307"/>
      <c r="C77" s="307"/>
      <c r="D77" s="307"/>
      <c r="E77" s="307"/>
      <c r="F77" s="307"/>
      <c r="G77" s="307"/>
    </row>
    <row r="78" spans="1:7" ht="20.25" customHeight="1" x14ac:dyDescent="0.2">
      <c r="A78" s="445"/>
      <c r="B78" s="307"/>
      <c r="C78" s="307"/>
      <c r="D78" s="307"/>
      <c r="E78" s="307"/>
      <c r="F78" s="307"/>
      <c r="G78" s="307"/>
    </row>
    <row r="79" spans="1:7" ht="20.25" customHeight="1" x14ac:dyDescent="0.2">
      <c r="A79" s="445"/>
      <c r="B79" s="307"/>
      <c r="C79" s="307"/>
      <c r="D79" s="307"/>
      <c r="E79" s="307"/>
      <c r="F79" s="307"/>
      <c r="G79" s="307"/>
    </row>
    <row r="80" spans="1:7" ht="20.25" customHeight="1" x14ac:dyDescent="0.2">
      <c r="A80" s="445"/>
      <c r="B80" s="307"/>
      <c r="C80" s="307"/>
      <c r="D80" s="307"/>
      <c r="E80" s="307"/>
      <c r="F80" s="307"/>
      <c r="G80" s="307"/>
    </row>
    <row r="81" spans="1:7" ht="20.25" customHeight="1" x14ac:dyDescent="0.2">
      <c r="A81" s="445"/>
      <c r="B81" s="307"/>
      <c r="C81" s="307"/>
      <c r="D81" s="307"/>
      <c r="E81" s="307"/>
      <c r="F81" s="307"/>
      <c r="G81" s="307"/>
    </row>
    <row r="82" spans="1:7" ht="20.25" customHeight="1" x14ac:dyDescent="0.2">
      <c r="A82" s="445"/>
      <c r="B82" s="307"/>
      <c r="C82" s="307"/>
      <c r="D82" s="307"/>
      <c r="E82" s="307"/>
      <c r="F82" s="307"/>
      <c r="G82" s="307"/>
    </row>
    <row r="83" spans="1:7" ht="20.25" customHeight="1" x14ac:dyDescent="0.2">
      <c r="A83" s="445"/>
      <c r="B83" s="307"/>
      <c r="C83" s="307"/>
      <c r="D83" s="307"/>
      <c r="E83" s="307"/>
      <c r="F83" s="307"/>
      <c r="G83" s="307"/>
    </row>
    <row r="84" spans="1:7" ht="20.25" customHeight="1" x14ac:dyDescent="0.2">
      <c r="A84" s="445"/>
      <c r="B84" s="307"/>
      <c r="C84" s="307"/>
      <c r="D84" s="307"/>
      <c r="E84" s="307"/>
      <c r="F84" s="307"/>
      <c r="G84" s="307"/>
    </row>
    <row r="85" spans="1:7" ht="20.25" customHeight="1" x14ac:dyDescent="0.2">
      <c r="A85" s="445"/>
      <c r="B85" s="307"/>
      <c r="C85" s="307"/>
      <c r="D85" s="307"/>
      <c r="E85" s="307"/>
      <c r="F85" s="307"/>
      <c r="G85" s="307"/>
    </row>
    <row r="86" spans="1:7" ht="20.25" customHeight="1" x14ac:dyDescent="0.2">
      <c r="A86" s="445"/>
      <c r="B86" s="307"/>
      <c r="C86" s="307"/>
      <c r="D86" s="307"/>
      <c r="E86" s="307"/>
      <c r="F86" s="307"/>
      <c r="G86" s="307"/>
    </row>
    <row r="87" spans="1:7" ht="20.25" customHeight="1" x14ac:dyDescent="0.2">
      <c r="A87" s="445"/>
      <c r="B87" s="307"/>
      <c r="C87" s="307"/>
      <c r="D87" s="307"/>
      <c r="E87" s="307"/>
      <c r="F87" s="307"/>
      <c r="G87" s="307"/>
    </row>
    <row r="88" spans="1:7" ht="20.25" customHeight="1" x14ac:dyDescent="0.2">
      <c r="A88" s="445"/>
      <c r="B88" s="307"/>
      <c r="C88" s="307"/>
      <c r="D88" s="307"/>
      <c r="E88" s="307"/>
      <c r="F88" s="307"/>
      <c r="G88" s="307"/>
    </row>
    <row r="89" spans="1:7" ht="20.25" customHeight="1" x14ac:dyDescent="0.2">
      <c r="A89" s="445"/>
      <c r="B89" s="307"/>
      <c r="C89" s="307"/>
      <c r="D89" s="307"/>
      <c r="E89" s="307"/>
      <c r="F89" s="307"/>
      <c r="G89" s="307"/>
    </row>
    <row r="90" spans="1:7" ht="20.25" customHeight="1" x14ac:dyDescent="0.2">
      <c r="A90" s="445"/>
      <c r="B90" s="307"/>
      <c r="C90" s="307"/>
      <c r="D90" s="307"/>
      <c r="E90" s="307"/>
      <c r="F90" s="307"/>
      <c r="G90" s="307"/>
    </row>
    <row r="91" spans="1:7" ht="20.25" customHeight="1" x14ac:dyDescent="0.2">
      <c r="A91" s="445"/>
      <c r="B91" s="307"/>
      <c r="C91" s="307"/>
      <c r="D91" s="307"/>
      <c r="E91" s="307"/>
      <c r="F91" s="307"/>
      <c r="G91" s="307"/>
    </row>
    <row r="92" spans="1:7" ht="20.25" customHeight="1" x14ac:dyDescent="0.2">
      <c r="A92" s="445"/>
      <c r="B92" s="307"/>
      <c r="C92" s="307"/>
      <c r="D92" s="307"/>
      <c r="E92" s="307"/>
      <c r="F92" s="307"/>
      <c r="G92" s="307"/>
    </row>
    <row r="93" spans="1:7" ht="20.25" customHeight="1" x14ac:dyDescent="0.2">
      <c r="A93" s="445"/>
      <c r="B93" s="307"/>
      <c r="C93" s="307"/>
      <c r="D93" s="307"/>
      <c r="E93" s="307"/>
      <c r="F93" s="307"/>
      <c r="G93" s="307"/>
    </row>
    <row r="94" spans="1:7" ht="20.25" customHeight="1" x14ac:dyDescent="0.2">
      <c r="A94" s="445"/>
      <c r="B94" s="307"/>
      <c r="C94" s="307"/>
      <c r="D94" s="307"/>
      <c r="E94" s="307"/>
      <c r="F94" s="307"/>
      <c r="G94" s="307"/>
    </row>
    <row r="95" spans="1:7" ht="20.25" customHeight="1" x14ac:dyDescent="0.2">
      <c r="A95" s="445"/>
      <c r="B95" s="307"/>
      <c r="C95" s="307"/>
      <c r="D95" s="307"/>
      <c r="E95" s="307"/>
      <c r="F95" s="307"/>
      <c r="G95" s="307"/>
    </row>
    <row r="96" spans="1:7" ht="20.25" customHeight="1" x14ac:dyDescent="0.2">
      <c r="A96" s="445"/>
      <c r="B96" s="307"/>
      <c r="C96" s="307"/>
      <c r="D96" s="307"/>
      <c r="E96" s="307"/>
      <c r="F96" s="307"/>
      <c r="G96" s="307"/>
    </row>
    <row r="97" spans="1:7" ht="20.25" customHeight="1" x14ac:dyDescent="0.2">
      <c r="A97" s="445"/>
      <c r="B97" s="307"/>
      <c r="C97" s="307"/>
      <c r="D97" s="307"/>
      <c r="E97" s="307"/>
      <c r="F97" s="307"/>
      <c r="G97" s="307"/>
    </row>
    <row r="98" spans="1:7" ht="20.25" customHeight="1" x14ac:dyDescent="0.2">
      <c r="A98" s="445"/>
      <c r="B98" s="307"/>
      <c r="C98" s="307"/>
      <c r="D98" s="307"/>
      <c r="E98" s="307"/>
      <c r="F98" s="307"/>
      <c r="G98" s="307"/>
    </row>
    <row r="99" spans="1:7" ht="20.25" customHeight="1" x14ac:dyDescent="0.2">
      <c r="A99" s="445"/>
      <c r="B99" s="307"/>
      <c r="C99" s="307"/>
      <c r="D99" s="307"/>
      <c r="E99" s="307"/>
      <c r="F99" s="307"/>
      <c r="G99" s="307"/>
    </row>
    <row r="100" spans="1:7" ht="20.25" customHeight="1" x14ac:dyDescent="0.2">
      <c r="A100" s="445"/>
      <c r="B100" s="307"/>
      <c r="C100" s="307"/>
      <c r="D100" s="307"/>
      <c r="E100" s="307"/>
      <c r="F100" s="307"/>
      <c r="G100" s="307"/>
    </row>
    <row r="101" spans="1:7" ht="20.25" customHeight="1" x14ac:dyDescent="0.2">
      <c r="A101" s="445"/>
      <c r="B101" s="307"/>
      <c r="C101" s="307"/>
      <c r="D101" s="307"/>
      <c r="E101" s="307"/>
      <c r="F101" s="307"/>
      <c r="G101" s="307"/>
    </row>
    <row r="102" spans="1:7" ht="20.25" customHeight="1" x14ac:dyDescent="0.2">
      <c r="A102" s="445"/>
      <c r="B102" s="307"/>
      <c r="C102" s="307"/>
      <c r="D102" s="307"/>
      <c r="E102" s="307"/>
      <c r="F102" s="307"/>
      <c r="G102" s="307"/>
    </row>
    <row r="103" spans="1:7" ht="20.25" customHeight="1" x14ac:dyDescent="0.2">
      <c r="A103" s="445"/>
      <c r="B103" s="307"/>
      <c r="C103" s="307"/>
      <c r="D103" s="307"/>
      <c r="E103" s="307"/>
      <c r="F103" s="307"/>
      <c r="G103" s="307"/>
    </row>
    <row r="104" spans="1:7" ht="20.25" customHeight="1" x14ac:dyDescent="0.2">
      <c r="A104" s="445"/>
      <c r="B104" s="307"/>
      <c r="C104" s="307"/>
      <c r="D104" s="307"/>
      <c r="E104" s="307"/>
      <c r="F104" s="307"/>
      <c r="G104" s="307"/>
    </row>
    <row r="105" spans="1:7" ht="20.25" customHeight="1" x14ac:dyDescent="0.2">
      <c r="A105" s="445"/>
      <c r="B105" s="307"/>
      <c r="C105" s="307"/>
      <c r="D105" s="307"/>
      <c r="E105" s="307"/>
      <c r="F105" s="307"/>
      <c r="G105" s="307"/>
    </row>
    <row r="106" spans="1:7" ht="20.25" customHeight="1" x14ac:dyDescent="0.2">
      <c r="A106" s="445"/>
      <c r="B106" s="307"/>
      <c r="C106" s="307"/>
      <c r="D106" s="307"/>
      <c r="E106" s="307"/>
      <c r="F106" s="307"/>
      <c r="G106" s="307"/>
    </row>
    <row r="107" spans="1:7" ht="20.25" customHeight="1" x14ac:dyDescent="0.2">
      <c r="A107" s="445"/>
      <c r="B107" s="307"/>
      <c r="C107" s="307"/>
      <c r="D107" s="307"/>
      <c r="E107" s="307"/>
      <c r="F107" s="307"/>
      <c r="G107" s="307"/>
    </row>
    <row r="108" spans="1:7" ht="20.25" customHeight="1" x14ac:dyDescent="0.2">
      <c r="A108" s="445"/>
      <c r="B108" s="307"/>
      <c r="C108" s="307"/>
      <c r="D108" s="307"/>
      <c r="E108" s="307"/>
      <c r="F108" s="307"/>
      <c r="G108" s="307"/>
    </row>
    <row r="109" spans="1:7" ht="20.25" customHeight="1" x14ac:dyDescent="0.2">
      <c r="A109" s="445"/>
      <c r="B109" s="307"/>
      <c r="C109" s="307"/>
      <c r="D109" s="307"/>
      <c r="E109" s="307"/>
      <c r="F109" s="307"/>
      <c r="G109" s="307"/>
    </row>
    <row r="110" spans="1:7" ht="20.25" customHeight="1" x14ac:dyDescent="0.2">
      <c r="A110" s="445"/>
      <c r="B110" s="307"/>
      <c r="C110" s="307"/>
      <c r="D110" s="307"/>
      <c r="E110" s="307"/>
      <c r="F110" s="307"/>
      <c r="G110" s="307"/>
    </row>
    <row r="111" spans="1:7" ht="20.25" customHeight="1" x14ac:dyDescent="0.2">
      <c r="A111" s="445"/>
      <c r="B111" s="307"/>
      <c r="C111" s="307"/>
      <c r="D111" s="307"/>
      <c r="E111" s="307"/>
      <c r="F111" s="307"/>
      <c r="G111" s="307"/>
    </row>
    <row r="112" spans="1:7" ht="20.25" customHeight="1" x14ac:dyDescent="0.2">
      <c r="A112" s="445"/>
      <c r="B112" s="307"/>
      <c r="C112" s="307"/>
      <c r="D112" s="307"/>
      <c r="E112" s="307"/>
      <c r="F112" s="307"/>
      <c r="G112" s="307"/>
    </row>
    <row r="113" spans="1:7" ht="20.25" customHeight="1" x14ac:dyDescent="0.2">
      <c r="A113" s="445"/>
      <c r="B113" s="307"/>
      <c r="C113" s="307"/>
      <c r="D113" s="307"/>
      <c r="E113" s="307"/>
      <c r="F113" s="307"/>
      <c r="G113" s="307"/>
    </row>
    <row r="114" spans="1:7" ht="20.25" customHeight="1" x14ac:dyDescent="0.2">
      <c r="A114" s="445"/>
      <c r="B114" s="307"/>
      <c r="C114" s="307"/>
      <c r="D114" s="307"/>
      <c r="E114" s="307"/>
      <c r="F114" s="307"/>
      <c r="G114" s="307"/>
    </row>
    <row r="115" spans="1:7" ht="20.25" customHeight="1" x14ac:dyDescent="0.2">
      <c r="A115" s="445"/>
      <c r="B115" s="307"/>
      <c r="C115" s="307"/>
      <c r="D115" s="307"/>
      <c r="E115" s="307"/>
      <c r="F115" s="307"/>
      <c r="G115" s="307"/>
    </row>
    <row r="116" spans="1:7" ht="20.25" customHeight="1" x14ac:dyDescent="0.2">
      <c r="A116" s="445"/>
      <c r="B116" s="307"/>
      <c r="C116" s="307"/>
      <c r="D116" s="307"/>
      <c r="E116" s="307"/>
      <c r="F116" s="307"/>
      <c r="G116" s="307"/>
    </row>
    <row r="117" spans="1:7" ht="20.25" customHeight="1" x14ac:dyDescent="0.2">
      <c r="A117" s="445"/>
      <c r="B117" s="307"/>
      <c r="C117" s="307"/>
      <c r="D117" s="307"/>
      <c r="E117" s="307"/>
      <c r="F117" s="307"/>
      <c r="G117" s="307"/>
    </row>
    <row r="118" spans="1:7" ht="20.25" customHeight="1" x14ac:dyDescent="0.2">
      <c r="A118" s="445"/>
      <c r="B118" s="307"/>
      <c r="C118" s="307"/>
      <c r="D118" s="307"/>
      <c r="E118" s="307"/>
      <c r="F118" s="307"/>
      <c r="G118" s="307"/>
    </row>
    <row r="119" spans="1:7" ht="20.25" customHeight="1" x14ac:dyDescent="0.2">
      <c r="A119" s="445"/>
      <c r="B119" s="307"/>
      <c r="C119" s="307"/>
      <c r="D119" s="307"/>
      <c r="E119" s="307"/>
      <c r="F119" s="307"/>
      <c r="G119" s="307"/>
    </row>
    <row r="120" spans="1:7" ht="20.25" customHeight="1" x14ac:dyDescent="0.2">
      <c r="A120" s="445"/>
      <c r="B120" s="307"/>
      <c r="C120" s="307"/>
      <c r="D120" s="307"/>
      <c r="E120" s="307"/>
      <c r="F120" s="307"/>
      <c r="G120" s="307"/>
    </row>
    <row r="121" spans="1:7" ht="20.25" customHeight="1" x14ac:dyDescent="0.2">
      <c r="A121" s="445"/>
      <c r="B121" s="307"/>
      <c r="C121" s="307"/>
      <c r="D121" s="307"/>
      <c r="E121" s="307"/>
      <c r="F121" s="307"/>
      <c r="G121" s="307"/>
    </row>
    <row r="122" spans="1:7" ht="20.25" customHeight="1" x14ac:dyDescent="0.2">
      <c r="A122" s="445"/>
      <c r="B122" s="307"/>
      <c r="C122" s="307"/>
      <c r="D122" s="307"/>
      <c r="E122" s="307"/>
      <c r="F122" s="307"/>
      <c r="G122" s="307"/>
    </row>
    <row r="123" spans="1:7" ht="20.25" customHeight="1" x14ac:dyDescent="0.2">
      <c r="A123" s="445"/>
      <c r="B123" s="307"/>
      <c r="C123" s="307"/>
      <c r="D123" s="307"/>
      <c r="E123" s="307"/>
      <c r="F123" s="307"/>
      <c r="G123" s="307"/>
    </row>
    <row r="124" spans="1:7" ht="20.25" customHeight="1" x14ac:dyDescent="0.2">
      <c r="A124" s="445"/>
      <c r="B124" s="307"/>
      <c r="C124" s="307"/>
      <c r="D124" s="307"/>
      <c r="E124" s="307"/>
      <c r="F124" s="307"/>
      <c r="G124" s="307"/>
    </row>
    <row r="125" spans="1:7" ht="20.25" customHeight="1" x14ac:dyDescent="0.2">
      <c r="A125" s="445"/>
      <c r="B125" s="307"/>
      <c r="C125" s="307"/>
      <c r="D125" s="307"/>
      <c r="E125" s="307"/>
      <c r="F125" s="307"/>
      <c r="G125" s="307"/>
    </row>
    <row r="126" spans="1:7" ht="20.25" customHeight="1" x14ac:dyDescent="0.2">
      <c r="A126" s="445"/>
      <c r="B126" s="307"/>
      <c r="C126" s="307"/>
      <c r="D126" s="307"/>
      <c r="E126" s="307"/>
      <c r="F126" s="307"/>
      <c r="G126" s="307"/>
    </row>
    <row r="127" spans="1:7" ht="20.25" customHeight="1" x14ac:dyDescent="0.2">
      <c r="A127" s="445"/>
      <c r="B127" s="307"/>
      <c r="C127" s="307"/>
      <c r="D127" s="307"/>
      <c r="E127" s="307"/>
      <c r="F127" s="307"/>
      <c r="G127" s="307"/>
    </row>
    <row r="128" spans="1:7" ht="20.25" customHeight="1" x14ac:dyDescent="0.2">
      <c r="A128" s="445"/>
      <c r="B128" s="307"/>
      <c r="C128" s="307"/>
      <c r="D128" s="307"/>
      <c r="E128" s="307"/>
      <c r="F128" s="307"/>
      <c r="G128" s="307"/>
    </row>
    <row r="129" spans="1:7" ht="20.25" customHeight="1" x14ac:dyDescent="0.2">
      <c r="A129" s="445"/>
      <c r="B129" s="307"/>
      <c r="C129" s="307"/>
      <c r="D129" s="307"/>
      <c r="E129" s="307"/>
      <c r="F129" s="307"/>
      <c r="G129" s="307"/>
    </row>
    <row r="130" spans="1:7" ht="20.25" customHeight="1" x14ac:dyDescent="0.2">
      <c r="A130" s="445"/>
      <c r="B130" s="307"/>
      <c r="C130" s="307"/>
      <c r="D130" s="307"/>
      <c r="E130" s="307"/>
      <c r="F130" s="307"/>
      <c r="G130" s="307"/>
    </row>
    <row r="131" spans="1:7" ht="20.25" customHeight="1" x14ac:dyDescent="0.2">
      <c r="A131" s="445"/>
      <c r="B131" s="307"/>
      <c r="C131" s="307"/>
      <c r="D131" s="307"/>
      <c r="E131" s="307"/>
      <c r="F131" s="307"/>
      <c r="G131" s="307"/>
    </row>
    <row r="132" spans="1:7" ht="20.25" customHeight="1" x14ac:dyDescent="0.2">
      <c r="A132" s="445"/>
      <c r="B132" s="307"/>
      <c r="C132" s="307"/>
      <c r="D132" s="307"/>
      <c r="E132" s="307"/>
      <c r="F132" s="307"/>
      <c r="G132" s="307"/>
    </row>
    <row r="133" spans="1:7" ht="20.25" customHeight="1" x14ac:dyDescent="0.2">
      <c r="A133" s="445"/>
      <c r="B133" s="307"/>
      <c r="C133" s="307"/>
      <c r="D133" s="307"/>
      <c r="E133" s="307"/>
      <c r="F133" s="307"/>
      <c r="G133" s="307"/>
    </row>
    <row r="134" spans="1:7" ht="20.25" customHeight="1" x14ac:dyDescent="0.2">
      <c r="A134" s="445"/>
      <c r="B134" s="307"/>
      <c r="C134" s="307"/>
      <c r="D134" s="307"/>
      <c r="E134" s="307"/>
      <c r="F134" s="307"/>
      <c r="G134" s="307"/>
    </row>
    <row r="135" spans="1:7" ht="20.25" customHeight="1" x14ac:dyDescent="0.2">
      <c r="A135" s="445"/>
      <c r="B135" s="307"/>
      <c r="C135" s="307"/>
      <c r="D135" s="307"/>
      <c r="E135" s="307"/>
      <c r="F135" s="307"/>
      <c r="G135" s="307"/>
    </row>
    <row r="136" spans="1:7" ht="20.25" customHeight="1" x14ac:dyDescent="0.2">
      <c r="A136" s="445"/>
      <c r="B136" s="307"/>
      <c r="C136" s="307"/>
      <c r="D136" s="307"/>
      <c r="E136" s="307"/>
      <c r="F136" s="307"/>
      <c r="G136" s="307"/>
    </row>
    <row r="137" spans="1:7" ht="20.25" customHeight="1" x14ac:dyDescent="0.2">
      <c r="A137" s="445"/>
      <c r="B137" s="307"/>
      <c r="C137" s="307"/>
      <c r="D137" s="307"/>
      <c r="E137" s="307"/>
      <c r="F137" s="307"/>
      <c r="G137" s="307"/>
    </row>
    <row r="138" spans="1:7" ht="20.25" customHeight="1" x14ac:dyDescent="0.2">
      <c r="A138" s="445"/>
      <c r="B138" s="307"/>
      <c r="C138" s="307"/>
      <c r="D138" s="307"/>
      <c r="E138" s="307"/>
      <c r="F138" s="307"/>
      <c r="G138" s="307"/>
    </row>
    <row r="139" spans="1:7" ht="20.25" customHeight="1" x14ac:dyDescent="0.2">
      <c r="A139" s="445"/>
      <c r="B139" s="307"/>
      <c r="C139" s="307"/>
      <c r="D139" s="307"/>
      <c r="E139" s="307"/>
      <c r="F139" s="307"/>
      <c r="G139" s="307"/>
    </row>
    <row r="140" spans="1:7" ht="20.25" customHeight="1" x14ac:dyDescent="0.2">
      <c r="A140" s="445"/>
      <c r="B140" s="307"/>
      <c r="C140" s="307"/>
      <c r="D140" s="307"/>
      <c r="E140" s="307"/>
      <c r="F140" s="307"/>
      <c r="G140" s="307"/>
    </row>
    <row r="141" spans="1:7" ht="20.25" customHeight="1" x14ac:dyDescent="0.2">
      <c r="A141" s="445"/>
      <c r="B141" s="307"/>
      <c r="C141" s="307"/>
      <c r="D141" s="307"/>
      <c r="E141" s="307"/>
      <c r="F141" s="307"/>
      <c r="G141" s="307"/>
    </row>
    <row r="142" spans="1:7" ht="20.25" customHeight="1" x14ac:dyDescent="0.2">
      <c r="A142" s="445"/>
      <c r="B142" s="307"/>
      <c r="C142" s="307"/>
      <c r="D142" s="307"/>
      <c r="E142" s="307"/>
      <c r="F142" s="307"/>
      <c r="G142" s="307"/>
    </row>
    <row r="143" spans="1:7" ht="20.25" customHeight="1" x14ac:dyDescent="0.2">
      <c r="A143" s="445"/>
      <c r="B143" s="307"/>
      <c r="C143" s="307"/>
      <c r="D143" s="307"/>
      <c r="E143" s="307"/>
      <c r="F143" s="307"/>
      <c r="G143" s="307"/>
    </row>
    <row r="144" spans="1:7" ht="20.25" customHeight="1" x14ac:dyDescent="0.2">
      <c r="A144" s="445"/>
      <c r="B144" s="307"/>
      <c r="C144" s="307"/>
      <c r="D144" s="307"/>
      <c r="E144" s="307"/>
      <c r="F144" s="307"/>
      <c r="G144" s="307"/>
    </row>
    <row r="145" spans="1:7" ht="20.25" customHeight="1" x14ac:dyDescent="0.2">
      <c r="A145" s="445"/>
      <c r="B145" s="307"/>
      <c r="C145" s="307"/>
      <c r="D145" s="307"/>
      <c r="E145" s="307"/>
      <c r="F145" s="307"/>
      <c r="G145" s="307"/>
    </row>
    <row r="146" spans="1:7" ht="20.25" customHeight="1" x14ac:dyDescent="0.2">
      <c r="A146" s="445"/>
      <c r="B146" s="307"/>
      <c r="C146" s="307"/>
      <c r="D146" s="307"/>
      <c r="E146" s="307"/>
      <c r="F146" s="307"/>
      <c r="G146" s="307"/>
    </row>
    <row r="147" spans="1:7" ht="20.25" customHeight="1" x14ac:dyDescent="0.2">
      <c r="A147" s="445"/>
      <c r="B147" s="307"/>
      <c r="C147" s="307"/>
      <c r="D147" s="307"/>
      <c r="E147" s="307"/>
      <c r="F147" s="307"/>
      <c r="G147" s="307"/>
    </row>
    <row r="148" spans="1:7" ht="20.25" customHeight="1" x14ac:dyDescent="0.2">
      <c r="A148" s="445"/>
      <c r="B148" s="307"/>
      <c r="C148" s="307"/>
      <c r="D148" s="307"/>
      <c r="E148" s="307"/>
      <c r="F148" s="307"/>
      <c r="G148" s="307"/>
    </row>
    <row r="149" spans="1:7" ht="20.25" customHeight="1" x14ac:dyDescent="0.2">
      <c r="A149" s="445"/>
      <c r="B149" s="307"/>
      <c r="C149" s="307"/>
      <c r="D149" s="307"/>
      <c r="E149" s="307"/>
      <c r="F149" s="307"/>
      <c r="G149" s="307"/>
    </row>
    <row r="150" spans="1:7" ht="20.25" customHeight="1" x14ac:dyDescent="0.2">
      <c r="A150" s="445"/>
      <c r="B150" s="307"/>
      <c r="C150" s="307"/>
      <c r="D150" s="307"/>
      <c r="E150" s="307"/>
      <c r="F150" s="307"/>
      <c r="G150" s="307"/>
    </row>
    <row r="151" spans="1:7" ht="20.25" customHeight="1" x14ac:dyDescent="0.2">
      <c r="A151" s="445"/>
      <c r="B151" s="307"/>
      <c r="C151" s="307"/>
      <c r="D151" s="307"/>
      <c r="E151" s="307"/>
      <c r="F151" s="307"/>
      <c r="G151" s="307"/>
    </row>
    <row r="152" spans="1:7" ht="20.25" customHeight="1" x14ac:dyDescent="0.2">
      <c r="A152" s="445"/>
      <c r="B152" s="307"/>
      <c r="C152" s="307"/>
      <c r="D152" s="307"/>
      <c r="E152" s="307"/>
      <c r="F152" s="307"/>
      <c r="G152" s="307"/>
    </row>
    <row r="153" spans="1:7" ht="20.25" customHeight="1" x14ac:dyDescent="0.2">
      <c r="A153" s="445"/>
      <c r="B153" s="307"/>
      <c r="C153" s="307"/>
      <c r="D153" s="307"/>
      <c r="E153" s="307"/>
      <c r="F153" s="307"/>
      <c r="G153" s="307"/>
    </row>
    <row r="154" spans="1:7" ht="20.25" customHeight="1" x14ac:dyDescent="0.2">
      <c r="A154" s="445"/>
      <c r="B154" s="307"/>
      <c r="C154" s="307"/>
      <c r="D154" s="307"/>
      <c r="E154" s="307"/>
      <c r="F154" s="307"/>
      <c r="G154" s="307"/>
    </row>
    <row r="155" spans="1:7" ht="20.25" customHeight="1" x14ac:dyDescent="0.2">
      <c r="A155" s="445"/>
      <c r="B155" s="307"/>
      <c r="C155" s="307"/>
      <c r="D155" s="307"/>
      <c r="E155" s="307"/>
      <c r="F155" s="307"/>
      <c r="G155" s="307"/>
    </row>
    <row r="156" spans="1:7" ht="20.25" customHeight="1" x14ac:dyDescent="0.2">
      <c r="A156" s="445"/>
      <c r="B156" s="307"/>
      <c r="C156" s="307"/>
      <c r="D156" s="307"/>
      <c r="E156" s="307"/>
      <c r="F156" s="307"/>
      <c r="G156" s="307"/>
    </row>
    <row r="157" spans="1:7" ht="20.25" customHeight="1" x14ac:dyDescent="0.2">
      <c r="A157" s="445"/>
      <c r="B157" s="307"/>
      <c r="C157" s="307"/>
      <c r="D157" s="307"/>
      <c r="E157" s="307"/>
      <c r="F157" s="307"/>
      <c r="G157" s="307"/>
    </row>
    <row r="158" spans="1:7" ht="20.25" customHeight="1" x14ac:dyDescent="0.2">
      <c r="A158" s="445"/>
      <c r="B158" s="307"/>
      <c r="C158" s="307"/>
      <c r="D158" s="307"/>
      <c r="E158" s="307"/>
      <c r="F158" s="307"/>
      <c r="G158" s="307"/>
    </row>
    <row r="159" spans="1:7" ht="20.25" customHeight="1" x14ac:dyDescent="0.2">
      <c r="A159" s="445"/>
      <c r="B159" s="307"/>
      <c r="C159" s="307"/>
      <c r="D159" s="307"/>
      <c r="E159" s="307"/>
      <c r="F159" s="307"/>
      <c r="G159" s="307"/>
    </row>
    <row r="160" spans="1:7" ht="20.25" customHeight="1" x14ac:dyDescent="0.2">
      <c r="A160" s="445"/>
      <c r="B160" s="307"/>
      <c r="C160" s="307"/>
      <c r="D160" s="307"/>
      <c r="E160" s="307"/>
      <c r="F160" s="307"/>
      <c r="G160" s="307"/>
    </row>
    <row r="161" spans="1:7" ht="20.25" customHeight="1" x14ac:dyDescent="0.2">
      <c r="A161" s="445"/>
      <c r="B161" s="307"/>
      <c r="C161" s="307"/>
      <c r="D161" s="307"/>
      <c r="E161" s="307"/>
      <c r="F161" s="307"/>
      <c r="G161" s="307"/>
    </row>
    <row r="162" spans="1:7" ht="20.25" customHeight="1" x14ac:dyDescent="0.2">
      <c r="A162" s="445"/>
      <c r="B162" s="307"/>
      <c r="C162" s="307"/>
      <c r="D162" s="307"/>
      <c r="E162" s="307"/>
      <c r="F162" s="307"/>
      <c r="G162" s="307"/>
    </row>
    <row r="163" spans="1:7" ht="20.25" customHeight="1" x14ac:dyDescent="0.2">
      <c r="A163" s="445"/>
      <c r="B163" s="307"/>
      <c r="C163" s="307"/>
      <c r="D163" s="307"/>
      <c r="E163" s="307"/>
      <c r="F163" s="307"/>
      <c r="G163" s="307"/>
    </row>
    <row r="164" spans="1:7" ht="20.25" customHeight="1" x14ac:dyDescent="0.2">
      <c r="A164" s="445"/>
      <c r="B164" s="307"/>
      <c r="C164" s="307"/>
      <c r="D164" s="307"/>
      <c r="E164" s="307"/>
      <c r="F164" s="307"/>
      <c r="G164" s="307"/>
    </row>
    <row r="165" spans="1:7" ht="20.25" customHeight="1" x14ac:dyDescent="0.2">
      <c r="A165" s="445"/>
      <c r="B165" s="307"/>
      <c r="C165" s="307"/>
      <c r="D165" s="307"/>
      <c r="E165" s="307"/>
      <c r="F165" s="307"/>
      <c r="G165" s="307"/>
    </row>
    <row r="166" spans="1:7" ht="20.25" customHeight="1" x14ac:dyDescent="0.2">
      <c r="A166" s="445"/>
      <c r="B166" s="307"/>
      <c r="C166" s="307"/>
      <c r="D166" s="307"/>
      <c r="E166" s="307"/>
      <c r="F166" s="307"/>
      <c r="G166" s="307"/>
    </row>
    <row r="167" spans="1:7" ht="20.25" customHeight="1" x14ac:dyDescent="0.2">
      <c r="A167" s="445"/>
      <c r="B167" s="307"/>
      <c r="C167" s="307"/>
      <c r="D167" s="307"/>
      <c r="E167" s="307"/>
      <c r="F167" s="307"/>
      <c r="G167" s="307"/>
    </row>
    <row r="168" spans="1:7" ht="20.25" customHeight="1" x14ac:dyDescent="0.2">
      <c r="A168" s="445"/>
      <c r="B168" s="307"/>
      <c r="C168" s="307"/>
      <c r="D168" s="307"/>
      <c r="E168" s="307"/>
      <c r="F168" s="307"/>
      <c r="G168" s="307"/>
    </row>
    <row r="169" spans="1:7" ht="20.25" customHeight="1" x14ac:dyDescent="0.2">
      <c r="A169" s="445"/>
      <c r="B169" s="307"/>
      <c r="C169" s="307"/>
      <c r="D169" s="307"/>
      <c r="E169" s="307"/>
      <c r="F169" s="307"/>
      <c r="G169" s="307"/>
    </row>
    <row r="170" spans="1:7" ht="20.25" customHeight="1" x14ac:dyDescent="0.2">
      <c r="A170" s="445"/>
      <c r="B170" s="307"/>
      <c r="C170" s="307"/>
      <c r="D170" s="307"/>
      <c r="E170" s="307"/>
      <c r="F170" s="307"/>
      <c r="G170" s="307"/>
    </row>
    <row r="171" spans="1:7" ht="20.25" customHeight="1" x14ac:dyDescent="0.2">
      <c r="A171" s="445"/>
      <c r="B171" s="307"/>
      <c r="C171" s="307"/>
      <c r="D171" s="307"/>
      <c r="E171" s="307"/>
      <c r="F171" s="307"/>
      <c r="G171" s="307"/>
    </row>
    <row r="172" spans="1:7" ht="20.25" customHeight="1" x14ac:dyDescent="0.2">
      <c r="A172" s="445"/>
      <c r="B172" s="307"/>
      <c r="C172" s="307"/>
      <c r="D172" s="307"/>
      <c r="E172" s="307"/>
      <c r="F172" s="307"/>
      <c r="G172" s="307"/>
    </row>
    <row r="173" spans="1:7" ht="20.25" customHeight="1" x14ac:dyDescent="0.2">
      <c r="A173" s="445"/>
      <c r="B173" s="307"/>
      <c r="C173" s="307"/>
      <c r="D173" s="307"/>
      <c r="E173" s="307"/>
      <c r="F173" s="307"/>
      <c r="G173" s="307"/>
    </row>
    <row r="174" spans="1:7" ht="20.25" customHeight="1" x14ac:dyDescent="0.2">
      <c r="A174" s="445"/>
      <c r="B174" s="307"/>
      <c r="C174" s="307"/>
      <c r="D174" s="307"/>
      <c r="E174" s="307"/>
      <c r="F174" s="307"/>
      <c r="G174" s="307"/>
    </row>
    <row r="175" spans="1:7" ht="20.25" customHeight="1" x14ac:dyDescent="0.2">
      <c r="A175" s="445"/>
      <c r="B175" s="307"/>
      <c r="C175" s="307"/>
      <c r="D175" s="307"/>
      <c r="E175" s="307"/>
      <c r="F175" s="307"/>
      <c r="G175" s="307"/>
    </row>
    <row r="176" spans="1:7" ht="20.25" customHeight="1" x14ac:dyDescent="0.2">
      <c r="A176" s="445"/>
      <c r="B176" s="307"/>
      <c r="C176" s="307"/>
      <c r="D176" s="307"/>
      <c r="E176" s="307"/>
      <c r="F176" s="307"/>
      <c r="G176" s="307"/>
    </row>
    <row r="177" spans="1:7" ht="20.25" customHeight="1" x14ac:dyDescent="0.2">
      <c r="A177" s="445"/>
      <c r="B177" s="307"/>
      <c r="C177" s="307"/>
      <c r="D177" s="307"/>
      <c r="E177" s="307"/>
      <c r="F177" s="307"/>
      <c r="G177" s="307"/>
    </row>
    <row r="178" spans="1:7" ht="20.25" customHeight="1" x14ac:dyDescent="0.2">
      <c r="A178" s="445"/>
      <c r="B178" s="307"/>
      <c r="C178" s="307"/>
      <c r="D178" s="307"/>
      <c r="E178" s="307"/>
      <c r="F178" s="307"/>
      <c r="G178" s="307"/>
    </row>
    <row r="179" spans="1:7" ht="20.25" customHeight="1" x14ac:dyDescent="0.2">
      <c r="A179" s="445"/>
      <c r="B179" s="307"/>
      <c r="C179" s="307"/>
      <c r="D179" s="307"/>
      <c r="E179" s="307"/>
      <c r="F179" s="307"/>
      <c r="G179" s="307"/>
    </row>
    <row r="180" spans="1:7" ht="20.25" customHeight="1" x14ac:dyDescent="0.2">
      <c r="A180" s="445"/>
      <c r="B180" s="307"/>
      <c r="C180" s="307"/>
      <c r="D180" s="307"/>
      <c r="E180" s="307"/>
      <c r="F180" s="307"/>
      <c r="G180" s="307"/>
    </row>
    <row r="181" spans="1:7" ht="20.25" customHeight="1" x14ac:dyDescent="0.2">
      <c r="A181" s="445"/>
      <c r="B181" s="307"/>
      <c r="C181" s="307"/>
      <c r="D181" s="307"/>
      <c r="E181" s="307"/>
      <c r="F181" s="307"/>
      <c r="G181" s="307"/>
    </row>
    <row r="182" spans="1:7" ht="20.25" customHeight="1" x14ac:dyDescent="0.2">
      <c r="A182" s="445"/>
      <c r="B182" s="307"/>
      <c r="C182" s="307"/>
      <c r="D182" s="307"/>
      <c r="E182" s="307"/>
      <c r="F182" s="307"/>
      <c r="G182" s="307"/>
    </row>
    <row r="183" spans="1:7" ht="20.25" customHeight="1" x14ac:dyDescent="0.2">
      <c r="A183" s="445"/>
      <c r="B183" s="307"/>
      <c r="C183" s="307"/>
      <c r="D183" s="307"/>
      <c r="E183" s="307"/>
      <c r="F183" s="307"/>
      <c r="G183" s="307"/>
    </row>
    <row r="184" spans="1:7" ht="20.25" customHeight="1" x14ac:dyDescent="0.2">
      <c r="A184" s="445"/>
      <c r="B184" s="307"/>
      <c r="C184" s="307"/>
      <c r="D184" s="307"/>
      <c r="E184" s="307"/>
      <c r="F184" s="307"/>
      <c r="G184" s="307"/>
    </row>
    <row r="185" spans="1:7" ht="20.25" customHeight="1" x14ac:dyDescent="0.2">
      <c r="A185" s="445"/>
      <c r="B185" s="307"/>
      <c r="C185" s="307"/>
      <c r="D185" s="307"/>
      <c r="E185" s="307"/>
      <c r="F185" s="307"/>
      <c r="G185" s="307"/>
    </row>
    <row r="186" spans="1:7" ht="20.25" customHeight="1" x14ac:dyDescent="0.2">
      <c r="A186" s="445"/>
      <c r="B186" s="307"/>
      <c r="C186" s="307"/>
      <c r="D186" s="307"/>
      <c r="E186" s="307"/>
      <c r="F186" s="307"/>
      <c r="G186" s="307"/>
    </row>
    <row r="187" spans="1:7" ht="20.25" customHeight="1" x14ac:dyDescent="0.2">
      <c r="A187" s="445"/>
      <c r="B187" s="307"/>
      <c r="C187" s="307"/>
      <c r="D187" s="307"/>
      <c r="E187" s="307"/>
      <c r="F187" s="307"/>
      <c r="G187" s="307"/>
    </row>
    <row r="188" spans="1:7" ht="20.25" customHeight="1" x14ac:dyDescent="0.2">
      <c r="A188" s="445"/>
      <c r="B188" s="307"/>
      <c r="C188" s="307"/>
      <c r="D188" s="307"/>
      <c r="E188" s="307"/>
      <c r="F188" s="307"/>
      <c r="G188" s="307"/>
    </row>
    <row r="189" spans="1:7" ht="20.25" customHeight="1" x14ac:dyDescent="0.2">
      <c r="A189" s="445"/>
      <c r="B189" s="307"/>
      <c r="C189" s="307"/>
      <c r="D189" s="307"/>
      <c r="E189" s="307"/>
      <c r="F189" s="307"/>
      <c r="G189" s="307"/>
    </row>
    <row r="190" spans="1:7" ht="20.25" customHeight="1" x14ac:dyDescent="0.2">
      <c r="A190" s="445"/>
      <c r="B190" s="307"/>
      <c r="C190" s="307"/>
      <c r="D190" s="307"/>
      <c r="E190" s="307"/>
      <c r="F190" s="307"/>
      <c r="G190" s="307"/>
    </row>
    <row r="191" spans="1:7" ht="20.25" customHeight="1" x14ac:dyDescent="0.2">
      <c r="A191" s="445"/>
      <c r="B191" s="307"/>
      <c r="C191" s="307"/>
      <c r="D191" s="307"/>
      <c r="E191" s="307"/>
      <c r="F191" s="307"/>
      <c r="G191" s="307"/>
    </row>
    <row r="192" spans="1:7" ht="20.25" customHeight="1" x14ac:dyDescent="0.2">
      <c r="A192" s="445"/>
      <c r="B192" s="307"/>
      <c r="C192" s="307"/>
      <c r="D192" s="307"/>
      <c r="E192" s="307"/>
      <c r="F192" s="307"/>
      <c r="G192" s="307"/>
    </row>
    <row r="193" spans="1:7" ht="20.25" customHeight="1" x14ac:dyDescent="0.2">
      <c r="A193" s="445"/>
      <c r="B193" s="307"/>
      <c r="C193" s="307"/>
      <c r="D193" s="307"/>
      <c r="E193" s="307"/>
      <c r="F193" s="307"/>
      <c r="G193" s="307"/>
    </row>
    <row r="194" spans="1:7" ht="20.25" customHeight="1" x14ac:dyDescent="0.2">
      <c r="A194" s="445"/>
      <c r="B194" s="307"/>
      <c r="C194" s="307"/>
      <c r="D194" s="307"/>
      <c r="E194" s="307"/>
      <c r="F194" s="307"/>
      <c r="G194" s="307"/>
    </row>
    <row r="195" spans="1:7" ht="20.25" customHeight="1" x14ac:dyDescent="0.2">
      <c r="A195" s="445"/>
      <c r="B195" s="307"/>
      <c r="C195" s="307"/>
      <c r="D195" s="307"/>
      <c r="E195" s="307"/>
      <c r="F195" s="307"/>
      <c r="G195" s="307"/>
    </row>
    <row r="196" spans="1:7" ht="20.25" customHeight="1" x14ac:dyDescent="0.2">
      <c r="A196" s="445"/>
      <c r="B196" s="307"/>
      <c r="C196" s="307"/>
      <c r="D196" s="307"/>
      <c r="E196" s="307"/>
      <c r="F196" s="307"/>
      <c r="G196" s="307"/>
    </row>
    <row r="197" spans="1:7" ht="20.25" customHeight="1" x14ac:dyDescent="0.2">
      <c r="A197" s="445"/>
      <c r="B197" s="307"/>
      <c r="C197" s="307"/>
      <c r="D197" s="307"/>
      <c r="E197" s="307"/>
      <c r="F197" s="307"/>
      <c r="G197" s="307"/>
    </row>
    <row r="198" spans="1:7" ht="20.25" customHeight="1" x14ac:dyDescent="0.2">
      <c r="A198" s="445"/>
      <c r="B198" s="307"/>
      <c r="C198" s="307"/>
      <c r="D198" s="307"/>
      <c r="E198" s="307"/>
      <c r="F198" s="307"/>
      <c r="G198" s="307"/>
    </row>
    <row r="199" spans="1:7" ht="20.25" customHeight="1" x14ac:dyDescent="0.2">
      <c r="A199" s="445"/>
      <c r="B199" s="307"/>
      <c r="C199" s="307"/>
      <c r="D199" s="307"/>
      <c r="E199" s="307"/>
      <c r="F199" s="307"/>
      <c r="G199" s="307"/>
    </row>
    <row r="200" spans="1:7" ht="20.25" customHeight="1" x14ac:dyDescent="0.2">
      <c r="A200" s="445"/>
      <c r="B200" s="307"/>
      <c r="C200" s="307"/>
      <c r="D200" s="307"/>
      <c r="E200" s="307"/>
      <c r="F200" s="307"/>
      <c r="G200" s="307"/>
    </row>
    <row r="201" spans="1:7" ht="20.25" customHeight="1" x14ac:dyDescent="0.2">
      <c r="A201" s="445"/>
      <c r="B201" s="307"/>
      <c r="C201" s="307"/>
      <c r="D201" s="307"/>
      <c r="E201" s="307"/>
      <c r="F201" s="307"/>
      <c r="G201" s="307"/>
    </row>
    <row r="202" spans="1:7" ht="20.25" customHeight="1" x14ac:dyDescent="0.2">
      <c r="A202" s="445"/>
      <c r="B202" s="307"/>
      <c r="C202" s="307"/>
      <c r="D202" s="307"/>
      <c r="E202" s="307"/>
      <c r="F202" s="307"/>
      <c r="G202" s="307"/>
    </row>
    <row r="203" spans="1:7" ht="20.25" customHeight="1" x14ac:dyDescent="0.2">
      <c r="A203" s="445"/>
      <c r="B203" s="307"/>
      <c r="C203" s="307"/>
      <c r="D203" s="307"/>
      <c r="E203" s="307"/>
      <c r="F203" s="307"/>
      <c r="G203" s="307"/>
    </row>
    <row r="204" spans="1:7" ht="20.25" customHeight="1" x14ac:dyDescent="0.2">
      <c r="A204" s="445"/>
      <c r="B204" s="307"/>
      <c r="C204" s="307"/>
      <c r="D204" s="307"/>
      <c r="E204" s="307"/>
      <c r="F204" s="307"/>
      <c r="G204" s="307"/>
    </row>
    <row r="205" spans="1:7" ht="20.25" customHeight="1" x14ac:dyDescent="0.2">
      <c r="A205" s="445"/>
      <c r="B205" s="307"/>
      <c r="C205" s="307"/>
      <c r="D205" s="307"/>
      <c r="E205" s="307"/>
      <c r="F205" s="307"/>
      <c r="G205" s="307"/>
    </row>
    <row r="206" spans="1:7" ht="20.25" customHeight="1" x14ac:dyDescent="0.2">
      <c r="A206" s="445"/>
      <c r="B206" s="307"/>
      <c r="C206" s="307"/>
      <c r="D206" s="307"/>
      <c r="E206" s="307"/>
      <c r="F206" s="307"/>
      <c r="G206" s="307"/>
    </row>
    <row r="207" spans="1:7" ht="20.25" customHeight="1" x14ac:dyDescent="0.2">
      <c r="A207" s="445"/>
      <c r="B207" s="307"/>
      <c r="C207" s="307"/>
      <c r="D207" s="307"/>
      <c r="E207" s="307"/>
      <c r="F207" s="307"/>
      <c r="G207" s="307"/>
    </row>
    <row r="208" spans="1:7" ht="20.25" customHeight="1" x14ac:dyDescent="0.2">
      <c r="A208" s="445"/>
      <c r="B208" s="307"/>
      <c r="C208" s="307"/>
      <c r="D208" s="307"/>
      <c r="E208" s="307"/>
      <c r="F208" s="307"/>
      <c r="G208" s="307"/>
    </row>
    <row r="209" spans="1:7" ht="20.25" customHeight="1" x14ac:dyDescent="0.2">
      <c r="A209" s="445"/>
      <c r="B209" s="307"/>
      <c r="C209" s="307"/>
      <c r="D209" s="307"/>
      <c r="E209" s="307"/>
      <c r="F209" s="307"/>
      <c r="G209" s="307"/>
    </row>
    <row r="210" spans="1:7" ht="20.25" customHeight="1" x14ac:dyDescent="0.2">
      <c r="A210" s="445"/>
      <c r="B210" s="307"/>
      <c r="C210" s="307"/>
      <c r="D210" s="307"/>
      <c r="E210" s="307"/>
      <c r="F210" s="307"/>
      <c r="G210" s="307"/>
    </row>
    <row r="211" spans="1:7" ht="20.25" customHeight="1" x14ac:dyDescent="0.2">
      <c r="A211" s="445"/>
      <c r="B211" s="307"/>
      <c r="C211" s="307"/>
      <c r="D211" s="307"/>
      <c r="E211" s="307"/>
      <c r="F211" s="307"/>
      <c r="G211" s="307"/>
    </row>
    <row r="212" spans="1:7" ht="20.25" customHeight="1" x14ac:dyDescent="0.2">
      <c r="A212" s="445"/>
      <c r="B212" s="307"/>
      <c r="C212" s="307"/>
      <c r="D212" s="307"/>
      <c r="E212" s="307"/>
      <c r="F212" s="307"/>
      <c r="G212" s="307"/>
    </row>
    <row r="213" spans="1:7" ht="20.25" customHeight="1" x14ac:dyDescent="0.2">
      <c r="A213" s="445"/>
      <c r="B213" s="307"/>
      <c r="C213" s="307"/>
      <c r="D213" s="307"/>
      <c r="E213" s="307"/>
      <c r="F213" s="307"/>
      <c r="G213" s="307"/>
    </row>
    <row r="214" spans="1:7" ht="20.25" customHeight="1" x14ac:dyDescent="0.2">
      <c r="A214" s="445"/>
      <c r="B214" s="307"/>
      <c r="C214" s="307"/>
      <c r="D214" s="307"/>
      <c r="E214" s="307"/>
      <c r="F214" s="307"/>
      <c r="G214" s="307"/>
    </row>
    <row r="215" spans="1:7" ht="20.25" customHeight="1" x14ac:dyDescent="0.2">
      <c r="A215" s="445"/>
      <c r="B215" s="307"/>
      <c r="C215" s="307"/>
      <c r="D215" s="307"/>
      <c r="E215" s="307"/>
      <c r="F215" s="307"/>
      <c r="G215" s="307"/>
    </row>
    <row r="216" spans="1:7" ht="20.25" customHeight="1" x14ac:dyDescent="0.2">
      <c r="A216" s="445"/>
      <c r="B216" s="307"/>
      <c r="C216" s="307"/>
      <c r="D216" s="307"/>
      <c r="E216" s="307"/>
      <c r="F216" s="307"/>
      <c r="G216" s="307"/>
    </row>
    <row r="217" spans="1:7" ht="20.25" customHeight="1" x14ac:dyDescent="0.2">
      <c r="A217" s="445"/>
      <c r="B217" s="307"/>
      <c r="C217" s="307"/>
      <c r="D217" s="307"/>
      <c r="E217" s="307"/>
      <c r="F217" s="307"/>
      <c r="G217" s="307"/>
    </row>
    <row r="218" spans="1:7" ht="20.25" customHeight="1" x14ac:dyDescent="0.2">
      <c r="A218" s="445"/>
      <c r="B218" s="307"/>
      <c r="C218" s="307"/>
      <c r="D218" s="307"/>
      <c r="E218" s="307"/>
      <c r="F218" s="307"/>
      <c r="G218" s="307"/>
    </row>
    <row r="219" spans="1:7" ht="20.25" customHeight="1" x14ac:dyDescent="0.2">
      <c r="A219" s="445"/>
      <c r="B219" s="307"/>
      <c r="C219" s="307"/>
      <c r="D219" s="307"/>
      <c r="E219" s="307"/>
      <c r="F219" s="307"/>
      <c r="G219" s="307"/>
    </row>
    <row r="220" spans="1:7" ht="20.25" customHeight="1" x14ac:dyDescent="0.2">
      <c r="A220" s="445"/>
      <c r="B220" s="307"/>
      <c r="C220" s="307"/>
      <c r="D220" s="307"/>
      <c r="E220" s="307"/>
      <c r="F220" s="307"/>
      <c r="G220" s="307"/>
    </row>
    <row r="221" spans="1:7" ht="20.25" customHeight="1" x14ac:dyDescent="0.2">
      <c r="A221" s="445"/>
      <c r="B221" s="307"/>
      <c r="C221" s="307"/>
      <c r="D221" s="307"/>
      <c r="E221" s="307"/>
      <c r="F221" s="307"/>
      <c r="G221" s="307"/>
    </row>
    <row r="222" spans="1:7" ht="20.25" customHeight="1" x14ac:dyDescent="0.2">
      <c r="A222" s="445"/>
      <c r="B222" s="307"/>
      <c r="C222" s="307"/>
      <c r="D222" s="307"/>
      <c r="E222" s="307"/>
      <c r="F222" s="307"/>
      <c r="G222" s="307"/>
    </row>
    <row r="223" spans="1:7" ht="20.25" customHeight="1" x14ac:dyDescent="0.2">
      <c r="A223" s="445"/>
      <c r="B223" s="307"/>
      <c r="C223" s="307"/>
      <c r="D223" s="307"/>
      <c r="E223" s="307"/>
      <c r="F223" s="307"/>
      <c r="G223" s="307"/>
    </row>
    <row r="224" spans="1:7" ht="20.25" customHeight="1" x14ac:dyDescent="0.2">
      <c r="A224" s="445"/>
      <c r="B224" s="307"/>
      <c r="C224" s="307"/>
      <c r="D224" s="307"/>
      <c r="E224" s="307"/>
      <c r="F224" s="307"/>
      <c r="G224" s="307"/>
    </row>
    <row r="225" spans="1:7" ht="20.25" customHeight="1" x14ac:dyDescent="0.2">
      <c r="A225" s="445"/>
      <c r="B225" s="307"/>
      <c r="C225" s="307"/>
      <c r="D225" s="307"/>
      <c r="E225" s="307"/>
      <c r="F225" s="307"/>
      <c r="G225" s="307"/>
    </row>
    <row r="226" spans="1:7" ht="20.25" customHeight="1" x14ac:dyDescent="0.2">
      <c r="A226" s="445"/>
      <c r="B226" s="307"/>
      <c r="C226" s="307"/>
      <c r="D226" s="307"/>
      <c r="E226" s="307"/>
      <c r="F226" s="307"/>
      <c r="G226" s="307"/>
    </row>
    <row r="227" spans="1:7" ht="20.25" customHeight="1" x14ac:dyDescent="0.2">
      <c r="A227" s="445"/>
      <c r="B227" s="307"/>
      <c r="C227" s="307"/>
      <c r="D227" s="307"/>
      <c r="E227" s="307"/>
      <c r="F227" s="307"/>
      <c r="G227" s="307"/>
    </row>
    <row r="228" spans="1:7" ht="20.25" customHeight="1" x14ac:dyDescent="0.2">
      <c r="A228" s="445"/>
      <c r="B228" s="307"/>
      <c r="C228" s="307"/>
      <c r="D228" s="307"/>
      <c r="E228" s="307"/>
      <c r="F228" s="307"/>
      <c r="G228" s="307"/>
    </row>
    <row r="229" spans="1:7" ht="20.25" customHeight="1" x14ac:dyDescent="0.2">
      <c r="A229" s="445"/>
      <c r="B229" s="307"/>
      <c r="C229" s="307"/>
      <c r="D229" s="307"/>
      <c r="E229" s="307"/>
      <c r="F229" s="307"/>
      <c r="G229" s="307"/>
    </row>
    <row r="230" spans="1:7" ht="20.25" customHeight="1" x14ac:dyDescent="0.2">
      <c r="A230" s="445"/>
      <c r="B230" s="307"/>
      <c r="C230" s="307"/>
      <c r="D230" s="307"/>
      <c r="E230" s="307"/>
      <c r="F230" s="307"/>
      <c r="G230" s="307"/>
    </row>
    <row r="231" spans="1:7" ht="20.25" customHeight="1" x14ac:dyDescent="0.2">
      <c r="A231" s="445"/>
      <c r="B231" s="307"/>
      <c r="C231" s="307"/>
      <c r="D231" s="307"/>
      <c r="E231" s="307"/>
      <c r="F231" s="307"/>
      <c r="G231" s="307"/>
    </row>
    <row r="232" spans="1:7" ht="20.25" customHeight="1" x14ac:dyDescent="0.2">
      <c r="A232" s="445"/>
      <c r="B232" s="307"/>
      <c r="C232" s="307"/>
      <c r="D232" s="307"/>
      <c r="E232" s="307"/>
      <c r="F232" s="307"/>
      <c r="G232" s="307"/>
    </row>
    <row r="233" spans="1:7" ht="20.25" customHeight="1" x14ac:dyDescent="0.2">
      <c r="A233" s="445"/>
      <c r="B233" s="307"/>
      <c r="C233" s="307"/>
      <c r="D233" s="307"/>
      <c r="E233" s="307"/>
      <c r="F233" s="307"/>
      <c r="G233" s="307"/>
    </row>
    <row r="234" spans="1:7" ht="20.25" customHeight="1" x14ac:dyDescent="0.2">
      <c r="A234" s="445"/>
      <c r="B234" s="307"/>
      <c r="C234" s="307"/>
      <c r="D234" s="307"/>
      <c r="E234" s="307"/>
      <c r="F234" s="307"/>
      <c r="G234" s="307"/>
    </row>
    <row r="235" spans="1:7" ht="20.25" customHeight="1" x14ac:dyDescent="0.2">
      <c r="A235" s="445"/>
      <c r="B235" s="307"/>
      <c r="C235" s="307"/>
      <c r="D235" s="307"/>
      <c r="E235" s="307"/>
      <c r="F235" s="307"/>
      <c r="G235" s="307"/>
    </row>
    <row r="236" spans="1:7" ht="20.25" customHeight="1" x14ac:dyDescent="0.2">
      <c r="A236" s="445"/>
      <c r="B236" s="307"/>
      <c r="C236" s="307"/>
      <c r="D236" s="307"/>
      <c r="E236" s="307"/>
      <c r="F236" s="307"/>
      <c r="G236" s="307"/>
    </row>
    <row r="237" spans="1:7" ht="20.25" customHeight="1" x14ac:dyDescent="0.2">
      <c r="A237" s="445"/>
      <c r="B237" s="307"/>
      <c r="C237" s="307"/>
      <c r="D237" s="307"/>
      <c r="E237" s="307"/>
      <c r="F237" s="307"/>
      <c r="G237" s="307"/>
    </row>
    <row r="238" spans="1:7" ht="20.25" customHeight="1" x14ac:dyDescent="0.2">
      <c r="A238" s="445"/>
      <c r="B238" s="307"/>
      <c r="C238" s="307"/>
      <c r="D238" s="307"/>
      <c r="E238" s="307"/>
      <c r="F238" s="307"/>
      <c r="G238" s="307"/>
    </row>
    <row r="239" spans="1:7" ht="20.25" customHeight="1" x14ac:dyDescent="0.2">
      <c r="A239" s="445"/>
      <c r="B239" s="307"/>
      <c r="C239" s="307"/>
      <c r="D239" s="307"/>
      <c r="E239" s="307"/>
      <c r="F239" s="307"/>
      <c r="G239" s="307"/>
    </row>
    <row r="240" spans="1:7" ht="20.25" customHeight="1" x14ac:dyDescent="0.2">
      <c r="A240" s="445"/>
      <c r="B240" s="307"/>
      <c r="C240" s="307"/>
      <c r="D240" s="307"/>
      <c r="E240" s="307"/>
      <c r="F240" s="307"/>
      <c r="G240" s="307"/>
    </row>
    <row r="241" spans="1:7" ht="20.25" customHeight="1" x14ac:dyDescent="0.2">
      <c r="A241" s="445"/>
      <c r="B241" s="307"/>
      <c r="C241" s="307"/>
      <c r="D241" s="307"/>
      <c r="E241" s="307"/>
      <c r="F241" s="307"/>
      <c r="G241" s="307"/>
    </row>
    <row r="242" spans="1:7" ht="20.25" customHeight="1" x14ac:dyDescent="0.2">
      <c r="A242" s="445"/>
      <c r="B242" s="307"/>
      <c r="C242" s="307"/>
      <c r="D242" s="307"/>
      <c r="E242" s="307"/>
      <c r="F242" s="307"/>
      <c r="G242" s="307"/>
    </row>
    <row r="243" spans="1:7" ht="20.25" customHeight="1" x14ac:dyDescent="0.2">
      <c r="A243" s="445"/>
      <c r="B243" s="307"/>
      <c r="C243" s="307"/>
      <c r="D243" s="307"/>
      <c r="E243" s="307"/>
      <c r="F243" s="307"/>
      <c r="G243" s="307"/>
    </row>
    <row r="244" spans="1:7" ht="20.25" customHeight="1" x14ac:dyDescent="0.2">
      <c r="A244" s="445"/>
      <c r="B244" s="307"/>
      <c r="C244" s="307"/>
      <c r="D244" s="307"/>
      <c r="E244" s="307"/>
      <c r="F244" s="307"/>
      <c r="G244" s="307"/>
    </row>
    <row r="245" spans="1:7" ht="20.25" customHeight="1" x14ac:dyDescent="0.2">
      <c r="A245" s="445"/>
      <c r="B245" s="307"/>
      <c r="C245" s="307"/>
      <c r="D245" s="307"/>
      <c r="E245" s="307"/>
      <c r="F245" s="307"/>
      <c r="G245" s="307"/>
    </row>
    <row r="246" spans="1:7" ht="20.25" customHeight="1" x14ac:dyDescent="0.2">
      <c r="A246" s="445"/>
      <c r="B246" s="307"/>
      <c r="C246" s="307"/>
      <c r="D246" s="307"/>
      <c r="E246" s="307"/>
      <c r="F246" s="307"/>
      <c r="G246" s="307"/>
    </row>
    <row r="247" spans="1:7" ht="20.25" customHeight="1" x14ac:dyDescent="0.2">
      <c r="A247" s="445"/>
      <c r="B247" s="307"/>
      <c r="C247" s="307"/>
      <c r="D247" s="307"/>
      <c r="E247" s="307"/>
      <c r="F247" s="307"/>
      <c r="G247" s="307"/>
    </row>
    <row r="248" spans="1:7" ht="20.25" customHeight="1" x14ac:dyDescent="0.2">
      <c r="A248" s="445"/>
      <c r="B248" s="307"/>
      <c r="C248" s="307"/>
      <c r="D248" s="307"/>
      <c r="E248" s="307"/>
      <c r="F248" s="307"/>
      <c r="G248" s="307"/>
    </row>
    <row r="249" spans="1:7" ht="20.25" customHeight="1" x14ac:dyDescent="0.2">
      <c r="A249" s="445"/>
      <c r="B249" s="307"/>
      <c r="C249" s="307"/>
      <c r="D249" s="307"/>
      <c r="E249" s="307"/>
      <c r="F249" s="307"/>
      <c r="G249" s="307"/>
    </row>
    <row r="250" spans="1:7" ht="20.25" customHeight="1" x14ac:dyDescent="0.2">
      <c r="A250" s="445"/>
      <c r="B250" s="307"/>
      <c r="C250" s="307"/>
      <c r="D250" s="307"/>
      <c r="E250" s="307"/>
      <c r="F250" s="307"/>
      <c r="G250" s="307"/>
    </row>
    <row r="251" spans="1:7" ht="20.25" customHeight="1" x14ac:dyDescent="0.2">
      <c r="A251" s="445"/>
      <c r="B251" s="307"/>
      <c r="C251" s="307"/>
      <c r="D251" s="307"/>
      <c r="E251" s="307"/>
      <c r="F251" s="307"/>
      <c r="G251" s="307"/>
    </row>
    <row r="252" spans="1:7" ht="20.25" customHeight="1" x14ac:dyDescent="0.2">
      <c r="A252" s="445"/>
      <c r="B252" s="307"/>
      <c r="C252" s="307"/>
      <c r="D252" s="307"/>
      <c r="E252" s="307"/>
      <c r="F252" s="307"/>
      <c r="G252" s="307"/>
    </row>
    <row r="253" spans="1:7" ht="20.25" customHeight="1" x14ac:dyDescent="0.2">
      <c r="A253" s="445"/>
      <c r="B253" s="307"/>
      <c r="C253" s="307"/>
      <c r="D253" s="307"/>
      <c r="E253" s="307"/>
      <c r="F253" s="307"/>
      <c r="G253" s="307"/>
    </row>
    <row r="254" spans="1:7" ht="20.25" customHeight="1" x14ac:dyDescent="0.2">
      <c r="A254" s="445"/>
      <c r="B254" s="307"/>
      <c r="C254" s="307"/>
      <c r="D254" s="307"/>
      <c r="E254" s="307"/>
      <c r="F254" s="307"/>
      <c r="G254" s="307"/>
    </row>
    <row r="255" spans="1:7" ht="20.25" customHeight="1" x14ac:dyDescent="0.2">
      <c r="A255" s="445"/>
      <c r="B255" s="307"/>
      <c r="C255" s="307"/>
      <c r="D255" s="307"/>
      <c r="E255" s="307"/>
      <c r="F255" s="307"/>
      <c r="G255" s="307"/>
    </row>
    <row r="256" spans="1:7" ht="20.25" customHeight="1" x14ac:dyDescent="0.2">
      <c r="A256" s="445"/>
      <c r="B256" s="307"/>
      <c r="C256" s="307"/>
      <c r="D256" s="307"/>
      <c r="E256" s="307"/>
      <c r="F256" s="307"/>
      <c r="G256" s="307"/>
    </row>
    <row r="257" spans="1:7" ht="20.25" customHeight="1" x14ac:dyDescent="0.2">
      <c r="A257" s="445"/>
      <c r="B257" s="307"/>
      <c r="C257" s="307"/>
      <c r="D257" s="307"/>
      <c r="E257" s="307"/>
      <c r="F257" s="307"/>
      <c r="G257" s="307"/>
    </row>
    <row r="258" spans="1:7" ht="20.25" customHeight="1" x14ac:dyDescent="0.2">
      <c r="A258" s="445"/>
      <c r="B258" s="307"/>
      <c r="C258" s="307"/>
      <c r="D258" s="307"/>
      <c r="E258" s="307"/>
      <c r="F258" s="307"/>
      <c r="G258" s="307"/>
    </row>
    <row r="259" spans="1:7" ht="20.25" customHeight="1" x14ac:dyDescent="0.2">
      <c r="A259" s="445"/>
      <c r="B259" s="307"/>
      <c r="C259" s="307"/>
      <c r="D259" s="307"/>
      <c r="E259" s="307"/>
      <c r="F259" s="307"/>
      <c r="G259" s="307"/>
    </row>
    <row r="260" spans="1:7" ht="20.25" customHeight="1" x14ac:dyDescent="0.2">
      <c r="A260" s="445"/>
      <c r="B260" s="307"/>
      <c r="C260" s="307"/>
      <c r="D260" s="307"/>
      <c r="E260" s="307"/>
      <c r="F260" s="307"/>
      <c r="G260" s="307"/>
    </row>
    <row r="261" spans="1:7" ht="20.25" customHeight="1" x14ac:dyDescent="0.2">
      <c r="A261" s="445"/>
      <c r="B261" s="307"/>
      <c r="C261" s="307"/>
      <c r="D261" s="307"/>
      <c r="E261" s="307"/>
      <c r="F261" s="307"/>
      <c r="G261" s="307"/>
    </row>
    <row r="262" spans="1:7" ht="20.25" customHeight="1" x14ac:dyDescent="0.2">
      <c r="A262" s="445"/>
      <c r="B262" s="307"/>
      <c r="C262" s="307"/>
      <c r="D262" s="307"/>
      <c r="E262" s="307"/>
      <c r="F262" s="307"/>
      <c r="G262" s="307"/>
    </row>
    <row r="263" spans="1:7" ht="20.25" customHeight="1" x14ac:dyDescent="0.2">
      <c r="A263" s="445"/>
      <c r="B263" s="307"/>
      <c r="C263" s="307"/>
      <c r="D263" s="307"/>
      <c r="E263" s="307"/>
      <c r="F263" s="307"/>
      <c r="G263" s="307"/>
    </row>
    <row r="264" spans="1:7" ht="20.25" customHeight="1" x14ac:dyDescent="0.2">
      <c r="A264" s="445"/>
      <c r="B264" s="307"/>
      <c r="C264" s="307"/>
      <c r="D264" s="307"/>
      <c r="E264" s="307"/>
      <c r="F264" s="307"/>
      <c r="G264" s="307"/>
    </row>
    <row r="265" spans="1:7" ht="20.25" customHeight="1" x14ac:dyDescent="0.2">
      <c r="A265" s="445"/>
      <c r="B265" s="307"/>
      <c r="C265" s="307"/>
      <c r="D265" s="307"/>
      <c r="E265" s="307"/>
      <c r="F265" s="307"/>
      <c r="G265" s="307"/>
    </row>
    <row r="266" spans="1:7" ht="20.25" customHeight="1" x14ac:dyDescent="0.2">
      <c r="A266" s="445"/>
      <c r="B266" s="307"/>
      <c r="C266" s="307"/>
      <c r="D266" s="307"/>
      <c r="E266" s="307"/>
      <c r="F266" s="307"/>
      <c r="G266" s="307"/>
    </row>
    <row r="267" spans="1:7" ht="20.25" customHeight="1" x14ac:dyDescent="0.2">
      <c r="A267" s="445"/>
      <c r="B267" s="307"/>
      <c r="C267" s="307"/>
      <c r="D267" s="307"/>
      <c r="E267" s="307"/>
      <c r="F267" s="307"/>
      <c r="G267" s="307"/>
    </row>
    <row r="268" spans="1:7" ht="20.25" customHeight="1" x14ac:dyDescent="0.2">
      <c r="A268" s="445"/>
      <c r="B268" s="307"/>
      <c r="C268" s="307"/>
      <c r="D268" s="307"/>
      <c r="E268" s="307"/>
      <c r="F268" s="307"/>
      <c r="G268" s="307"/>
    </row>
    <row r="269" spans="1:7" ht="20.25" customHeight="1" x14ac:dyDescent="0.2">
      <c r="A269" s="445"/>
      <c r="B269" s="307"/>
      <c r="C269" s="307"/>
      <c r="D269" s="307"/>
      <c r="E269" s="307"/>
      <c r="F269" s="307"/>
      <c r="G269" s="307"/>
    </row>
    <row r="270" spans="1:7" ht="20.25" customHeight="1" x14ac:dyDescent="0.2">
      <c r="A270" s="445"/>
      <c r="B270" s="307"/>
      <c r="C270" s="307"/>
      <c r="D270" s="307"/>
      <c r="E270" s="307"/>
      <c r="F270" s="307"/>
      <c r="G270" s="307"/>
    </row>
    <row r="271" spans="1:7" ht="20.25" customHeight="1" x14ac:dyDescent="0.2">
      <c r="A271" s="445"/>
      <c r="B271" s="307"/>
      <c r="C271" s="307"/>
      <c r="D271" s="307"/>
      <c r="E271" s="307"/>
      <c r="F271" s="307"/>
      <c r="G271" s="307"/>
    </row>
    <row r="272" spans="1:7" ht="20.25" customHeight="1" x14ac:dyDescent="0.2">
      <c r="A272" s="445"/>
      <c r="B272" s="307"/>
      <c r="C272" s="307"/>
      <c r="D272" s="307"/>
      <c r="E272" s="307"/>
      <c r="F272" s="307"/>
      <c r="G272" s="307"/>
    </row>
    <row r="273" spans="1:7" ht="20.25" customHeight="1" x14ac:dyDescent="0.2">
      <c r="A273" s="445"/>
      <c r="B273" s="307"/>
      <c r="C273" s="307"/>
      <c r="D273" s="307"/>
      <c r="E273" s="307"/>
      <c r="F273" s="307"/>
      <c r="G273" s="307"/>
    </row>
    <row r="274" spans="1:7" ht="20.25" customHeight="1" x14ac:dyDescent="0.2">
      <c r="A274" s="445"/>
      <c r="B274" s="307"/>
      <c r="C274" s="307"/>
      <c r="D274" s="307"/>
      <c r="E274" s="307"/>
      <c r="F274" s="307"/>
      <c r="G274" s="307"/>
    </row>
    <row r="275" spans="1:7" ht="20.25" customHeight="1" x14ac:dyDescent="0.2">
      <c r="A275" s="445"/>
      <c r="B275" s="307"/>
      <c r="C275" s="307"/>
      <c r="D275" s="307"/>
      <c r="E275" s="307"/>
      <c r="F275" s="307"/>
      <c r="G275" s="307"/>
    </row>
    <row r="276" spans="1:7" ht="20.25" customHeight="1" x14ac:dyDescent="0.2">
      <c r="A276" s="445"/>
      <c r="B276" s="307"/>
      <c r="C276" s="307"/>
      <c r="D276" s="307"/>
      <c r="E276" s="307"/>
      <c r="F276" s="307"/>
      <c r="G276" s="307"/>
    </row>
    <row r="277" spans="1:7" ht="20.25" customHeight="1" x14ac:dyDescent="0.2">
      <c r="A277" s="445"/>
      <c r="B277" s="307"/>
      <c r="C277" s="307"/>
      <c r="D277" s="307"/>
      <c r="E277" s="307"/>
      <c r="F277" s="307"/>
      <c r="G277" s="307"/>
    </row>
    <row r="278" spans="1:7" ht="20.25" customHeight="1" x14ac:dyDescent="0.2">
      <c r="A278" s="445"/>
      <c r="B278" s="307"/>
      <c r="C278" s="307"/>
      <c r="D278" s="307"/>
      <c r="E278" s="307"/>
      <c r="F278" s="307"/>
      <c r="G278" s="307"/>
    </row>
    <row r="279" spans="1:7" ht="20.25" customHeight="1" x14ac:dyDescent="0.2">
      <c r="A279" s="445"/>
      <c r="B279" s="307"/>
      <c r="C279" s="307"/>
      <c r="D279" s="307"/>
      <c r="E279" s="307"/>
      <c r="F279" s="307"/>
      <c r="G279" s="307"/>
    </row>
    <row r="280" spans="1:7" ht="20.25" customHeight="1" x14ac:dyDescent="0.2">
      <c r="A280" s="445"/>
      <c r="B280" s="307"/>
      <c r="C280" s="307"/>
      <c r="D280" s="307"/>
      <c r="E280" s="307"/>
      <c r="F280" s="307"/>
      <c r="G280" s="307"/>
    </row>
    <row r="281" spans="1:7" ht="20.25" customHeight="1" x14ac:dyDescent="0.2">
      <c r="A281" s="445"/>
      <c r="B281" s="307"/>
      <c r="C281" s="307"/>
      <c r="D281" s="307"/>
      <c r="E281" s="307"/>
      <c r="F281" s="307"/>
      <c r="G281" s="307"/>
    </row>
    <row r="282" spans="1:7" ht="20.25" customHeight="1" x14ac:dyDescent="0.2">
      <c r="A282" s="445"/>
      <c r="B282" s="307"/>
      <c r="C282" s="307"/>
      <c r="D282" s="307"/>
      <c r="E282" s="307"/>
      <c r="F282" s="307"/>
      <c r="G282" s="307"/>
    </row>
    <row r="283" spans="1:7" ht="20.25" customHeight="1" x14ac:dyDescent="0.2">
      <c r="A283" s="445"/>
      <c r="B283" s="307"/>
      <c r="C283" s="307"/>
      <c r="D283" s="307"/>
      <c r="E283" s="307"/>
      <c r="F283" s="307"/>
      <c r="G283" s="307"/>
    </row>
    <row r="284" spans="1:7" ht="20.25" customHeight="1" x14ac:dyDescent="0.2">
      <c r="A284" s="445"/>
      <c r="B284" s="307"/>
      <c r="C284" s="307"/>
      <c r="D284" s="307"/>
      <c r="E284" s="307"/>
      <c r="F284" s="307"/>
      <c r="G284" s="307"/>
    </row>
    <row r="285" spans="1:7" ht="20.25" customHeight="1" x14ac:dyDescent="0.2">
      <c r="A285" s="445"/>
      <c r="B285" s="307"/>
      <c r="C285" s="307"/>
      <c r="D285" s="307"/>
      <c r="E285" s="307"/>
      <c r="F285" s="307"/>
      <c r="G285" s="307"/>
    </row>
    <row r="286" spans="1:7" ht="20.25" customHeight="1" x14ac:dyDescent="0.2">
      <c r="A286" s="445"/>
      <c r="B286" s="307"/>
      <c r="C286" s="307"/>
      <c r="D286" s="307"/>
      <c r="E286" s="307"/>
      <c r="F286" s="307"/>
      <c r="G286" s="307"/>
    </row>
    <row r="287" spans="1:7" ht="20.25" customHeight="1" x14ac:dyDescent="0.2">
      <c r="A287" s="445"/>
      <c r="B287" s="307"/>
      <c r="C287" s="307"/>
      <c r="D287" s="307"/>
      <c r="E287" s="307"/>
      <c r="F287" s="307"/>
      <c r="G287" s="307"/>
    </row>
    <row r="288" spans="1:7" ht="20.25" customHeight="1" x14ac:dyDescent="0.2">
      <c r="A288" s="445"/>
      <c r="B288" s="307"/>
      <c r="C288" s="307"/>
      <c r="D288" s="307"/>
      <c r="E288" s="307"/>
      <c r="F288" s="307"/>
      <c r="G288" s="307"/>
    </row>
    <row r="289" spans="1:7" ht="20.25" customHeight="1" x14ac:dyDescent="0.2">
      <c r="A289" s="445"/>
      <c r="B289" s="307"/>
      <c r="C289" s="307"/>
      <c r="D289" s="307"/>
      <c r="E289" s="307"/>
      <c r="F289" s="307"/>
      <c r="G289" s="307"/>
    </row>
    <row r="290" spans="1:7" ht="20.25" customHeight="1" x14ac:dyDescent="0.2">
      <c r="A290" s="445"/>
      <c r="B290" s="307"/>
      <c r="C290" s="307"/>
      <c r="D290" s="307"/>
      <c r="E290" s="307"/>
      <c r="F290" s="307"/>
      <c r="G290" s="307"/>
    </row>
    <row r="291" spans="1:7" ht="20.25" customHeight="1" x14ac:dyDescent="0.2">
      <c r="A291" s="445"/>
      <c r="B291" s="307"/>
      <c r="C291" s="307"/>
      <c r="D291" s="307"/>
      <c r="E291" s="307"/>
      <c r="F291" s="307"/>
      <c r="G291" s="307"/>
    </row>
    <row r="292" spans="1:7" ht="20.25" customHeight="1" x14ac:dyDescent="0.2">
      <c r="A292" s="445"/>
      <c r="B292" s="307"/>
      <c r="C292" s="307"/>
      <c r="D292" s="307"/>
      <c r="E292" s="307"/>
      <c r="F292" s="307"/>
      <c r="G292" s="307"/>
    </row>
    <row r="293" spans="1:7" ht="20.25" customHeight="1" x14ac:dyDescent="0.2">
      <c r="A293" s="445"/>
      <c r="B293" s="307"/>
      <c r="C293" s="307"/>
      <c r="D293" s="307"/>
      <c r="E293" s="307"/>
      <c r="F293" s="307"/>
      <c r="G293" s="307"/>
    </row>
    <row r="294" spans="1:7" ht="20.25" customHeight="1" x14ac:dyDescent="0.2">
      <c r="A294" s="445"/>
      <c r="B294" s="307"/>
      <c r="C294" s="307"/>
      <c r="D294" s="307"/>
      <c r="E294" s="307"/>
      <c r="F294" s="307"/>
      <c r="G294" s="307"/>
    </row>
    <row r="295" spans="1:7" ht="20.25" customHeight="1" x14ac:dyDescent="0.2">
      <c r="A295" s="445"/>
      <c r="B295" s="307"/>
      <c r="C295" s="307"/>
      <c r="D295" s="307"/>
      <c r="E295" s="307"/>
      <c r="F295" s="307"/>
      <c r="G295" s="307"/>
    </row>
    <row r="296" spans="1:7" ht="20.25" customHeight="1" x14ac:dyDescent="0.2">
      <c r="A296" s="445"/>
      <c r="B296" s="307"/>
      <c r="C296" s="307"/>
      <c r="D296" s="307"/>
      <c r="E296" s="307"/>
      <c r="F296" s="307"/>
      <c r="G296" s="307"/>
    </row>
    <row r="297" spans="1:7" ht="20.25" customHeight="1" x14ac:dyDescent="0.2">
      <c r="A297" s="445"/>
      <c r="B297" s="307"/>
      <c r="C297" s="307"/>
      <c r="D297" s="307"/>
      <c r="E297" s="307"/>
      <c r="F297" s="307"/>
      <c r="G297" s="307"/>
    </row>
    <row r="298" spans="1:7" ht="20.25" customHeight="1" x14ac:dyDescent="0.2">
      <c r="A298" s="445"/>
      <c r="B298" s="307"/>
      <c r="C298" s="307"/>
      <c r="D298" s="307"/>
      <c r="E298" s="307"/>
      <c r="F298" s="307"/>
      <c r="G298" s="307"/>
    </row>
    <row r="299" spans="1:7" ht="20.25" customHeight="1" x14ac:dyDescent="0.2">
      <c r="A299" s="445"/>
      <c r="B299" s="307"/>
      <c r="C299" s="307"/>
      <c r="D299" s="307"/>
      <c r="E299" s="307"/>
      <c r="F299" s="307"/>
      <c r="G299" s="307"/>
    </row>
    <row r="300" spans="1:7" ht="20.25" customHeight="1" x14ac:dyDescent="0.2">
      <c r="A300" s="445"/>
      <c r="B300" s="307"/>
      <c r="C300" s="307"/>
      <c r="D300" s="307"/>
      <c r="E300" s="307"/>
      <c r="F300" s="307"/>
      <c r="G300" s="307"/>
    </row>
    <row r="301" spans="1:7" ht="20.25" customHeight="1" x14ac:dyDescent="0.2">
      <c r="A301" s="445"/>
      <c r="B301" s="307"/>
      <c r="C301" s="307"/>
      <c r="D301" s="307"/>
      <c r="E301" s="307"/>
      <c r="F301" s="307"/>
      <c r="G301" s="307"/>
    </row>
    <row r="302" spans="1:7" ht="20.25" customHeight="1" x14ac:dyDescent="0.2">
      <c r="A302" s="445"/>
      <c r="B302" s="307"/>
      <c r="C302" s="307"/>
      <c r="D302" s="307"/>
      <c r="E302" s="307"/>
      <c r="F302" s="307"/>
      <c r="G302" s="307"/>
    </row>
    <row r="303" spans="1:7" ht="20.25" customHeight="1" x14ac:dyDescent="0.2">
      <c r="A303" s="445"/>
      <c r="B303" s="307"/>
      <c r="C303" s="307"/>
      <c r="D303" s="307"/>
      <c r="E303" s="307"/>
      <c r="F303" s="307"/>
      <c r="G303" s="307"/>
    </row>
    <row r="304" spans="1:7" ht="20.25" customHeight="1" x14ac:dyDescent="0.2">
      <c r="A304" s="445"/>
      <c r="B304" s="307"/>
      <c r="C304" s="307"/>
      <c r="D304" s="307"/>
      <c r="E304" s="307"/>
      <c r="F304" s="307"/>
      <c r="G304" s="307"/>
    </row>
    <row r="305" spans="1:7" ht="20.25" customHeight="1" x14ac:dyDescent="0.2">
      <c r="A305" s="445"/>
      <c r="B305" s="307"/>
      <c r="C305" s="307"/>
      <c r="D305" s="307"/>
      <c r="E305" s="307"/>
      <c r="F305" s="307"/>
      <c r="G305" s="307"/>
    </row>
    <row r="306" spans="1:7" ht="20.25" customHeight="1" x14ac:dyDescent="0.2">
      <c r="A306" s="445"/>
      <c r="B306" s="307"/>
      <c r="C306" s="307"/>
      <c r="D306" s="307"/>
      <c r="E306" s="307"/>
      <c r="F306" s="307"/>
      <c r="G306" s="307"/>
    </row>
    <row r="307" spans="1:7" ht="20.25" customHeight="1" x14ac:dyDescent="0.2">
      <c r="A307" s="445"/>
      <c r="B307" s="307"/>
      <c r="C307" s="307"/>
      <c r="D307" s="307"/>
      <c r="E307" s="307"/>
      <c r="F307" s="307"/>
      <c r="G307" s="307"/>
    </row>
    <row r="308" spans="1:7" ht="20.25" customHeight="1" x14ac:dyDescent="0.2">
      <c r="A308" s="445"/>
      <c r="B308" s="307"/>
      <c r="C308" s="307"/>
      <c r="D308" s="307"/>
      <c r="E308" s="307"/>
      <c r="F308" s="307"/>
      <c r="G308" s="307"/>
    </row>
    <row r="309" spans="1:7" ht="20.25" customHeight="1" x14ac:dyDescent="0.2">
      <c r="A309" s="445"/>
      <c r="B309" s="307"/>
      <c r="C309" s="307"/>
      <c r="D309" s="307"/>
      <c r="E309" s="307"/>
      <c r="F309" s="307"/>
      <c r="G309" s="307"/>
    </row>
    <row r="310" spans="1:7" ht="20.25" customHeight="1" x14ac:dyDescent="0.2">
      <c r="A310" s="445"/>
      <c r="B310" s="307"/>
      <c r="C310" s="307"/>
      <c r="D310" s="307"/>
      <c r="E310" s="307"/>
      <c r="F310" s="307"/>
      <c r="G310" s="307"/>
    </row>
    <row r="311" spans="1:7" ht="20.25" customHeight="1" x14ac:dyDescent="0.2">
      <c r="A311" s="445"/>
      <c r="B311" s="307"/>
      <c r="C311" s="307"/>
      <c r="D311" s="307"/>
      <c r="E311" s="307"/>
      <c r="F311" s="307"/>
      <c r="G311" s="307"/>
    </row>
    <row r="312" spans="1:7" ht="20.25" customHeight="1" x14ac:dyDescent="0.2">
      <c r="A312" s="445"/>
      <c r="B312" s="307"/>
      <c r="C312" s="307"/>
      <c r="D312" s="307"/>
      <c r="E312" s="307"/>
      <c r="F312" s="307"/>
      <c r="G312" s="307"/>
    </row>
    <row r="313" spans="1:7" ht="20.25" customHeight="1" x14ac:dyDescent="0.2">
      <c r="A313" s="445"/>
      <c r="B313" s="307"/>
      <c r="C313" s="307"/>
      <c r="D313" s="307"/>
      <c r="E313" s="307"/>
      <c r="F313" s="307"/>
      <c r="G313" s="307"/>
    </row>
    <row r="314" spans="1:7" ht="20.25" customHeight="1" x14ac:dyDescent="0.2">
      <c r="A314" s="445"/>
      <c r="B314" s="307"/>
      <c r="C314" s="307"/>
      <c r="D314" s="307"/>
      <c r="E314" s="307"/>
      <c r="F314" s="307"/>
      <c r="G314" s="307"/>
    </row>
    <row r="315" spans="1:7" ht="20.25" customHeight="1" x14ac:dyDescent="0.2">
      <c r="A315" s="445"/>
      <c r="B315" s="307"/>
      <c r="C315" s="307"/>
      <c r="D315" s="307"/>
      <c r="E315" s="307"/>
      <c r="F315" s="307"/>
      <c r="G315" s="307"/>
    </row>
    <row r="316" spans="1:7" ht="20.25" customHeight="1" x14ac:dyDescent="0.2">
      <c r="A316" s="445"/>
      <c r="B316" s="307"/>
      <c r="C316" s="307"/>
      <c r="D316" s="307"/>
      <c r="E316" s="307"/>
      <c r="F316" s="307"/>
      <c r="G316" s="307"/>
    </row>
    <row r="317" spans="1:7" ht="20.25" customHeight="1" x14ac:dyDescent="0.2">
      <c r="A317" s="445"/>
      <c r="B317" s="307"/>
      <c r="C317" s="307"/>
      <c r="D317" s="307"/>
      <c r="E317" s="307"/>
      <c r="F317" s="307"/>
      <c r="G317" s="307"/>
    </row>
    <row r="318" spans="1:7" ht="20.25" customHeight="1" x14ac:dyDescent="0.2">
      <c r="A318" s="445"/>
      <c r="B318" s="307"/>
      <c r="C318" s="307"/>
      <c r="D318" s="307"/>
      <c r="E318" s="307"/>
      <c r="F318" s="307"/>
      <c r="G318" s="307"/>
    </row>
    <row r="319" spans="1:7" ht="20.25" customHeight="1" x14ac:dyDescent="0.2">
      <c r="A319" s="445"/>
      <c r="B319" s="307"/>
      <c r="C319" s="307"/>
      <c r="D319" s="307"/>
      <c r="E319" s="307"/>
      <c r="F319" s="307"/>
      <c r="G319" s="307"/>
    </row>
    <row r="320" spans="1:7" ht="20.25" customHeight="1" x14ac:dyDescent="0.2">
      <c r="A320" s="445"/>
      <c r="B320" s="307"/>
      <c r="C320" s="307"/>
      <c r="D320" s="307"/>
      <c r="E320" s="307"/>
      <c r="F320" s="307"/>
      <c r="G320" s="307"/>
    </row>
    <row r="321" spans="1:7" ht="20.25" customHeight="1" x14ac:dyDescent="0.2">
      <c r="A321" s="445"/>
      <c r="B321" s="307"/>
      <c r="C321" s="307"/>
      <c r="D321" s="307"/>
      <c r="E321" s="307"/>
      <c r="F321" s="307"/>
      <c r="G321" s="307"/>
    </row>
    <row r="322" spans="1:7" ht="20.25" customHeight="1" x14ac:dyDescent="0.2">
      <c r="A322" s="445"/>
      <c r="B322" s="307"/>
      <c r="C322" s="307"/>
      <c r="D322" s="307"/>
      <c r="E322" s="307"/>
      <c r="F322" s="307"/>
      <c r="G322" s="307"/>
    </row>
    <row r="323" spans="1:7" ht="20.25" customHeight="1" x14ac:dyDescent="0.2">
      <c r="A323" s="445"/>
      <c r="B323" s="307"/>
      <c r="C323" s="307"/>
      <c r="D323" s="307"/>
      <c r="E323" s="307"/>
      <c r="F323" s="307"/>
      <c r="G323" s="307"/>
    </row>
    <row r="324" spans="1:7" ht="20.25" customHeight="1" x14ac:dyDescent="0.2">
      <c r="A324" s="445"/>
      <c r="B324" s="307"/>
      <c r="C324" s="307"/>
      <c r="D324" s="307"/>
      <c r="E324" s="307"/>
      <c r="F324" s="307"/>
      <c r="G324" s="307"/>
    </row>
    <row r="325" spans="1:7" ht="20.25" customHeight="1" x14ac:dyDescent="0.2">
      <c r="A325" s="445"/>
      <c r="B325" s="307"/>
      <c r="C325" s="307"/>
      <c r="D325" s="307"/>
      <c r="E325" s="307"/>
      <c r="F325" s="307"/>
      <c r="G325" s="307"/>
    </row>
    <row r="326" spans="1:7" ht="20.25" customHeight="1" x14ac:dyDescent="0.2">
      <c r="A326" s="445"/>
      <c r="B326" s="307"/>
      <c r="C326" s="307"/>
      <c r="D326" s="307"/>
      <c r="E326" s="307"/>
      <c r="F326" s="307"/>
      <c r="G326" s="307"/>
    </row>
    <row r="327" spans="1:7" ht="20.25" customHeight="1" x14ac:dyDescent="0.2">
      <c r="A327" s="445"/>
      <c r="B327" s="307"/>
      <c r="C327" s="307"/>
      <c r="D327" s="307"/>
      <c r="E327" s="307"/>
      <c r="F327" s="307"/>
      <c r="G327" s="307"/>
    </row>
    <row r="328" spans="1:7" ht="20.25" customHeight="1" x14ac:dyDescent="0.2">
      <c r="A328" s="445"/>
      <c r="B328" s="307"/>
      <c r="C328" s="307"/>
      <c r="D328" s="307"/>
      <c r="E328" s="307"/>
      <c r="F328" s="307"/>
      <c r="G328" s="307"/>
    </row>
    <row r="329" spans="1:7" ht="20.25" customHeight="1" x14ac:dyDescent="0.2">
      <c r="A329" s="445"/>
      <c r="B329" s="307"/>
      <c r="C329" s="307"/>
      <c r="D329" s="307"/>
      <c r="E329" s="307"/>
      <c r="F329" s="307"/>
      <c r="G329" s="307"/>
    </row>
    <row r="330" spans="1:7" ht="20.25" customHeight="1" x14ac:dyDescent="0.2">
      <c r="A330" s="445"/>
      <c r="B330" s="307"/>
      <c r="C330" s="307"/>
      <c r="D330" s="307"/>
      <c r="E330" s="307"/>
      <c r="F330" s="307"/>
      <c r="G330" s="307"/>
    </row>
    <row r="331" spans="1:7" ht="20.25" customHeight="1" x14ac:dyDescent="0.2">
      <c r="A331" s="445"/>
      <c r="B331" s="307"/>
      <c r="C331" s="307"/>
      <c r="D331" s="307"/>
      <c r="E331" s="307"/>
      <c r="F331" s="307"/>
      <c r="G331" s="307"/>
    </row>
    <row r="332" spans="1:7" ht="20.25" customHeight="1" x14ac:dyDescent="0.2">
      <c r="A332" s="445"/>
      <c r="B332" s="307"/>
      <c r="C332" s="307"/>
      <c r="D332" s="307"/>
      <c r="E332" s="307"/>
      <c r="F332" s="307"/>
      <c r="G332" s="307"/>
    </row>
    <row r="333" spans="1:7" ht="20.25" customHeight="1" x14ac:dyDescent="0.2">
      <c r="A333" s="445"/>
      <c r="B333" s="307"/>
      <c r="C333" s="307"/>
      <c r="D333" s="307"/>
      <c r="E333" s="307"/>
      <c r="F333" s="307"/>
      <c r="G333" s="307"/>
    </row>
    <row r="334" spans="1:7" ht="20.25" customHeight="1" x14ac:dyDescent="0.2">
      <c r="A334" s="445"/>
      <c r="B334" s="307"/>
      <c r="C334" s="307"/>
      <c r="D334" s="307"/>
      <c r="E334" s="307"/>
      <c r="F334" s="307"/>
      <c r="G334" s="307"/>
    </row>
    <row r="335" spans="1:7" ht="20.25" customHeight="1" x14ac:dyDescent="0.2">
      <c r="A335" s="445"/>
      <c r="B335" s="307"/>
      <c r="C335" s="307"/>
      <c r="D335" s="307"/>
      <c r="E335" s="307"/>
      <c r="F335" s="307"/>
      <c r="G335" s="307"/>
    </row>
    <row r="336" spans="1:7" ht="20.25" customHeight="1" x14ac:dyDescent="0.2">
      <c r="A336" s="445"/>
      <c r="B336" s="307"/>
      <c r="C336" s="307"/>
      <c r="D336" s="307"/>
      <c r="E336" s="307"/>
      <c r="F336" s="307"/>
      <c r="G336" s="307"/>
    </row>
    <row r="337" spans="1:7" ht="20.25" customHeight="1" x14ac:dyDescent="0.2">
      <c r="A337" s="445"/>
      <c r="B337" s="307"/>
      <c r="C337" s="307"/>
      <c r="D337" s="307"/>
      <c r="E337" s="307"/>
      <c r="F337" s="307"/>
      <c r="G337" s="307"/>
    </row>
    <row r="338" spans="1:7" ht="20.25" customHeight="1" x14ac:dyDescent="0.2">
      <c r="A338" s="445"/>
      <c r="B338" s="307"/>
      <c r="C338" s="307"/>
      <c r="D338" s="307"/>
      <c r="E338" s="307"/>
      <c r="F338" s="307"/>
      <c r="G338" s="307"/>
    </row>
    <row r="339" spans="1:7" ht="20.25" customHeight="1" x14ac:dyDescent="0.2">
      <c r="A339" s="445"/>
      <c r="B339" s="307"/>
      <c r="C339" s="307"/>
      <c r="D339" s="307"/>
      <c r="E339" s="307"/>
      <c r="F339" s="307"/>
      <c r="G339" s="307"/>
    </row>
    <row r="340" spans="1:7" ht="20.25" customHeight="1" x14ac:dyDescent="0.2">
      <c r="A340" s="445"/>
      <c r="B340" s="307"/>
      <c r="C340" s="307"/>
      <c r="D340" s="307"/>
      <c r="E340" s="307"/>
      <c r="F340" s="307"/>
      <c r="G340" s="307"/>
    </row>
    <row r="341" spans="1:7" ht="20.25" customHeight="1" x14ac:dyDescent="0.2">
      <c r="A341" s="445"/>
      <c r="B341" s="307"/>
      <c r="C341" s="307"/>
      <c r="D341" s="307"/>
      <c r="E341" s="307"/>
      <c r="F341" s="307"/>
      <c r="G341" s="307"/>
    </row>
    <row r="342" spans="1:7" ht="20.25" customHeight="1" x14ac:dyDescent="0.2">
      <c r="A342" s="445"/>
      <c r="B342" s="307"/>
      <c r="C342" s="307"/>
      <c r="D342" s="307"/>
      <c r="E342" s="307"/>
      <c r="F342" s="307"/>
      <c r="G342" s="307"/>
    </row>
    <row r="343" spans="1:7" ht="20.25" customHeight="1" x14ac:dyDescent="0.2">
      <c r="A343" s="445"/>
      <c r="B343" s="307"/>
      <c r="C343" s="307"/>
      <c r="D343" s="307"/>
      <c r="E343" s="307"/>
      <c r="F343" s="307"/>
      <c r="G343" s="307"/>
    </row>
    <row r="344" spans="1:7" ht="20.25" customHeight="1" x14ac:dyDescent="0.2">
      <c r="A344" s="445"/>
      <c r="B344" s="307"/>
      <c r="C344" s="307"/>
      <c r="D344" s="307"/>
      <c r="E344" s="307"/>
      <c r="F344" s="307"/>
      <c r="G344" s="307"/>
    </row>
    <row r="345" spans="1:7" ht="20.25" customHeight="1" x14ac:dyDescent="0.2">
      <c r="A345" s="445"/>
      <c r="B345" s="307"/>
      <c r="C345" s="307"/>
      <c r="D345" s="307"/>
      <c r="E345" s="307"/>
      <c r="F345" s="307"/>
      <c r="G345" s="307"/>
    </row>
    <row r="346" spans="1:7" ht="20.25" customHeight="1" x14ac:dyDescent="0.2">
      <c r="A346" s="445"/>
      <c r="B346" s="307"/>
      <c r="C346" s="307"/>
      <c r="D346" s="307"/>
      <c r="E346" s="307"/>
      <c r="F346" s="307"/>
      <c r="G346" s="307"/>
    </row>
    <row r="347" spans="1:7" ht="20.25" customHeight="1" x14ac:dyDescent="0.2">
      <c r="A347" s="445"/>
      <c r="B347" s="307"/>
      <c r="C347" s="307"/>
      <c r="D347" s="307"/>
      <c r="E347" s="307"/>
      <c r="F347" s="307"/>
      <c r="G347" s="307"/>
    </row>
    <row r="348" spans="1:7" ht="20.25" customHeight="1" x14ac:dyDescent="0.2">
      <c r="A348" s="445"/>
      <c r="B348" s="307"/>
      <c r="C348" s="307"/>
      <c r="D348" s="307"/>
      <c r="E348" s="307"/>
      <c r="F348" s="307"/>
      <c r="G348" s="307"/>
    </row>
    <row r="349" spans="1:7" ht="20.25" customHeight="1" x14ac:dyDescent="0.2">
      <c r="A349" s="445"/>
      <c r="B349" s="307"/>
      <c r="C349" s="307"/>
      <c r="D349" s="307"/>
      <c r="E349" s="307"/>
      <c r="F349" s="307"/>
      <c r="G349" s="307"/>
    </row>
    <row r="350" spans="1:7" ht="20.25" customHeight="1" x14ac:dyDescent="0.2">
      <c r="A350" s="445"/>
      <c r="B350" s="307"/>
      <c r="C350" s="307"/>
      <c r="D350" s="307"/>
      <c r="E350" s="307"/>
      <c r="F350" s="307"/>
      <c r="G350" s="307"/>
    </row>
    <row r="351" spans="1:7" ht="20.25" customHeight="1" x14ac:dyDescent="0.2">
      <c r="A351" s="445"/>
      <c r="B351" s="307"/>
      <c r="C351" s="307"/>
      <c r="D351" s="307"/>
      <c r="E351" s="307"/>
      <c r="F351" s="307"/>
      <c r="G351" s="307"/>
    </row>
    <row r="352" spans="1:7" ht="20.25" customHeight="1" x14ac:dyDescent="0.2">
      <c r="A352" s="445"/>
      <c r="B352" s="307"/>
      <c r="C352" s="307"/>
      <c r="D352" s="307"/>
      <c r="E352" s="307"/>
      <c r="F352" s="307"/>
      <c r="G352" s="307"/>
    </row>
    <row r="353" spans="1:7" ht="20.25" customHeight="1" x14ac:dyDescent="0.2">
      <c r="A353" s="445"/>
      <c r="B353" s="307"/>
      <c r="C353" s="307"/>
      <c r="D353" s="307"/>
      <c r="E353" s="307"/>
      <c r="F353" s="307"/>
      <c r="G353" s="307"/>
    </row>
    <row r="354" spans="1:7" ht="20.25" customHeight="1" x14ac:dyDescent="0.2">
      <c r="A354" s="445"/>
      <c r="B354" s="307"/>
      <c r="C354" s="307"/>
      <c r="D354" s="307"/>
      <c r="E354" s="307"/>
      <c r="F354" s="307"/>
      <c r="G354" s="307"/>
    </row>
    <row r="355" spans="1:7" ht="20.25" customHeight="1" x14ac:dyDescent="0.2">
      <c r="A355" s="445"/>
      <c r="B355" s="307"/>
      <c r="C355" s="307"/>
      <c r="D355" s="307"/>
      <c r="E355" s="307"/>
      <c r="F355" s="307"/>
      <c r="G355" s="307"/>
    </row>
    <row r="356" spans="1:7" ht="20.25" customHeight="1" x14ac:dyDescent="0.2">
      <c r="A356" s="445"/>
      <c r="B356" s="307"/>
      <c r="C356" s="307"/>
      <c r="D356" s="307"/>
      <c r="E356" s="307"/>
      <c r="F356" s="307"/>
      <c r="G356" s="307"/>
    </row>
    <row r="357" spans="1:7" ht="20.25" customHeight="1" x14ac:dyDescent="0.2">
      <c r="A357" s="445"/>
      <c r="B357" s="307"/>
      <c r="C357" s="307"/>
      <c r="D357" s="307"/>
      <c r="E357" s="307"/>
      <c r="F357" s="307"/>
      <c r="G357" s="307"/>
    </row>
    <row r="358" spans="1:7" ht="20.25" customHeight="1" x14ac:dyDescent="0.2">
      <c r="A358" s="445"/>
      <c r="B358" s="307"/>
      <c r="C358" s="307"/>
      <c r="D358" s="307"/>
      <c r="E358" s="307"/>
      <c r="F358" s="307"/>
      <c r="G358" s="307"/>
    </row>
    <row r="359" spans="1:7" ht="20.25" customHeight="1" x14ac:dyDescent="0.2">
      <c r="A359" s="445"/>
      <c r="B359" s="307"/>
      <c r="C359" s="307"/>
      <c r="D359" s="307"/>
      <c r="E359" s="307"/>
      <c r="F359" s="307"/>
      <c r="G359" s="307"/>
    </row>
    <row r="360" spans="1:7" ht="20.25" customHeight="1" x14ac:dyDescent="0.2">
      <c r="A360" s="445"/>
      <c r="B360" s="307"/>
      <c r="C360" s="307"/>
      <c r="D360" s="307"/>
      <c r="E360" s="307"/>
      <c r="F360" s="307"/>
      <c r="G360" s="307"/>
    </row>
    <row r="361" spans="1:7" ht="20.25" customHeight="1" x14ac:dyDescent="0.2">
      <c r="A361" s="445"/>
      <c r="B361" s="307"/>
      <c r="C361" s="307"/>
      <c r="D361" s="307"/>
      <c r="E361" s="307"/>
      <c r="F361" s="307"/>
      <c r="G361" s="307"/>
    </row>
    <row r="362" spans="1:7" ht="20.25" customHeight="1" x14ac:dyDescent="0.2">
      <c r="A362" s="445"/>
      <c r="B362" s="307"/>
      <c r="C362" s="307"/>
      <c r="D362" s="307"/>
      <c r="E362" s="307"/>
      <c r="F362" s="307"/>
      <c r="G362" s="307"/>
    </row>
    <row r="363" spans="1:7" ht="20.25" customHeight="1" x14ac:dyDescent="0.2">
      <c r="A363" s="445"/>
      <c r="B363" s="307"/>
      <c r="C363" s="307"/>
      <c r="D363" s="307"/>
      <c r="E363" s="307"/>
      <c r="F363" s="307"/>
      <c r="G363" s="307"/>
    </row>
    <row r="364" spans="1:7" ht="20.25" customHeight="1" x14ac:dyDescent="0.2">
      <c r="A364" s="445"/>
      <c r="B364" s="307"/>
      <c r="C364" s="307"/>
      <c r="D364" s="307"/>
      <c r="E364" s="307"/>
      <c r="F364" s="307"/>
      <c r="G364" s="307"/>
    </row>
    <row r="365" spans="1:7" ht="20.25" customHeight="1" x14ac:dyDescent="0.2">
      <c r="A365" s="445"/>
      <c r="B365" s="307"/>
      <c r="C365" s="307"/>
      <c r="D365" s="307"/>
      <c r="E365" s="307"/>
      <c r="F365" s="307"/>
      <c r="G365" s="307"/>
    </row>
    <row r="366" spans="1:7" ht="20.25" customHeight="1" x14ac:dyDescent="0.2">
      <c r="A366" s="445"/>
      <c r="B366" s="307"/>
      <c r="C366" s="307"/>
      <c r="D366" s="307"/>
      <c r="E366" s="307"/>
      <c r="F366" s="307"/>
      <c r="G366" s="307"/>
    </row>
    <row r="367" spans="1:7" ht="20.25" customHeight="1" x14ac:dyDescent="0.2">
      <c r="A367" s="445"/>
      <c r="B367" s="307"/>
      <c r="C367" s="307"/>
      <c r="D367" s="307"/>
      <c r="E367" s="307"/>
      <c r="F367" s="307"/>
      <c r="G367" s="307"/>
    </row>
    <row r="368" spans="1:7" ht="20.25" customHeight="1" x14ac:dyDescent="0.2">
      <c r="A368" s="445"/>
      <c r="B368" s="307"/>
      <c r="C368" s="307"/>
      <c r="D368" s="307"/>
      <c r="E368" s="307"/>
      <c r="F368" s="307"/>
      <c r="G368" s="307"/>
    </row>
    <row r="369" spans="1:7" ht="20.25" customHeight="1" x14ac:dyDescent="0.2">
      <c r="A369" s="445"/>
      <c r="B369" s="307"/>
      <c r="C369" s="307"/>
      <c r="D369" s="307"/>
      <c r="E369" s="307"/>
      <c r="F369" s="307"/>
      <c r="G369" s="307"/>
    </row>
    <row r="370" spans="1:7" ht="20.25" customHeight="1" x14ac:dyDescent="0.2">
      <c r="A370" s="445"/>
      <c r="B370" s="307"/>
      <c r="C370" s="307"/>
      <c r="D370" s="307"/>
      <c r="E370" s="307"/>
      <c r="F370" s="307"/>
      <c r="G370" s="307"/>
    </row>
    <row r="371" spans="1:7" ht="20.25" customHeight="1" x14ac:dyDescent="0.2">
      <c r="A371" s="445"/>
      <c r="B371" s="307"/>
      <c r="C371" s="307"/>
      <c r="D371" s="307"/>
      <c r="E371" s="307"/>
      <c r="F371" s="307"/>
      <c r="G371" s="307"/>
    </row>
    <row r="372" spans="1:7" ht="20.25" customHeight="1" x14ac:dyDescent="0.2">
      <c r="A372" s="445"/>
      <c r="B372" s="307"/>
      <c r="C372" s="307"/>
      <c r="D372" s="307"/>
      <c r="E372" s="307"/>
      <c r="F372" s="307"/>
      <c r="G372" s="307"/>
    </row>
    <row r="373" spans="1:7" ht="20.25" customHeight="1" x14ac:dyDescent="0.2">
      <c r="A373" s="445"/>
      <c r="B373" s="307"/>
      <c r="C373" s="307"/>
      <c r="D373" s="307"/>
      <c r="E373" s="307"/>
      <c r="F373" s="307"/>
      <c r="G373" s="307"/>
    </row>
    <row r="374" spans="1:7" ht="20.25" customHeight="1" x14ac:dyDescent="0.2">
      <c r="A374" s="445"/>
      <c r="B374" s="307"/>
      <c r="C374" s="307"/>
      <c r="D374" s="307"/>
      <c r="E374" s="307"/>
      <c r="F374" s="307"/>
      <c r="G374" s="307"/>
    </row>
    <row r="375" spans="1:7" ht="20.25" customHeight="1" x14ac:dyDescent="0.2">
      <c r="A375" s="445"/>
      <c r="B375" s="307"/>
      <c r="C375" s="307"/>
      <c r="D375" s="307"/>
      <c r="E375" s="307"/>
      <c r="F375" s="307"/>
      <c r="G375" s="307"/>
    </row>
    <row r="376" spans="1:7" ht="20.25" customHeight="1" x14ac:dyDescent="0.2">
      <c r="A376" s="445"/>
      <c r="B376" s="307"/>
      <c r="C376" s="307"/>
      <c r="D376" s="307"/>
      <c r="E376" s="307"/>
      <c r="F376" s="307"/>
      <c r="G376" s="307"/>
    </row>
    <row r="377" spans="1:7" ht="20.25" customHeight="1" x14ac:dyDescent="0.2">
      <c r="A377" s="445"/>
      <c r="B377" s="307"/>
      <c r="C377" s="307"/>
      <c r="D377" s="307"/>
      <c r="E377" s="307"/>
      <c r="F377" s="307"/>
      <c r="G377" s="307"/>
    </row>
    <row r="378" spans="1:7" ht="20.25" customHeight="1" x14ac:dyDescent="0.2">
      <c r="A378" s="445"/>
      <c r="B378" s="307"/>
      <c r="C378" s="307"/>
      <c r="D378" s="307"/>
      <c r="E378" s="307"/>
      <c r="F378" s="307"/>
      <c r="G378" s="307"/>
    </row>
    <row r="379" spans="1:7" ht="20.25" customHeight="1" x14ac:dyDescent="0.2">
      <c r="A379" s="445"/>
      <c r="B379" s="307"/>
      <c r="C379" s="307"/>
      <c r="D379" s="307"/>
      <c r="E379" s="307"/>
      <c r="F379" s="307"/>
      <c r="G379" s="307"/>
    </row>
    <row r="380" spans="1:7" ht="20.25" customHeight="1" x14ac:dyDescent="0.2">
      <c r="A380" s="445"/>
      <c r="B380" s="307"/>
      <c r="C380" s="307"/>
      <c r="D380" s="307"/>
      <c r="E380" s="307"/>
      <c r="F380" s="307"/>
      <c r="G380" s="307"/>
    </row>
    <row r="381" spans="1:7" ht="20.25" customHeight="1" x14ac:dyDescent="0.2">
      <c r="A381" s="445"/>
      <c r="B381" s="307"/>
      <c r="C381" s="307"/>
      <c r="D381" s="307"/>
      <c r="E381" s="307"/>
      <c r="F381" s="307"/>
      <c r="G381" s="307"/>
    </row>
    <row r="382" spans="1:7" ht="20.25" customHeight="1" x14ac:dyDescent="0.2">
      <c r="A382" s="445"/>
      <c r="B382" s="307"/>
      <c r="C382" s="307"/>
      <c r="D382" s="307"/>
      <c r="E382" s="307"/>
      <c r="F382" s="307"/>
      <c r="G382" s="307"/>
    </row>
    <row r="383" spans="1:7" ht="20.25" customHeight="1" x14ac:dyDescent="0.2">
      <c r="A383" s="445"/>
      <c r="B383" s="307"/>
      <c r="C383" s="307"/>
      <c r="D383" s="307"/>
      <c r="E383" s="307"/>
      <c r="F383" s="307"/>
      <c r="G383" s="307"/>
    </row>
    <row r="384" spans="1:7" ht="20.25" customHeight="1" x14ac:dyDescent="0.2">
      <c r="A384" s="445"/>
      <c r="B384" s="307"/>
      <c r="C384" s="307"/>
      <c r="D384" s="307"/>
      <c r="E384" s="307"/>
      <c r="F384" s="307"/>
      <c r="G384" s="307"/>
    </row>
    <row r="385" spans="1:7" ht="20.25" customHeight="1" x14ac:dyDescent="0.2">
      <c r="A385" s="445"/>
      <c r="B385" s="307"/>
      <c r="C385" s="307"/>
      <c r="D385" s="307"/>
      <c r="E385" s="307"/>
      <c r="F385" s="307"/>
      <c r="G385" s="307"/>
    </row>
    <row r="386" spans="1:7" ht="20.25" customHeight="1" x14ac:dyDescent="0.2">
      <c r="A386" s="445"/>
      <c r="B386" s="307"/>
      <c r="C386" s="307"/>
      <c r="D386" s="307"/>
      <c r="E386" s="307"/>
      <c r="F386" s="307"/>
      <c r="G386" s="307"/>
    </row>
    <row r="387" spans="1:7" ht="20.25" customHeight="1" x14ac:dyDescent="0.2">
      <c r="A387" s="445"/>
      <c r="B387" s="307"/>
      <c r="C387" s="307"/>
      <c r="D387" s="307"/>
      <c r="E387" s="307"/>
      <c r="F387" s="307"/>
      <c r="G387" s="307"/>
    </row>
    <row r="388" spans="1:7" ht="20.25" customHeight="1" x14ac:dyDescent="0.2">
      <c r="A388" s="445"/>
      <c r="B388" s="307"/>
      <c r="C388" s="307"/>
      <c r="D388" s="307"/>
      <c r="E388" s="307"/>
      <c r="F388" s="307"/>
      <c r="G388" s="307"/>
    </row>
    <row r="389" spans="1:7" ht="20.25" customHeight="1" x14ac:dyDescent="0.2">
      <c r="A389" s="445"/>
      <c r="B389" s="307"/>
      <c r="C389" s="307"/>
      <c r="D389" s="307"/>
      <c r="E389" s="307"/>
      <c r="F389" s="307"/>
      <c r="G389" s="307"/>
    </row>
    <row r="390" spans="1:7" ht="20.25" customHeight="1" x14ac:dyDescent="0.2">
      <c r="A390" s="445"/>
      <c r="B390" s="307"/>
      <c r="C390" s="307"/>
      <c r="D390" s="307"/>
      <c r="E390" s="307"/>
      <c r="F390" s="307"/>
      <c r="G390" s="307"/>
    </row>
    <row r="391" spans="1:7" ht="20.25" customHeight="1" x14ac:dyDescent="0.2">
      <c r="A391" s="445"/>
      <c r="B391" s="307"/>
      <c r="C391" s="307"/>
      <c r="D391" s="307"/>
      <c r="E391" s="307"/>
      <c r="F391" s="307"/>
      <c r="G391" s="307"/>
    </row>
    <row r="392" spans="1:7" ht="20.25" customHeight="1" x14ac:dyDescent="0.2">
      <c r="A392" s="445"/>
      <c r="B392" s="307"/>
      <c r="C392" s="307"/>
      <c r="D392" s="307"/>
      <c r="E392" s="307"/>
      <c r="F392" s="307"/>
      <c r="G392" s="307"/>
    </row>
    <row r="393" spans="1:7" ht="20.25" customHeight="1" x14ac:dyDescent="0.2">
      <c r="A393" s="445"/>
      <c r="B393" s="307"/>
      <c r="C393" s="307"/>
      <c r="D393" s="307"/>
      <c r="E393" s="307"/>
      <c r="F393" s="307"/>
      <c r="G393" s="307"/>
    </row>
    <row r="394" spans="1:7" ht="20.25" customHeight="1" x14ac:dyDescent="0.2">
      <c r="A394" s="445"/>
      <c r="B394" s="307"/>
      <c r="C394" s="307"/>
      <c r="D394" s="307"/>
      <c r="E394" s="307"/>
      <c r="F394" s="307"/>
      <c r="G394" s="307"/>
    </row>
    <row r="395" spans="1:7" ht="20.25" customHeight="1" x14ac:dyDescent="0.2">
      <c r="A395" s="445"/>
      <c r="B395" s="307"/>
      <c r="C395" s="307"/>
      <c r="D395" s="307"/>
      <c r="E395" s="307"/>
      <c r="F395" s="307"/>
      <c r="G395" s="307"/>
    </row>
    <row r="396" spans="1:7" ht="20.25" customHeight="1" x14ac:dyDescent="0.2">
      <c r="A396" s="445"/>
      <c r="B396" s="307"/>
      <c r="C396" s="307"/>
      <c r="D396" s="307"/>
      <c r="E396" s="307"/>
      <c r="F396" s="307"/>
      <c r="G396" s="307"/>
    </row>
    <row r="397" spans="1:7" ht="20.25" customHeight="1" x14ac:dyDescent="0.2">
      <c r="A397" s="445"/>
      <c r="B397" s="307"/>
      <c r="C397" s="307"/>
      <c r="D397" s="307"/>
      <c r="E397" s="307"/>
      <c r="F397" s="307"/>
      <c r="G397" s="307"/>
    </row>
    <row r="398" spans="1:7" ht="20.25" customHeight="1" x14ac:dyDescent="0.2">
      <c r="A398" s="445"/>
      <c r="B398" s="307"/>
      <c r="C398" s="307"/>
      <c r="D398" s="307"/>
      <c r="E398" s="307"/>
      <c r="F398" s="307"/>
      <c r="G398" s="307"/>
    </row>
    <row r="399" spans="1:7" ht="20.25" customHeight="1" x14ac:dyDescent="0.2">
      <c r="A399" s="445"/>
      <c r="B399" s="307"/>
      <c r="C399" s="307"/>
      <c r="D399" s="307"/>
      <c r="E399" s="307"/>
      <c r="F399" s="307"/>
      <c r="G399" s="307"/>
    </row>
    <row r="400" spans="1:7" ht="20.25" customHeight="1" x14ac:dyDescent="0.2">
      <c r="A400" s="445"/>
      <c r="B400" s="307"/>
      <c r="C400" s="307"/>
      <c r="D400" s="307"/>
      <c r="E400" s="307"/>
      <c r="F400" s="307"/>
      <c r="G400" s="307"/>
    </row>
    <row r="401" spans="1:7" ht="20.25" customHeight="1" x14ac:dyDescent="0.2">
      <c r="A401" s="445"/>
      <c r="B401" s="307"/>
      <c r="C401" s="307"/>
      <c r="D401" s="307"/>
      <c r="E401" s="307"/>
      <c r="F401" s="307"/>
      <c r="G401" s="307"/>
    </row>
    <row r="402" spans="1:7" ht="20.25" customHeight="1" x14ac:dyDescent="0.2">
      <c r="A402" s="445"/>
      <c r="B402" s="307"/>
      <c r="C402" s="307"/>
      <c r="D402" s="307"/>
      <c r="E402" s="307"/>
      <c r="F402" s="307"/>
      <c r="G402" s="307"/>
    </row>
    <row r="403" spans="1:7" ht="20.25" customHeight="1" x14ac:dyDescent="0.2">
      <c r="A403" s="445"/>
      <c r="B403" s="307"/>
      <c r="C403" s="307"/>
      <c r="D403" s="307"/>
      <c r="E403" s="307"/>
      <c r="F403" s="307"/>
      <c r="G403" s="307"/>
    </row>
    <row r="404" spans="1:7" ht="20.25" customHeight="1" x14ac:dyDescent="0.2">
      <c r="A404" s="445"/>
      <c r="B404" s="307"/>
      <c r="C404" s="307"/>
      <c r="D404" s="307"/>
      <c r="E404" s="307"/>
      <c r="F404" s="307"/>
      <c r="G404" s="307"/>
    </row>
    <row r="405" spans="1:7" ht="20.25" customHeight="1" x14ac:dyDescent="0.2">
      <c r="A405" s="445"/>
      <c r="B405" s="307"/>
      <c r="C405" s="307"/>
      <c r="D405" s="307"/>
      <c r="E405" s="307"/>
      <c r="F405" s="307"/>
      <c r="G405" s="307"/>
    </row>
    <row r="406" spans="1:7" ht="20.25" customHeight="1" x14ac:dyDescent="0.2">
      <c r="A406" s="445"/>
      <c r="B406" s="307"/>
      <c r="C406" s="307"/>
      <c r="D406" s="307"/>
      <c r="E406" s="307"/>
      <c r="F406" s="307"/>
      <c r="G406" s="307"/>
    </row>
    <row r="407" spans="1:7" ht="20.25" customHeight="1" x14ac:dyDescent="0.2">
      <c r="A407" s="445"/>
      <c r="B407" s="307"/>
      <c r="C407" s="307"/>
      <c r="D407" s="307"/>
      <c r="E407" s="307"/>
      <c r="F407" s="307"/>
      <c r="G407" s="307"/>
    </row>
    <row r="408" spans="1:7" ht="20.25" customHeight="1" x14ac:dyDescent="0.2">
      <c r="A408" s="445"/>
      <c r="B408" s="307"/>
      <c r="C408" s="307"/>
      <c r="D408" s="307"/>
      <c r="E408" s="307"/>
      <c r="F408" s="307"/>
      <c r="G408" s="307"/>
    </row>
    <row r="409" spans="1:7" ht="20.25" customHeight="1" x14ac:dyDescent="0.2">
      <c r="A409" s="445"/>
      <c r="B409" s="307"/>
      <c r="C409" s="307"/>
      <c r="D409" s="307"/>
      <c r="E409" s="307"/>
      <c r="F409" s="307"/>
      <c r="G409" s="307"/>
    </row>
    <row r="410" spans="1:7" ht="20.25" customHeight="1" x14ac:dyDescent="0.2">
      <c r="A410" s="445"/>
      <c r="B410" s="307"/>
      <c r="C410" s="307"/>
      <c r="D410" s="307"/>
      <c r="E410" s="307"/>
      <c r="F410" s="307"/>
      <c r="G410" s="307"/>
    </row>
    <row r="411" spans="1:7" ht="20.25" customHeight="1" x14ac:dyDescent="0.2">
      <c r="A411" s="445"/>
      <c r="B411" s="307"/>
      <c r="C411" s="307"/>
      <c r="D411" s="307"/>
      <c r="E411" s="307"/>
      <c r="F411" s="307"/>
      <c r="G411" s="307"/>
    </row>
    <row r="412" spans="1:7" ht="20.25" customHeight="1" x14ac:dyDescent="0.2">
      <c r="A412" s="445"/>
      <c r="B412" s="307"/>
      <c r="C412" s="307"/>
      <c r="D412" s="307"/>
      <c r="E412" s="307"/>
      <c r="F412" s="307"/>
      <c r="G412" s="307"/>
    </row>
    <row r="413" spans="1:7" ht="20.25" customHeight="1" x14ac:dyDescent="0.2">
      <c r="A413" s="445"/>
      <c r="B413" s="307"/>
      <c r="C413" s="307"/>
      <c r="D413" s="307"/>
      <c r="E413" s="307"/>
      <c r="F413" s="307"/>
      <c r="G413" s="307"/>
    </row>
    <row r="414" spans="1:7" ht="20.25" customHeight="1" x14ac:dyDescent="0.2">
      <c r="A414" s="445"/>
      <c r="B414" s="307"/>
      <c r="C414" s="307"/>
      <c r="D414" s="307"/>
      <c r="E414" s="307"/>
      <c r="F414" s="307"/>
      <c r="G414" s="307"/>
    </row>
    <row r="415" spans="1:7" ht="20.25" customHeight="1" x14ac:dyDescent="0.2">
      <c r="A415" s="445"/>
      <c r="B415" s="307"/>
      <c r="C415" s="307"/>
      <c r="D415" s="307"/>
      <c r="E415" s="307"/>
      <c r="F415" s="307"/>
      <c r="G415" s="307"/>
    </row>
    <row r="416" spans="1:7" ht="20.25" customHeight="1" x14ac:dyDescent="0.2">
      <c r="A416" s="445"/>
      <c r="B416" s="307"/>
      <c r="C416" s="307"/>
      <c r="D416" s="307"/>
      <c r="E416" s="307"/>
      <c r="F416" s="307"/>
      <c r="G416" s="307"/>
    </row>
    <row r="417" spans="1:7" ht="20.25" customHeight="1" x14ac:dyDescent="0.2">
      <c r="A417" s="445"/>
      <c r="B417" s="307"/>
      <c r="C417" s="307"/>
      <c r="D417" s="307"/>
      <c r="E417" s="307"/>
      <c r="F417" s="307"/>
      <c r="G417" s="307"/>
    </row>
    <row r="418" spans="1:7" ht="20.25" customHeight="1" x14ac:dyDescent="0.2">
      <c r="A418" s="445"/>
      <c r="B418" s="307"/>
      <c r="C418" s="307"/>
      <c r="D418" s="307"/>
      <c r="E418" s="307"/>
      <c r="F418" s="307"/>
      <c r="G418" s="307"/>
    </row>
    <row r="419" spans="1:7" ht="20.25" customHeight="1" x14ac:dyDescent="0.2">
      <c r="A419" s="445"/>
      <c r="B419" s="307"/>
      <c r="C419" s="307"/>
      <c r="D419" s="307"/>
      <c r="E419" s="307"/>
      <c r="F419" s="307"/>
      <c r="G419" s="307"/>
    </row>
    <row r="420" spans="1:7" ht="20.25" customHeight="1" x14ac:dyDescent="0.2">
      <c r="A420" s="445"/>
      <c r="B420" s="307"/>
      <c r="C420" s="307"/>
      <c r="D420" s="307"/>
      <c r="E420" s="307"/>
      <c r="F420" s="307"/>
      <c r="G420" s="307"/>
    </row>
    <row r="438" spans="1:7" ht="20.25" customHeight="1" x14ac:dyDescent="0.2">
      <c r="A438" s="108"/>
      <c r="B438" s="6"/>
      <c r="C438" s="6"/>
      <c r="D438" s="6"/>
      <c r="E438" s="6"/>
      <c r="F438" s="6"/>
      <c r="G438" s="56"/>
    </row>
  </sheetData>
  <mergeCells count="9">
    <mergeCell ref="B38:G38"/>
    <mergeCell ref="B3:G3"/>
    <mergeCell ref="B31:G31"/>
    <mergeCell ref="B35:G35"/>
    <mergeCell ref="B36:G36"/>
    <mergeCell ref="B37:G37"/>
    <mergeCell ref="B10:G10"/>
    <mergeCell ref="B19:G19"/>
    <mergeCell ref="B11:G11"/>
  </mergeCells>
  <phoneticPr fontId="10"/>
  <printOptions horizontalCentered="1"/>
  <pageMargins left="0.23622047244094491" right="0.23622047244094491" top="0.74803149606299213" bottom="0.74803149606299213" header="0.31496062992125984" footer="0.31496062992125984"/>
  <pageSetup paperSize="9" scale="63" fitToHeight="0" orientation="landscape" cellComments="asDisplayed"/>
  <headerFooter alignWithMargins="0"/>
  <rowBreaks count="1" manualBreakCount="1">
    <brk id="160" max="16383" man="1"/>
  </rowBreaks>
  <colBreaks count="1" manualBreakCount="1">
    <brk id="1" max="1048575" man="1"/>
  </colBreaks>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6"/>
  <dimension ref="A2:AC120"/>
  <sheetViews>
    <sheetView topLeftCell="A13" workbookViewId="0">
      <selection activeCell="B31" sqref="B31:AF33"/>
    </sheetView>
  </sheetViews>
  <sheetFormatPr defaultColWidth="4" defaultRowHeight="16.2" x14ac:dyDescent="0.2"/>
  <cols>
    <col min="1" max="1" width="1.44140625" style="613" customWidth="1"/>
    <col min="2" max="29" width="4" style="613"/>
    <col min="30" max="30" width="1.44140625" style="613" customWidth="1"/>
    <col min="31" max="16384" width="4" style="613"/>
  </cols>
  <sheetData>
    <row r="2" spans="2:29" x14ac:dyDescent="0.2">
      <c r="B2" s="613" t="s">
        <v>453</v>
      </c>
    </row>
    <row r="4" spans="2:29" x14ac:dyDescent="0.2">
      <c r="S4" s="69"/>
      <c r="T4" s="610" t="s">
        <v>427</v>
      </c>
      <c r="U4" s="2392"/>
      <c r="V4" s="2392"/>
      <c r="W4" s="69" t="s">
        <v>428</v>
      </c>
      <c r="X4" s="2392"/>
      <c r="Y4" s="2392"/>
      <c r="Z4" s="69" t="s">
        <v>429</v>
      </c>
      <c r="AA4" s="2392"/>
      <c r="AB4" s="2392"/>
      <c r="AC4" s="69" t="s">
        <v>430</v>
      </c>
    </row>
    <row r="5" spans="2:29" x14ac:dyDescent="0.2">
      <c r="B5" s="2393" t="s">
        <v>1678</v>
      </c>
      <c r="C5" s="2393"/>
      <c r="D5" s="2393"/>
      <c r="E5" s="2393"/>
      <c r="F5" s="2393"/>
      <c r="G5" s="2393"/>
      <c r="H5" s="2378" t="s">
        <v>1677</v>
      </c>
      <c r="I5" s="2378"/>
      <c r="J5" s="2378"/>
      <c r="K5" s="69"/>
    </row>
    <row r="7" spans="2:29" x14ac:dyDescent="0.2">
      <c r="P7" s="610" t="s">
        <v>454</v>
      </c>
      <c r="Q7" s="2392" t="s">
        <v>1679</v>
      </c>
      <c r="R7" s="2392"/>
      <c r="S7" s="2392"/>
      <c r="T7" s="2392"/>
      <c r="U7" s="2392"/>
      <c r="V7" s="2392"/>
      <c r="W7" s="2392"/>
      <c r="X7" s="2392"/>
      <c r="Y7" s="2392"/>
      <c r="Z7" s="2392"/>
      <c r="AA7" s="2392"/>
      <c r="AB7" s="2392"/>
      <c r="AC7" s="2392"/>
    </row>
    <row r="10" spans="2:29" x14ac:dyDescent="0.2">
      <c r="B10" s="2383" t="s">
        <v>455</v>
      </c>
      <c r="C10" s="2383"/>
      <c r="D10" s="2383"/>
      <c r="E10" s="2383"/>
      <c r="F10" s="2383"/>
      <c r="G10" s="2383"/>
      <c r="H10" s="2383"/>
      <c r="I10" s="2383"/>
      <c r="J10" s="2383"/>
      <c r="K10" s="2383"/>
      <c r="L10" s="2383"/>
      <c r="M10" s="2383"/>
      <c r="N10" s="2383"/>
      <c r="O10" s="2383"/>
      <c r="P10" s="2383"/>
      <c r="Q10" s="2383"/>
      <c r="R10" s="2383"/>
      <c r="S10" s="2383"/>
      <c r="T10" s="2383"/>
      <c r="U10" s="2383"/>
      <c r="V10" s="2383"/>
      <c r="W10" s="2383"/>
      <c r="X10" s="2383"/>
      <c r="Y10" s="2383"/>
      <c r="Z10" s="2383"/>
      <c r="AA10" s="2383"/>
      <c r="AB10" s="2383"/>
      <c r="AC10" s="2383"/>
    </row>
    <row r="11" spans="2:29" x14ac:dyDescent="0.2">
      <c r="B11" s="2383"/>
      <c r="C11" s="2383"/>
      <c r="D11" s="2383"/>
      <c r="E11" s="2383"/>
      <c r="F11" s="2383"/>
      <c r="G11" s="2383"/>
      <c r="H11" s="2383"/>
      <c r="I11" s="2383"/>
      <c r="J11" s="2383"/>
      <c r="K11" s="2383"/>
      <c r="L11" s="2383"/>
      <c r="M11" s="2383"/>
      <c r="N11" s="2383"/>
      <c r="O11" s="2383"/>
      <c r="P11" s="2383"/>
      <c r="Q11" s="2383"/>
      <c r="R11" s="2383"/>
      <c r="S11" s="2383"/>
      <c r="T11" s="2383"/>
      <c r="U11" s="2383"/>
      <c r="V11" s="2383"/>
      <c r="W11" s="2383"/>
      <c r="X11" s="2383"/>
      <c r="Y11" s="2383"/>
      <c r="Z11" s="2383"/>
      <c r="AA11" s="2383"/>
      <c r="AB11" s="2383"/>
      <c r="AC11" s="2383"/>
    </row>
    <row r="12" spans="2:29" x14ac:dyDescent="0.2">
      <c r="B12" s="2383"/>
      <c r="C12" s="2383"/>
      <c r="D12" s="2383"/>
      <c r="E12" s="2383"/>
      <c r="F12" s="2383"/>
      <c r="G12" s="2383"/>
      <c r="H12" s="2383"/>
      <c r="I12" s="2383"/>
      <c r="J12" s="2383"/>
      <c r="K12" s="2383"/>
      <c r="L12" s="2383"/>
      <c r="M12" s="2383"/>
      <c r="N12" s="2383"/>
      <c r="O12" s="2383"/>
      <c r="P12" s="2383"/>
      <c r="Q12" s="2383"/>
      <c r="R12" s="2383"/>
      <c r="S12" s="2383"/>
      <c r="T12" s="2383"/>
      <c r="U12" s="2383"/>
      <c r="V12" s="2383"/>
      <c r="W12" s="2383"/>
      <c r="X12" s="2383"/>
      <c r="Y12" s="2383"/>
      <c r="Z12" s="2383"/>
      <c r="AA12" s="2383"/>
      <c r="AB12" s="2383"/>
      <c r="AC12" s="2383"/>
    </row>
    <row r="15" spans="2:29" x14ac:dyDescent="0.2">
      <c r="B15" s="613" t="s">
        <v>456</v>
      </c>
    </row>
    <row r="17" spans="1:29" x14ac:dyDescent="0.2">
      <c r="B17" s="2384" t="s">
        <v>457</v>
      </c>
      <c r="C17" s="2384"/>
      <c r="D17" s="2384"/>
      <c r="E17" s="2384"/>
      <c r="F17" s="2384"/>
      <c r="G17" s="2384"/>
      <c r="H17" s="2384"/>
      <c r="I17" s="2384"/>
      <c r="J17" s="2384"/>
      <c r="K17" s="2384"/>
      <c r="L17" s="2384"/>
      <c r="M17" s="2384"/>
      <c r="N17" s="2384"/>
      <c r="O17" s="2384"/>
      <c r="P17" s="2384"/>
      <c r="Q17" s="2384"/>
      <c r="R17" s="2384"/>
      <c r="S17" s="2384"/>
      <c r="T17" s="2384"/>
      <c r="U17" s="2384"/>
      <c r="V17" s="2384"/>
      <c r="W17" s="2384"/>
      <c r="X17" s="2384"/>
      <c r="Y17" s="2384"/>
      <c r="Z17" s="2384"/>
      <c r="AA17" s="2384"/>
      <c r="AB17" s="2384"/>
      <c r="AC17" s="2384"/>
    </row>
    <row r="19" spans="1:29" x14ac:dyDescent="0.2">
      <c r="A19" s="613" t="s">
        <v>458</v>
      </c>
    </row>
    <row r="21" spans="1:29" s="603" customFormat="1" ht="54.75" customHeight="1" x14ac:dyDescent="0.2">
      <c r="B21" s="2374" t="s">
        <v>459</v>
      </c>
      <c r="C21" s="2375"/>
      <c r="D21" s="2375"/>
      <c r="E21" s="2375"/>
      <c r="F21" s="2375"/>
      <c r="G21" s="2375"/>
      <c r="H21" s="2375"/>
      <c r="I21" s="2375"/>
      <c r="J21" s="2385"/>
      <c r="K21" s="2374" t="s">
        <v>460</v>
      </c>
      <c r="L21" s="2375"/>
      <c r="M21" s="2375"/>
      <c r="N21" s="2375"/>
      <c r="O21" s="2375"/>
      <c r="P21" s="2375"/>
      <c r="Q21" s="2375"/>
      <c r="R21" s="2375"/>
      <c r="S21" s="2375"/>
      <c r="T21" s="2375"/>
      <c r="U21" s="2375"/>
      <c r="V21" s="2385"/>
      <c r="W21" s="2386" t="s">
        <v>461</v>
      </c>
      <c r="X21" s="2387"/>
      <c r="Y21" s="2387"/>
      <c r="Z21" s="2387"/>
      <c r="AA21" s="2387"/>
      <c r="AB21" s="2387"/>
      <c r="AC21" s="2388"/>
    </row>
    <row r="22" spans="1:29" s="603" customFormat="1" ht="33" customHeight="1" x14ac:dyDescent="0.2">
      <c r="B22" s="2389" t="s">
        <v>462</v>
      </c>
      <c r="C22" s="2390"/>
      <c r="D22" s="2390"/>
      <c r="E22" s="2390"/>
      <c r="F22" s="2390"/>
      <c r="G22" s="2390"/>
      <c r="H22" s="2390"/>
      <c r="I22" s="2390"/>
      <c r="J22" s="2391"/>
      <c r="K22" s="2371" t="s">
        <v>463</v>
      </c>
      <c r="L22" s="2372"/>
      <c r="M22" s="2372"/>
      <c r="N22" s="2372"/>
      <c r="O22" s="2372"/>
      <c r="P22" s="2372"/>
      <c r="Q22" s="2372"/>
      <c r="R22" s="2372"/>
      <c r="S22" s="2372"/>
      <c r="T22" s="2372"/>
      <c r="U22" s="2372"/>
      <c r="V22" s="2372"/>
      <c r="W22" s="2374"/>
      <c r="X22" s="2375"/>
      <c r="Y22" s="2375"/>
      <c r="Z22" s="2375"/>
      <c r="AA22" s="2375"/>
      <c r="AB22" s="2375"/>
      <c r="AC22" s="601" t="s">
        <v>464</v>
      </c>
    </row>
    <row r="23" spans="1:29" s="603" customFormat="1" ht="34.5" customHeight="1" x14ac:dyDescent="0.2">
      <c r="B23" s="2377"/>
      <c r="C23" s="2378"/>
      <c r="D23" s="2378"/>
      <c r="E23" s="2378"/>
      <c r="F23" s="2378"/>
      <c r="G23" s="2378"/>
      <c r="H23" s="2378"/>
      <c r="I23" s="2378"/>
      <c r="J23" s="2379"/>
      <c r="K23" s="2371" t="s">
        <v>465</v>
      </c>
      <c r="L23" s="2372"/>
      <c r="M23" s="2372"/>
      <c r="N23" s="2372"/>
      <c r="O23" s="2372"/>
      <c r="P23" s="2372"/>
      <c r="Q23" s="2372"/>
      <c r="R23" s="2372"/>
      <c r="S23" s="2372"/>
      <c r="T23" s="2372"/>
      <c r="U23" s="2372"/>
      <c r="V23" s="2373"/>
      <c r="W23" s="2374"/>
      <c r="X23" s="2375"/>
      <c r="Y23" s="2375"/>
      <c r="Z23" s="2375"/>
      <c r="AA23" s="2375"/>
      <c r="AB23" s="2375"/>
      <c r="AC23" s="601" t="s">
        <v>464</v>
      </c>
    </row>
    <row r="24" spans="1:29" s="603" customFormat="1" ht="34.5" customHeight="1" x14ac:dyDescent="0.2">
      <c r="B24" s="2377"/>
      <c r="C24" s="2378"/>
      <c r="D24" s="2378"/>
      <c r="E24" s="2378"/>
      <c r="F24" s="2378"/>
      <c r="G24" s="2378"/>
      <c r="H24" s="2378"/>
      <c r="I24" s="2378"/>
      <c r="J24" s="2379"/>
      <c r="K24" s="2371" t="s">
        <v>466</v>
      </c>
      <c r="L24" s="2372"/>
      <c r="M24" s="2372"/>
      <c r="N24" s="2372"/>
      <c r="O24" s="2372"/>
      <c r="P24" s="2372"/>
      <c r="Q24" s="2372"/>
      <c r="R24" s="2372"/>
      <c r="S24" s="2372"/>
      <c r="T24" s="2372"/>
      <c r="U24" s="2372"/>
      <c r="V24" s="2373"/>
      <c r="W24" s="2374"/>
      <c r="X24" s="2375"/>
      <c r="Y24" s="2375"/>
      <c r="Z24" s="2375"/>
      <c r="AA24" s="2375"/>
      <c r="AB24" s="2375"/>
      <c r="AC24" s="601" t="s">
        <v>464</v>
      </c>
    </row>
    <row r="25" spans="1:29" s="603" customFormat="1" ht="34.5" customHeight="1" x14ac:dyDescent="0.2">
      <c r="B25" s="2377"/>
      <c r="C25" s="2378"/>
      <c r="D25" s="2378"/>
      <c r="E25" s="2378"/>
      <c r="F25" s="2378"/>
      <c r="G25" s="2378"/>
      <c r="H25" s="2378"/>
      <c r="I25" s="2378"/>
      <c r="J25" s="2379"/>
      <c r="K25" s="2371" t="s">
        <v>467</v>
      </c>
      <c r="L25" s="2372"/>
      <c r="M25" s="2372"/>
      <c r="N25" s="2372"/>
      <c r="O25" s="2372"/>
      <c r="P25" s="2372"/>
      <c r="Q25" s="2372"/>
      <c r="R25" s="2372"/>
      <c r="S25" s="2372"/>
      <c r="T25" s="2372"/>
      <c r="U25" s="2372"/>
      <c r="V25" s="2373"/>
      <c r="W25" s="2374" t="s">
        <v>1822</v>
      </c>
      <c r="X25" s="2375"/>
      <c r="Y25" s="2375"/>
      <c r="Z25" s="2375"/>
      <c r="AA25" s="2375"/>
      <c r="AB25" s="2375"/>
      <c r="AC25" s="601" t="s">
        <v>464</v>
      </c>
    </row>
    <row r="26" spans="1:29" s="603" customFormat="1" ht="34.5" customHeight="1" x14ac:dyDescent="0.2">
      <c r="B26" s="2380"/>
      <c r="C26" s="2381"/>
      <c r="D26" s="2381"/>
      <c r="E26" s="2381"/>
      <c r="F26" s="2381"/>
      <c r="G26" s="2381"/>
      <c r="H26" s="2381"/>
      <c r="I26" s="2381"/>
      <c r="J26" s="2382"/>
      <c r="K26" s="2371" t="s">
        <v>468</v>
      </c>
      <c r="L26" s="2372"/>
      <c r="M26" s="2372"/>
      <c r="N26" s="2372"/>
      <c r="O26" s="2372"/>
      <c r="P26" s="2372"/>
      <c r="Q26" s="2372"/>
      <c r="R26" s="2372"/>
      <c r="S26" s="2372"/>
      <c r="T26" s="2372"/>
      <c r="U26" s="2372"/>
      <c r="V26" s="2373"/>
      <c r="W26" s="2374"/>
      <c r="X26" s="2375"/>
      <c r="Y26" s="2375"/>
      <c r="Z26" s="2375"/>
      <c r="AA26" s="2375"/>
      <c r="AB26" s="2375"/>
      <c r="AC26" s="601" t="s">
        <v>464</v>
      </c>
    </row>
    <row r="27" spans="1:29" s="603" customFormat="1" ht="34.5" customHeight="1" x14ac:dyDescent="0.2">
      <c r="B27" s="2377" t="s">
        <v>469</v>
      </c>
      <c r="C27" s="2378"/>
      <c r="D27" s="2378"/>
      <c r="E27" s="2378"/>
      <c r="F27" s="2378"/>
      <c r="G27" s="2378"/>
      <c r="H27" s="2378"/>
      <c r="I27" s="2378"/>
      <c r="J27" s="2379"/>
      <c r="K27" s="2371" t="s">
        <v>470</v>
      </c>
      <c r="L27" s="2372"/>
      <c r="M27" s="2372"/>
      <c r="N27" s="2372"/>
      <c r="O27" s="2372"/>
      <c r="P27" s="2372"/>
      <c r="Q27" s="2372"/>
      <c r="R27" s="2372"/>
      <c r="S27" s="2372"/>
      <c r="T27" s="2372"/>
      <c r="U27" s="2372"/>
      <c r="V27" s="2373"/>
      <c r="W27" s="2374"/>
      <c r="X27" s="2375"/>
      <c r="Y27" s="2375"/>
      <c r="Z27" s="2375"/>
      <c r="AA27" s="2375"/>
      <c r="AB27" s="2375"/>
      <c r="AC27" s="601" t="s">
        <v>464</v>
      </c>
    </row>
    <row r="28" spans="1:29" s="603" customFormat="1" ht="34.5" customHeight="1" x14ac:dyDescent="0.2">
      <c r="B28" s="2377"/>
      <c r="C28" s="2378"/>
      <c r="D28" s="2378"/>
      <c r="E28" s="2378"/>
      <c r="F28" s="2378"/>
      <c r="G28" s="2378"/>
      <c r="H28" s="2378"/>
      <c r="I28" s="2378"/>
      <c r="J28" s="2379"/>
      <c r="K28" s="2371" t="s">
        <v>471</v>
      </c>
      <c r="L28" s="2372"/>
      <c r="M28" s="2372"/>
      <c r="N28" s="2372"/>
      <c r="O28" s="2372"/>
      <c r="P28" s="2372"/>
      <c r="Q28" s="2372"/>
      <c r="R28" s="2372"/>
      <c r="S28" s="2372"/>
      <c r="T28" s="2372"/>
      <c r="U28" s="2372"/>
      <c r="V28" s="2373"/>
      <c r="W28" s="2374"/>
      <c r="X28" s="2375"/>
      <c r="Y28" s="2375"/>
      <c r="Z28" s="2375"/>
      <c r="AA28" s="2375"/>
      <c r="AB28" s="2375"/>
      <c r="AC28" s="601" t="s">
        <v>464</v>
      </c>
    </row>
    <row r="29" spans="1:29" s="603" customFormat="1" ht="34.5" customHeight="1" x14ac:dyDescent="0.2">
      <c r="B29" s="2380"/>
      <c r="C29" s="2381"/>
      <c r="D29" s="2381"/>
      <c r="E29" s="2381"/>
      <c r="F29" s="2381"/>
      <c r="G29" s="2381"/>
      <c r="H29" s="2381"/>
      <c r="I29" s="2381"/>
      <c r="J29" s="2382"/>
      <c r="K29" s="2371" t="s">
        <v>472</v>
      </c>
      <c r="L29" s="2372"/>
      <c r="M29" s="2372"/>
      <c r="N29" s="2372"/>
      <c r="O29" s="2372"/>
      <c r="P29" s="2372"/>
      <c r="Q29" s="2372"/>
      <c r="R29" s="2372"/>
      <c r="S29" s="2372"/>
      <c r="T29" s="2372"/>
      <c r="U29" s="2372"/>
      <c r="V29" s="2373"/>
      <c r="W29" s="2374"/>
      <c r="X29" s="2375"/>
      <c r="Y29" s="2375"/>
      <c r="Z29" s="2375"/>
      <c r="AA29" s="2375"/>
      <c r="AB29" s="2375"/>
      <c r="AC29" s="601" t="s">
        <v>464</v>
      </c>
    </row>
    <row r="30" spans="1:29" s="603" customFormat="1" ht="34.5" customHeight="1" x14ac:dyDescent="0.2">
      <c r="B30" s="2371" t="s">
        <v>473</v>
      </c>
      <c r="C30" s="2372"/>
      <c r="D30" s="2372"/>
      <c r="E30" s="2372"/>
      <c r="F30" s="2372"/>
      <c r="G30" s="2372"/>
      <c r="H30" s="2372"/>
      <c r="I30" s="2372"/>
      <c r="J30" s="2373"/>
      <c r="K30" s="2374"/>
      <c r="L30" s="2375"/>
      <c r="M30" s="2375"/>
      <c r="N30" s="2375"/>
      <c r="O30" s="2375"/>
      <c r="P30" s="2375"/>
      <c r="Q30" s="2375"/>
      <c r="R30" s="2375"/>
      <c r="S30" s="2375"/>
      <c r="T30" s="2375"/>
      <c r="U30" s="2375"/>
      <c r="V30" s="2375"/>
      <c r="W30" s="2375"/>
      <c r="X30" s="2375"/>
      <c r="Y30" s="2375"/>
      <c r="Z30" s="2375"/>
      <c r="AA30" s="2375"/>
      <c r="AB30" s="2375"/>
      <c r="AC30" s="601" t="s">
        <v>464</v>
      </c>
    </row>
    <row r="31" spans="1:29" s="603" customFormat="1" ht="34.5" customHeight="1" x14ac:dyDescent="0.2">
      <c r="B31" s="2371" t="s">
        <v>474</v>
      </c>
      <c r="C31" s="2372"/>
      <c r="D31" s="2372"/>
      <c r="E31" s="2372"/>
      <c r="F31" s="2372"/>
      <c r="G31" s="2372"/>
      <c r="H31" s="2372"/>
      <c r="I31" s="2372"/>
      <c r="J31" s="2373"/>
      <c r="K31" s="2374"/>
      <c r="L31" s="2375"/>
      <c r="M31" s="2375"/>
      <c r="N31" s="2375"/>
      <c r="O31" s="2375"/>
      <c r="P31" s="2375"/>
      <c r="Q31" s="2375"/>
      <c r="R31" s="2375"/>
      <c r="S31" s="2375"/>
      <c r="T31" s="2375"/>
      <c r="U31" s="2375"/>
      <c r="V31" s="2375"/>
      <c r="W31" s="2375"/>
      <c r="X31" s="2375"/>
      <c r="Y31" s="2375"/>
      <c r="Z31" s="2375"/>
      <c r="AA31" s="2375"/>
      <c r="AB31" s="2375"/>
      <c r="AC31" s="601" t="s">
        <v>464</v>
      </c>
    </row>
    <row r="33" spans="1:20" x14ac:dyDescent="0.2">
      <c r="A33" s="613" t="s">
        <v>475</v>
      </c>
      <c r="J33" s="2376"/>
      <c r="K33" s="2376"/>
      <c r="L33" s="2376"/>
      <c r="M33" s="2376"/>
      <c r="N33" s="613" t="s">
        <v>428</v>
      </c>
      <c r="O33" s="2376"/>
      <c r="P33" s="2376"/>
      <c r="Q33" s="613" t="s">
        <v>476</v>
      </c>
      <c r="R33" s="2376"/>
      <c r="S33" s="2376"/>
      <c r="T33" s="613" t="s">
        <v>477</v>
      </c>
    </row>
    <row r="119" spans="3:7" x14ac:dyDescent="0.2">
      <c r="C119" s="615"/>
      <c r="D119" s="615"/>
      <c r="E119" s="615"/>
      <c r="F119" s="615"/>
      <c r="G119" s="615"/>
    </row>
    <row r="120" spans="3:7" x14ac:dyDescent="0.2">
      <c r="C120" s="612"/>
    </row>
  </sheetData>
  <mergeCells count="36">
    <mergeCell ref="Q7:AC7"/>
    <mergeCell ref="U4:V4"/>
    <mergeCell ref="X4:Y4"/>
    <mergeCell ref="AA4:AB4"/>
    <mergeCell ref="B5:G5"/>
    <mergeCell ref="H5:J5"/>
    <mergeCell ref="B22:J26"/>
    <mergeCell ref="K22:V22"/>
    <mergeCell ref="W22:AB22"/>
    <mergeCell ref="K23:V23"/>
    <mergeCell ref="W23:AB23"/>
    <mergeCell ref="K24:V24"/>
    <mergeCell ref="W24:AB24"/>
    <mergeCell ref="K25:V25"/>
    <mergeCell ref="W25:AB25"/>
    <mergeCell ref="K26:V26"/>
    <mergeCell ref="W26:AB26"/>
    <mergeCell ref="B10:AC12"/>
    <mergeCell ref="B17:AC17"/>
    <mergeCell ref="B21:J21"/>
    <mergeCell ref="K21:V21"/>
    <mergeCell ref="W21:AC21"/>
    <mergeCell ref="B27:J29"/>
    <mergeCell ref="K27:V27"/>
    <mergeCell ref="W27:AB27"/>
    <mergeCell ref="K28:V28"/>
    <mergeCell ref="W28:AB28"/>
    <mergeCell ref="K29:V29"/>
    <mergeCell ref="W29:AB29"/>
    <mergeCell ref="B30:J30"/>
    <mergeCell ref="K30:AB30"/>
    <mergeCell ref="B31:J31"/>
    <mergeCell ref="K31:AB31"/>
    <mergeCell ref="J33:M33"/>
    <mergeCell ref="O33:P33"/>
    <mergeCell ref="R33:S33"/>
  </mergeCells>
  <phoneticPr fontId="10"/>
  <pageMargins left="0.7" right="0.7" top="0.75" bottom="0.75" header="0.3" footer="0.3"/>
  <pageSetup paperSize="9" scale="74"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7"/>
  <dimension ref="A2:AF123"/>
  <sheetViews>
    <sheetView workbookViewId="0">
      <selection activeCell="B31" sqref="B31:AF33"/>
    </sheetView>
  </sheetViews>
  <sheetFormatPr defaultColWidth="4" defaultRowHeight="16.2" x14ac:dyDescent="0.2"/>
  <cols>
    <col min="1" max="1" width="1.44140625" style="613" customWidth="1"/>
    <col min="2" max="12" width="3.21875" style="613" customWidth="1"/>
    <col min="13" max="13" width="13" style="613" customWidth="1"/>
    <col min="14" max="14" width="4.109375" style="613" bestFit="1" customWidth="1"/>
    <col min="15" max="32" width="3.21875" style="613" customWidth="1"/>
    <col min="33" max="33" width="1.44140625" style="613" customWidth="1"/>
    <col min="34" max="36" width="3.21875" style="613" customWidth="1"/>
    <col min="37" max="16384" width="4" style="613"/>
  </cols>
  <sheetData>
    <row r="2" spans="1:32" x14ac:dyDescent="0.2">
      <c r="B2" s="613" t="s">
        <v>478</v>
      </c>
    </row>
    <row r="4" spans="1:32" x14ac:dyDescent="0.2">
      <c r="W4" s="610" t="s">
        <v>427</v>
      </c>
      <c r="X4" s="2392"/>
      <c r="Y4" s="2392"/>
      <c r="Z4" s="69" t="s">
        <v>428</v>
      </c>
      <c r="AA4" s="2392"/>
      <c r="AB4" s="2392"/>
      <c r="AC4" s="69" t="s">
        <v>429</v>
      </c>
      <c r="AD4" s="2392"/>
      <c r="AE4" s="2392"/>
      <c r="AF4" s="69" t="s">
        <v>430</v>
      </c>
    </row>
    <row r="5" spans="1:32" x14ac:dyDescent="0.2">
      <c r="B5" s="2393" t="s">
        <v>1678</v>
      </c>
      <c r="C5" s="2393"/>
      <c r="D5" s="2393"/>
      <c r="E5" s="2393"/>
      <c r="F5" s="2393"/>
      <c r="G5" s="2393"/>
      <c r="H5" s="2392" t="s">
        <v>1677</v>
      </c>
      <c r="I5" s="2392"/>
      <c r="J5" s="2392"/>
      <c r="K5" s="69"/>
    </row>
    <row r="7" spans="1:32" x14ac:dyDescent="0.2">
      <c r="S7" s="610" t="s">
        <v>479</v>
      </c>
      <c r="T7" s="2393"/>
      <c r="U7" s="2393"/>
      <c r="V7" s="2393"/>
      <c r="W7" s="2393"/>
      <c r="X7" s="2393"/>
      <c r="Y7" s="2393"/>
      <c r="Z7" s="2393"/>
      <c r="AA7" s="2393"/>
      <c r="AB7" s="2393"/>
      <c r="AC7" s="2393"/>
      <c r="AD7" s="2393"/>
      <c r="AE7" s="2393"/>
      <c r="AF7" s="2393"/>
    </row>
    <row r="8" spans="1:32" x14ac:dyDescent="0.2">
      <c r="S8" s="610"/>
      <c r="T8" s="69"/>
      <c r="U8" s="69"/>
      <c r="V8" s="69"/>
      <c r="W8" s="69"/>
      <c r="X8" s="69"/>
      <c r="Y8" s="69"/>
      <c r="Z8" s="69"/>
      <c r="AA8" s="69"/>
      <c r="AB8" s="69"/>
      <c r="AC8" s="69"/>
      <c r="AD8" s="69"/>
      <c r="AE8" s="69"/>
      <c r="AF8" s="69"/>
    </row>
    <row r="9" spans="1:32" x14ac:dyDescent="0.2">
      <c r="B9" s="2403" t="s">
        <v>480</v>
      </c>
      <c r="C9" s="2403"/>
      <c r="D9" s="2403"/>
      <c r="E9" s="2403"/>
      <c r="F9" s="2403"/>
      <c r="G9" s="2403"/>
      <c r="H9" s="2403"/>
      <c r="I9" s="2403"/>
      <c r="J9" s="2403"/>
      <c r="K9" s="2403"/>
      <c r="L9" s="2403"/>
      <c r="M9" s="2403"/>
      <c r="N9" s="2403"/>
      <c r="O9" s="2403"/>
      <c r="P9" s="2403"/>
      <c r="Q9" s="2403"/>
      <c r="R9" s="2403"/>
      <c r="S9" s="2403"/>
      <c r="T9" s="2403"/>
      <c r="U9" s="2403"/>
      <c r="V9" s="2403"/>
      <c r="W9" s="2403"/>
      <c r="X9" s="2403"/>
      <c r="Y9" s="2403"/>
      <c r="Z9" s="2403"/>
      <c r="AA9" s="2403"/>
    </row>
    <row r="10" spans="1:32" x14ac:dyDescent="0.2">
      <c r="B10" s="607"/>
      <c r="C10" s="607"/>
      <c r="D10" s="607"/>
      <c r="E10" s="607"/>
      <c r="F10" s="607"/>
      <c r="G10" s="607"/>
      <c r="H10" s="607"/>
      <c r="I10" s="607"/>
      <c r="J10" s="607"/>
      <c r="K10" s="607"/>
      <c r="L10" s="607"/>
      <c r="M10" s="607"/>
      <c r="N10" s="607"/>
      <c r="O10" s="607"/>
      <c r="P10" s="607"/>
      <c r="Q10" s="607"/>
      <c r="R10" s="607"/>
      <c r="S10" s="607"/>
      <c r="T10" s="607"/>
      <c r="U10" s="607"/>
      <c r="V10" s="607"/>
      <c r="W10" s="607"/>
      <c r="X10" s="607"/>
      <c r="Y10" s="607"/>
      <c r="Z10" s="607"/>
      <c r="AA10" s="607"/>
    </row>
    <row r="11" spans="1:32" x14ac:dyDescent="0.2">
      <c r="A11" s="613" t="s">
        <v>481</v>
      </c>
    </row>
    <row r="13" spans="1:32" ht="36" customHeight="1" x14ac:dyDescent="0.2">
      <c r="R13" s="2374" t="s">
        <v>482</v>
      </c>
      <c r="S13" s="2375"/>
      <c r="T13" s="2375"/>
      <c r="U13" s="2375"/>
      <c r="V13" s="2385"/>
      <c r="W13" s="71">
        <v>4</v>
      </c>
      <c r="X13" s="72">
        <v>0</v>
      </c>
      <c r="Y13" s="72"/>
      <c r="Z13" s="72"/>
      <c r="AA13" s="72"/>
      <c r="AB13" s="72"/>
      <c r="AC13" s="72"/>
      <c r="AD13" s="72"/>
      <c r="AE13" s="72"/>
      <c r="AF13" s="73"/>
    </row>
    <row r="14" spans="1:32" ht="13.5" customHeight="1" x14ac:dyDescent="0.2"/>
    <row r="15" spans="1:32" s="603" customFormat="1" ht="34.5" customHeight="1" x14ac:dyDescent="0.2">
      <c r="B15" s="2374" t="s">
        <v>483</v>
      </c>
      <c r="C15" s="2375"/>
      <c r="D15" s="2375"/>
      <c r="E15" s="2375"/>
      <c r="F15" s="2375"/>
      <c r="G15" s="2375"/>
      <c r="H15" s="2375"/>
      <c r="I15" s="2375"/>
      <c r="J15" s="2375"/>
      <c r="K15" s="2375"/>
      <c r="L15" s="2385"/>
      <c r="M15" s="2375" t="s">
        <v>484</v>
      </c>
      <c r="N15" s="2385"/>
      <c r="O15" s="2374" t="s">
        <v>485</v>
      </c>
      <c r="P15" s="2375"/>
      <c r="Q15" s="2375"/>
      <c r="R15" s="2375"/>
      <c r="S15" s="2375"/>
      <c r="T15" s="2375"/>
      <c r="U15" s="2375"/>
      <c r="V15" s="2375"/>
      <c r="W15" s="2375"/>
      <c r="X15" s="2375"/>
      <c r="Y15" s="2375"/>
      <c r="Z15" s="2375"/>
      <c r="AA15" s="2375"/>
      <c r="AB15" s="2375"/>
      <c r="AC15" s="2375"/>
      <c r="AD15" s="2375"/>
      <c r="AE15" s="2375"/>
      <c r="AF15" s="2385"/>
    </row>
    <row r="16" spans="1:32" s="603" customFormat="1" x14ac:dyDescent="0.2">
      <c r="B16" s="2394" t="s">
        <v>29</v>
      </c>
      <c r="C16" s="2395"/>
      <c r="D16" s="2395"/>
      <c r="E16" s="2395"/>
      <c r="F16" s="2395"/>
      <c r="G16" s="2395"/>
      <c r="H16" s="2395"/>
      <c r="I16" s="2395"/>
      <c r="J16" s="2395"/>
      <c r="K16" s="2395"/>
      <c r="L16" s="2396"/>
      <c r="M16" s="70" t="s">
        <v>486</v>
      </c>
      <c r="N16" s="609" t="s">
        <v>464</v>
      </c>
      <c r="O16" s="2389" t="s">
        <v>487</v>
      </c>
      <c r="P16" s="2390"/>
      <c r="Q16" s="2390"/>
      <c r="R16" s="2390"/>
      <c r="S16" s="2390"/>
      <c r="T16" s="2390"/>
      <c r="U16" s="2390"/>
      <c r="V16" s="2390"/>
      <c r="W16" s="2390"/>
      <c r="X16" s="2390"/>
      <c r="Y16" s="2390"/>
      <c r="Z16" s="2390"/>
      <c r="AA16" s="2390"/>
      <c r="AB16" s="2390"/>
      <c r="AC16" s="2390"/>
      <c r="AD16" s="2390"/>
      <c r="AE16" s="2390"/>
      <c r="AF16" s="2391"/>
    </row>
    <row r="17" spans="2:32" s="603" customFormat="1" x14ac:dyDescent="0.2">
      <c r="B17" s="2402"/>
      <c r="C17" s="2403"/>
      <c r="D17" s="2403"/>
      <c r="E17" s="2403"/>
      <c r="F17" s="2403"/>
      <c r="G17" s="2403"/>
      <c r="H17" s="2403"/>
      <c r="I17" s="2403"/>
      <c r="J17" s="2403"/>
      <c r="K17" s="2403"/>
      <c r="L17" s="2404"/>
      <c r="M17" s="602"/>
      <c r="N17" s="601" t="s">
        <v>464</v>
      </c>
      <c r="O17" s="2371"/>
      <c r="P17" s="2372"/>
      <c r="Q17" s="2372"/>
      <c r="R17" s="2372"/>
      <c r="S17" s="2372"/>
      <c r="T17" s="2372"/>
      <c r="U17" s="2372"/>
      <c r="V17" s="2372"/>
      <c r="W17" s="2372"/>
      <c r="X17" s="2372"/>
      <c r="Y17" s="2372"/>
      <c r="Z17" s="2372"/>
      <c r="AA17" s="2372"/>
      <c r="AB17" s="2372"/>
      <c r="AC17" s="2372"/>
      <c r="AD17" s="2372"/>
      <c r="AE17" s="2372"/>
      <c r="AF17" s="2373"/>
    </row>
    <row r="18" spans="2:32" s="603" customFormat="1" x14ac:dyDescent="0.2">
      <c r="B18" s="2405"/>
      <c r="C18" s="2406"/>
      <c r="D18" s="2406"/>
      <c r="E18" s="2406"/>
      <c r="F18" s="2406"/>
      <c r="G18" s="2406"/>
      <c r="H18" s="2406"/>
      <c r="I18" s="2406"/>
      <c r="J18" s="2406"/>
      <c r="K18" s="2406"/>
      <c r="L18" s="2407"/>
      <c r="M18" s="602"/>
      <c r="N18" s="601" t="s">
        <v>464</v>
      </c>
      <c r="O18" s="2371"/>
      <c r="P18" s="2372"/>
      <c r="Q18" s="2372"/>
      <c r="R18" s="2372"/>
      <c r="S18" s="2372"/>
      <c r="T18" s="2372"/>
      <c r="U18" s="2372"/>
      <c r="V18" s="2372"/>
      <c r="W18" s="2372"/>
      <c r="X18" s="2372"/>
      <c r="Y18" s="2372"/>
      <c r="Z18" s="2372"/>
      <c r="AA18" s="2372"/>
      <c r="AB18" s="2372"/>
      <c r="AC18" s="2372"/>
      <c r="AD18" s="2372"/>
      <c r="AE18" s="2372"/>
      <c r="AF18" s="2373"/>
    </row>
    <row r="19" spans="2:32" s="603" customFormat="1" x14ac:dyDescent="0.2">
      <c r="B19" s="2394" t="s">
        <v>440</v>
      </c>
      <c r="C19" s="2395"/>
      <c r="D19" s="2395"/>
      <c r="E19" s="2395"/>
      <c r="F19" s="2395"/>
      <c r="G19" s="2395"/>
      <c r="H19" s="2395"/>
      <c r="I19" s="2395"/>
      <c r="J19" s="2395"/>
      <c r="K19" s="2395"/>
      <c r="L19" s="2396"/>
      <c r="M19" s="602"/>
      <c r="N19" s="600" t="s">
        <v>464</v>
      </c>
      <c r="O19" s="2371"/>
      <c r="P19" s="2372"/>
      <c r="Q19" s="2372"/>
      <c r="R19" s="2372"/>
      <c r="S19" s="2372"/>
      <c r="T19" s="2372"/>
      <c r="U19" s="2372"/>
      <c r="V19" s="2372"/>
      <c r="W19" s="2372"/>
      <c r="X19" s="2372"/>
      <c r="Y19" s="2372"/>
      <c r="Z19" s="2372"/>
      <c r="AA19" s="2372"/>
      <c r="AB19" s="2372"/>
      <c r="AC19" s="2372"/>
      <c r="AD19" s="2372"/>
      <c r="AE19" s="2372"/>
      <c r="AF19" s="2373"/>
    </row>
    <row r="20" spans="2:32" s="603" customFormat="1" x14ac:dyDescent="0.2">
      <c r="B20" s="2408"/>
      <c r="C20" s="2409"/>
      <c r="D20" s="2409"/>
      <c r="E20" s="2409"/>
      <c r="F20" s="2409"/>
      <c r="G20" s="2409"/>
      <c r="H20" s="2409"/>
      <c r="I20" s="2409"/>
      <c r="J20" s="2409"/>
      <c r="K20" s="2409"/>
      <c r="L20" s="2410"/>
      <c r="M20" s="602"/>
      <c r="N20" s="600" t="s">
        <v>464</v>
      </c>
      <c r="O20" s="2371"/>
      <c r="P20" s="2372"/>
      <c r="Q20" s="2372"/>
      <c r="R20" s="2372"/>
      <c r="S20" s="2372"/>
      <c r="T20" s="2372"/>
      <c r="U20" s="2372"/>
      <c r="V20" s="2372"/>
      <c r="W20" s="2372"/>
      <c r="X20" s="2372"/>
      <c r="Y20" s="2372"/>
      <c r="Z20" s="2372"/>
      <c r="AA20" s="2372"/>
      <c r="AB20" s="2372"/>
      <c r="AC20" s="2372"/>
      <c r="AD20" s="2372"/>
      <c r="AE20" s="2372"/>
      <c r="AF20" s="2373"/>
    </row>
    <row r="21" spans="2:32" s="603" customFormat="1" x14ac:dyDescent="0.2">
      <c r="B21" s="2397"/>
      <c r="C21" s="2398"/>
      <c r="D21" s="2398"/>
      <c r="E21" s="2398"/>
      <c r="F21" s="2398"/>
      <c r="G21" s="2398"/>
      <c r="H21" s="2398"/>
      <c r="I21" s="2398"/>
      <c r="J21" s="2398"/>
      <c r="K21" s="2398"/>
      <c r="L21" s="2399"/>
      <c r="M21" s="611"/>
      <c r="N21" s="608" t="s">
        <v>464</v>
      </c>
      <c r="O21" s="2371"/>
      <c r="P21" s="2372"/>
      <c r="Q21" s="2372"/>
      <c r="R21" s="2372"/>
      <c r="S21" s="2372"/>
      <c r="T21" s="2372"/>
      <c r="U21" s="2372"/>
      <c r="V21" s="2372"/>
      <c r="W21" s="2372"/>
      <c r="X21" s="2372"/>
      <c r="Y21" s="2372"/>
      <c r="Z21" s="2372"/>
      <c r="AA21" s="2372"/>
      <c r="AB21" s="2372"/>
      <c r="AC21" s="2372"/>
      <c r="AD21" s="2372"/>
      <c r="AE21" s="2372"/>
      <c r="AF21" s="2373"/>
    </row>
    <row r="22" spans="2:32" s="603" customFormat="1" x14ac:dyDescent="0.2">
      <c r="B22" s="2394" t="s">
        <v>67</v>
      </c>
      <c r="C22" s="2395"/>
      <c r="D22" s="2395"/>
      <c r="E22" s="2395"/>
      <c r="F22" s="2395"/>
      <c r="G22" s="2395"/>
      <c r="H22" s="2395"/>
      <c r="I22" s="2395"/>
      <c r="J22" s="2395"/>
      <c r="K22" s="2395"/>
      <c r="L22" s="2396"/>
      <c r="M22" s="602"/>
      <c r="N22" s="601" t="s">
        <v>464</v>
      </c>
      <c r="O22" s="2371"/>
      <c r="P22" s="2372"/>
      <c r="Q22" s="2372"/>
      <c r="R22" s="2372"/>
      <c r="S22" s="2372"/>
      <c r="T22" s="2372"/>
      <c r="U22" s="2372"/>
      <c r="V22" s="2372"/>
      <c r="W22" s="2372"/>
      <c r="X22" s="2372"/>
      <c r="Y22" s="2372"/>
      <c r="Z22" s="2372"/>
      <c r="AA22" s="2372"/>
      <c r="AB22" s="2372"/>
      <c r="AC22" s="2372"/>
      <c r="AD22" s="2372"/>
      <c r="AE22" s="2372"/>
      <c r="AF22" s="2373"/>
    </row>
    <row r="23" spans="2:32" s="603" customFormat="1" x14ac:dyDescent="0.2">
      <c r="B23" s="2408"/>
      <c r="C23" s="2409"/>
      <c r="D23" s="2409"/>
      <c r="E23" s="2409"/>
      <c r="F23" s="2409"/>
      <c r="G23" s="2409"/>
      <c r="H23" s="2409"/>
      <c r="I23" s="2409"/>
      <c r="J23" s="2409"/>
      <c r="K23" s="2409"/>
      <c r="L23" s="2410"/>
      <c r="M23" s="602"/>
      <c r="N23" s="601" t="s">
        <v>464</v>
      </c>
      <c r="O23" s="2371"/>
      <c r="P23" s="2372"/>
      <c r="Q23" s="2372"/>
      <c r="R23" s="2372"/>
      <c r="S23" s="2372"/>
      <c r="T23" s="2372"/>
      <c r="U23" s="2372"/>
      <c r="V23" s="2372"/>
      <c r="W23" s="2372"/>
      <c r="X23" s="2372"/>
      <c r="Y23" s="2372"/>
      <c r="Z23" s="2372"/>
      <c r="AA23" s="2372"/>
      <c r="AB23" s="2372"/>
      <c r="AC23" s="2372"/>
      <c r="AD23" s="2372"/>
      <c r="AE23" s="2372"/>
      <c r="AF23" s="2373"/>
    </row>
    <row r="24" spans="2:32" s="603" customFormat="1" x14ac:dyDescent="0.2">
      <c r="B24" s="2397"/>
      <c r="C24" s="2398"/>
      <c r="D24" s="2398"/>
      <c r="E24" s="2398"/>
      <c r="F24" s="2398"/>
      <c r="G24" s="2398"/>
      <c r="H24" s="2398"/>
      <c r="I24" s="2398"/>
      <c r="J24" s="2398"/>
      <c r="K24" s="2398"/>
      <c r="L24" s="2399"/>
      <c r="M24" s="602"/>
      <c r="N24" s="601" t="s">
        <v>464</v>
      </c>
      <c r="O24" s="2371"/>
      <c r="P24" s="2372"/>
      <c r="Q24" s="2372"/>
      <c r="R24" s="2372"/>
      <c r="S24" s="2372"/>
      <c r="T24" s="2372"/>
      <c r="U24" s="2372"/>
      <c r="V24" s="2372"/>
      <c r="W24" s="2372"/>
      <c r="X24" s="2372"/>
      <c r="Y24" s="2372"/>
      <c r="Z24" s="2372"/>
      <c r="AA24" s="2372"/>
      <c r="AB24" s="2372"/>
      <c r="AC24" s="2372"/>
      <c r="AD24" s="2372"/>
      <c r="AE24" s="2372"/>
      <c r="AF24" s="2373"/>
    </row>
    <row r="25" spans="2:32" s="603" customFormat="1" x14ac:dyDescent="0.2">
      <c r="B25" s="2394" t="s">
        <v>441</v>
      </c>
      <c r="C25" s="2395"/>
      <c r="D25" s="2395"/>
      <c r="E25" s="2395"/>
      <c r="F25" s="2395"/>
      <c r="G25" s="2395"/>
      <c r="H25" s="2395"/>
      <c r="I25" s="2395"/>
      <c r="J25" s="2395"/>
      <c r="K25" s="2395"/>
      <c r="L25" s="2396"/>
      <c r="M25" s="602"/>
      <c r="N25" s="601" t="s">
        <v>464</v>
      </c>
      <c r="O25" s="2371"/>
      <c r="P25" s="2372"/>
      <c r="Q25" s="2372"/>
      <c r="R25" s="2372"/>
      <c r="S25" s="2372"/>
      <c r="T25" s="2372"/>
      <c r="U25" s="2372"/>
      <c r="V25" s="2372"/>
      <c r="W25" s="2372"/>
      <c r="X25" s="2372"/>
      <c r="Y25" s="2372"/>
      <c r="Z25" s="2372"/>
      <c r="AA25" s="2372"/>
      <c r="AB25" s="2372"/>
      <c r="AC25" s="2372"/>
      <c r="AD25" s="2372"/>
      <c r="AE25" s="2372"/>
      <c r="AF25" s="2373"/>
    </row>
    <row r="26" spans="2:32" s="603" customFormat="1" x14ac:dyDescent="0.2">
      <c r="B26" s="2408"/>
      <c r="C26" s="2409"/>
      <c r="D26" s="2409"/>
      <c r="E26" s="2409"/>
      <c r="F26" s="2409"/>
      <c r="G26" s="2409"/>
      <c r="H26" s="2409"/>
      <c r="I26" s="2409"/>
      <c r="J26" s="2409"/>
      <c r="K26" s="2409"/>
      <c r="L26" s="2410"/>
      <c r="M26" s="602"/>
      <c r="N26" s="601" t="s">
        <v>464</v>
      </c>
      <c r="O26" s="2371"/>
      <c r="P26" s="2372"/>
      <c r="Q26" s="2372"/>
      <c r="R26" s="2372"/>
      <c r="S26" s="2372"/>
      <c r="T26" s="2372"/>
      <c r="U26" s="2372"/>
      <c r="V26" s="2372"/>
      <c r="W26" s="2372"/>
      <c r="X26" s="2372"/>
      <c r="Y26" s="2372"/>
      <c r="Z26" s="2372"/>
      <c r="AA26" s="2372"/>
      <c r="AB26" s="2372"/>
      <c r="AC26" s="2372"/>
      <c r="AD26" s="2372"/>
      <c r="AE26" s="2372"/>
      <c r="AF26" s="2373"/>
    </row>
    <row r="27" spans="2:32" s="603" customFormat="1" x14ac:dyDescent="0.2">
      <c r="B27" s="2397"/>
      <c r="C27" s="2398"/>
      <c r="D27" s="2398"/>
      <c r="E27" s="2398"/>
      <c r="F27" s="2398"/>
      <c r="G27" s="2398"/>
      <c r="H27" s="2398"/>
      <c r="I27" s="2398"/>
      <c r="J27" s="2398"/>
      <c r="K27" s="2398"/>
      <c r="L27" s="2399"/>
      <c r="M27" s="602"/>
      <c r="N27" s="601" t="s">
        <v>464</v>
      </c>
      <c r="O27" s="2371"/>
      <c r="P27" s="2372"/>
      <c r="Q27" s="2372"/>
      <c r="R27" s="2372"/>
      <c r="S27" s="2372"/>
      <c r="T27" s="2372"/>
      <c r="U27" s="2372"/>
      <c r="V27" s="2372"/>
      <c r="W27" s="2372"/>
      <c r="X27" s="2372"/>
      <c r="Y27" s="2372"/>
      <c r="Z27" s="2372"/>
      <c r="AA27" s="2372"/>
      <c r="AB27" s="2372"/>
      <c r="AC27" s="2372"/>
      <c r="AD27" s="2372"/>
      <c r="AE27" s="2372"/>
      <c r="AF27" s="2373"/>
    </row>
    <row r="28" spans="2:32" s="603" customFormat="1" x14ac:dyDescent="0.2">
      <c r="B28" s="2394" t="s">
        <v>488</v>
      </c>
      <c r="C28" s="2395"/>
      <c r="D28" s="2395"/>
      <c r="E28" s="2395"/>
      <c r="F28" s="2395"/>
      <c r="G28" s="2395"/>
      <c r="H28" s="2395"/>
      <c r="I28" s="2395"/>
      <c r="J28" s="2395"/>
      <c r="K28" s="2395"/>
      <c r="L28" s="2396"/>
      <c r="M28" s="602"/>
      <c r="N28" s="601" t="s">
        <v>464</v>
      </c>
      <c r="O28" s="2371"/>
      <c r="P28" s="2372"/>
      <c r="Q28" s="2372"/>
      <c r="R28" s="2372"/>
      <c r="S28" s="2372"/>
      <c r="T28" s="2372"/>
      <c r="U28" s="2372"/>
      <c r="V28" s="2372"/>
      <c r="W28" s="2372"/>
      <c r="X28" s="2372"/>
      <c r="Y28" s="2372"/>
      <c r="Z28" s="2372"/>
      <c r="AA28" s="2372"/>
      <c r="AB28" s="2372"/>
      <c r="AC28" s="2372"/>
      <c r="AD28" s="2372"/>
      <c r="AE28" s="2372"/>
      <c r="AF28" s="2373"/>
    </row>
    <row r="29" spans="2:32" s="603" customFormat="1" x14ac:dyDescent="0.2">
      <c r="B29" s="2408"/>
      <c r="C29" s="2409"/>
      <c r="D29" s="2409"/>
      <c r="E29" s="2409"/>
      <c r="F29" s="2409"/>
      <c r="G29" s="2409"/>
      <c r="H29" s="2409"/>
      <c r="I29" s="2409"/>
      <c r="J29" s="2409"/>
      <c r="K29" s="2409"/>
      <c r="L29" s="2410"/>
      <c r="M29" s="602"/>
      <c r="N29" s="601" t="s">
        <v>464</v>
      </c>
      <c r="O29" s="2371"/>
      <c r="P29" s="2372"/>
      <c r="Q29" s="2372"/>
      <c r="R29" s="2372"/>
      <c r="S29" s="2372"/>
      <c r="T29" s="2372"/>
      <c r="U29" s="2372"/>
      <c r="V29" s="2372"/>
      <c r="W29" s="2372"/>
      <c r="X29" s="2372"/>
      <c r="Y29" s="2372"/>
      <c r="Z29" s="2372"/>
      <c r="AA29" s="2372"/>
      <c r="AB29" s="2372"/>
      <c r="AC29" s="2372"/>
      <c r="AD29" s="2372"/>
      <c r="AE29" s="2372"/>
      <c r="AF29" s="2373"/>
    </row>
    <row r="30" spans="2:32" s="603" customFormat="1" x14ac:dyDescent="0.2">
      <c r="B30" s="2397"/>
      <c r="C30" s="2398"/>
      <c r="D30" s="2398"/>
      <c r="E30" s="2398"/>
      <c r="F30" s="2398"/>
      <c r="G30" s="2398"/>
      <c r="H30" s="2398"/>
      <c r="I30" s="2398"/>
      <c r="J30" s="2398"/>
      <c r="K30" s="2398"/>
      <c r="L30" s="2399"/>
      <c r="M30" s="602"/>
      <c r="N30" s="601" t="s">
        <v>464</v>
      </c>
      <c r="O30" s="2371"/>
      <c r="P30" s="2372"/>
      <c r="Q30" s="2372"/>
      <c r="R30" s="2372"/>
      <c r="S30" s="2372"/>
      <c r="T30" s="2372"/>
      <c r="U30" s="2372"/>
      <c r="V30" s="2372"/>
      <c r="W30" s="2372"/>
      <c r="X30" s="2372"/>
      <c r="Y30" s="2372"/>
      <c r="Z30" s="2372"/>
      <c r="AA30" s="2372"/>
      <c r="AB30" s="2372"/>
      <c r="AC30" s="2372"/>
      <c r="AD30" s="2372"/>
      <c r="AE30" s="2372"/>
      <c r="AF30" s="2373"/>
    </row>
    <row r="31" spans="2:32" s="603" customFormat="1" x14ac:dyDescent="0.2">
      <c r="B31" s="2394" t="s">
        <v>489</v>
      </c>
      <c r="C31" s="2395"/>
      <c r="D31" s="2395"/>
      <c r="E31" s="2395"/>
      <c r="F31" s="2395"/>
      <c r="G31" s="2395"/>
      <c r="H31" s="2395"/>
      <c r="I31" s="2395"/>
      <c r="J31" s="2395"/>
      <c r="K31" s="2395"/>
      <c r="L31" s="2396"/>
      <c r="M31" s="74"/>
      <c r="N31" s="600" t="s">
        <v>464</v>
      </c>
      <c r="O31" s="2371"/>
      <c r="P31" s="2372"/>
      <c r="Q31" s="2372"/>
      <c r="R31" s="2372"/>
      <c r="S31" s="2372"/>
      <c r="T31" s="2372"/>
      <c r="U31" s="2372"/>
      <c r="V31" s="2372"/>
      <c r="W31" s="2372"/>
      <c r="X31" s="2372"/>
      <c r="Y31" s="2372"/>
      <c r="Z31" s="2372"/>
      <c r="AA31" s="2372"/>
      <c r="AB31" s="2372"/>
      <c r="AC31" s="2372"/>
      <c r="AD31" s="2372"/>
      <c r="AE31" s="2372"/>
      <c r="AF31" s="2373"/>
    </row>
    <row r="32" spans="2:32" s="603" customFormat="1" x14ac:dyDescent="0.2">
      <c r="B32" s="2408"/>
      <c r="C32" s="2409"/>
      <c r="D32" s="2409"/>
      <c r="E32" s="2409"/>
      <c r="F32" s="2409"/>
      <c r="G32" s="2409"/>
      <c r="H32" s="2409"/>
      <c r="I32" s="2409"/>
      <c r="J32" s="2409"/>
      <c r="K32" s="2409"/>
      <c r="L32" s="2410"/>
      <c r="M32" s="74"/>
      <c r="N32" s="600" t="s">
        <v>464</v>
      </c>
      <c r="O32" s="2371"/>
      <c r="P32" s="2372"/>
      <c r="Q32" s="2372"/>
      <c r="R32" s="2372"/>
      <c r="S32" s="2372"/>
      <c r="T32" s="2372"/>
      <c r="U32" s="2372"/>
      <c r="V32" s="2372"/>
      <c r="W32" s="2372"/>
      <c r="X32" s="2372"/>
      <c r="Y32" s="2372"/>
      <c r="Z32" s="2372"/>
      <c r="AA32" s="2372"/>
      <c r="AB32" s="2372"/>
      <c r="AC32" s="2372"/>
      <c r="AD32" s="2372"/>
      <c r="AE32" s="2372"/>
      <c r="AF32" s="2373"/>
    </row>
    <row r="33" spans="1:32" s="603" customFormat="1" ht="16.8" thickBot="1" x14ac:dyDescent="0.25">
      <c r="B33" s="2411"/>
      <c r="C33" s="2412"/>
      <c r="D33" s="2412"/>
      <c r="E33" s="2412"/>
      <c r="F33" s="2412"/>
      <c r="G33" s="2412"/>
      <c r="H33" s="2412"/>
      <c r="I33" s="2412"/>
      <c r="J33" s="2412"/>
      <c r="K33" s="2412"/>
      <c r="L33" s="2413"/>
      <c r="M33" s="75"/>
      <c r="N33" s="616" t="s">
        <v>464</v>
      </c>
      <c r="O33" s="2414"/>
      <c r="P33" s="2415"/>
      <c r="Q33" s="2415"/>
      <c r="R33" s="2415"/>
      <c r="S33" s="2415"/>
      <c r="T33" s="2415"/>
      <c r="U33" s="2415"/>
      <c r="V33" s="2415"/>
      <c r="W33" s="2415"/>
      <c r="X33" s="2415"/>
      <c r="Y33" s="2415"/>
      <c r="Z33" s="2415"/>
      <c r="AA33" s="2415"/>
      <c r="AB33" s="2415"/>
      <c r="AC33" s="2415"/>
      <c r="AD33" s="2415"/>
      <c r="AE33" s="2415"/>
      <c r="AF33" s="2416"/>
    </row>
    <row r="34" spans="1:32" s="603" customFormat="1" ht="16.8" thickTop="1" x14ac:dyDescent="0.2">
      <c r="B34" s="2394" t="s">
        <v>250</v>
      </c>
      <c r="C34" s="2395"/>
      <c r="D34" s="2395"/>
      <c r="E34" s="2395"/>
      <c r="F34" s="2395"/>
      <c r="G34" s="2395"/>
      <c r="H34" s="2395"/>
      <c r="I34" s="2395"/>
      <c r="J34" s="2395"/>
      <c r="K34" s="2395"/>
      <c r="L34" s="2396"/>
      <c r="M34" s="76"/>
      <c r="N34" s="605" t="s">
        <v>464</v>
      </c>
      <c r="O34" s="2417"/>
      <c r="P34" s="2418"/>
      <c r="Q34" s="2418"/>
      <c r="R34" s="2418"/>
      <c r="S34" s="2418"/>
      <c r="T34" s="2418"/>
      <c r="U34" s="2418"/>
      <c r="V34" s="2418"/>
      <c r="W34" s="2418"/>
      <c r="X34" s="2418"/>
      <c r="Y34" s="2418"/>
      <c r="Z34" s="2418"/>
      <c r="AA34" s="2418"/>
      <c r="AB34" s="2418"/>
      <c r="AC34" s="2418"/>
      <c r="AD34" s="2418"/>
      <c r="AE34" s="2418"/>
      <c r="AF34" s="2419"/>
    </row>
    <row r="35" spans="1:32" s="603" customFormat="1" x14ac:dyDescent="0.2">
      <c r="B35" s="2408"/>
      <c r="C35" s="2409"/>
      <c r="D35" s="2409"/>
      <c r="E35" s="2409"/>
      <c r="F35" s="2409"/>
      <c r="G35" s="2409"/>
      <c r="H35" s="2409"/>
      <c r="I35" s="2409"/>
      <c r="J35" s="2409"/>
      <c r="K35" s="2409"/>
      <c r="L35" s="2410"/>
      <c r="M35" s="602"/>
      <c r="N35" s="600" t="s">
        <v>464</v>
      </c>
      <c r="O35" s="2371"/>
      <c r="P35" s="2372"/>
      <c r="Q35" s="2372"/>
      <c r="R35" s="2372"/>
      <c r="S35" s="2372"/>
      <c r="T35" s="2372"/>
      <c r="U35" s="2372"/>
      <c r="V35" s="2372"/>
      <c r="W35" s="2372"/>
      <c r="X35" s="2372"/>
      <c r="Y35" s="2372"/>
      <c r="Z35" s="2372"/>
      <c r="AA35" s="2372"/>
      <c r="AB35" s="2372"/>
      <c r="AC35" s="2372"/>
      <c r="AD35" s="2372"/>
      <c r="AE35" s="2372"/>
      <c r="AF35" s="2373"/>
    </row>
    <row r="36" spans="1:32" s="603" customFormat="1" x14ac:dyDescent="0.2">
      <c r="B36" s="2397"/>
      <c r="C36" s="2398"/>
      <c r="D36" s="2398"/>
      <c r="E36" s="2398"/>
      <c r="F36" s="2398"/>
      <c r="G36" s="2398"/>
      <c r="H36" s="2398"/>
      <c r="I36" s="2398"/>
      <c r="J36" s="2398"/>
      <c r="K36" s="2398"/>
      <c r="L36" s="2399"/>
      <c r="M36" s="611"/>
      <c r="N36" s="608" t="s">
        <v>464</v>
      </c>
      <c r="O36" s="2371"/>
      <c r="P36" s="2372"/>
      <c r="Q36" s="2372"/>
      <c r="R36" s="2372"/>
      <c r="S36" s="2372"/>
      <c r="T36" s="2372"/>
      <c r="U36" s="2372"/>
      <c r="V36" s="2372"/>
      <c r="W36" s="2372"/>
      <c r="X36" s="2372"/>
      <c r="Y36" s="2372"/>
      <c r="Z36" s="2372"/>
      <c r="AA36" s="2372"/>
      <c r="AB36" s="2372"/>
      <c r="AC36" s="2372"/>
      <c r="AD36" s="2372"/>
      <c r="AE36" s="2372"/>
      <c r="AF36" s="2373"/>
    </row>
    <row r="37" spans="1:32" s="603" customFormat="1" x14ac:dyDescent="0.2">
      <c r="B37" s="2394" t="s">
        <v>266</v>
      </c>
      <c r="C37" s="2395"/>
      <c r="D37" s="2395"/>
      <c r="E37" s="2395"/>
      <c r="F37" s="2395"/>
      <c r="G37" s="2395"/>
      <c r="H37" s="2395"/>
      <c r="I37" s="2395"/>
      <c r="J37" s="2395"/>
      <c r="K37" s="2395"/>
      <c r="L37" s="2396"/>
      <c r="M37" s="602"/>
      <c r="N37" s="601" t="s">
        <v>464</v>
      </c>
      <c r="O37" s="2371"/>
      <c r="P37" s="2372"/>
      <c r="Q37" s="2372"/>
      <c r="R37" s="2372"/>
      <c r="S37" s="2372"/>
      <c r="T37" s="2372"/>
      <c r="U37" s="2372"/>
      <c r="V37" s="2372"/>
      <c r="W37" s="2372"/>
      <c r="X37" s="2372"/>
      <c r="Y37" s="2372"/>
      <c r="Z37" s="2372"/>
      <c r="AA37" s="2372"/>
      <c r="AB37" s="2372"/>
      <c r="AC37" s="2372"/>
      <c r="AD37" s="2372"/>
      <c r="AE37" s="2372"/>
      <c r="AF37" s="2373"/>
    </row>
    <row r="38" spans="1:32" s="603" customFormat="1" x14ac:dyDescent="0.2">
      <c r="B38" s="2397"/>
      <c r="C38" s="2398"/>
      <c r="D38" s="2398"/>
      <c r="E38" s="2398"/>
      <c r="F38" s="2398"/>
      <c r="G38" s="2398"/>
      <c r="H38" s="2398"/>
      <c r="I38" s="2398"/>
      <c r="J38" s="2398"/>
      <c r="K38" s="2398"/>
      <c r="L38" s="2399"/>
      <c r="M38" s="602"/>
      <c r="N38" s="601" t="s">
        <v>464</v>
      </c>
      <c r="O38" s="2371"/>
      <c r="P38" s="2372"/>
      <c r="Q38" s="2372"/>
      <c r="R38" s="2372"/>
      <c r="S38" s="2372"/>
      <c r="T38" s="2372"/>
      <c r="U38" s="2372"/>
      <c r="V38" s="2372"/>
      <c r="W38" s="2372"/>
      <c r="X38" s="2372"/>
      <c r="Y38" s="2372"/>
      <c r="Z38" s="2372"/>
      <c r="AA38" s="2372"/>
      <c r="AB38" s="2372"/>
      <c r="AC38" s="2372"/>
      <c r="AD38" s="2372"/>
      <c r="AE38" s="2372"/>
      <c r="AF38" s="2373"/>
    </row>
    <row r="39" spans="1:32" s="603" customFormat="1" x14ac:dyDescent="0.2">
      <c r="A39" s="604"/>
      <c r="B39" s="2397"/>
      <c r="C39" s="2400"/>
      <c r="D39" s="2398"/>
      <c r="E39" s="2398"/>
      <c r="F39" s="2398"/>
      <c r="G39" s="2398"/>
      <c r="H39" s="2398"/>
      <c r="I39" s="2398"/>
      <c r="J39" s="2398"/>
      <c r="K39" s="2398"/>
      <c r="L39" s="2399"/>
      <c r="M39" s="76"/>
      <c r="N39" s="606" t="s">
        <v>464</v>
      </c>
      <c r="O39" s="2380"/>
      <c r="P39" s="2381"/>
      <c r="Q39" s="2381"/>
      <c r="R39" s="2381"/>
      <c r="S39" s="2381"/>
      <c r="T39" s="2381"/>
      <c r="U39" s="2381"/>
      <c r="V39" s="2381"/>
      <c r="W39" s="2381"/>
      <c r="X39" s="2381"/>
      <c r="Y39" s="2381"/>
      <c r="Z39" s="2381"/>
      <c r="AA39" s="2381"/>
      <c r="AB39" s="2381"/>
      <c r="AC39" s="2381"/>
      <c r="AD39" s="2381"/>
      <c r="AE39" s="2381"/>
      <c r="AF39" s="2382"/>
    </row>
    <row r="40" spans="1:32" s="603" customFormat="1" x14ac:dyDescent="0.2">
      <c r="B40" s="2401" t="s">
        <v>490</v>
      </c>
      <c r="C40" s="2395"/>
      <c r="D40" s="2395"/>
      <c r="E40" s="2395"/>
      <c r="F40" s="2395"/>
      <c r="G40" s="2395"/>
      <c r="H40" s="2395"/>
      <c r="I40" s="2395"/>
      <c r="J40" s="2395"/>
      <c r="K40" s="2395"/>
      <c r="L40" s="2396"/>
      <c r="M40" s="602"/>
      <c r="N40" s="601" t="s">
        <v>464</v>
      </c>
      <c r="O40" s="2371"/>
      <c r="P40" s="2372"/>
      <c r="Q40" s="2372"/>
      <c r="R40" s="2372"/>
      <c r="S40" s="2372"/>
      <c r="T40" s="2372"/>
      <c r="U40" s="2372"/>
      <c r="V40" s="2372"/>
      <c r="W40" s="2372"/>
      <c r="X40" s="2372"/>
      <c r="Y40" s="2372"/>
      <c r="Z40" s="2372"/>
      <c r="AA40" s="2372"/>
      <c r="AB40" s="2372"/>
      <c r="AC40" s="2372"/>
      <c r="AD40" s="2372"/>
      <c r="AE40" s="2372"/>
      <c r="AF40" s="2373"/>
    </row>
    <row r="41" spans="1:32" s="603" customFormat="1" x14ac:dyDescent="0.2">
      <c r="B41" s="2402"/>
      <c r="C41" s="2403"/>
      <c r="D41" s="2403"/>
      <c r="E41" s="2403"/>
      <c r="F41" s="2403"/>
      <c r="G41" s="2403"/>
      <c r="H41" s="2403"/>
      <c r="I41" s="2403"/>
      <c r="J41" s="2403"/>
      <c r="K41" s="2403"/>
      <c r="L41" s="2404"/>
      <c r="M41" s="602"/>
      <c r="N41" s="601" t="s">
        <v>464</v>
      </c>
      <c r="O41" s="2371"/>
      <c r="P41" s="2372"/>
      <c r="Q41" s="2372"/>
      <c r="R41" s="2372"/>
      <c r="S41" s="2372"/>
      <c r="T41" s="2372"/>
      <c r="U41" s="2372"/>
      <c r="V41" s="2372"/>
      <c r="W41" s="2372"/>
      <c r="X41" s="2372"/>
      <c r="Y41" s="2372"/>
      <c r="Z41" s="2372"/>
      <c r="AA41" s="2372"/>
      <c r="AB41" s="2372"/>
      <c r="AC41" s="2372"/>
      <c r="AD41" s="2372"/>
      <c r="AE41" s="2372"/>
      <c r="AF41" s="2373"/>
    </row>
    <row r="42" spans="1:32" s="603" customFormat="1" x14ac:dyDescent="0.2">
      <c r="B42" s="2405"/>
      <c r="C42" s="2406"/>
      <c r="D42" s="2406"/>
      <c r="E42" s="2406"/>
      <c r="F42" s="2406"/>
      <c r="G42" s="2406"/>
      <c r="H42" s="2406"/>
      <c r="I42" s="2406"/>
      <c r="J42" s="2406"/>
      <c r="K42" s="2406"/>
      <c r="L42" s="2407"/>
      <c r="M42" s="602"/>
      <c r="N42" s="601" t="s">
        <v>464</v>
      </c>
      <c r="O42" s="2371"/>
      <c r="P42" s="2372"/>
      <c r="Q42" s="2372"/>
      <c r="R42" s="2372"/>
      <c r="S42" s="2372"/>
      <c r="T42" s="2372"/>
      <c r="U42" s="2372"/>
      <c r="V42" s="2372"/>
      <c r="W42" s="2372"/>
      <c r="X42" s="2372"/>
      <c r="Y42" s="2372"/>
      <c r="Z42" s="2372"/>
      <c r="AA42" s="2372"/>
      <c r="AB42" s="2372"/>
      <c r="AC42" s="2372"/>
      <c r="AD42" s="2372"/>
      <c r="AE42" s="2372"/>
      <c r="AF42" s="2373"/>
    </row>
    <row r="44" spans="1:32" x14ac:dyDescent="0.2">
      <c r="B44" s="613" t="s">
        <v>491</v>
      </c>
    </row>
    <row r="45" spans="1:32" x14ac:dyDescent="0.2">
      <c r="B45" s="613" t="s">
        <v>492</v>
      </c>
    </row>
    <row r="47" spans="1:32" x14ac:dyDescent="0.2">
      <c r="A47" s="613" t="s">
        <v>493</v>
      </c>
      <c r="M47" s="77"/>
      <c r="N47" s="613" t="s">
        <v>428</v>
      </c>
      <c r="O47" s="2376"/>
      <c r="P47" s="2376"/>
      <c r="Q47" s="613" t="s">
        <v>476</v>
      </c>
      <c r="R47" s="2376"/>
      <c r="S47" s="2376"/>
      <c r="T47" s="613" t="s">
        <v>477</v>
      </c>
    </row>
    <row r="122" spans="3:7" x14ac:dyDescent="0.2">
      <c r="C122" s="615"/>
      <c r="D122" s="615"/>
      <c r="E122" s="615"/>
      <c r="F122" s="615"/>
      <c r="G122" s="615"/>
    </row>
    <row r="123" spans="3:7" x14ac:dyDescent="0.2">
      <c r="C123" s="612"/>
    </row>
  </sheetData>
  <mergeCells count="49">
    <mergeCell ref="B16:L18"/>
    <mergeCell ref="O16:AF16"/>
    <mergeCell ref="O17:AF17"/>
    <mergeCell ref="O18:AF18"/>
    <mergeCell ref="X4:Y4"/>
    <mergeCell ref="AA4:AB4"/>
    <mergeCell ref="AD4:AE4"/>
    <mergeCell ref="B5:G5"/>
    <mergeCell ref="H5:J5"/>
    <mergeCell ref="T7:AF7"/>
    <mergeCell ref="B9:AA9"/>
    <mergeCell ref="R13:V13"/>
    <mergeCell ref="B15:L15"/>
    <mergeCell ref="M15:N15"/>
    <mergeCell ref="O15:AF15"/>
    <mergeCell ref="B19:L21"/>
    <mergeCell ref="O19:AF19"/>
    <mergeCell ref="O20:AF20"/>
    <mergeCell ref="O21:AF21"/>
    <mergeCell ref="B22:L24"/>
    <mergeCell ref="O22:AF22"/>
    <mergeCell ref="O23:AF23"/>
    <mergeCell ref="O24:AF24"/>
    <mergeCell ref="B25:L27"/>
    <mergeCell ref="O25:AF25"/>
    <mergeCell ref="O26:AF26"/>
    <mergeCell ref="O27:AF27"/>
    <mergeCell ref="B28:L30"/>
    <mergeCell ref="O28:AF28"/>
    <mergeCell ref="O29:AF29"/>
    <mergeCell ref="O30:AF30"/>
    <mergeCell ref="B31:L33"/>
    <mergeCell ref="O31:AF31"/>
    <mergeCell ref="O32:AF32"/>
    <mergeCell ref="O33:AF33"/>
    <mergeCell ref="B34:L36"/>
    <mergeCell ref="O34:AF34"/>
    <mergeCell ref="O35:AF35"/>
    <mergeCell ref="O36:AF36"/>
    <mergeCell ref="O47:P47"/>
    <mergeCell ref="R47:S47"/>
    <mergeCell ref="B37:L39"/>
    <mergeCell ref="O37:AF37"/>
    <mergeCell ref="O38:AF38"/>
    <mergeCell ref="O39:AF39"/>
    <mergeCell ref="B40:L42"/>
    <mergeCell ref="O40:AF40"/>
    <mergeCell ref="O41:AF41"/>
    <mergeCell ref="O42:AF42"/>
  </mergeCells>
  <phoneticPr fontId="10"/>
  <pageMargins left="0.7" right="0.7" top="0.75" bottom="0.75" header="0.3" footer="0.3"/>
  <pageSetup paperSize="9" scale="75"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8"/>
  <dimension ref="A2:AF969"/>
  <sheetViews>
    <sheetView view="pageBreakPreview" zoomScaleNormal="100" zoomScaleSheetLayoutView="100" workbookViewId="0">
      <selection activeCell="B5" sqref="B5:G5"/>
    </sheetView>
  </sheetViews>
  <sheetFormatPr defaultColWidth="4" defaultRowHeight="16.2" x14ac:dyDescent="0.2"/>
  <cols>
    <col min="1" max="1" width="1.44140625" style="613" customWidth="1"/>
    <col min="2" max="12" width="3.21875" style="613" customWidth="1"/>
    <col min="13" max="13" width="13" style="613" customWidth="1"/>
    <col min="14" max="14" width="4.109375" style="613" bestFit="1" customWidth="1"/>
    <col min="15" max="32" width="3.21875" style="613" customWidth="1"/>
    <col min="33" max="33" width="1.44140625" style="613" customWidth="1"/>
    <col min="34" max="36" width="3.21875" style="613" customWidth="1"/>
    <col min="37" max="16384" width="4" style="613"/>
  </cols>
  <sheetData>
    <row r="2" spans="1:32" x14ac:dyDescent="0.2">
      <c r="B2" s="613" t="s">
        <v>494</v>
      </c>
    </row>
    <row r="4" spans="1:32" x14ac:dyDescent="0.2">
      <c r="W4" s="610" t="s">
        <v>427</v>
      </c>
      <c r="X4" s="2392"/>
      <c r="Y4" s="2392"/>
      <c r="Z4" s="69" t="s">
        <v>428</v>
      </c>
      <c r="AA4" s="2392"/>
      <c r="AB4" s="2392"/>
      <c r="AC4" s="69" t="s">
        <v>429</v>
      </c>
      <c r="AD4" s="2392"/>
      <c r="AE4" s="2392"/>
      <c r="AF4" s="69" t="s">
        <v>430</v>
      </c>
    </row>
    <row r="5" spans="1:32" x14ac:dyDescent="0.2">
      <c r="B5" s="2393" t="s">
        <v>2697</v>
      </c>
      <c r="C5" s="2393"/>
      <c r="D5" s="2393"/>
      <c r="E5" s="2393"/>
      <c r="F5" s="2393"/>
      <c r="G5" s="2393"/>
      <c r="H5" s="2392" t="s">
        <v>1677</v>
      </c>
      <c r="I5" s="2392"/>
      <c r="J5" s="2392"/>
      <c r="K5" s="69" t="s">
        <v>431</v>
      </c>
    </row>
    <row r="6" spans="1:32" x14ac:dyDescent="0.2">
      <c r="B6" s="69"/>
      <c r="C6" s="69"/>
      <c r="D6" s="69"/>
      <c r="E6" s="69"/>
      <c r="F6" s="69"/>
      <c r="G6" s="69"/>
      <c r="H6" s="69"/>
      <c r="I6" s="69"/>
      <c r="J6" s="69"/>
      <c r="K6" s="69"/>
    </row>
    <row r="7" spans="1:32" x14ac:dyDescent="0.2">
      <c r="S7" s="610" t="s">
        <v>479</v>
      </c>
      <c r="T7" s="2393"/>
      <c r="U7" s="2393"/>
      <c r="V7" s="2393"/>
      <c r="W7" s="2393"/>
      <c r="X7" s="2393"/>
      <c r="Y7" s="2393"/>
      <c r="Z7" s="2393"/>
      <c r="AA7" s="2393"/>
      <c r="AB7" s="2393"/>
      <c r="AC7" s="2393"/>
      <c r="AD7" s="2393"/>
      <c r="AE7" s="2393"/>
      <c r="AF7" s="2393"/>
    </row>
    <row r="9" spans="1:32" ht="20.25" customHeight="1" x14ac:dyDescent="0.2">
      <c r="B9" s="2383" t="s">
        <v>495</v>
      </c>
      <c r="C9" s="2383"/>
      <c r="D9" s="2383"/>
      <c r="E9" s="2383"/>
      <c r="F9" s="2383"/>
      <c r="G9" s="2383"/>
      <c r="H9" s="2383"/>
      <c r="I9" s="2383"/>
      <c r="J9" s="2383"/>
      <c r="K9" s="2383"/>
      <c r="L9" s="2383"/>
      <c r="M9" s="2383"/>
      <c r="N9" s="2383"/>
      <c r="O9" s="2383"/>
      <c r="P9" s="2383"/>
      <c r="Q9" s="2383"/>
      <c r="R9" s="2383"/>
      <c r="S9" s="2383"/>
      <c r="T9" s="2383"/>
      <c r="U9" s="2383"/>
      <c r="V9" s="2383"/>
      <c r="W9" s="2383"/>
      <c r="X9" s="2383"/>
      <c r="Y9" s="2383"/>
      <c r="Z9" s="2383"/>
      <c r="AA9" s="2383"/>
      <c r="AB9" s="2383"/>
      <c r="AC9" s="2383"/>
      <c r="AD9" s="2383"/>
      <c r="AE9" s="2383"/>
      <c r="AF9" s="2383"/>
    </row>
    <row r="10" spans="1:32" ht="20.25" customHeight="1" x14ac:dyDescent="0.2">
      <c r="B10" s="2383"/>
      <c r="C10" s="2383"/>
      <c r="D10" s="2383"/>
      <c r="E10" s="2383"/>
      <c r="F10" s="2383"/>
      <c r="G10" s="2383"/>
      <c r="H10" s="2383"/>
      <c r="I10" s="2383"/>
      <c r="J10" s="2383"/>
      <c r="K10" s="2383"/>
      <c r="L10" s="2383"/>
      <c r="M10" s="2383"/>
      <c r="N10" s="2383"/>
      <c r="O10" s="2383"/>
      <c r="P10" s="2383"/>
      <c r="Q10" s="2383"/>
      <c r="R10" s="2383"/>
      <c r="S10" s="2383"/>
      <c r="T10" s="2383"/>
      <c r="U10" s="2383"/>
      <c r="V10" s="2383"/>
      <c r="W10" s="2383"/>
      <c r="X10" s="2383"/>
      <c r="Y10" s="2383"/>
      <c r="Z10" s="2383"/>
      <c r="AA10" s="2383"/>
      <c r="AB10" s="2383"/>
      <c r="AC10" s="2383"/>
      <c r="AD10" s="2383"/>
      <c r="AE10" s="2383"/>
      <c r="AF10" s="2383"/>
    </row>
    <row r="11" spans="1:32" x14ac:dyDescent="0.2">
      <c r="B11" s="607"/>
      <c r="C11" s="607"/>
      <c r="D11" s="607"/>
      <c r="E11" s="607"/>
      <c r="F11" s="607"/>
      <c r="G11" s="607"/>
      <c r="H11" s="607"/>
      <c r="I11" s="607"/>
      <c r="J11" s="607"/>
      <c r="K11" s="607"/>
      <c r="L11" s="607"/>
      <c r="M11" s="607"/>
      <c r="N11" s="607"/>
      <c r="O11" s="607"/>
      <c r="P11" s="607"/>
      <c r="Q11" s="607"/>
      <c r="R11" s="607"/>
      <c r="S11" s="607"/>
      <c r="T11" s="607"/>
      <c r="U11" s="607"/>
      <c r="V11" s="607"/>
      <c r="W11" s="607"/>
      <c r="X11" s="607"/>
      <c r="Y11" s="607"/>
      <c r="Z11" s="607"/>
      <c r="AA11" s="607"/>
    </row>
    <row r="12" spans="1:32" x14ac:dyDescent="0.2">
      <c r="A12" s="613" t="s">
        <v>481</v>
      </c>
    </row>
    <row r="14" spans="1:32" ht="36" customHeight="1" x14ac:dyDescent="0.2">
      <c r="R14" s="2374" t="s">
        <v>482</v>
      </c>
      <c r="S14" s="2375"/>
      <c r="T14" s="2375"/>
      <c r="U14" s="2375"/>
      <c r="V14" s="2385"/>
      <c r="W14" s="71">
        <v>4</v>
      </c>
      <c r="X14" s="72">
        <v>0</v>
      </c>
      <c r="Y14" s="72"/>
      <c r="Z14" s="72"/>
      <c r="AA14" s="72"/>
      <c r="AB14" s="72"/>
      <c r="AC14" s="72"/>
      <c r="AD14" s="72"/>
      <c r="AE14" s="72"/>
      <c r="AF14" s="73"/>
    </row>
    <row r="15" spans="1:32" ht="13.5" customHeight="1" x14ac:dyDescent="0.2"/>
    <row r="16" spans="1:32" s="603" customFormat="1" ht="34.5" customHeight="1" x14ac:dyDescent="0.2">
      <c r="B16" s="2374" t="s">
        <v>483</v>
      </c>
      <c r="C16" s="2375"/>
      <c r="D16" s="2375"/>
      <c r="E16" s="2375"/>
      <c r="F16" s="2375"/>
      <c r="G16" s="2375"/>
      <c r="H16" s="2375"/>
      <c r="I16" s="2375"/>
      <c r="J16" s="2375"/>
      <c r="K16" s="2375"/>
      <c r="L16" s="2385"/>
      <c r="M16" s="2375" t="s">
        <v>484</v>
      </c>
      <c r="N16" s="2385"/>
      <c r="O16" s="2374" t="s">
        <v>485</v>
      </c>
      <c r="P16" s="2375"/>
      <c r="Q16" s="2375"/>
      <c r="R16" s="2375"/>
      <c r="S16" s="2375"/>
      <c r="T16" s="2375"/>
      <c r="U16" s="2375"/>
      <c r="V16" s="2375"/>
      <c r="W16" s="2375"/>
      <c r="X16" s="2375"/>
      <c r="Y16" s="2375"/>
      <c r="Z16" s="2375"/>
      <c r="AA16" s="2375"/>
      <c r="AB16" s="2375"/>
      <c r="AC16" s="2375"/>
      <c r="AD16" s="2375"/>
      <c r="AE16" s="2375"/>
      <c r="AF16" s="2385"/>
    </row>
    <row r="17" spans="2:32" s="603" customFormat="1" ht="19.5" customHeight="1" x14ac:dyDescent="0.2">
      <c r="B17" s="2401" t="s">
        <v>446</v>
      </c>
      <c r="C17" s="2424"/>
      <c r="D17" s="2424"/>
      <c r="E17" s="2424"/>
      <c r="F17" s="2424"/>
      <c r="G17" s="2424"/>
      <c r="H17" s="2424"/>
      <c r="I17" s="2424"/>
      <c r="J17" s="2424"/>
      <c r="K17" s="2424"/>
      <c r="L17" s="2429"/>
      <c r="M17" s="78"/>
      <c r="N17" s="609" t="s">
        <v>464</v>
      </c>
      <c r="O17" s="2389"/>
      <c r="P17" s="2390"/>
      <c r="Q17" s="2390"/>
      <c r="R17" s="2390"/>
      <c r="S17" s="2390"/>
      <c r="T17" s="2390"/>
      <c r="U17" s="2390"/>
      <c r="V17" s="2390"/>
      <c r="W17" s="2390"/>
      <c r="X17" s="2390"/>
      <c r="Y17" s="2390"/>
      <c r="Z17" s="2390"/>
      <c r="AA17" s="2390"/>
      <c r="AB17" s="2390"/>
      <c r="AC17" s="2390"/>
      <c r="AD17" s="2390"/>
      <c r="AE17" s="2390"/>
      <c r="AF17" s="2391"/>
    </row>
    <row r="18" spans="2:32" s="603" customFormat="1" ht="19.5" customHeight="1" x14ac:dyDescent="0.2">
      <c r="B18" s="2433"/>
      <c r="C18" s="2434"/>
      <c r="D18" s="2434"/>
      <c r="E18" s="2434"/>
      <c r="F18" s="2434"/>
      <c r="G18" s="2434"/>
      <c r="H18" s="2434"/>
      <c r="I18" s="2434"/>
      <c r="J18" s="2434"/>
      <c r="K18" s="2434"/>
      <c r="L18" s="2435"/>
      <c r="M18" s="602"/>
      <c r="N18" s="601" t="s">
        <v>464</v>
      </c>
      <c r="O18" s="2389"/>
      <c r="P18" s="2390"/>
      <c r="Q18" s="2390"/>
      <c r="R18" s="2390"/>
      <c r="S18" s="2390"/>
      <c r="T18" s="2390"/>
      <c r="U18" s="2390"/>
      <c r="V18" s="2390"/>
      <c r="W18" s="2390"/>
      <c r="X18" s="2390"/>
      <c r="Y18" s="2390"/>
      <c r="Z18" s="2390"/>
      <c r="AA18" s="2390"/>
      <c r="AB18" s="2390"/>
      <c r="AC18" s="2390"/>
      <c r="AD18" s="2390"/>
      <c r="AE18" s="2390"/>
      <c r="AF18" s="2391"/>
    </row>
    <row r="19" spans="2:32" s="603" customFormat="1" ht="19.5" customHeight="1" x14ac:dyDescent="0.2">
      <c r="B19" s="2436"/>
      <c r="C19" s="2437"/>
      <c r="D19" s="2437"/>
      <c r="E19" s="2437"/>
      <c r="F19" s="2437"/>
      <c r="G19" s="2437"/>
      <c r="H19" s="2437"/>
      <c r="I19" s="2437"/>
      <c r="J19" s="2437"/>
      <c r="K19" s="2437"/>
      <c r="L19" s="2438"/>
      <c r="M19" s="602"/>
      <c r="N19" s="601" t="s">
        <v>464</v>
      </c>
      <c r="O19" s="2389"/>
      <c r="P19" s="2390"/>
      <c r="Q19" s="2390"/>
      <c r="R19" s="2390"/>
      <c r="S19" s="2390"/>
      <c r="T19" s="2390"/>
      <c r="U19" s="2390"/>
      <c r="V19" s="2390"/>
      <c r="W19" s="2390"/>
      <c r="X19" s="2390"/>
      <c r="Y19" s="2390"/>
      <c r="Z19" s="2390"/>
      <c r="AA19" s="2390"/>
      <c r="AB19" s="2390"/>
      <c r="AC19" s="2390"/>
      <c r="AD19" s="2390"/>
      <c r="AE19" s="2390"/>
      <c r="AF19" s="2391"/>
    </row>
    <row r="20" spans="2:32" s="603" customFormat="1" ht="19.5" customHeight="1" x14ac:dyDescent="0.2">
      <c r="B20" s="2401" t="s">
        <v>447</v>
      </c>
      <c r="C20" s="2424"/>
      <c r="D20" s="2424"/>
      <c r="E20" s="2424"/>
      <c r="F20" s="2424"/>
      <c r="G20" s="2424"/>
      <c r="H20" s="2424"/>
      <c r="I20" s="2424"/>
      <c r="J20" s="2424"/>
      <c r="K20" s="2424"/>
      <c r="L20" s="2429"/>
      <c r="M20" s="602"/>
      <c r="N20" s="600" t="s">
        <v>464</v>
      </c>
      <c r="O20" s="2389"/>
      <c r="P20" s="2390"/>
      <c r="Q20" s="2390"/>
      <c r="R20" s="2390"/>
      <c r="S20" s="2390"/>
      <c r="T20" s="2390"/>
      <c r="U20" s="2390"/>
      <c r="V20" s="2390"/>
      <c r="W20" s="2390"/>
      <c r="X20" s="2390"/>
      <c r="Y20" s="2390"/>
      <c r="Z20" s="2390"/>
      <c r="AA20" s="2390"/>
      <c r="AB20" s="2390"/>
      <c r="AC20" s="2390"/>
      <c r="AD20" s="2390"/>
      <c r="AE20" s="2390"/>
      <c r="AF20" s="2391"/>
    </row>
    <row r="21" spans="2:32" s="603" customFormat="1" ht="19.5" customHeight="1" x14ac:dyDescent="0.2">
      <c r="B21" s="2433"/>
      <c r="C21" s="2434"/>
      <c r="D21" s="2434"/>
      <c r="E21" s="2434"/>
      <c r="F21" s="2434"/>
      <c r="G21" s="2434"/>
      <c r="H21" s="2434"/>
      <c r="I21" s="2434"/>
      <c r="J21" s="2434"/>
      <c r="K21" s="2434"/>
      <c r="L21" s="2435"/>
      <c r="M21" s="602"/>
      <c r="N21" s="600" t="s">
        <v>464</v>
      </c>
      <c r="O21" s="2389"/>
      <c r="P21" s="2390"/>
      <c r="Q21" s="2390"/>
      <c r="R21" s="2390"/>
      <c r="S21" s="2390"/>
      <c r="T21" s="2390"/>
      <c r="U21" s="2390"/>
      <c r="V21" s="2390"/>
      <c r="W21" s="2390"/>
      <c r="X21" s="2390"/>
      <c r="Y21" s="2390"/>
      <c r="Z21" s="2390"/>
      <c r="AA21" s="2390"/>
      <c r="AB21" s="2390"/>
      <c r="AC21" s="2390"/>
      <c r="AD21" s="2390"/>
      <c r="AE21" s="2390"/>
      <c r="AF21" s="2391"/>
    </row>
    <row r="22" spans="2:32" s="603" customFormat="1" ht="19.5" customHeight="1" x14ac:dyDescent="0.2">
      <c r="B22" s="2436"/>
      <c r="C22" s="2437"/>
      <c r="D22" s="2437"/>
      <c r="E22" s="2437"/>
      <c r="F22" s="2437"/>
      <c r="G22" s="2437"/>
      <c r="H22" s="2437"/>
      <c r="I22" s="2437"/>
      <c r="J22" s="2437"/>
      <c r="K22" s="2437"/>
      <c r="L22" s="2438"/>
      <c r="M22" s="611"/>
      <c r="N22" s="608" t="s">
        <v>464</v>
      </c>
      <c r="O22" s="2389"/>
      <c r="P22" s="2390"/>
      <c r="Q22" s="2390"/>
      <c r="R22" s="2390"/>
      <c r="S22" s="2390"/>
      <c r="T22" s="2390"/>
      <c r="U22" s="2390"/>
      <c r="V22" s="2390"/>
      <c r="W22" s="2390"/>
      <c r="X22" s="2390"/>
      <c r="Y22" s="2390"/>
      <c r="Z22" s="2390"/>
      <c r="AA22" s="2390"/>
      <c r="AB22" s="2390"/>
      <c r="AC22" s="2390"/>
      <c r="AD22" s="2390"/>
      <c r="AE22" s="2390"/>
      <c r="AF22" s="2391"/>
    </row>
    <row r="23" spans="2:32" s="603" customFormat="1" ht="19.5" customHeight="1" x14ac:dyDescent="0.2">
      <c r="B23" s="2401" t="s">
        <v>448</v>
      </c>
      <c r="C23" s="2424"/>
      <c r="D23" s="2424"/>
      <c r="E23" s="2424"/>
      <c r="F23" s="2424"/>
      <c r="G23" s="2424"/>
      <c r="H23" s="2424"/>
      <c r="I23" s="2424"/>
      <c r="J23" s="2424"/>
      <c r="K23" s="2424"/>
      <c r="L23" s="2429"/>
      <c r="M23" s="602"/>
      <c r="N23" s="600" t="s">
        <v>464</v>
      </c>
      <c r="O23" s="2389"/>
      <c r="P23" s="2390"/>
      <c r="Q23" s="2390"/>
      <c r="R23" s="2390"/>
      <c r="S23" s="2390"/>
      <c r="T23" s="2390"/>
      <c r="U23" s="2390"/>
      <c r="V23" s="2390"/>
      <c r="W23" s="2390"/>
      <c r="X23" s="2390"/>
      <c r="Y23" s="2390"/>
      <c r="Z23" s="2390"/>
      <c r="AA23" s="2390"/>
      <c r="AB23" s="2390"/>
      <c r="AC23" s="2390"/>
      <c r="AD23" s="2390"/>
      <c r="AE23" s="2390"/>
      <c r="AF23" s="2391"/>
    </row>
    <row r="24" spans="2:32" s="603" customFormat="1" ht="19.5" customHeight="1" x14ac:dyDescent="0.2">
      <c r="B24" s="2433"/>
      <c r="C24" s="2434"/>
      <c r="D24" s="2434"/>
      <c r="E24" s="2434"/>
      <c r="F24" s="2434"/>
      <c r="G24" s="2434"/>
      <c r="H24" s="2434"/>
      <c r="I24" s="2434"/>
      <c r="J24" s="2434"/>
      <c r="K24" s="2434"/>
      <c r="L24" s="2435"/>
      <c r="M24" s="602"/>
      <c r="N24" s="600" t="s">
        <v>464</v>
      </c>
      <c r="O24" s="2389"/>
      <c r="P24" s="2390"/>
      <c r="Q24" s="2390"/>
      <c r="R24" s="2390"/>
      <c r="S24" s="2390"/>
      <c r="T24" s="2390"/>
      <c r="U24" s="2390"/>
      <c r="V24" s="2390"/>
      <c r="W24" s="2390"/>
      <c r="X24" s="2390"/>
      <c r="Y24" s="2390"/>
      <c r="Z24" s="2390"/>
      <c r="AA24" s="2390"/>
      <c r="AB24" s="2390"/>
      <c r="AC24" s="2390"/>
      <c r="AD24" s="2390"/>
      <c r="AE24" s="2390"/>
      <c r="AF24" s="2391"/>
    </row>
    <row r="25" spans="2:32" s="603" customFormat="1" ht="19.5" customHeight="1" x14ac:dyDescent="0.2">
      <c r="B25" s="2436"/>
      <c r="C25" s="2437"/>
      <c r="D25" s="2437"/>
      <c r="E25" s="2437"/>
      <c r="F25" s="2437"/>
      <c r="G25" s="2437"/>
      <c r="H25" s="2437"/>
      <c r="I25" s="2437"/>
      <c r="J25" s="2437"/>
      <c r="K25" s="2437"/>
      <c r="L25" s="2438"/>
      <c r="M25" s="611"/>
      <c r="N25" s="608" t="s">
        <v>464</v>
      </c>
      <c r="O25" s="2389"/>
      <c r="P25" s="2390"/>
      <c r="Q25" s="2390"/>
      <c r="R25" s="2390"/>
      <c r="S25" s="2390"/>
      <c r="T25" s="2390"/>
      <c r="U25" s="2390"/>
      <c r="V25" s="2390"/>
      <c r="W25" s="2390"/>
      <c r="X25" s="2390"/>
      <c r="Y25" s="2390"/>
      <c r="Z25" s="2390"/>
      <c r="AA25" s="2390"/>
      <c r="AB25" s="2390"/>
      <c r="AC25" s="2390"/>
      <c r="AD25" s="2390"/>
      <c r="AE25" s="2390"/>
      <c r="AF25" s="2391"/>
    </row>
    <row r="26" spans="2:32" s="603" customFormat="1" ht="19.5" customHeight="1" x14ac:dyDescent="0.2">
      <c r="B26" s="2401" t="s">
        <v>345</v>
      </c>
      <c r="C26" s="2424"/>
      <c r="D26" s="2424"/>
      <c r="E26" s="2424"/>
      <c r="F26" s="2424"/>
      <c r="G26" s="2424"/>
      <c r="H26" s="2424"/>
      <c r="I26" s="2424"/>
      <c r="J26" s="2424"/>
      <c r="K26" s="2424"/>
      <c r="L26" s="2429"/>
      <c r="M26" s="602"/>
      <c r="N26" s="600" t="s">
        <v>464</v>
      </c>
      <c r="O26" s="2389"/>
      <c r="P26" s="2390"/>
      <c r="Q26" s="2390"/>
      <c r="R26" s="2390"/>
      <c r="S26" s="2390"/>
      <c r="T26" s="2390"/>
      <c r="U26" s="2390"/>
      <c r="V26" s="2390"/>
      <c r="W26" s="2390"/>
      <c r="X26" s="2390"/>
      <c r="Y26" s="2390"/>
      <c r="Z26" s="2390"/>
      <c r="AA26" s="2390"/>
      <c r="AB26" s="2390"/>
      <c r="AC26" s="2390"/>
      <c r="AD26" s="2390"/>
      <c r="AE26" s="2390"/>
      <c r="AF26" s="2391"/>
    </row>
    <row r="27" spans="2:32" s="603" customFormat="1" ht="19.5" customHeight="1" x14ac:dyDescent="0.2">
      <c r="B27" s="2423"/>
      <c r="C27" s="2383"/>
      <c r="D27" s="2383"/>
      <c r="E27" s="2383"/>
      <c r="F27" s="2383"/>
      <c r="G27" s="2383"/>
      <c r="H27" s="2383"/>
      <c r="I27" s="2383"/>
      <c r="J27" s="2383"/>
      <c r="K27" s="2383"/>
      <c r="L27" s="2425"/>
      <c r="M27" s="602"/>
      <c r="N27" s="600" t="s">
        <v>464</v>
      </c>
      <c r="O27" s="2389"/>
      <c r="P27" s="2390"/>
      <c r="Q27" s="2390"/>
      <c r="R27" s="2390"/>
      <c r="S27" s="2390"/>
      <c r="T27" s="2390"/>
      <c r="U27" s="2390"/>
      <c r="V27" s="2390"/>
      <c r="W27" s="2390"/>
      <c r="X27" s="2390"/>
      <c r="Y27" s="2390"/>
      <c r="Z27" s="2390"/>
      <c r="AA27" s="2390"/>
      <c r="AB27" s="2390"/>
      <c r="AC27" s="2390"/>
      <c r="AD27" s="2390"/>
      <c r="AE27" s="2390"/>
      <c r="AF27" s="2391"/>
    </row>
    <row r="28" spans="2:32" s="603" customFormat="1" ht="19.5" customHeight="1" x14ac:dyDescent="0.2">
      <c r="B28" s="2426"/>
      <c r="C28" s="2427"/>
      <c r="D28" s="2427"/>
      <c r="E28" s="2427"/>
      <c r="F28" s="2427"/>
      <c r="G28" s="2427"/>
      <c r="H28" s="2427"/>
      <c r="I28" s="2427"/>
      <c r="J28" s="2427"/>
      <c r="K28" s="2427"/>
      <c r="L28" s="2428"/>
      <c r="M28" s="611"/>
      <c r="N28" s="608" t="s">
        <v>464</v>
      </c>
      <c r="O28" s="2389"/>
      <c r="P28" s="2390"/>
      <c r="Q28" s="2390"/>
      <c r="R28" s="2390"/>
      <c r="S28" s="2390"/>
      <c r="T28" s="2390"/>
      <c r="U28" s="2390"/>
      <c r="V28" s="2390"/>
      <c r="W28" s="2390"/>
      <c r="X28" s="2390"/>
      <c r="Y28" s="2390"/>
      <c r="Z28" s="2390"/>
      <c r="AA28" s="2390"/>
      <c r="AB28" s="2390"/>
      <c r="AC28" s="2390"/>
      <c r="AD28" s="2390"/>
      <c r="AE28" s="2390"/>
      <c r="AF28" s="2391"/>
    </row>
    <row r="29" spans="2:32" s="603" customFormat="1" ht="19.5" customHeight="1" x14ac:dyDescent="0.2">
      <c r="B29" s="2401" t="s">
        <v>449</v>
      </c>
      <c r="C29" s="2424"/>
      <c r="D29" s="2424"/>
      <c r="E29" s="2424"/>
      <c r="F29" s="2424"/>
      <c r="G29" s="2424"/>
      <c r="H29" s="2424"/>
      <c r="I29" s="2424"/>
      <c r="J29" s="2424"/>
      <c r="K29" s="2424"/>
      <c r="L29" s="2429"/>
      <c r="M29" s="602"/>
      <c r="N29" s="600" t="s">
        <v>464</v>
      </c>
      <c r="O29" s="2389"/>
      <c r="P29" s="2390"/>
      <c r="Q29" s="2390"/>
      <c r="R29" s="2390"/>
      <c r="S29" s="2390"/>
      <c r="T29" s="2390"/>
      <c r="U29" s="2390"/>
      <c r="V29" s="2390"/>
      <c r="W29" s="2390"/>
      <c r="X29" s="2390"/>
      <c r="Y29" s="2390"/>
      <c r="Z29" s="2390"/>
      <c r="AA29" s="2390"/>
      <c r="AB29" s="2390"/>
      <c r="AC29" s="2390"/>
      <c r="AD29" s="2390"/>
      <c r="AE29" s="2390"/>
      <c r="AF29" s="2391"/>
    </row>
    <row r="30" spans="2:32" s="603" customFormat="1" ht="19.5" customHeight="1" x14ac:dyDescent="0.2">
      <c r="B30" s="2433"/>
      <c r="C30" s="2434"/>
      <c r="D30" s="2434"/>
      <c r="E30" s="2434"/>
      <c r="F30" s="2434"/>
      <c r="G30" s="2434"/>
      <c r="H30" s="2434"/>
      <c r="I30" s="2434"/>
      <c r="J30" s="2434"/>
      <c r="K30" s="2434"/>
      <c r="L30" s="2435"/>
      <c r="M30" s="602"/>
      <c r="N30" s="600" t="s">
        <v>464</v>
      </c>
      <c r="O30" s="2389"/>
      <c r="P30" s="2390"/>
      <c r="Q30" s="2390"/>
      <c r="R30" s="2390"/>
      <c r="S30" s="2390"/>
      <c r="T30" s="2390"/>
      <c r="U30" s="2390"/>
      <c r="V30" s="2390"/>
      <c r="W30" s="2390"/>
      <c r="X30" s="2390"/>
      <c r="Y30" s="2390"/>
      <c r="Z30" s="2390"/>
      <c r="AA30" s="2390"/>
      <c r="AB30" s="2390"/>
      <c r="AC30" s="2390"/>
      <c r="AD30" s="2390"/>
      <c r="AE30" s="2390"/>
      <c r="AF30" s="2391"/>
    </row>
    <row r="31" spans="2:32" s="603" customFormat="1" ht="19.5" customHeight="1" x14ac:dyDescent="0.2">
      <c r="B31" s="2436"/>
      <c r="C31" s="2437"/>
      <c r="D31" s="2437"/>
      <c r="E31" s="2437"/>
      <c r="F31" s="2437"/>
      <c r="G31" s="2437"/>
      <c r="H31" s="2437"/>
      <c r="I31" s="2437"/>
      <c r="J31" s="2437"/>
      <c r="K31" s="2437"/>
      <c r="L31" s="2438"/>
      <c r="M31" s="611"/>
      <c r="N31" s="608" t="s">
        <v>464</v>
      </c>
      <c r="O31" s="2389"/>
      <c r="P31" s="2390"/>
      <c r="Q31" s="2390"/>
      <c r="R31" s="2390"/>
      <c r="S31" s="2390"/>
      <c r="T31" s="2390"/>
      <c r="U31" s="2390"/>
      <c r="V31" s="2390"/>
      <c r="W31" s="2390"/>
      <c r="X31" s="2390"/>
      <c r="Y31" s="2390"/>
      <c r="Z31" s="2390"/>
      <c r="AA31" s="2390"/>
      <c r="AB31" s="2390"/>
      <c r="AC31" s="2390"/>
      <c r="AD31" s="2390"/>
      <c r="AE31" s="2390"/>
      <c r="AF31" s="2391"/>
    </row>
    <row r="32" spans="2:32" s="603" customFormat="1" ht="19.5" customHeight="1" x14ac:dyDescent="0.2">
      <c r="B32" s="2401" t="s">
        <v>496</v>
      </c>
      <c r="C32" s="2424"/>
      <c r="D32" s="2424"/>
      <c r="E32" s="2424"/>
      <c r="F32" s="2424"/>
      <c r="G32" s="2424"/>
      <c r="H32" s="2424"/>
      <c r="I32" s="2424"/>
      <c r="J32" s="2424"/>
      <c r="K32" s="2424"/>
      <c r="L32" s="2429"/>
      <c r="M32" s="602"/>
      <c r="N32" s="600" t="s">
        <v>464</v>
      </c>
      <c r="O32" s="2389"/>
      <c r="P32" s="2390"/>
      <c r="Q32" s="2390"/>
      <c r="R32" s="2390"/>
      <c r="S32" s="2390"/>
      <c r="T32" s="2390"/>
      <c r="U32" s="2390"/>
      <c r="V32" s="2390"/>
      <c r="W32" s="2390"/>
      <c r="X32" s="2390"/>
      <c r="Y32" s="2390"/>
      <c r="Z32" s="2390"/>
      <c r="AA32" s="2390"/>
      <c r="AB32" s="2390"/>
      <c r="AC32" s="2390"/>
      <c r="AD32" s="2390"/>
      <c r="AE32" s="2390"/>
      <c r="AF32" s="2391"/>
    </row>
    <row r="33" spans="1:32" s="603" customFormat="1" ht="19.5" customHeight="1" x14ac:dyDescent="0.2">
      <c r="B33" s="2423"/>
      <c r="C33" s="2383"/>
      <c r="D33" s="2383"/>
      <c r="E33" s="2383"/>
      <c r="F33" s="2383"/>
      <c r="G33" s="2383"/>
      <c r="H33" s="2383"/>
      <c r="I33" s="2383"/>
      <c r="J33" s="2383"/>
      <c r="K33" s="2383"/>
      <c r="L33" s="2425"/>
      <c r="M33" s="602"/>
      <c r="N33" s="600" t="s">
        <v>464</v>
      </c>
      <c r="O33" s="2389"/>
      <c r="P33" s="2390"/>
      <c r="Q33" s="2390"/>
      <c r="R33" s="2390"/>
      <c r="S33" s="2390"/>
      <c r="T33" s="2390"/>
      <c r="U33" s="2390"/>
      <c r="V33" s="2390"/>
      <c r="W33" s="2390"/>
      <c r="X33" s="2390"/>
      <c r="Y33" s="2390"/>
      <c r="Z33" s="2390"/>
      <c r="AA33" s="2390"/>
      <c r="AB33" s="2390"/>
      <c r="AC33" s="2390"/>
      <c r="AD33" s="2390"/>
      <c r="AE33" s="2390"/>
      <c r="AF33" s="2391"/>
    </row>
    <row r="34" spans="1:32" s="603" customFormat="1" ht="19.5" customHeight="1" x14ac:dyDescent="0.2">
      <c r="B34" s="2426"/>
      <c r="C34" s="2427"/>
      <c r="D34" s="2427"/>
      <c r="E34" s="2427"/>
      <c r="F34" s="2427"/>
      <c r="G34" s="2427"/>
      <c r="H34" s="2427"/>
      <c r="I34" s="2427"/>
      <c r="J34" s="2427"/>
      <c r="K34" s="2427"/>
      <c r="L34" s="2428"/>
      <c r="M34" s="611"/>
      <c r="N34" s="608" t="s">
        <v>464</v>
      </c>
      <c r="O34" s="2389"/>
      <c r="P34" s="2390"/>
      <c r="Q34" s="2390"/>
      <c r="R34" s="2390"/>
      <c r="S34" s="2390"/>
      <c r="T34" s="2390"/>
      <c r="U34" s="2390"/>
      <c r="V34" s="2390"/>
      <c r="W34" s="2390"/>
      <c r="X34" s="2390"/>
      <c r="Y34" s="2390"/>
      <c r="Z34" s="2390"/>
      <c r="AA34" s="2390"/>
      <c r="AB34" s="2390"/>
      <c r="AC34" s="2390"/>
      <c r="AD34" s="2390"/>
      <c r="AE34" s="2390"/>
      <c r="AF34" s="2391"/>
    </row>
    <row r="35" spans="1:32" s="603" customFormat="1" ht="19.5" customHeight="1" x14ac:dyDescent="0.2">
      <c r="B35" s="2401" t="s">
        <v>497</v>
      </c>
      <c r="C35" s="2424"/>
      <c r="D35" s="2424"/>
      <c r="E35" s="2424"/>
      <c r="F35" s="2424"/>
      <c r="G35" s="2424"/>
      <c r="H35" s="2424"/>
      <c r="I35" s="2424"/>
      <c r="J35" s="2424"/>
      <c r="K35" s="2424"/>
      <c r="L35" s="2429"/>
      <c r="M35" s="602"/>
      <c r="N35" s="600" t="s">
        <v>464</v>
      </c>
      <c r="O35" s="2389"/>
      <c r="P35" s="2390"/>
      <c r="Q35" s="2390"/>
      <c r="R35" s="2390"/>
      <c r="S35" s="2390"/>
      <c r="T35" s="2390"/>
      <c r="U35" s="2390"/>
      <c r="V35" s="2390"/>
      <c r="W35" s="2390"/>
      <c r="X35" s="2390"/>
      <c r="Y35" s="2390"/>
      <c r="Z35" s="2390"/>
      <c r="AA35" s="2390"/>
      <c r="AB35" s="2390"/>
      <c r="AC35" s="2390"/>
      <c r="AD35" s="2390"/>
      <c r="AE35" s="2390"/>
      <c r="AF35" s="2391"/>
    </row>
    <row r="36" spans="1:32" s="603" customFormat="1" ht="19.5" customHeight="1" x14ac:dyDescent="0.2">
      <c r="B36" s="2423"/>
      <c r="C36" s="2383"/>
      <c r="D36" s="2383"/>
      <c r="E36" s="2383"/>
      <c r="F36" s="2383"/>
      <c r="G36" s="2383"/>
      <c r="H36" s="2383"/>
      <c r="I36" s="2383"/>
      <c r="J36" s="2383"/>
      <c r="K36" s="2383"/>
      <c r="L36" s="2425"/>
      <c r="M36" s="602"/>
      <c r="N36" s="600" t="s">
        <v>464</v>
      </c>
      <c r="O36" s="2389"/>
      <c r="P36" s="2390"/>
      <c r="Q36" s="2390"/>
      <c r="R36" s="2390"/>
      <c r="S36" s="2390"/>
      <c r="T36" s="2390"/>
      <c r="U36" s="2390"/>
      <c r="V36" s="2390"/>
      <c r="W36" s="2390"/>
      <c r="X36" s="2390"/>
      <c r="Y36" s="2390"/>
      <c r="Z36" s="2390"/>
      <c r="AA36" s="2390"/>
      <c r="AB36" s="2390"/>
      <c r="AC36" s="2390"/>
      <c r="AD36" s="2390"/>
      <c r="AE36" s="2390"/>
      <c r="AF36" s="2391"/>
    </row>
    <row r="37" spans="1:32" s="603" customFormat="1" ht="19.5" customHeight="1" x14ac:dyDescent="0.2">
      <c r="B37" s="2426"/>
      <c r="C37" s="2427"/>
      <c r="D37" s="2427"/>
      <c r="E37" s="2427"/>
      <c r="F37" s="2427"/>
      <c r="G37" s="2427"/>
      <c r="H37" s="2427"/>
      <c r="I37" s="2427"/>
      <c r="J37" s="2427"/>
      <c r="K37" s="2427"/>
      <c r="L37" s="2428"/>
      <c r="M37" s="611"/>
      <c r="N37" s="608" t="s">
        <v>464</v>
      </c>
      <c r="O37" s="2389"/>
      <c r="P37" s="2390"/>
      <c r="Q37" s="2390"/>
      <c r="R37" s="2390"/>
      <c r="S37" s="2390"/>
      <c r="T37" s="2390"/>
      <c r="U37" s="2390"/>
      <c r="V37" s="2390"/>
      <c r="W37" s="2390"/>
      <c r="X37" s="2390"/>
      <c r="Y37" s="2390"/>
      <c r="Z37" s="2390"/>
      <c r="AA37" s="2390"/>
      <c r="AB37" s="2390"/>
      <c r="AC37" s="2390"/>
      <c r="AD37" s="2390"/>
      <c r="AE37" s="2390"/>
      <c r="AF37" s="2391"/>
    </row>
    <row r="38" spans="1:32" s="603" customFormat="1" ht="19.5" customHeight="1" x14ac:dyDescent="0.2">
      <c r="B38" s="2420" t="s">
        <v>451</v>
      </c>
      <c r="C38" s="2421"/>
      <c r="D38" s="2421"/>
      <c r="E38" s="2421"/>
      <c r="F38" s="2421"/>
      <c r="G38" s="2421"/>
      <c r="H38" s="2421"/>
      <c r="I38" s="2421"/>
      <c r="J38" s="2421"/>
      <c r="K38" s="2421"/>
      <c r="L38" s="2422"/>
      <c r="M38" s="602"/>
      <c r="N38" s="600" t="s">
        <v>464</v>
      </c>
      <c r="O38" s="2371"/>
      <c r="P38" s="2372"/>
      <c r="Q38" s="2372"/>
      <c r="R38" s="2372"/>
      <c r="S38" s="2372"/>
      <c r="T38" s="2372"/>
      <c r="U38" s="2372"/>
      <c r="V38" s="2372"/>
      <c r="W38" s="2372"/>
      <c r="X38" s="2372"/>
      <c r="Y38" s="2372"/>
      <c r="Z38" s="2372"/>
      <c r="AA38" s="2372"/>
      <c r="AB38" s="2372"/>
      <c r="AC38" s="2372"/>
      <c r="AD38" s="2372"/>
      <c r="AE38" s="2372"/>
      <c r="AF38" s="2373"/>
    </row>
    <row r="39" spans="1:32" s="603" customFormat="1" ht="19.5" customHeight="1" x14ac:dyDescent="0.2">
      <c r="A39" s="604"/>
      <c r="B39" s="2423"/>
      <c r="C39" s="2424"/>
      <c r="D39" s="2383"/>
      <c r="E39" s="2383"/>
      <c r="F39" s="2383"/>
      <c r="G39" s="2383"/>
      <c r="H39" s="2383"/>
      <c r="I39" s="2383"/>
      <c r="J39" s="2383"/>
      <c r="K39" s="2383"/>
      <c r="L39" s="2425"/>
      <c r="M39" s="76"/>
      <c r="N39" s="605" t="s">
        <v>464</v>
      </c>
      <c r="O39" s="2377"/>
      <c r="P39" s="2378"/>
      <c r="Q39" s="2378"/>
      <c r="R39" s="2378"/>
      <c r="S39" s="2378"/>
      <c r="T39" s="2378"/>
      <c r="U39" s="2378"/>
      <c r="V39" s="2378"/>
      <c r="W39" s="2378"/>
      <c r="X39" s="2378"/>
      <c r="Y39" s="2378"/>
      <c r="Z39" s="2378"/>
      <c r="AA39" s="2378"/>
      <c r="AB39" s="2378"/>
      <c r="AC39" s="2378"/>
      <c r="AD39" s="2378"/>
      <c r="AE39" s="2378"/>
      <c r="AF39" s="2379"/>
    </row>
    <row r="40" spans="1:32" s="603" customFormat="1" ht="19.5" customHeight="1" x14ac:dyDescent="0.2">
      <c r="B40" s="2426"/>
      <c r="C40" s="2427"/>
      <c r="D40" s="2427"/>
      <c r="E40" s="2427"/>
      <c r="F40" s="2427"/>
      <c r="G40" s="2427"/>
      <c r="H40" s="2427"/>
      <c r="I40" s="2427"/>
      <c r="J40" s="2427"/>
      <c r="K40" s="2427"/>
      <c r="L40" s="2428"/>
      <c r="M40" s="611"/>
      <c r="N40" s="608" t="s">
        <v>464</v>
      </c>
      <c r="O40" s="2389"/>
      <c r="P40" s="2390"/>
      <c r="Q40" s="2390"/>
      <c r="R40" s="2390"/>
      <c r="S40" s="2390"/>
      <c r="T40" s="2390"/>
      <c r="U40" s="2390"/>
      <c r="V40" s="2390"/>
      <c r="W40" s="2390"/>
      <c r="X40" s="2390"/>
      <c r="Y40" s="2390"/>
      <c r="Z40" s="2390"/>
      <c r="AA40" s="2390"/>
      <c r="AB40" s="2390"/>
      <c r="AC40" s="2390"/>
      <c r="AD40" s="2390"/>
      <c r="AE40" s="2390"/>
      <c r="AF40" s="2391"/>
    </row>
    <row r="41" spans="1:32" s="603" customFormat="1" ht="19.5" customHeight="1" x14ac:dyDescent="0.2">
      <c r="B41" s="2401" t="s">
        <v>452</v>
      </c>
      <c r="C41" s="2424"/>
      <c r="D41" s="2424"/>
      <c r="E41" s="2424"/>
      <c r="F41" s="2424"/>
      <c r="G41" s="2424"/>
      <c r="H41" s="2424"/>
      <c r="I41" s="2424"/>
      <c r="J41" s="2424"/>
      <c r="K41" s="2424"/>
      <c r="L41" s="2429"/>
      <c r="M41" s="602"/>
      <c r="N41" s="600" t="s">
        <v>464</v>
      </c>
      <c r="O41" s="2389"/>
      <c r="P41" s="2390"/>
      <c r="Q41" s="2390"/>
      <c r="R41" s="2390"/>
      <c r="S41" s="2390"/>
      <c r="T41" s="2390"/>
      <c r="U41" s="2390"/>
      <c r="V41" s="2390"/>
      <c r="W41" s="2390"/>
      <c r="X41" s="2390"/>
      <c r="Y41" s="2390"/>
      <c r="Z41" s="2390"/>
      <c r="AA41" s="2390"/>
      <c r="AB41" s="2390"/>
      <c r="AC41" s="2390"/>
      <c r="AD41" s="2390"/>
      <c r="AE41" s="2390"/>
      <c r="AF41" s="2391"/>
    </row>
    <row r="42" spans="1:32" s="603" customFormat="1" ht="19.5" customHeight="1" x14ac:dyDescent="0.2">
      <c r="B42" s="2423"/>
      <c r="C42" s="2383"/>
      <c r="D42" s="2383"/>
      <c r="E42" s="2383"/>
      <c r="F42" s="2383"/>
      <c r="G42" s="2383"/>
      <c r="H42" s="2383"/>
      <c r="I42" s="2383"/>
      <c r="J42" s="2383"/>
      <c r="K42" s="2383"/>
      <c r="L42" s="2425"/>
      <c r="M42" s="602"/>
      <c r="N42" s="600" t="s">
        <v>464</v>
      </c>
      <c r="O42" s="2389"/>
      <c r="P42" s="2390"/>
      <c r="Q42" s="2390"/>
      <c r="R42" s="2390"/>
      <c r="S42" s="2390"/>
      <c r="T42" s="2390"/>
      <c r="U42" s="2390"/>
      <c r="V42" s="2390"/>
      <c r="W42" s="2390"/>
      <c r="X42" s="2390"/>
      <c r="Y42" s="2390"/>
      <c r="Z42" s="2390"/>
      <c r="AA42" s="2390"/>
      <c r="AB42" s="2390"/>
      <c r="AC42" s="2390"/>
      <c r="AD42" s="2390"/>
      <c r="AE42" s="2390"/>
      <c r="AF42" s="2391"/>
    </row>
    <row r="43" spans="1:32" s="603" customFormat="1" ht="19.5" customHeight="1" thickBot="1" x14ac:dyDescent="0.25">
      <c r="B43" s="2426"/>
      <c r="C43" s="2427"/>
      <c r="D43" s="2427"/>
      <c r="E43" s="2427"/>
      <c r="F43" s="2427"/>
      <c r="G43" s="2427"/>
      <c r="H43" s="2427"/>
      <c r="I43" s="2427"/>
      <c r="J43" s="2427"/>
      <c r="K43" s="2427"/>
      <c r="L43" s="2428"/>
      <c r="M43" s="75"/>
      <c r="N43" s="616" t="s">
        <v>464</v>
      </c>
      <c r="O43" s="2414"/>
      <c r="P43" s="2415"/>
      <c r="Q43" s="2415"/>
      <c r="R43" s="2415"/>
      <c r="S43" s="2415"/>
      <c r="T43" s="2415"/>
      <c r="U43" s="2415"/>
      <c r="V43" s="2415"/>
      <c r="W43" s="2415"/>
      <c r="X43" s="2415"/>
      <c r="Y43" s="2415"/>
      <c r="Z43" s="2415"/>
      <c r="AA43" s="2415"/>
      <c r="AB43" s="2415"/>
      <c r="AC43" s="2415"/>
      <c r="AD43" s="2415"/>
      <c r="AE43" s="2415"/>
      <c r="AF43" s="2416"/>
    </row>
    <row r="44" spans="1:32" s="603" customFormat="1" ht="19.5" customHeight="1" thickTop="1" x14ac:dyDescent="0.2">
      <c r="B44" s="2430" t="s">
        <v>498</v>
      </c>
      <c r="C44" s="2431"/>
      <c r="D44" s="2431"/>
      <c r="E44" s="2431"/>
      <c r="F44" s="2431"/>
      <c r="G44" s="2431"/>
      <c r="H44" s="2431"/>
      <c r="I44" s="2431"/>
      <c r="J44" s="2431"/>
      <c r="K44" s="2431"/>
      <c r="L44" s="2432"/>
      <c r="M44" s="79"/>
      <c r="N44" s="617" t="s">
        <v>464</v>
      </c>
      <c r="O44" s="2417"/>
      <c r="P44" s="2418"/>
      <c r="Q44" s="2418"/>
      <c r="R44" s="2418"/>
      <c r="S44" s="2418"/>
      <c r="T44" s="2418"/>
      <c r="U44" s="2418"/>
      <c r="V44" s="2418"/>
      <c r="W44" s="2418"/>
      <c r="X44" s="2418"/>
      <c r="Y44" s="2418"/>
      <c r="Z44" s="2418"/>
      <c r="AA44" s="2418"/>
      <c r="AB44" s="2418"/>
      <c r="AC44" s="2418"/>
      <c r="AD44" s="2418"/>
      <c r="AE44" s="2418"/>
      <c r="AF44" s="2419"/>
    </row>
    <row r="45" spans="1:32" s="603" customFormat="1" ht="19.5" customHeight="1" x14ac:dyDescent="0.2">
      <c r="B45" s="2423"/>
      <c r="C45" s="2383"/>
      <c r="D45" s="2383"/>
      <c r="E45" s="2383"/>
      <c r="F45" s="2383"/>
      <c r="G45" s="2383"/>
      <c r="H45" s="2383"/>
      <c r="I45" s="2383"/>
      <c r="J45" s="2383"/>
      <c r="K45" s="2383"/>
      <c r="L45" s="2425"/>
      <c r="M45" s="602"/>
      <c r="N45" s="600" t="s">
        <v>464</v>
      </c>
      <c r="O45" s="2389"/>
      <c r="P45" s="2390"/>
      <c r="Q45" s="2390"/>
      <c r="R45" s="2390"/>
      <c r="S45" s="2390"/>
      <c r="T45" s="2390"/>
      <c r="U45" s="2390"/>
      <c r="V45" s="2390"/>
      <c r="W45" s="2390"/>
      <c r="X45" s="2390"/>
      <c r="Y45" s="2390"/>
      <c r="Z45" s="2390"/>
      <c r="AA45" s="2390"/>
      <c r="AB45" s="2390"/>
      <c r="AC45" s="2390"/>
      <c r="AD45" s="2390"/>
      <c r="AE45" s="2390"/>
      <c r="AF45" s="2391"/>
    </row>
    <row r="46" spans="1:32" s="603" customFormat="1" ht="19.5" customHeight="1" x14ac:dyDescent="0.2">
      <c r="B46" s="2426"/>
      <c r="C46" s="2427"/>
      <c r="D46" s="2427"/>
      <c r="E46" s="2427"/>
      <c r="F46" s="2427"/>
      <c r="G46" s="2427"/>
      <c r="H46" s="2427"/>
      <c r="I46" s="2427"/>
      <c r="J46" s="2427"/>
      <c r="K46" s="2427"/>
      <c r="L46" s="2428"/>
      <c r="M46" s="611"/>
      <c r="N46" s="608" t="s">
        <v>464</v>
      </c>
      <c r="O46" s="2389"/>
      <c r="P46" s="2390"/>
      <c r="Q46" s="2390"/>
      <c r="R46" s="2390"/>
      <c r="S46" s="2390"/>
      <c r="T46" s="2390"/>
      <c r="U46" s="2390"/>
      <c r="V46" s="2390"/>
      <c r="W46" s="2390"/>
      <c r="X46" s="2390"/>
      <c r="Y46" s="2390"/>
      <c r="Z46" s="2390"/>
      <c r="AA46" s="2390"/>
      <c r="AB46" s="2390"/>
      <c r="AC46" s="2390"/>
      <c r="AD46" s="2390"/>
      <c r="AE46" s="2390"/>
      <c r="AF46" s="2391"/>
    </row>
    <row r="47" spans="1:32" s="603" customFormat="1" ht="19.5" customHeight="1" x14ac:dyDescent="0.2">
      <c r="B47" s="2401" t="s">
        <v>499</v>
      </c>
      <c r="C47" s="2424"/>
      <c r="D47" s="2424"/>
      <c r="E47" s="2424"/>
      <c r="F47" s="2424"/>
      <c r="G47" s="2424"/>
      <c r="H47" s="2424"/>
      <c r="I47" s="2424"/>
      <c r="J47" s="2424"/>
      <c r="K47" s="2424"/>
      <c r="L47" s="2429"/>
      <c r="M47" s="602"/>
      <c r="N47" s="600" t="s">
        <v>464</v>
      </c>
      <c r="O47" s="2389"/>
      <c r="P47" s="2390"/>
      <c r="Q47" s="2390"/>
      <c r="R47" s="2390"/>
      <c r="S47" s="2390"/>
      <c r="T47" s="2390"/>
      <c r="U47" s="2390"/>
      <c r="V47" s="2390"/>
      <c r="W47" s="2390"/>
      <c r="X47" s="2390"/>
      <c r="Y47" s="2390"/>
      <c r="Z47" s="2390"/>
      <c r="AA47" s="2390"/>
      <c r="AB47" s="2390"/>
      <c r="AC47" s="2390"/>
      <c r="AD47" s="2390"/>
      <c r="AE47" s="2390"/>
      <c r="AF47" s="2391"/>
    </row>
    <row r="48" spans="1:32" s="603" customFormat="1" ht="19.5" customHeight="1" x14ac:dyDescent="0.2">
      <c r="B48" s="2423"/>
      <c r="C48" s="2383"/>
      <c r="D48" s="2383"/>
      <c r="E48" s="2383"/>
      <c r="F48" s="2383"/>
      <c r="G48" s="2383"/>
      <c r="H48" s="2383"/>
      <c r="I48" s="2383"/>
      <c r="J48" s="2383"/>
      <c r="K48" s="2383"/>
      <c r="L48" s="2425"/>
      <c r="M48" s="602"/>
      <c r="N48" s="600" t="s">
        <v>464</v>
      </c>
      <c r="O48" s="2389"/>
      <c r="P48" s="2390"/>
      <c r="Q48" s="2390"/>
      <c r="R48" s="2390"/>
      <c r="S48" s="2390"/>
      <c r="T48" s="2390"/>
      <c r="U48" s="2390"/>
      <c r="V48" s="2390"/>
      <c r="W48" s="2390"/>
      <c r="X48" s="2390"/>
      <c r="Y48" s="2390"/>
      <c r="Z48" s="2390"/>
      <c r="AA48" s="2390"/>
      <c r="AB48" s="2390"/>
      <c r="AC48" s="2390"/>
      <c r="AD48" s="2390"/>
      <c r="AE48" s="2390"/>
      <c r="AF48" s="2391"/>
    </row>
    <row r="49" spans="1:32" s="603" customFormat="1" ht="19.5" customHeight="1" x14ac:dyDescent="0.2">
      <c r="B49" s="2426"/>
      <c r="C49" s="2427"/>
      <c r="D49" s="2427"/>
      <c r="E49" s="2427"/>
      <c r="F49" s="2427"/>
      <c r="G49" s="2427"/>
      <c r="H49" s="2427"/>
      <c r="I49" s="2427"/>
      <c r="J49" s="2427"/>
      <c r="K49" s="2427"/>
      <c r="L49" s="2428"/>
      <c r="M49" s="611"/>
      <c r="N49" s="608" t="s">
        <v>464</v>
      </c>
      <c r="O49" s="2389"/>
      <c r="P49" s="2390"/>
      <c r="Q49" s="2390"/>
      <c r="R49" s="2390"/>
      <c r="S49" s="2390"/>
      <c r="T49" s="2390"/>
      <c r="U49" s="2390"/>
      <c r="V49" s="2390"/>
      <c r="W49" s="2390"/>
      <c r="X49" s="2390"/>
      <c r="Y49" s="2390"/>
      <c r="Z49" s="2390"/>
      <c r="AA49" s="2390"/>
      <c r="AB49" s="2390"/>
      <c r="AC49" s="2390"/>
      <c r="AD49" s="2390"/>
      <c r="AE49" s="2390"/>
      <c r="AF49" s="2391"/>
    </row>
    <row r="50" spans="1:32" s="603" customFormat="1" ht="19.5" customHeight="1" x14ac:dyDescent="0.2">
      <c r="B50" s="2401" t="s">
        <v>500</v>
      </c>
      <c r="C50" s="2424"/>
      <c r="D50" s="2424"/>
      <c r="E50" s="2424"/>
      <c r="F50" s="2424"/>
      <c r="G50" s="2424"/>
      <c r="H50" s="2424"/>
      <c r="I50" s="2424"/>
      <c r="J50" s="2424"/>
      <c r="K50" s="2424"/>
      <c r="L50" s="2429"/>
      <c r="M50" s="602"/>
      <c r="N50" s="600" t="s">
        <v>464</v>
      </c>
      <c r="O50" s="2389"/>
      <c r="P50" s="2390"/>
      <c r="Q50" s="2390"/>
      <c r="R50" s="2390"/>
      <c r="S50" s="2390"/>
      <c r="T50" s="2390"/>
      <c r="U50" s="2390"/>
      <c r="V50" s="2390"/>
      <c r="W50" s="2390"/>
      <c r="X50" s="2390"/>
      <c r="Y50" s="2390"/>
      <c r="Z50" s="2390"/>
      <c r="AA50" s="2390"/>
      <c r="AB50" s="2390"/>
      <c r="AC50" s="2390"/>
      <c r="AD50" s="2390"/>
      <c r="AE50" s="2390"/>
      <c r="AF50" s="2391"/>
    </row>
    <row r="51" spans="1:32" s="603" customFormat="1" ht="19.5" customHeight="1" x14ac:dyDescent="0.2">
      <c r="B51" s="2433"/>
      <c r="C51" s="2434"/>
      <c r="D51" s="2434"/>
      <c r="E51" s="2434"/>
      <c r="F51" s="2434"/>
      <c r="G51" s="2434"/>
      <c r="H51" s="2434"/>
      <c r="I51" s="2434"/>
      <c r="J51" s="2434"/>
      <c r="K51" s="2434"/>
      <c r="L51" s="2435"/>
      <c r="M51" s="602"/>
      <c r="N51" s="600" t="s">
        <v>464</v>
      </c>
      <c r="O51" s="2389"/>
      <c r="P51" s="2390"/>
      <c r="Q51" s="2390"/>
      <c r="R51" s="2390"/>
      <c r="S51" s="2390"/>
      <c r="T51" s="2390"/>
      <c r="U51" s="2390"/>
      <c r="V51" s="2390"/>
      <c r="W51" s="2390"/>
      <c r="X51" s="2390"/>
      <c r="Y51" s="2390"/>
      <c r="Z51" s="2390"/>
      <c r="AA51" s="2390"/>
      <c r="AB51" s="2390"/>
      <c r="AC51" s="2390"/>
      <c r="AD51" s="2390"/>
      <c r="AE51" s="2390"/>
      <c r="AF51" s="2391"/>
    </row>
    <row r="52" spans="1:32" s="603" customFormat="1" ht="19.5" customHeight="1" x14ac:dyDescent="0.2">
      <c r="B52" s="2436"/>
      <c r="C52" s="2437"/>
      <c r="D52" s="2437"/>
      <c r="E52" s="2437"/>
      <c r="F52" s="2437"/>
      <c r="G52" s="2437"/>
      <c r="H52" s="2437"/>
      <c r="I52" s="2437"/>
      <c r="J52" s="2437"/>
      <c r="K52" s="2437"/>
      <c r="L52" s="2438"/>
      <c r="M52" s="602"/>
      <c r="N52" s="600" t="s">
        <v>464</v>
      </c>
      <c r="O52" s="2371"/>
      <c r="P52" s="2372"/>
      <c r="Q52" s="2372"/>
      <c r="R52" s="2372"/>
      <c r="S52" s="2372"/>
      <c r="T52" s="2372"/>
      <c r="U52" s="2372"/>
      <c r="V52" s="2372"/>
      <c r="W52" s="2372"/>
      <c r="X52" s="2372"/>
      <c r="Y52" s="2372"/>
      <c r="Z52" s="2372"/>
      <c r="AA52" s="2372"/>
      <c r="AB52" s="2372"/>
      <c r="AC52" s="2372"/>
      <c r="AD52" s="2372"/>
      <c r="AE52" s="2372"/>
      <c r="AF52" s="2373"/>
    </row>
    <row r="54" spans="1:32" x14ac:dyDescent="0.2">
      <c r="B54" s="613" t="s">
        <v>491</v>
      </c>
    </row>
    <row r="55" spans="1:32" x14ac:dyDescent="0.2">
      <c r="B55" s="613" t="s">
        <v>492</v>
      </c>
    </row>
    <row r="57" spans="1:32" x14ac:dyDescent="0.2">
      <c r="A57" s="613" t="s">
        <v>493</v>
      </c>
      <c r="M57" s="77"/>
      <c r="N57" s="613" t="s">
        <v>428</v>
      </c>
      <c r="O57" s="2376"/>
      <c r="P57" s="2376"/>
      <c r="Q57" s="613" t="s">
        <v>476</v>
      </c>
      <c r="R57" s="2376"/>
      <c r="S57" s="2376"/>
      <c r="T57" s="613" t="s">
        <v>477</v>
      </c>
    </row>
    <row r="82" spans="12:12" x14ac:dyDescent="0.2">
      <c r="L82" s="235"/>
    </row>
    <row r="122" spans="1:7" x14ac:dyDescent="0.2">
      <c r="A122" s="615"/>
      <c r="C122" s="615"/>
      <c r="D122" s="615"/>
      <c r="E122" s="615"/>
      <c r="F122" s="615"/>
      <c r="G122" s="615"/>
    </row>
    <row r="123" spans="1:7" x14ac:dyDescent="0.2">
      <c r="C123" s="612"/>
    </row>
    <row r="151" spans="1:1" x14ac:dyDescent="0.2">
      <c r="A151" s="615"/>
    </row>
    <row r="187" spans="1:1" x14ac:dyDescent="0.2">
      <c r="A187" s="614"/>
    </row>
    <row r="238" spans="1:1" x14ac:dyDescent="0.2">
      <c r="A238" s="614"/>
    </row>
    <row r="287" spans="1:1" x14ac:dyDescent="0.2">
      <c r="A287" s="614"/>
    </row>
    <row r="314" spans="1:1" x14ac:dyDescent="0.2">
      <c r="A314" s="615"/>
    </row>
    <row r="364" spans="1:1" x14ac:dyDescent="0.2">
      <c r="A364" s="614"/>
    </row>
    <row r="388" spans="1:1" x14ac:dyDescent="0.2">
      <c r="A388" s="615"/>
    </row>
    <row r="416" spans="1:1" x14ac:dyDescent="0.2">
      <c r="A416" s="615"/>
    </row>
    <row r="444" spans="1:1" x14ac:dyDescent="0.2">
      <c r="A444" s="615"/>
    </row>
    <row r="468" spans="1:1" x14ac:dyDescent="0.2">
      <c r="A468" s="615"/>
    </row>
    <row r="497" spans="1:1" x14ac:dyDescent="0.2">
      <c r="A497" s="615"/>
    </row>
    <row r="526" spans="1:1" x14ac:dyDescent="0.2">
      <c r="A526" s="615"/>
    </row>
    <row r="575" spans="1:1" x14ac:dyDescent="0.2">
      <c r="A575" s="614"/>
    </row>
    <row r="606" spans="1:1" x14ac:dyDescent="0.2">
      <c r="A606" s="614"/>
    </row>
    <row r="650" spans="1:1" x14ac:dyDescent="0.2">
      <c r="A650" s="614"/>
    </row>
    <row r="686" spans="1:1" x14ac:dyDescent="0.2">
      <c r="A686" s="615"/>
    </row>
    <row r="725" spans="1:1" x14ac:dyDescent="0.2">
      <c r="A725" s="614"/>
    </row>
    <row r="754" spans="1:1" x14ac:dyDescent="0.2">
      <c r="A754" s="614"/>
    </row>
    <row r="793" spans="1:1" x14ac:dyDescent="0.2">
      <c r="A793" s="614"/>
    </row>
    <row r="832" spans="1:1" x14ac:dyDescent="0.2">
      <c r="A832" s="614"/>
    </row>
    <row r="860" spans="1:1" x14ac:dyDescent="0.2">
      <c r="A860" s="614"/>
    </row>
    <row r="900" spans="1:1" x14ac:dyDescent="0.2">
      <c r="A900" s="614"/>
    </row>
    <row r="940" spans="1:1" x14ac:dyDescent="0.2">
      <c r="A940" s="614"/>
    </row>
    <row r="969" spans="1:1" x14ac:dyDescent="0.2">
      <c r="A969" s="614"/>
    </row>
  </sheetData>
  <mergeCells count="61">
    <mergeCell ref="B17:L19"/>
    <mergeCell ref="O17:AF17"/>
    <mergeCell ref="O18:AF18"/>
    <mergeCell ref="O19:AF19"/>
    <mergeCell ref="X4:Y4"/>
    <mergeCell ref="AA4:AB4"/>
    <mergeCell ref="AD4:AE4"/>
    <mergeCell ref="T7:AF7"/>
    <mergeCell ref="B9:AF10"/>
    <mergeCell ref="R14:V14"/>
    <mergeCell ref="B16:L16"/>
    <mergeCell ref="M16:N16"/>
    <mergeCell ref="O16:AF16"/>
    <mergeCell ref="B5:G5"/>
    <mergeCell ref="H5:J5"/>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O34:AF34"/>
    <mergeCell ref="B35:L37"/>
    <mergeCell ref="O35:AF35"/>
    <mergeCell ref="O36:AF36"/>
    <mergeCell ref="O37:AF37"/>
    <mergeCell ref="B32:L34"/>
    <mergeCell ref="O32:AF32"/>
    <mergeCell ref="O33:AF33"/>
    <mergeCell ref="O57:P57"/>
    <mergeCell ref="R57:S57"/>
    <mergeCell ref="B44:L46"/>
    <mergeCell ref="O44:AF44"/>
    <mergeCell ref="O45:AF45"/>
    <mergeCell ref="O46:AF46"/>
    <mergeCell ref="B47:L49"/>
    <mergeCell ref="O47:AF47"/>
    <mergeCell ref="O48:AF48"/>
    <mergeCell ref="O49:AF49"/>
    <mergeCell ref="B50:L52"/>
    <mergeCell ref="O50:AF50"/>
    <mergeCell ref="O51:AF51"/>
    <mergeCell ref="O52:AF52"/>
    <mergeCell ref="B38:L40"/>
    <mergeCell ref="O38:AF38"/>
    <mergeCell ref="O39:AF39"/>
    <mergeCell ref="O40:AF40"/>
    <mergeCell ref="B41:L43"/>
    <mergeCell ref="O41:AF41"/>
    <mergeCell ref="O42:AF42"/>
    <mergeCell ref="O43:AF43"/>
  </mergeCells>
  <phoneticPr fontId="10"/>
  <pageMargins left="0.7" right="0.7" top="0.75" bottom="0.75" header="0.3" footer="0.3"/>
  <pageSetup paperSize="9" scale="7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9">
    <tabColor rgb="FFFFFF00"/>
  </sheetPr>
  <dimension ref="B1:AA38"/>
  <sheetViews>
    <sheetView view="pageBreakPreview" zoomScale="115" zoomScaleNormal="100" zoomScaleSheetLayoutView="115" workbookViewId="0">
      <selection activeCell="AD26" sqref="AD26"/>
    </sheetView>
  </sheetViews>
  <sheetFormatPr defaultColWidth="3.44140625" defaultRowHeight="13.2" x14ac:dyDescent="0.2"/>
  <cols>
    <col min="1" max="1" width="3.44140625" style="3" customWidth="1"/>
    <col min="2" max="2" width="3" style="57" customWidth="1"/>
    <col min="3" max="7" width="3.44140625" style="3" customWidth="1"/>
    <col min="8" max="8" width="2.44140625" style="3" customWidth="1"/>
    <col min="9" max="16384" width="3.44140625" style="3"/>
  </cols>
  <sheetData>
    <row r="1" spans="2:27" s="1" customFormat="1" x14ac:dyDescent="0.2"/>
    <row r="2" spans="2:27" s="1" customFormat="1" x14ac:dyDescent="0.2">
      <c r="B2" s="1" t="s">
        <v>2272</v>
      </c>
      <c r="AA2" s="598" t="s">
        <v>1326</v>
      </c>
    </row>
    <row r="3" spans="2:27" s="1" customFormat="1" x14ac:dyDescent="0.2"/>
    <row r="4" spans="2:27" s="1" customFormat="1" x14ac:dyDescent="0.2">
      <c r="B4" s="2441" t="s">
        <v>2273</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c r="Z4" s="2441"/>
      <c r="AA4" s="2441"/>
    </row>
    <row r="5" spans="2:27" s="1" customFormat="1" x14ac:dyDescent="0.2"/>
    <row r="6" spans="2:27" s="1" customFormat="1" ht="19.5" customHeight="1" x14ac:dyDescent="0.2">
      <c r="B6" s="2442" t="s">
        <v>571</v>
      </c>
      <c r="C6" s="2442"/>
      <c r="D6" s="2442"/>
      <c r="E6" s="2442"/>
      <c r="F6" s="2442"/>
      <c r="G6" s="589"/>
      <c r="H6" s="628"/>
      <c r="I6" s="628"/>
      <c r="J6" s="628"/>
      <c r="K6" s="628"/>
      <c r="L6" s="628"/>
      <c r="M6" s="628"/>
      <c r="N6" s="2259"/>
      <c r="O6" s="2259"/>
      <c r="P6" s="2259"/>
      <c r="Q6" s="2259"/>
      <c r="R6" s="2259"/>
      <c r="S6" s="2259"/>
      <c r="T6" s="2259"/>
      <c r="U6" s="2259"/>
      <c r="V6" s="2259"/>
      <c r="W6" s="2259"/>
      <c r="X6" s="2259"/>
      <c r="Y6" s="2259"/>
      <c r="Z6" s="2259"/>
      <c r="AA6" s="2260"/>
    </row>
    <row r="7" spans="2:27" s="1" customFormat="1" ht="19.5" customHeight="1" x14ac:dyDescent="0.2">
      <c r="B7" s="2258" t="s">
        <v>572</v>
      </c>
      <c r="C7" s="2259"/>
      <c r="D7" s="2259"/>
      <c r="E7" s="2259"/>
      <c r="F7" s="2260"/>
      <c r="G7" s="2443" t="s">
        <v>1328</v>
      </c>
      <c r="H7" s="2444"/>
      <c r="I7" s="2444"/>
      <c r="J7" s="2444"/>
      <c r="K7" s="2444"/>
      <c r="L7" s="2444"/>
      <c r="M7" s="2444"/>
      <c r="N7" s="2444"/>
      <c r="O7" s="2444"/>
      <c r="P7" s="2444"/>
      <c r="Q7" s="2444"/>
      <c r="R7" s="2444"/>
      <c r="S7" s="2444"/>
      <c r="T7" s="2444"/>
      <c r="U7" s="2444"/>
      <c r="V7" s="2444"/>
      <c r="W7" s="2444"/>
      <c r="X7" s="2444"/>
      <c r="Y7" s="2444"/>
      <c r="Z7" s="2444"/>
      <c r="AA7" s="2445"/>
    </row>
    <row r="8" spans="2:27" ht="31.5" customHeight="1" x14ac:dyDescent="0.2">
      <c r="B8" s="2258" t="s">
        <v>576</v>
      </c>
      <c r="C8" s="2259"/>
      <c r="D8" s="2259"/>
      <c r="E8" s="2259"/>
      <c r="F8" s="2260"/>
      <c r="G8" s="2446" t="s">
        <v>2274</v>
      </c>
      <c r="H8" s="2439"/>
      <c r="I8" s="2439"/>
      <c r="J8" s="2439"/>
      <c r="K8" s="2439"/>
      <c r="L8" s="2439"/>
      <c r="M8" s="2439"/>
      <c r="N8" s="2439"/>
      <c r="O8" s="2439"/>
      <c r="P8" s="2447" t="s">
        <v>2275</v>
      </c>
      <c r="Q8" s="2448"/>
      <c r="R8" s="2448"/>
      <c r="S8" s="2448"/>
      <c r="T8" s="2448"/>
      <c r="U8" s="2448"/>
      <c r="V8" s="2448"/>
      <c r="W8" s="2448"/>
      <c r="X8" s="2448"/>
      <c r="Y8" s="2448"/>
      <c r="Z8" s="2448"/>
      <c r="AA8" s="2449"/>
    </row>
    <row r="9" spans="2:27" s="1" customFormat="1" x14ac:dyDescent="0.2"/>
    <row r="10" spans="2:27" s="1" customFormat="1" x14ac:dyDescent="0.2">
      <c r="B10" s="5"/>
      <c r="C10" s="637"/>
      <c r="D10" s="637"/>
      <c r="E10" s="637"/>
      <c r="F10" s="637"/>
      <c r="G10" s="637"/>
      <c r="H10" s="637"/>
      <c r="I10" s="637"/>
      <c r="J10" s="637"/>
      <c r="K10" s="637"/>
      <c r="L10" s="637"/>
      <c r="M10" s="637"/>
      <c r="N10" s="637"/>
      <c r="O10" s="637"/>
      <c r="P10" s="637"/>
      <c r="Q10" s="637"/>
      <c r="R10" s="637"/>
      <c r="S10" s="637"/>
      <c r="T10" s="637"/>
      <c r="U10" s="637"/>
      <c r="V10" s="637"/>
      <c r="W10" s="637"/>
      <c r="X10" s="637"/>
      <c r="Y10" s="637"/>
      <c r="Z10" s="637"/>
      <c r="AA10" s="4"/>
    </row>
    <row r="11" spans="2:27" s="1" customFormat="1" ht="19.5" customHeight="1" x14ac:dyDescent="0.2">
      <c r="B11" s="59"/>
      <c r="C11" s="1" t="s">
        <v>583</v>
      </c>
      <c r="D11" s="7"/>
      <c r="E11" s="7"/>
      <c r="F11" s="7"/>
      <c r="G11" s="7"/>
      <c r="H11" s="7"/>
      <c r="I11" s="7"/>
      <c r="J11" s="7"/>
      <c r="K11" s="7"/>
      <c r="L11" s="7"/>
      <c r="M11" s="7"/>
      <c r="N11" s="7"/>
      <c r="O11" s="7"/>
      <c r="Y11" s="2450" t="s">
        <v>1138</v>
      </c>
      <c r="Z11" s="2450"/>
      <c r="AA11" s="636"/>
    </row>
    <row r="12" spans="2:27" s="1" customFormat="1" x14ac:dyDescent="0.2">
      <c r="B12" s="59"/>
      <c r="D12" s="7"/>
      <c r="E12" s="7"/>
      <c r="F12" s="7"/>
      <c r="G12" s="7"/>
      <c r="H12" s="7"/>
      <c r="I12" s="7"/>
      <c r="J12" s="7"/>
      <c r="K12" s="7"/>
      <c r="L12" s="7"/>
      <c r="M12" s="7"/>
      <c r="N12" s="7"/>
      <c r="O12" s="7"/>
      <c r="Y12" s="662"/>
      <c r="Z12" s="662"/>
      <c r="AA12" s="636"/>
    </row>
    <row r="13" spans="2:27" s="1" customFormat="1" ht="19.5" customHeight="1" x14ac:dyDescent="0.2">
      <c r="B13" s="59"/>
      <c r="C13" s="1" t="s">
        <v>584</v>
      </c>
      <c r="D13" s="7"/>
      <c r="E13" s="7"/>
      <c r="F13" s="7"/>
      <c r="G13" s="7"/>
      <c r="H13" s="7"/>
      <c r="I13" s="7"/>
      <c r="J13" s="7"/>
      <c r="K13" s="7"/>
      <c r="L13" s="7"/>
      <c r="M13" s="7"/>
      <c r="N13" s="7"/>
      <c r="O13" s="7"/>
      <c r="Y13" s="2450" t="s">
        <v>1138</v>
      </c>
      <c r="Z13" s="2450"/>
      <c r="AA13" s="636"/>
    </row>
    <row r="14" spans="2:27" s="1" customFormat="1" x14ac:dyDescent="0.2">
      <c r="B14" s="59"/>
      <c r="L14" s="7"/>
      <c r="Q14" s="7"/>
      <c r="W14" s="7"/>
      <c r="AA14" s="636"/>
    </row>
    <row r="15" spans="2:27" s="1" customFormat="1" x14ac:dyDescent="0.2">
      <c r="B15" s="59"/>
      <c r="C15" s="1" t="s">
        <v>585</v>
      </c>
      <c r="AA15" s="636"/>
    </row>
    <row r="16" spans="2:27" s="1" customFormat="1" ht="6.75" customHeight="1" x14ac:dyDescent="0.2">
      <c r="B16" s="59"/>
      <c r="AA16" s="636"/>
    </row>
    <row r="17" spans="2:27" s="1" customFormat="1" ht="23.25" customHeight="1" x14ac:dyDescent="0.2">
      <c r="B17" s="59" t="s">
        <v>586</v>
      </c>
      <c r="C17" s="2258" t="s">
        <v>587</v>
      </c>
      <c r="D17" s="2259"/>
      <c r="E17" s="2259"/>
      <c r="F17" s="2259"/>
      <c r="G17" s="2259"/>
      <c r="H17" s="2260"/>
      <c r="I17" s="2439"/>
      <c r="J17" s="2439"/>
      <c r="K17" s="2439"/>
      <c r="L17" s="2439"/>
      <c r="M17" s="2439"/>
      <c r="N17" s="2439"/>
      <c r="O17" s="2439"/>
      <c r="P17" s="2439"/>
      <c r="Q17" s="2439"/>
      <c r="R17" s="2439"/>
      <c r="S17" s="2439"/>
      <c r="T17" s="2439"/>
      <c r="U17" s="2439"/>
      <c r="V17" s="2439"/>
      <c r="W17" s="2439"/>
      <c r="X17" s="2439"/>
      <c r="Y17" s="2439"/>
      <c r="Z17" s="2440"/>
      <c r="AA17" s="636"/>
    </row>
    <row r="18" spans="2:27" s="1" customFormat="1" ht="23.25" customHeight="1" x14ac:dyDescent="0.2">
      <c r="B18" s="59" t="s">
        <v>586</v>
      </c>
      <c r="C18" s="2258" t="s">
        <v>588</v>
      </c>
      <c r="D18" s="2259"/>
      <c r="E18" s="2259"/>
      <c r="F18" s="2259"/>
      <c r="G18" s="2259"/>
      <c r="H18" s="2260"/>
      <c r="I18" s="2439"/>
      <c r="J18" s="2439"/>
      <c r="K18" s="2439"/>
      <c r="L18" s="2439"/>
      <c r="M18" s="2439"/>
      <c r="N18" s="2439"/>
      <c r="O18" s="2439"/>
      <c r="P18" s="2439"/>
      <c r="Q18" s="2439"/>
      <c r="R18" s="2439"/>
      <c r="S18" s="2439"/>
      <c r="T18" s="2439"/>
      <c r="U18" s="2439"/>
      <c r="V18" s="2439"/>
      <c r="W18" s="2439"/>
      <c r="X18" s="2439"/>
      <c r="Y18" s="2439"/>
      <c r="Z18" s="2440"/>
      <c r="AA18" s="636"/>
    </row>
    <row r="19" spans="2:27" s="1" customFormat="1" ht="23.25" customHeight="1" x14ac:dyDescent="0.2">
      <c r="B19" s="59" t="s">
        <v>586</v>
      </c>
      <c r="C19" s="2258" t="s">
        <v>589</v>
      </c>
      <c r="D19" s="2259"/>
      <c r="E19" s="2259"/>
      <c r="F19" s="2259"/>
      <c r="G19" s="2259"/>
      <c r="H19" s="2260"/>
      <c r="I19" s="2439"/>
      <c r="J19" s="2439"/>
      <c r="K19" s="2439"/>
      <c r="L19" s="2439"/>
      <c r="M19" s="2439"/>
      <c r="N19" s="2439"/>
      <c r="O19" s="2439"/>
      <c r="P19" s="2439"/>
      <c r="Q19" s="2439"/>
      <c r="R19" s="2439"/>
      <c r="S19" s="2439"/>
      <c r="T19" s="2439"/>
      <c r="U19" s="2439"/>
      <c r="V19" s="2439"/>
      <c r="W19" s="2439"/>
      <c r="X19" s="2439"/>
      <c r="Y19" s="2439"/>
      <c r="Z19" s="2440"/>
      <c r="AA19" s="636"/>
    </row>
    <row r="20" spans="2:27" s="1" customFormat="1" x14ac:dyDescent="0.2">
      <c r="B20" s="59"/>
      <c r="C20" s="7"/>
      <c r="D20" s="7"/>
      <c r="E20" s="7"/>
      <c r="F20" s="7"/>
      <c r="G20" s="7"/>
      <c r="H20" s="7"/>
      <c r="I20" s="2"/>
      <c r="J20" s="2"/>
      <c r="K20" s="2"/>
      <c r="L20" s="2"/>
      <c r="M20" s="2"/>
      <c r="N20" s="2"/>
      <c r="O20" s="2"/>
      <c r="P20" s="2"/>
      <c r="Q20" s="2"/>
      <c r="R20" s="2"/>
      <c r="S20" s="2"/>
      <c r="T20" s="2"/>
      <c r="U20" s="2"/>
      <c r="V20" s="2"/>
      <c r="W20" s="2"/>
      <c r="X20" s="2"/>
      <c r="Y20" s="2"/>
      <c r="Z20" s="2"/>
      <c r="AA20" s="636"/>
    </row>
    <row r="21" spans="2:27" s="1" customFormat="1" ht="27" customHeight="1" x14ac:dyDescent="0.2">
      <c r="B21" s="59"/>
      <c r="C21" s="2254" t="s">
        <v>2276</v>
      </c>
      <c r="D21" s="2254"/>
      <c r="E21" s="2254"/>
      <c r="F21" s="2254"/>
      <c r="G21" s="2254"/>
      <c r="H21" s="2254"/>
      <c r="I21" s="2254"/>
      <c r="J21" s="2254"/>
      <c r="K21" s="2254"/>
      <c r="L21" s="2254"/>
      <c r="M21" s="2254"/>
      <c r="N21" s="2254"/>
      <c r="O21" s="2254"/>
      <c r="P21" s="2254"/>
      <c r="Q21" s="2254"/>
      <c r="R21" s="2254"/>
      <c r="S21" s="2254"/>
      <c r="T21" s="2254"/>
      <c r="U21" s="2254"/>
      <c r="V21" s="2254"/>
      <c r="W21" s="2254"/>
      <c r="X21" s="2254"/>
      <c r="Y21" s="2254"/>
      <c r="Z21" s="2254"/>
      <c r="AA21" s="636"/>
    </row>
    <row r="22" spans="2:27" s="1" customFormat="1" ht="6" customHeight="1" x14ac:dyDescent="0.2">
      <c r="B22" s="59"/>
      <c r="C22" s="7"/>
      <c r="D22" s="7"/>
      <c r="E22" s="7"/>
      <c r="F22" s="7"/>
      <c r="G22" s="7"/>
      <c r="H22" s="7"/>
      <c r="I22" s="7"/>
      <c r="J22" s="7"/>
      <c r="K22" s="7"/>
      <c r="L22" s="7"/>
      <c r="M22" s="7"/>
      <c r="N22" s="7"/>
      <c r="O22" s="7"/>
      <c r="AA22" s="636"/>
    </row>
    <row r="23" spans="2:27" s="1" customFormat="1" ht="27.75" customHeight="1" x14ac:dyDescent="0.2">
      <c r="B23" s="59"/>
      <c r="D23" s="2254" t="s">
        <v>2277</v>
      </c>
      <c r="E23" s="2254"/>
      <c r="F23" s="2254"/>
      <c r="G23" s="2254"/>
      <c r="H23" s="2254"/>
      <c r="I23" s="2254"/>
      <c r="J23" s="2254"/>
      <c r="K23" s="2254"/>
      <c r="L23" s="2254"/>
      <c r="M23" s="2254"/>
      <c r="N23" s="2254"/>
      <c r="O23" s="2254"/>
      <c r="P23" s="2254"/>
      <c r="Q23" s="2254"/>
      <c r="R23" s="2254"/>
      <c r="S23" s="2254"/>
      <c r="T23" s="2254"/>
      <c r="U23" s="2254"/>
      <c r="V23" s="2254"/>
      <c r="W23" s="2254"/>
      <c r="X23" s="2254"/>
      <c r="Y23" s="2450" t="s">
        <v>1138</v>
      </c>
      <c r="Z23" s="2450"/>
      <c r="AA23" s="636"/>
    </row>
    <row r="24" spans="2:27" s="1" customFormat="1" ht="6.75" customHeight="1" x14ac:dyDescent="0.2">
      <c r="B24" s="59"/>
      <c r="AA24" s="636"/>
    </row>
    <row r="25" spans="2:27" s="2" customFormat="1" ht="18" customHeight="1" x14ac:dyDescent="0.2">
      <c r="B25" s="530"/>
      <c r="D25" s="2" t="s">
        <v>591</v>
      </c>
      <c r="Y25" s="2450" t="s">
        <v>1138</v>
      </c>
      <c r="Z25" s="2450"/>
      <c r="AA25" s="52"/>
    </row>
    <row r="26" spans="2:27" s="1" customFormat="1" ht="6.75" customHeight="1" x14ac:dyDescent="0.2">
      <c r="B26" s="59"/>
      <c r="AA26" s="636"/>
    </row>
    <row r="27" spans="2:27" s="2" customFormat="1" ht="18" customHeight="1" x14ac:dyDescent="0.2">
      <c r="B27" s="530"/>
      <c r="D27" s="2" t="s">
        <v>592</v>
      </c>
      <c r="Y27" s="2450" t="s">
        <v>1138</v>
      </c>
      <c r="Z27" s="2450"/>
      <c r="AA27" s="52"/>
    </row>
    <row r="28" spans="2:27" s="1" customFormat="1" ht="6.75" customHeight="1" x14ac:dyDescent="0.2">
      <c r="B28" s="59"/>
      <c r="AA28" s="636"/>
    </row>
    <row r="29" spans="2:27" s="2" customFormat="1" ht="18" customHeight="1" x14ac:dyDescent="0.2">
      <c r="B29" s="530"/>
      <c r="D29" s="2" t="s">
        <v>593</v>
      </c>
      <c r="Y29" s="2450" t="s">
        <v>1138</v>
      </c>
      <c r="Z29" s="2450"/>
      <c r="AA29" s="52"/>
    </row>
    <row r="30" spans="2:27" s="1" customFormat="1" ht="6.75" customHeight="1" x14ac:dyDescent="0.2">
      <c r="B30" s="59"/>
      <c r="AA30" s="636"/>
    </row>
    <row r="31" spans="2:27" s="2" customFormat="1" ht="18" customHeight="1" x14ac:dyDescent="0.2">
      <c r="B31" s="530"/>
      <c r="D31" s="2" t="s">
        <v>594</v>
      </c>
      <c r="Y31" s="2450" t="s">
        <v>1138</v>
      </c>
      <c r="Z31" s="2450"/>
      <c r="AA31" s="52"/>
    </row>
    <row r="32" spans="2:27" s="1" customFormat="1" ht="6.75" customHeight="1" x14ac:dyDescent="0.2">
      <c r="B32" s="59"/>
      <c r="AA32" s="636"/>
    </row>
    <row r="33" spans="2:27" ht="18" customHeight="1" x14ac:dyDescent="0.2">
      <c r="B33" s="117"/>
      <c r="D33" s="2" t="s">
        <v>595</v>
      </c>
      <c r="Y33" s="2450" t="s">
        <v>1138</v>
      </c>
      <c r="Z33" s="2450"/>
      <c r="AA33" s="28"/>
    </row>
    <row r="34" spans="2:27" x14ac:dyDescent="0.2">
      <c r="B34" s="117"/>
      <c r="AA34" s="28"/>
    </row>
    <row r="35" spans="2:27" ht="27" customHeight="1" x14ac:dyDescent="0.2">
      <c r="B35" s="590"/>
      <c r="C35" s="2451" t="s">
        <v>596</v>
      </c>
      <c r="D35" s="2451"/>
      <c r="E35" s="2451"/>
      <c r="F35" s="2451"/>
      <c r="G35" s="2451"/>
      <c r="H35" s="2451"/>
      <c r="I35" s="2451"/>
      <c r="J35" s="2451"/>
      <c r="K35" s="2451"/>
      <c r="L35" s="2451"/>
      <c r="M35" s="2451"/>
      <c r="N35" s="2451"/>
      <c r="O35" s="2451"/>
      <c r="P35" s="2451"/>
      <c r="Q35" s="2451"/>
      <c r="R35" s="2451"/>
      <c r="S35" s="2451"/>
      <c r="T35" s="2451"/>
      <c r="U35" s="2451"/>
      <c r="V35" s="2451"/>
      <c r="W35" s="2451"/>
      <c r="X35" s="2451"/>
      <c r="Y35" s="2452" t="s">
        <v>1138</v>
      </c>
      <c r="Z35" s="2452"/>
      <c r="AA35" s="20"/>
    </row>
    <row r="36" spans="2:27" s="2" customFormat="1" x14ac:dyDescent="0.2">
      <c r="B36" s="119" t="s">
        <v>597</v>
      </c>
    </row>
    <row r="37" spans="2:27" s="2" customFormat="1" x14ac:dyDescent="0.2">
      <c r="B37" s="119" t="s">
        <v>598</v>
      </c>
    </row>
    <row r="38" spans="2:27" s="2" customFormat="1" x14ac:dyDescent="0.2">
      <c r="B38" s="119" t="s">
        <v>2278</v>
      </c>
    </row>
  </sheetData>
  <mergeCells count="27">
    <mergeCell ref="C35:X35"/>
    <mergeCell ref="Y35:Z35"/>
    <mergeCell ref="C18:H18"/>
    <mergeCell ref="I18:Z18"/>
    <mergeCell ref="C19:H19"/>
    <mergeCell ref="I19:Z19"/>
    <mergeCell ref="C21:Z21"/>
    <mergeCell ref="D23:X23"/>
    <mergeCell ref="Y23:Z23"/>
    <mergeCell ref="Y25:Z25"/>
    <mergeCell ref="Y27:Z27"/>
    <mergeCell ref="Y29:Z29"/>
    <mergeCell ref="Y31:Z31"/>
    <mergeCell ref="Y33:Z33"/>
    <mergeCell ref="C17:H17"/>
    <mergeCell ref="I17:Z17"/>
    <mergeCell ref="B4:AA4"/>
    <mergeCell ref="B6:F6"/>
    <mergeCell ref="N6:Q6"/>
    <mergeCell ref="R6:AA6"/>
    <mergeCell ref="B7:F7"/>
    <mergeCell ref="G7:AA7"/>
    <mergeCell ref="B8:F8"/>
    <mergeCell ref="G8:O8"/>
    <mergeCell ref="P8:AA8"/>
    <mergeCell ref="Y11:Z11"/>
    <mergeCell ref="Y13:Z13"/>
  </mergeCells>
  <phoneticPr fontId="10"/>
  <printOptions horizontalCentered="1"/>
  <pageMargins left="0.70866141732283472" right="0.39370078740157483" top="0.51181102362204722" bottom="0.35433070866141736" header="0.31496062992125984" footer="0.31496062992125984"/>
  <pageSetup paperSize="9" scale="84" orientation="portrait" r:id="rId1"/>
  <headerFooter>
    <oddFooter>&amp;C1－&amp;P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dimension ref="A1:AK89"/>
  <sheetViews>
    <sheetView view="pageBreakPreview" zoomScale="60" zoomScaleNormal="100" workbookViewId="0"/>
  </sheetViews>
  <sheetFormatPr defaultColWidth="9" defaultRowHeight="13.2" x14ac:dyDescent="0.2"/>
  <cols>
    <col min="1" max="1" width="1.44140625" style="3" customWidth="1"/>
    <col min="2" max="2" width="10" style="3" customWidth="1"/>
    <col min="3" max="3" width="6.77734375" style="3" customWidth="1"/>
    <col min="4" max="4" width="10" style="3" customWidth="1"/>
    <col min="5" max="32" width="3.88671875" style="3" customWidth="1"/>
    <col min="33" max="35" width="9" style="3"/>
    <col min="36" max="36" width="2.44140625" style="3" customWidth="1"/>
    <col min="37" max="16384" width="9" style="3"/>
  </cols>
  <sheetData>
    <row r="1" spans="1:37" x14ac:dyDescent="0.2">
      <c r="A1" s="3" t="s">
        <v>1680</v>
      </c>
    </row>
    <row r="2" spans="1:37" x14ac:dyDescent="0.2">
      <c r="B2" s="31" t="s">
        <v>501</v>
      </c>
    </row>
    <row r="3" spans="1:37" x14ac:dyDescent="0.2">
      <c r="B3" s="32"/>
    </row>
    <row r="4" spans="1:37" ht="13.5" customHeight="1" x14ac:dyDescent="0.2">
      <c r="B4" s="31" t="s">
        <v>502</v>
      </c>
      <c r="X4" s="33" t="s">
        <v>503</v>
      </c>
    </row>
    <row r="5" spans="1:37" ht="6.75" customHeight="1" x14ac:dyDescent="0.2">
      <c r="B5" s="31"/>
      <c r="W5" s="33"/>
      <c r="AJ5" s="49"/>
      <c r="AK5" s="49"/>
    </row>
    <row r="6" spans="1:37" ht="13.5" customHeight="1" x14ac:dyDescent="0.2">
      <c r="X6" s="31" t="s">
        <v>504</v>
      </c>
      <c r="AJ6" s="49"/>
      <c r="AK6" s="49"/>
    </row>
    <row r="7" spans="1:37" ht="6.75" customHeight="1" x14ac:dyDescent="0.2">
      <c r="W7" s="31"/>
      <c r="AJ7" s="49"/>
      <c r="AK7" s="49"/>
    </row>
    <row r="8" spans="1:37" ht="14.25" customHeight="1" x14ac:dyDescent="0.2">
      <c r="B8" s="31" t="s">
        <v>505</v>
      </c>
      <c r="AB8" s="31" t="s">
        <v>506</v>
      </c>
      <c r="AJ8" s="49"/>
      <c r="AK8" s="49"/>
    </row>
    <row r="9" spans="1:37" ht="14.25" customHeight="1" x14ac:dyDescent="0.2">
      <c r="B9" s="32"/>
      <c r="AJ9" s="49"/>
      <c r="AK9" s="49"/>
    </row>
    <row r="10" spans="1:37" ht="18" customHeight="1" x14ac:dyDescent="0.2">
      <c r="B10" s="2462" t="s">
        <v>507</v>
      </c>
      <c r="C10" s="2462" t="s">
        <v>508</v>
      </c>
      <c r="D10" s="2462" t="s">
        <v>509</v>
      </c>
      <c r="E10" s="2456" t="s">
        <v>510</v>
      </c>
      <c r="F10" s="2457"/>
      <c r="G10" s="2457"/>
      <c r="H10" s="2457"/>
      <c r="I10" s="2457"/>
      <c r="J10" s="2457"/>
      <c r="K10" s="2467"/>
      <c r="L10" s="2456" t="s">
        <v>511</v>
      </c>
      <c r="M10" s="2457"/>
      <c r="N10" s="2457"/>
      <c r="O10" s="2457"/>
      <c r="P10" s="2457"/>
      <c r="Q10" s="2457"/>
      <c r="R10" s="2467"/>
      <c r="S10" s="2456" t="s">
        <v>512</v>
      </c>
      <c r="T10" s="2457"/>
      <c r="U10" s="2457"/>
      <c r="V10" s="2457"/>
      <c r="W10" s="2457"/>
      <c r="X10" s="2457"/>
      <c r="Y10" s="2467"/>
      <c r="Z10" s="2456" t="s">
        <v>513</v>
      </c>
      <c r="AA10" s="2457"/>
      <c r="AB10" s="2457"/>
      <c r="AC10" s="2457"/>
      <c r="AD10" s="2457"/>
      <c r="AE10" s="2457"/>
      <c r="AF10" s="2458"/>
      <c r="AG10" s="2459" t="s">
        <v>514</v>
      </c>
      <c r="AH10" s="2462" t="s">
        <v>515</v>
      </c>
      <c r="AI10" s="2462" t="s">
        <v>516</v>
      </c>
      <c r="AJ10" s="49"/>
      <c r="AK10" s="49"/>
    </row>
    <row r="11" spans="1:37" ht="18" customHeight="1" x14ac:dyDescent="0.2">
      <c r="B11" s="2465"/>
      <c r="C11" s="2465"/>
      <c r="D11" s="2465"/>
      <c r="E11" s="684">
        <v>1</v>
      </c>
      <c r="F11" s="684">
        <v>2</v>
      </c>
      <c r="G11" s="684">
        <v>3</v>
      </c>
      <c r="H11" s="684">
        <v>4</v>
      </c>
      <c r="I11" s="684">
        <v>5</v>
      </c>
      <c r="J11" s="684">
        <v>6</v>
      </c>
      <c r="K11" s="684">
        <v>7</v>
      </c>
      <c r="L11" s="684">
        <v>8</v>
      </c>
      <c r="M11" s="684">
        <v>9</v>
      </c>
      <c r="N11" s="684">
        <v>10</v>
      </c>
      <c r="O11" s="684">
        <v>11</v>
      </c>
      <c r="P11" s="684">
        <v>12</v>
      </c>
      <c r="Q11" s="684">
        <v>13</v>
      </c>
      <c r="R11" s="684">
        <v>14</v>
      </c>
      <c r="S11" s="684">
        <v>15</v>
      </c>
      <c r="T11" s="684">
        <v>16</v>
      </c>
      <c r="U11" s="684">
        <v>17</v>
      </c>
      <c r="V11" s="684">
        <v>18</v>
      </c>
      <c r="W11" s="684">
        <v>19</v>
      </c>
      <c r="X11" s="684">
        <v>20</v>
      </c>
      <c r="Y11" s="684">
        <v>21</v>
      </c>
      <c r="Z11" s="684">
        <v>22</v>
      </c>
      <c r="AA11" s="684">
        <v>23</v>
      </c>
      <c r="AB11" s="684">
        <v>24</v>
      </c>
      <c r="AC11" s="684">
        <v>25</v>
      </c>
      <c r="AD11" s="684">
        <v>26</v>
      </c>
      <c r="AE11" s="684">
        <v>27</v>
      </c>
      <c r="AF11" s="620">
        <v>28</v>
      </c>
      <c r="AG11" s="2460"/>
      <c r="AH11" s="2463"/>
      <c r="AI11" s="2463"/>
      <c r="AJ11" s="49"/>
      <c r="AK11" s="49"/>
    </row>
    <row r="12" spans="1:37" ht="18" customHeight="1" x14ac:dyDescent="0.2">
      <c r="B12" s="2466"/>
      <c r="C12" s="2466"/>
      <c r="D12" s="2466"/>
      <c r="E12" s="684" t="s">
        <v>517</v>
      </c>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5"/>
      <c r="AG12" s="2461"/>
      <c r="AH12" s="2464"/>
      <c r="AI12" s="2464"/>
      <c r="AJ12" s="49"/>
      <c r="AK12" s="49"/>
    </row>
    <row r="13" spans="1:37" ht="18" customHeight="1" x14ac:dyDescent="0.2">
      <c r="B13" s="2454" t="s">
        <v>518</v>
      </c>
      <c r="C13" s="2454"/>
      <c r="D13" s="2454"/>
      <c r="E13" s="619" t="s">
        <v>519</v>
      </c>
      <c r="F13" s="619" t="s">
        <v>519</v>
      </c>
      <c r="G13" s="619" t="s">
        <v>520</v>
      </c>
      <c r="H13" s="619" t="s">
        <v>521</v>
      </c>
      <c r="I13" s="619" t="s">
        <v>522</v>
      </c>
      <c r="J13" s="619" t="s">
        <v>519</v>
      </c>
      <c r="K13" s="619" t="s">
        <v>522</v>
      </c>
      <c r="L13" s="36"/>
      <c r="M13" s="36"/>
      <c r="N13" s="36"/>
      <c r="O13" s="36"/>
      <c r="P13" s="36"/>
      <c r="Q13" s="36"/>
      <c r="R13" s="36"/>
      <c r="S13" s="36"/>
      <c r="T13" s="36"/>
      <c r="U13" s="36"/>
      <c r="V13" s="36"/>
      <c r="W13" s="36"/>
      <c r="X13" s="36"/>
      <c r="Y13" s="36"/>
      <c r="Z13" s="36"/>
      <c r="AA13" s="36"/>
      <c r="AB13" s="36"/>
      <c r="AC13" s="36"/>
      <c r="AD13" s="36"/>
      <c r="AE13" s="36"/>
      <c r="AF13" s="37"/>
      <c r="AG13" s="38"/>
      <c r="AH13" s="39"/>
      <c r="AI13" s="39"/>
    </row>
    <row r="14" spans="1:37" ht="18" customHeight="1" x14ac:dyDescent="0.2">
      <c r="B14" s="2454" t="s">
        <v>523</v>
      </c>
      <c r="C14" s="2454"/>
      <c r="D14" s="2454"/>
      <c r="E14" s="619" t="s">
        <v>524</v>
      </c>
      <c r="F14" s="619" t="s">
        <v>524</v>
      </c>
      <c r="G14" s="619" t="s">
        <v>524</v>
      </c>
      <c r="H14" s="619" t="s">
        <v>525</v>
      </c>
      <c r="I14" s="619" t="s">
        <v>525</v>
      </c>
      <c r="J14" s="619" t="s">
        <v>526</v>
      </c>
      <c r="K14" s="619" t="s">
        <v>526</v>
      </c>
      <c r="L14" s="36"/>
      <c r="M14" s="36"/>
      <c r="N14" s="36"/>
      <c r="O14" s="36"/>
      <c r="P14" s="36"/>
      <c r="Q14" s="36"/>
      <c r="R14" s="36"/>
      <c r="S14" s="36"/>
      <c r="T14" s="36"/>
      <c r="U14" s="36"/>
      <c r="V14" s="36"/>
      <c r="W14" s="36"/>
      <c r="X14" s="36"/>
      <c r="Y14" s="36"/>
      <c r="Z14" s="36"/>
      <c r="AA14" s="36"/>
      <c r="AB14" s="36"/>
      <c r="AC14" s="36"/>
      <c r="AD14" s="36"/>
      <c r="AE14" s="36"/>
      <c r="AF14" s="37"/>
      <c r="AG14" s="38"/>
      <c r="AH14" s="39"/>
      <c r="AI14" s="39"/>
    </row>
    <row r="15" spans="1:37" ht="18" customHeight="1" x14ac:dyDescent="0.2">
      <c r="B15" s="39"/>
      <c r="C15" s="39"/>
      <c r="D15" s="39"/>
      <c r="E15" s="619"/>
      <c r="F15" s="619"/>
      <c r="G15" s="619"/>
      <c r="H15" s="619"/>
      <c r="I15" s="619"/>
      <c r="J15" s="619"/>
      <c r="K15" s="619"/>
      <c r="L15" s="619"/>
      <c r="M15" s="619"/>
      <c r="N15" s="619"/>
      <c r="O15" s="619"/>
      <c r="P15" s="619"/>
      <c r="Q15" s="619"/>
      <c r="R15" s="619"/>
      <c r="S15" s="619"/>
      <c r="T15" s="619"/>
      <c r="U15" s="619"/>
      <c r="V15" s="619"/>
      <c r="W15" s="619"/>
      <c r="X15" s="619"/>
      <c r="Y15" s="619"/>
      <c r="Z15" s="619"/>
      <c r="AA15" s="619"/>
      <c r="AB15" s="619"/>
      <c r="AC15" s="619"/>
      <c r="AD15" s="619"/>
      <c r="AE15" s="619"/>
      <c r="AF15" s="30"/>
      <c r="AG15" s="38"/>
      <c r="AH15" s="39"/>
      <c r="AI15" s="39"/>
    </row>
    <row r="16" spans="1:37" ht="18" customHeight="1" x14ac:dyDescent="0.2">
      <c r="B16" s="39"/>
      <c r="C16" s="39"/>
      <c r="D16" s="39"/>
      <c r="E16" s="619"/>
      <c r="F16" s="619"/>
      <c r="G16" s="619"/>
      <c r="H16" s="619"/>
      <c r="I16" s="619"/>
      <c r="J16" s="619"/>
      <c r="K16" s="619"/>
      <c r="L16" s="619"/>
      <c r="M16" s="619"/>
      <c r="N16" s="619"/>
      <c r="O16" s="619"/>
      <c r="P16" s="619"/>
      <c r="Q16" s="619"/>
      <c r="R16" s="619"/>
      <c r="S16" s="619"/>
      <c r="T16" s="619"/>
      <c r="U16" s="619"/>
      <c r="V16" s="619"/>
      <c r="W16" s="619"/>
      <c r="X16" s="619"/>
      <c r="Y16" s="619"/>
      <c r="Z16" s="619"/>
      <c r="AA16" s="619"/>
      <c r="AB16" s="619"/>
      <c r="AC16" s="619"/>
      <c r="AD16" s="619"/>
      <c r="AE16" s="619"/>
      <c r="AF16" s="30"/>
      <c r="AG16" s="38"/>
      <c r="AH16" s="39"/>
      <c r="AI16" s="39"/>
    </row>
    <row r="17" spans="2:37" ht="18" customHeight="1" x14ac:dyDescent="0.2">
      <c r="B17" s="39"/>
      <c r="C17" s="39"/>
      <c r="D17" s="39"/>
      <c r="E17" s="619"/>
      <c r="F17" s="619"/>
      <c r="G17" s="619"/>
      <c r="H17" s="619"/>
      <c r="I17" s="619"/>
      <c r="J17" s="619"/>
      <c r="K17" s="619"/>
      <c r="L17" s="619"/>
      <c r="M17" s="619"/>
      <c r="N17" s="619"/>
      <c r="O17" s="619"/>
      <c r="P17" s="619"/>
      <c r="Q17" s="619"/>
      <c r="R17" s="619"/>
      <c r="S17" s="619"/>
      <c r="T17" s="619"/>
      <c r="U17" s="619"/>
      <c r="V17" s="619"/>
      <c r="W17" s="619"/>
      <c r="X17" s="619"/>
      <c r="Y17" s="619"/>
      <c r="Z17" s="619"/>
      <c r="AA17" s="619"/>
      <c r="AB17" s="619"/>
      <c r="AC17" s="619"/>
      <c r="AD17" s="619"/>
      <c r="AE17" s="619"/>
      <c r="AF17" s="30"/>
      <c r="AG17" s="38"/>
      <c r="AH17" s="39"/>
      <c r="AI17" s="39"/>
    </row>
    <row r="18" spans="2:37" ht="18" customHeight="1" x14ac:dyDescent="0.2">
      <c r="B18" s="39"/>
      <c r="C18" s="39"/>
      <c r="D18" s="39"/>
      <c r="E18" s="619"/>
      <c r="F18" s="619"/>
      <c r="G18" s="619"/>
      <c r="H18" s="619"/>
      <c r="I18" s="619"/>
      <c r="J18" s="619"/>
      <c r="K18" s="619"/>
      <c r="L18" s="619"/>
      <c r="M18" s="619"/>
      <c r="N18" s="619"/>
      <c r="O18" s="619"/>
      <c r="P18" s="619"/>
      <c r="Q18" s="619"/>
      <c r="R18" s="619"/>
      <c r="S18" s="619"/>
      <c r="T18" s="619"/>
      <c r="U18" s="619"/>
      <c r="V18" s="619"/>
      <c r="W18" s="619"/>
      <c r="X18" s="619"/>
      <c r="Y18" s="619"/>
      <c r="Z18" s="619"/>
      <c r="AA18" s="619"/>
      <c r="AB18" s="619"/>
      <c r="AC18" s="619"/>
      <c r="AD18" s="619"/>
      <c r="AE18" s="619"/>
      <c r="AF18" s="30"/>
      <c r="AG18" s="38"/>
      <c r="AH18" s="39"/>
      <c r="AI18" s="39"/>
    </row>
    <row r="19" spans="2:37" ht="18" customHeight="1" x14ac:dyDescent="0.2">
      <c r="B19" s="39"/>
      <c r="C19" s="39"/>
      <c r="D19" s="39"/>
      <c r="E19" s="619"/>
      <c r="F19" s="619"/>
      <c r="G19" s="619"/>
      <c r="H19" s="619"/>
      <c r="I19" s="619"/>
      <c r="J19" s="619"/>
      <c r="K19" s="619"/>
      <c r="L19" s="619"/>
      <c r="M19" s="619"/>
      <c r="N19" s="619"/>
      <c r="O19" s="619"/>
      <c r="P19" s="619"/>
      <c r="Q19" s="619"/>
      <c r="R19" s="619"/>
      <c r="S19" s="619"/>
      <c r="T19" s="619"/>
      <c r="U19" s="619"/>
      <c r="V19" s="619"/>
      <c r="W19" s="619"/>
      <c r="X19" s="619"/>
      <c r="Y19" s="619"/>
      <c r="Z19" s="619"/>
      <c r="AA19" s="619"/>
      <c r="AB19" s="619"/>
      <c r="AC19" s="619"/>
      <c r="AD19" s="619"/>
      <c r="AE19" s="619"/>
      <c r="AF19" s="30"/>
      <c r="AG19" s="38"/>
      <c r="AH19" s="39"/>
      <c r="AI19" s="39"/>
    </row>
    <row r="20" spans="2:37" ht="18" customHeight="1" x14ac:dyDescent="0.2">
      <c r="B20" s="39"/>
      <c r="C20" s="39"/>
      <c r="D20" s="39"/>
      <c r="E20" s="619"/>
      <c r="F20" s="619"/>
      <c r="G20" s="619"/>
      <c r="H20" s="619"/>
      <c r="I20" s="619"/>
      <c r="J20" s="619"/>
      <c r="K20" s="619"/>
      <c r="L20" s="619"/>
      <c r="M20" s="619"/>
      <c r="N20" s="619"/>
      <c r="O20" s="619"/>
      <c r="P20" s="619"/>
      <c r="Q20" s="619"/>
      <c r="R20" s="619"/>
      <c r="S20" s="619"/>
      <c r="T20" s="619"/>
      <c r="U20" s="619"/>
      <c r="V20" s="619"/>
      <c r="W20" s="619"/>
      <c r="X20" s="619"/>
      <c r="Y20" s="619"/>
      <c r="Z20" s="619"/>
      <c r="AA20" s="619"/>
      <c r="AB20" s="619"/>
      <c r="AC20" s="619"/>
      <c r="AD20" s="619"/>
      <c r="AE20" s="619"/>
      <c r="AF20" s="30"/>
      <c r="AG20" s="38"/>
      <c r="AH20" s="39"/>
      <c r="AI20" s="39"/>
    </row>
    <row r="21" spans="2:37" ht="18" customHeight="1" x14ac:dyDescent="0.2">
      <c r="B21" s="39"/>
      <c r="C21" s="39"/>
      <c r="D21" s="39"/>
      <c r="E21" s="619"/>
      <c r="F21" s="619"/>
      <c r="G21" s="619"/>
      <c r="H21" s="619"/>
      <c r="I21" s="619"/>
      <c r="J21" s="619"/>
      <c r="K21" s="619"/>
      <c r="L21" s="619"/>
      <c r="M21" s="619"/>
      <c r="N21" s="619"/>
      <c r="O21" s="619"/>
      <c r="P21" s="619"/>
      <c r="Q21" s="619"/>
      <c r="R21" s="619"/>
      <c r="S21" s="619"/>
      <c r="T21" s="619"/>
      <c r="U21" s="619"/>
      <c r="V21" s="619"/>
      <c r="W21" s="619"/>
      <c r="X21" s="619"/>
      <c r="Y21" s="619"/>
      <c r="Z21" s="619"/>
      <c r="AA21" s="619"/>
      <c r="AB21" s="619"/>
      <c r="AC21" s="619"/>
      <c r="AD21" s="619"/>
      <c r="AE21" s="619"/>
      <c r="AF21" s="30"/>
      <c r="AG21" s="38"/>
      <c r="AH21" s="39"/>
      <c r="AI21" s="39"/>
    </row>
    <row r="22" spans="2:37" ht="18" customHeight="1" x14ac:dyDescent="0.2">
      <c r="B22" s="39"/>
      <c r="C22" s="39"/>
      <c r="D22" s="39"/>
      <c r="E22" s="619"/>
      <c r="F22" s="619"/>
      <c r="G22" s="619"/>
      <c r="H22" s="619"/>
      <c r="I22" s="619"/>
      <c r="J22" s="619"/>
      <c r="K22" s="619"/>
      <c r="L22" s="619"/>
      <c r="M22" s="619"/>
      <c r="N22" s="619"/>
      <c r="O22" s="619"/>
      <c r="P22" s="619"/>
      <c r="Q22" s="619"/>
      <c r="R22" s="619"/>
      <c r="S22" s="619"/>
      <c r="T22" s="619"/>
      <c r="U22" s="619"/>
      <c r="V22" s="619"/>
      <c r="W22" s="619"/>
      <c r="X22" s="619"/>
      <c r="Y22" s="619"/>
      <c r="Z22" s="619"/>
      <c r="AA22" s="619"/>
      <c r="AB22" s="619"/>
      <c r="AC22" s="619"/>
      <c r="AD22" s="619"/>
      <c r="AE22" s="619"/>
      <c r="AF22" s="619"/>
      <c r="AG22" s="38"/>
      <c r="AH22" s="39"/>
      <c r="AI22" s="39"/>
    </row>
    <row r="23" spans="2:37" ht="18" customHeight="1" x14ac:dyDescent="0.2">
      <c r="B23" s="39"/>
      <c r="C23" s="39"/>
      <c r="D23" s="39"/>
      <c r="E23" s="619"/>
      <c r="F23" s="619"/>
      <c r="G23" s="619"/>
      <c r="H23" s="619"/>
      <c r="I23" s="619"/>
      <c r="J23" s="619"/>
      <c r="K23" s="619"/>
      <c r="L23" s="619"/>
      <c r="M23" s="619"/>
      <c r="N23" s="619"/>
      <c r="O23" s="619"/>
      <c r="P23" s="619"/>
      <c r="Q23" s="619"/>
      <c r="R23" s="619"/>
      <c r="S23" s="619"/>
      <c r="T23" s="619"/>
      <c r="U23" s="619"/>
      <c r="V23" s="619"/>
      <c r="W23" s="619"/>
      <c r="X23" s="619"/>
      <c r="Y23" s="619"/>
      <c r="Z23" s="619"/>
      <c r="AA23" s="619"/>
      <c r="AB23" s="619"/>
      <c r="AC23" s="619"/>
      <c r="AD23" s="619"/>
      <c r="AE23" s="619"/>
      <c r="AF23" s="619"/>
      <c r="AG23" s="38"/>
      <c r="AH23" s="39"/>
      <c r="AI23" s="39"/>
    </row>
    <row r="24" spans="2:37" ht="18" customHeight="1" thickBot="1" x14ac:dyDescent="0.25">
      <c r="B24" s="40"/>
      <c r="D24" s="40"/>
      <c r="E24" s="621"/>
      <c r="F24" s="621"/>
      <c r="G24" s="621"/>
      <c r="H24" s="621"/>
      <c r="I24" s="621"/>
      <c r="J24" s="621"/>
      <c r="K24" s="621"/>
      <c r="L24" s="621"/>
      <c r="M24" s="621"/>
      <c r="N24" s="621"/>
      <c r="O24" s="621"/>
      <c r="P24" s="621"/>
      <c r="Q24" s="621"/>
      <c r="R24" s="621"/>
      <c r="S24" s="621"/>
      <c r="T24" s="621"/>
      <c r="U24" s="621"/>
      <c r="V24" s="621"/>
      <c r="W24" s="621"/>
      <c r="X24" s="621"/>
      <c r="Y24" s="621"/>
      <c r="Z24" s="621"/>
      <c r="AA24" s="621"/>
      <c r="AB24" s="621"/>
      <c r="AC24" s="621"/>
      <c r="AD24" s="621"/>
      <c r="AE24" s="621"/>
      <c r="AF24" s="621"/>
      <c r="AG24" s="38"/>
      <c r="AH24" s="39"/>
      <c r="AI24" s="39"/>
    </row>
    <row r="25" spans="2:37" ht="18" customHeight="1" thickTop="1" x14ac:dyDescent="0.2">
      <c r="B25" s="2453" t="s">
        <v>527</v>
      </c>
      <c r="C25" s="2455" t="s">
        <v>528</v>
      </c>
      <c r="D25" s="2455"/>
      <c r="E25" s="618"/>
      <c r="F25" s="618"/>
      <c r="G25" s="618"/>
      <c r="H25" s="618"/>
      <c r="I25" s="618"/>
      <c r="J25" s="618"/>
      <c r="K25" s="618"/>
      <c r="L25" s="618"/>
      <c r="M25" s="618"/>
      <c r="N25" s="618"/>
      <c r="O25" s="618"/>
      <c r="P25" s="618"/>
      <c r="Q25" s="618"/>
      <c r="R25" s="618"/>
      <c r="S25" s="618"/>
      <c r="T25" s="618"/>
      <c r="U25" s="618"/>
      <c r="V25" s="618"/>
      <c r="W25" s="618"/>
      <c r="X25" s="618"/>
      <c r="Y25" s="618"/>
      <c r="Z25" s="618"/>
      <c r="AA25" s="618"/>
      <c r="AB25" s="618"/>
      <c r="AC25" s="618"/>
      <c r="AD25" s="618"/>
      <c r="AE25" s="618"/>
      <c r="AF25" s="618"/>
      <c r="AI25" s="18"/>
    </row>
    <row r="26" spans="2:37" ht="30" customHeight="1" x14ac:dyDescent="0.2">
      <c r="B26" s="2454"/>
      <c r="C26" s="2454" t="s">
        <v>529</v>
      </c>
      <c r="D26" s="2454"/>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I26" s="28"/>
    </row>
    <row r="27" spans="2:37" ht="8.25" customHeight="1" x14ac:dyDescent="0.2">
      <c r="B27" s="41"/>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I27" s="28"/>
    </row>
    <row r="28" spans="2:37" x14ac:dyDescent="0.2">
      <c r="B28" s="43" t="s">
        <v>530</v>
      </c>
      <c r="E28" s="44"/>
      <c r="AI28" s="45"/>
      <c r="AJ28" s="46"/>
      <c r="AK28" s="46"/>
    </row>
    <row r="29" spans="2:37" ht="6" customHeight="1" x14ac:dyDescent="0.2">
      <c r="B29" s="43"/>
      <c r="AI29" s="28"/>
    </row>
    <row r="30" spans="2:37" x14ac:dyDescent="0.2">
      <c r="B30" s="43" t="s">
        <v>531</v>
      </c>
      <c r="AI30" s="28"/>
    </row>
    <row r="31" spans="2:37" x14ac:dyDescent="0.2">
      <c r="B31" s="43" t="s">
        <v>532</v>
      </c>
      <c r="AI31" s="28"/>
    </row>
    <row r="32" spans="2:37" ht="6.75" customHeight="1" x14ac:dyDescent="0.2">
      <c r="B32" s="43"/>
      <c r="AI32" s="28"/>
    </row>
    <row r="33" spans="2:35" x14ac:dyDescent="0.2">
      <c r="B33" s="43" t="s">
        <v>533</v>
      </c>
      <c r="AI33" s="28"/>
    </row>
    <row r="34" spans="2:35" x14ac:dyDescent="0.2">
      <c r="B34" s="43" t="s">
        <v>532</v>
      </c>
      <c r="AI34" s="28"/>
    </row>
    <row r="35" spans="2:35" ht="6.75" customHeight="1" x14ac:dyDescent="0.2">
      <c r="B35" s="43"/>
      <c r="AI35" s="28"/>
    </row>
    <row r="36" spans="2:35" x14ac:dyDescent="0.2">
      <c r="B36" s="43" t="s">
        <v>534</v>
      </c>
      <c r="AI36" s="28"/>
    </row>
    <row r="37" spans="2:35" x14ac:dyDescent="0.2">
      <c r="B37" s="43" t="s">
        <v>532</v>
      </c>
      <c r="AI37" s="28"/>
    </row>
    <row r="38" spans="2:35" ht="6" customHeight="1" x14ac:dyDescent="0.2">
      <c r="B38" s="47"/>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20"/>
    </row>
    <row r="39" spans="2:35" ht="6" customHeight="1" x14ac:dyDescent="0.2">
      <c r="B39" s="31"/>
      <c r="C39" s="17"/>
    </row>
    <row r="40" spans="2:35" ht="6.75" customHeight="1" x14ac:dyDescent="0.2">
      <c r="B40" s="31"/>
    </row>
    <row r="41" spans="2:35" x14ac:dyDescent="0.2">
      <c r="B41" s="1" t="s">
        <v>535</v>
      </c>
    </row>
    <row r="42" spans="2:35" x14ac:dyDescent="0.2">
      <c r="B42" s="1" t="s">
        <v>536</v>
      </c>
    </row>
    <row r="43" spans="2:35" x14ac:dyDescent="0.2">
      <c r="B43" s="1" t="s">
        <v>537</v>
      </c>
    </row>
    <row r="44" spans="2:35" x14ac:dyDescent="0.2">
      <c r="B44" s="1" t="s">
        <v>538</v>
      </c>
    </row>
    <row r="45" spans="2:35" x14ac:dyDescent="0.2">
      <c r="B45" s="1" t="s">
        <v>539</v>
      </c>
    </row>
    <row r="46" spans="2:35" x14ac:dyDescent="0.2">
      <c r="B46" s="1" t="s">
        <v>540</v>
      </c>
    </row>
    <row r="47" spans="2:35" x14ac:dyDescent="0.2">
      <c r="B47" s="1" t="s">
        <v>541</v>
      </c>
    </row>
    <row r="48" spans="2:35" x14ac:dyDescent="0.2">
      <c r="B48" s="1" t="s">
        <v>542</v>
      </c>
    </row>
    <row r="49" spans="2:2" x14ac:dyDescent="0.2">
      <c r="B49" s="1" t="s">
        <v>543</v>
      </c>
    </row>
    <row r="50" spans="2:2" x14ac:dyDescent="0.2">
      <c r="B50" s="1" t="s">
        <v>544</v>
      </c>
    </row>
    <row r="51" spans="2:2" ht="14.4" x14ac:dyDescent="0.2">
      <c r="B51" s="48" t="s">
        <v>545</v>
      </c>
    </row>
    <row r="52" spans="2:2" x14ac:dyDescent="0.2">
      <c r="B52" s="1" t="s">
        <v>546</v>
      </c>
    </row>
    <row r="53" spans="2:2" x14ac:dyDescent="0.2">
      <c r="B53" s="1" t="s">
        <v>547</v>
      </c>
    </row>
    <row r="54" spans="2:2" x14ac:dyDescent="0.2">
      <c r="B54" s="1" t="s">
        <v>548</v>
      </c>
    </row>
    <row r="55" spans="2:2" x14ac:dyDescent="0.2">
      <c r="B55" s="1" t="s">
        <v>549</v>
      </c>
    </row>
    <row r="56" spans="2:2" x14ac:dyDescent="0.2">
      <c r="B56" s="1" t="s">
        <v>550</v>
      </c>
    </row>
    <row r="57" spans="2:2" x14ac:dyDescent="0.2">
      <c r="B57" s="1" t="s">
        <v>551</v>
      </c>
    </row>
    <row r="58" spans="2:2" x14ac:dyDescent="0.2">
      <c r="B58" s="1" t="s">
        <v>552</v>
      </c>
    </row>
    <row r="59" spans="2:2" x14ac:dyDescent="0.2">
      <c r="B59" s="1" t="s">
        <v>553</v>
      </c>
    </row>
    <row r="60" spans="2:2" x14ac:dyDescent="0.2">
      <c r="B60" s="1" t="s">
        <v>554</v>
      </c>
    </row>
    <row r="61" spans="2:2" x14ac:dyDescent="0.2">
      <c r="B61" s="1" t="s">
        <v>555</v>
      </c>
    </row>
    <row r="62" spans="2:2" x14ac:dyDescent="0.2">
      <c r="B62" s="1"/>
    </row>
    <row r="63" spans="2:2" x14ac:dyDescent="0.2">
      <c r="B63" s="1"/>
    </row>
    <row r="64" spans="2:2"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12" x14ac:dyDescent="0.2">
      <c r="B81" s="1"/>
    </row>
    <row r="82" spans="2:12" x14ac:dyDescent="0.2">
      <c r="B82" s="1"/>
      <c r="L82" s="234"/>
    </row>
    <row r="83" spans="2:12" x14ac:dyDescent="0.2">
      <c r="B83" s="1"/>
    </row>
    <row r="84" spans="2:12" x14ac:dyDescent="0.2">
      <c r="B84" s="1"/>
    </row>
    <row r="85" spans="2:12" x14ac:dyDescent="0.2">
      <c r="B85" s="1"/>
    </row>
    <row r="86" spans="2:12" x14ac:dyDescent="0.2">
      <c r="B86" s="1"/>
    </row>
    <row r="87" spans="2:12" x14ac:dyDescent="0.2">
      <c r="B87" s="1"/>
    </row>
    <row r="88" spans="2:12" x14ac:dyDescent="0.2">
      <c r="B88" s="1"/>
    </row>
    <row r="89" spans="2:12" x14ac:dyDescent="0.2">
      <c r="B89" s="1"/>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10"/>
  <pageMargins left="0.7" right="0.7" top="0.75" bottom="0.75" header="0.3" footer="0.3"/>
  <pageSetup paperSize="9" scale="5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2"/>
  <dimension ref="A1:X969"/>
  <sheetViews>
    <sheetView view="pageBreakPreview" zoomScaleNormal="100" zoomScaleSheetLayoutView="100" workbookViewId="0">
      <selection activeCell="M18" sqref="B18:O21"/>
    </sheetView>
  </sheetViews>
  <sheetFormatPr defaultColWidth="9" defaultRowHeight="13.2" x14ac:dyDescent="0.2"/>
  <cols>
    <col min="1" max="1" width="1.6640625" style="82" customWidth="1"/>
    <col min="2" max="2" width="9.6640625" style="82" customWidth="1"/>
    <col min="3" max="3" width="8.6640625" style="82" customWidth="1"/>
    <col min="4" max="4" width="5.6640625" style="82" customWidth="1"/>
    <col min="5" max="6" width="15.6640625" style="82" customWidth="1"/>
    <col min="7" max="7" width="5.6640625" style="82" customWidth="1"/>
    <col min="8" max="8" width="16.6640625" style="82" customWidth="1"/>
    <col min="9" max="9" width="5.6640625" style="82" customWidth="1"/>
    <col min="10" max="10" width="15.6640625" style="82" customWidth="1"/>
    <col min="11" max="11" width="5.6640625" style="82" customWidth="1"/>
    <col min="12" max="12" width="3.109375" style="82" customWidth="1"/>
    <col min="13" max="18" width="4.6640625" style="82" customWidth="1"/>
    <col min="19" max="19" width="1.6640625" style="82" customWidth="1"/>
    <col min="20" max="21" width="9" style="82"/>
    <col min="22" max="22" width="18.44140625" style="82" bestFit="1" customWidth="1"/>
    <col min="23" max="23" width="29.88671875" style="82" bestFit="1" customWidth="1"/>
    <col min="24" max="24" width="30.33203125" style="82" bestFit="1" customWidth="1"/>
    <col min="25" max="16384" width="9" style="82"/>
  </cols>
  <sheetData>
    <row r="1" spans="2:24" x14ac:dyDescent="0.2">
      <c r="B1" s="82" t="s">
        <v>1452</v>
      </c>
      <c r="K1" s="83" t="s">
        <v>427</v>
      </c>
      <c r="L1" s="2508"/>
      <c r="M1" s="2508"/>
      <c r="N1" s="84" t="s">
        <v>428</v>
      </c>
      <c r="O1" s="624"/>
      <c r="P1" s="84" t="s">
        <v>429</v>
      </c>
      <c r="Q1" s="624"/>
      <c r="R1" s="84" t="s">
        <v>477</v>
      </c>
    </row>
    <row r="2" spans="2:24" ht="19.2" x14ac:dyDescent="0.2">
      <c r="B2" s="2509" t="s">
        <v>1453</v>
      </c>
      <c r="C2" s="2509"/>
      <c r="D2" s="2509"/>
      <c r="E2" s="2509"/>
      <c r="F2" s="2509"/>
      <c r="G2" s="2509"/>
      <c r="H2" s="2509"/>
      <c r="I2" s="2509"/>
      <c r="J2" s="2509"/>
      <c r="K2" s="2509"/>
      <c r="L2" s="2509"/>
      <c r="M2" s="2509"/>
      <c r="N2" s="2509"/>
      <c r="O2" s="2509"/>
      <c r="P2" s="2509"/>
      <c r="Q2" s="2509"/>
      <c r="R2" s="2509"/>
    </row>
    <row r="3" spans="2:24" ht="7.5" customHeight="1" x14ac:dyDescent="0.2">
      <c r="B3" s="625"/>
      <c r="C3" s="625"/>
      <c r="D3" s="625"/>
      <c r="E3" s="625"/>
      <c r="F3" s="625"/>
      <c r="G3" s="625"/>
      <c r="H3" s="625"/>
      <c r="I3" s="625"/>
      <c r="J3" s="625"/>
      <c r="K3" s="625"/>
      <c r="L3" s="625"/>
      <c r="M3" s="625"/>
      <c r="N3" s="625"/>
      <c r="O3" s="625"/>
      <c r="P3" s="625"/>
      <c r="Q3" s="625"/>
      <c r="R3" s="625"/>
    </row>
    <row r="4" spans="2:24" ht="24.9" customHeight="1" x14ac:dyDescent="0.2">
      <c r="I4" s="83" t="s">
        <v>724</v>
      </c>
      <c r="J4" s="2510"/>
      <c r="K4" s="2510"/>
      <c r="L4" s="2510"/>
      <c r="M4" s="2510"/>
      <c r="N4" s="2510"/>
      <c r="O4" s="2510"/>
      <c r="P4" s="2510"/>
      <c r="Q4" s="2510"/>
      <c r="R4" s="2510"/>
    </row>
    <row r="5" spans="2:24" ht="24.9" customHeight="1" x14ac:dyDescent="0.2">
      <c r="I5" s="83" t="s">
        <v>482</v>
      </c>
      <c r="J5" s="2511"/>
      <c r="K5" s="2511"/>
      <c r="L5" s="2511"/>
      <c r="M5" s="2511"/>
      <c r="N5" s="2511"/>
      <c r="O5" s="2511"/>
      <c r="P5" s="2511"/>
      <c r="Q5" s="2511"/>
      <c r="R5" s="2511"/>
    </row>
    <row r="6" spans="2:24" ht="24.9" customHeight="1" x14ac:dyDescent="0.2">
      <c r="I6" s="83" t="s">
        <v>1454</v>
      </c>
      <c r="J6" s="2511"/>
      <c r="K6" s="2511"/>
      <c r="L6" s="2511"/>
      <c r="M6" s="2511"/>
      <c r="N6" s="2511"/>
      <c r="O6" s="2511"/>
      <c r="P6" s="2511"/>
      <c r="Q6" s="2511"/>
      <c r="R6" s="2511"/>
    </row>
    <row r="7" spans="2:24" ht="9" customHeight="1" x14ac:dyDescent="0.2">
      <c r="I7" s="83"/>
      <c r="J7" s="85"/>
      <c r="K7" s="85"/>
      <c r="L7" s="85"/>
      <c r="M7" s="85"/>
      <c r="N7" s="85"/>
      <c r="O7" s="85"/>
      <c r="P7" s="85"/>
      <c r="Q7" s="85"/>
      <c r="R7" s="85"/>
    </row>
    <row r="8" spans="2:24" x14ac:dyDescent="0.2">
      <c r="B8" s="2512" t="s">
        <v>1455</v>
      </c>
      <c r="C8" s="2512"/>
      <c r="D8" s="2512"/>
      <c r="E8" s="86"/>
      <c r="F8" s="2513" t="s">
        <v>1456</v>
      </c>
      <c r="G8" s="2513"/>
      <c r="H8" s="2513"/>
      <c r="I8" s="2513"/>
    </row>
    <row r="9" spans="2:24" x14ac:dyDescent="0.2">
      <c r="E9" s="86"/>
      <c r="F9" s="2470" t="s">
        <v>556</v>
      </c>
      <c r="G9" s="2470"/>
      <c r="H9" s="2470"/>
      <c r="I9" s="2470"/>
    </row>
    <row r="10" spans="2:24" ht="9" customHeight="1" x14ac:dyDescent="0.2"/>
    <row r="11" spans="2:24" x14ac:dyDescent="0.2">
      <c r="B11" s="87" t="s">
        <v>1457</v>
      </c>
      <c r="F11" s="2514" t="s">
        <v>557</v>
      </c>
      <c r="G11" s="2514"/>
      <c r="H11" s="2514"/>
      <c r="I11" s="2514"/>
      <c r="J11" s="83" t="s">
        <v>1458</v>
      </c>
      <c r="K11" s="626"/>
    </row>
    <row r="12" spans="2:24" ht="9" customHeight="1" x14ac:dyDescent="0.2"/>
    <row r="13" spans="2:24" x14ac:dyDescent="0.2">
      <c r="B13" s="87" t="s">
        <v>1459</v>
      </c>
    </row>
    <row r="14" spans="2:24" x14ac:dyDescent="0.2">
      <c r="B14" s="624" t="s">
        <v>8</v>
      </c>
      <c r="C14" s="2495" t="s">
        <v>1460</v>
      </c>
      <c r="D14" s="2495"/>
      <c r="E14" s="2495"/>
      <c r="F14" s="2495"/>
      <c r="G14" s="2495"/>
      <c r="H14" s="2495"/>
      <c r="I14" s="2495"/>
      <c r="J14" s="2495"/>
      <c r="K14" s="2495"/>
      <c r="M14" s="2496" t="s">
        <v>1461</v>
      </c>
      <c r="N14" s="2497"/>
      <c r="O14" s="2497"/>
      <c r="P14" s="2497"/>
      <c r="Q14" s="2497"/>
      <c r="R14" s="2498"/>
    </row>
    <row r="15" spans="2:24" ht="80.099999999999994" customHeight="1" x14ac:dyDescent="0.2">
      <c r="B15" s="88"/>
      <c r="C15" s="2499" t="s">
        <v>1462</v>
      </c>
      <c r="D15" s="2499"/>
      <c r="E15" s="88"/>
      <c r="F15" s="2500" t="s">
        <v>1463</v>
      </c>
      <c r="G15" s="2500"/>
      <c r="H15" s="2501" t="s">
        <v>1464</v>
      </c>
      <c r="I15" s="2501"/>
      <c r="J15" s="2499" t="s">
        <v>1465</v>
      </c>
      <c r="K15" s="2499"/>
      <c r="M15" s="2502" t="str">
        <f>F8</f>
        <v>介護福祉士</v>
      </c>
      <c r="N15" s="2503"/>
      <c r="O15" s="2504"/>
      <c r="P15" s="2502" t="str">
        <f>F9</f>
        <v>介護職員</v>
      </c>
      <c r="Q15" s="2503"/>
      <c r="R15" s="2504"/>
    </row>
    <row r="16" spans="2:24" ht="26.1" customHeight="1" x14ac:dyDescent="0.2">
      <c r="B16" s="462" t="s">
        <v>558</v>
      </c>
      <c r="C16" s="2486"/>
      <c r="D16" s="2487" t="s">
        <v>840</v>
      </c>
      <c r="E16" s="90" t="str">
        <f>$F$8</f>
        <v>介護福祉士</v>
      </c>
      <c r="F16" s="91"/>
      <c r="G16" s="92" t="s">
        <v>606</v>
      </c>
      <c r="H16" s="91"/>
      <c r="I16" s="92" t="s">
        <v>840</v>
      </c>
      <c r="J16" s="91"/>
      <c r="K16" s="92" t="s">
        <v>840</v>
      </c>
      <c r="M16" s="2489" t="str">
        <f>IF(C16="","",F16+ROUNDDOWN((H16+J16)/C16,1))</f>
        <v/>
      </c>
      <c r="N16" s="2490"/>
      <c r="O16" s="2491"/>
      <c r="P16" s="2489" t="str">
        <f>IF(C16="","",F17+ROUNDDOWN((H17+J17)/C16,1))</f>
        <v/>
      </c>
      <c r="Q16" s="2490"/>
      <c r="R16" s="2491"/>
      <c r="V16" s="80"/>
      <c r="W16" s="81" t="s">
        <v>1466</v>
      </c>
      <c r="X16" s="81" t="s">
        <v>1467</v>
      </c>
    </row>
    <row r="17" spans="2:24" ht="26.1" customHeight="1" x14ac:dyDescent="0.2">
      <c r="B17" s="623" t="s">
        <v>1468</v>
      </c>
      <c r="C17" s="2486"/>
      <c r="D17" s="2488"/>
      <c r="E17" s="93" t="str">
        <f>$F$9</f>
        <v>介護職員</v>
      </c>
      <c r="F17" s="94"/>
      <c r="G17" s="95" t="s">
        <v>606</v>
      </c>
      <c r="H17" s="94"/>
      <c r="I17" s="95" t="s">
        <v>840</v>
      </c>
      <c r="J17" s="94"/>
      <c r="K17" s="95" t="s">
        <v>840</v>
      </c>
      <c r="M17" s="2492"/>
      <c r="N17" s="2493"/>
      <c r="O17" s="2494"/>
      <c r="P17" s="2492"/>
      <c r="Q17" s="2493"/>
      <c r="R17" s="2494"/>
      <c r="V17" s="2505" t="s">
        <v>1469</v>
      </c>
      <c r="W17" s="80" t="s">
        <v>1456</v>
      </c>
      <c r="X17" s="80" t="s">
        <v>1470</v>
      </c>
    </row>
    <row r="18" spans="2:24" ht="26.1" customHeight="1" x14ac:dyDescent="0.2">
      <c r="B18" s="89"/>
      <c r="C18" s="2486"/>
      <c r="D18" s="2487" t="s">
        <v>840</v>
      </c>
      <c r="E18" s="96" t="str">
        <f>$F$8</f>
        <v>介護福祉士</v>
      </c>
      <c r="F18" s="97"/>
      <c r="G18" s="98" t="s">
        <v>606</v>
      </c>
      <c r="H18" s="91"/>
      <c r="I18" s="98" t="s">
        <v>840</v>
      </c>
      <c r="J18" s="91"/>
      <c r="K18" s="98" t="s">
        <v>840</v>
      </c>
      <c r="M18" s="2489" t="str">
        <f>IF(C18="","",F18+ROUNDDOWN((H18+J18)/C18,1))</f>
        <v/>
      </c>
      <c r="N18" s="2490"/>
      <c r="O18" s="2491"/>
      <c r="P18" s="2489" t="str">
        <f>IF(C18="","",F19+ROUNDDOWN((H19+J19)/C18,1))</f>
        <v/>
      </c>
      <c r="Q18" s="2490"/>
      <c r="R18" s="2491"/>
      <c r="V18" s="2506"/>
      <c r="W18" s="80" t="s">
        <v>1471</v>
      </c>
      <c r="X18" s="80" t="s">
        <v>1472</v>
      </c>
    </row>
    <row r="19" spans="2:24" ht="26.1" customHeight="1" x14ac:dyDescent="0.2">
      <c r="B19" s="623" t="s">
        <v>559</v>
      </c>
      <c r="C19" s="2486"/>
      <c r="D19" s="2488"/>
      <c r="E19" s="93" t="str">
        <f>$F$9</f>
        <v>介護職員</v>
      </c>
      <c r="F19" s="94"/>
      <c r="G19" s="95" t="s">
        <v>606</v>
      </c>
      <c r="H19" s="94"/>
      <c r="I19" s="95" t="s">
        <v>840</v>
      </c>
      <c r="J19" s="94"/>
      <c r="K19" s="95" t="s">
        <v>840</v>
      </c>
      <c r="M19" s="2492"/>
      <c r="N19" s="2493"/>
      <c r="O19" s="2494"/>
      <c r="P19" s="2492"/>
      <c r="Q19" s="2493"/>
      <c r="R19" s="2494"/>
      <c r="V19" s="2506"/>
      <c r="W19" s="80" t="s">
        <v>1473</v>
      </c>
      <c r="X19" s="80" t="s">
        <v>1474</v>
      </c>
    </row>
    <row r="20" spans="2:24" ht="26.1" customHeight="1" x14ac:dyDescent="0.2">
      <c r="B20" s="89"/>
      <c r="C20" s="2486"/>
      <c r="D20" s="2487" t="s">
        <v>840</v>
      </c>
      <c r="E20" s="96" t="str">
        <f>$F$8</f>
        <v>介護福祉士</v>
      </c>
      <c r="F20" s="97"/>
      <c r="G20" s="98" t="s">
        <v>606</v>
      </c>
      <c r="H20" s="91"/>
      <c r="I20" s="98" t="s">
        <v>840</v>
      </c>
      <c r="J20" s="91"/>
      <c r="K20" s="98" t="s">
        <v>840</v>
      </c>
      <c r="M20" s="2489" t="str">
        <f>IF(C20="","",F20+ROUNDDOWN((H20+J20)/C20,1))</f>
        <v/>
      </c>
      <c r="N20" s="2490"/>
      <c r="O20" s="2491"/>
      <c r="P20" s="2489" t="str">
        <f>IF(C20="","",F21+ROUNDDOWN((H21+J21)/C20,1))</f>
        <v/>
      </c>
      <c r="Q20" s="2490"/>
      <c r="R20" s="2491"/>
      <c r="V20" s="2506"/>
      <c r="W20" s="80" t="s">
        <v>1474</v>
      </c>
      <c r="X20" s="80" t="s">
        <v>1474</v>
      </c>
    </row>
    <row r="21" spans="2:24" ht="26.1" customHeight="1" x14ac:dyDescent="0.2">
      <c r="B21" s="623" t="s">
        <v>560</v>
      </c>
      <c r="C21" s="2486"/>
      <c r="D21" s="2488"/>
      <c r="E21" s="93" t="str">
        <f>$F$9</f>
        <v>介護職員</v>
      </c>
      <c r="F21" s="94"/>
      <c r="G21" s="95" t="s">
        <v>606</v>
      </c>
      <c r="H21" s="94"/>
      <c r="I21" s="95" t="s">
        <v>840</v>
      </c>
      <c r="J21" s="94"/>
      <c r="K21" s="95" t="s">
        <v>840</v>
      </c>
      <c r="M21" s="2492"/>
      <c r="N21" s="2493"/>
      <c r="O21" s="2494"/>
      <c r="P21" s="2492"/>
      <c r="Q21" s="2493"/>
      <c r="R21" s="2494"/>
      <c r="V21" s="2506"/>
      <c r="W21" s="80" t="s">
        <v>1474</v>
      </c>
      <c r="X21" s="80" t="s">
        <v>1474</v>
      </c>
    </row>
    <row r="22" spans="2:24" ht="26.1" customHeight="1" x14ac:dyDescent="0.2">
      <c r="B22" s="89"/>
      <c r="C22" s="2486"/>
      <c r="D22" s="2487" t="s">
        <v>840</v>
      </c>
      <c r="E22" s="96" t="str">
        <f>$F$8</f>
        <v>介護福祉士</v>
      </c>
      <c r="F22" s="97"/>
      <c r="G22" s="98" t="s">
        <v>606</v>
      </c>
      <c r="H22" s="91"/>
      <c r="I22" s="98" t="s">
        <v>840</v>
      </c>
      <c r="J22" s="91"/>
      <c r="K22" s="98" t="s">
        <v>840</v>
      </c>
      <c r="M22" s="2489" t="str">
        <f>IF(C22="","",F22+ROUNDDOWN((H22+J22)/C22,1))</f>
        <v/>
      </c>
      <c r="N22" s="2490"/>
      <c r="O22" s="2491"/>
      <c r="P22" s="2489" t="str">
        <f>IF(C22="","",F23+ROUNDDOWN((H23+J23)/C22,1))</f>
        <v/>
      </c>
      <c r="Q22" s="2490"/>
      <c r="R22" s="2491"/>
      <c r="V22" s="2507"/>
      <c r="W22" s="80" t="s">
        <v>1474</v>
      </c>
      <c r="X22" s="80" t="s">
        <v>1474</v>
      </c>
    </row>
    <row r="23" spans="2:24" ht="26.1" customHeight="1" x14ac:dyDescent="0.2">
      <c r="B23" s="623" t="s">
        <v>561</v>
      </c>
      <c r="C23" s="2486"/>
      <c r="D23" s="2488"/>
      <c r="E23" s="93" t="str">
        <f>$F$9</f>
        <v>介護職員</v>
      </c>
      <c r="F23" s="94"/>
      <c r="G23" s="95" t="s">
        <v>606</v>
      </c>
      <c r="H23" s="94"/>
      <c r="I23" s="95" t="s">
        <v>840</v>
      </c>
      <c r="J23" s="94"/>
      <c r="K23" s="95" t="s">
        <v>840</v>
      </c>
      <c r="M23" s="2492"/>
      <c r="N23" s="2493"/>
      <c r="O23" s="2494"/>
      <c r="P23" s="2492"/>
      <c r="Q23" s="2493"/>
      <c r="R23" s="2494"/>
    </row>
    <row r="24" spans="2:24" ht="26.1" customHeight="1" x14ac:dyDescent="0.2">
      <c r="B24" s="89"/>
      <c r="C24" s="2486"/>
      <c r="D24" s="2487" t="s">
        <v>840</v>
      </c>
      <c r="E24" s="96" t="str">
        <f>$F$8</f>
        <v>介護福祉士</v>
      </c>
      <c r="F24" s="97"/>
      <c r="G24" s="98" t="s">
        <v>606</v>
      </c>
      <c r="H24" s="91"/>
      <c r="I24" s="98" t="s">
        <v>840</v>
      </c>
      <c r="J24" s="91"/>
      <c r="K24" s="98" t="s">
        <v>840</v>
      </c>
      <c r="M24" s="2489" t="str">
        <f>IF(C24="","",F24+ROUNDDOWN((H24+J24)/C24,1))</f>
        <v/>
      </c>
      <c r="N24" s="2490"/>
      <c r="O24" s="2491"/>
      <c r="P24" s="2489" t="str">
        <f>IF(C24="","",F25+ROUNDDOWN((H25+J25)/C24,1))</f>
        <v/>
      </c>
      <c r="Q24" s="2490"/>
      <c r="R24" s="2491"/>
    </row>
    <row r="25" spans="2:24" ht="26.1" customHeight="1" x14ac:dyDescent="0.2">
      <c r="B25" s="623" t="s">
        <v>562</v>
      </c>
      <c r="C25" s="2486"/>
      <c r="D25" s="2488"/>
      <c r="E25" s="93" t="str">
        <f>$F$9</f>
        <v>介護職員</v>
      </c>
      <c r="F25" s="94"/>
      <c r="G25" s="95" t="s">
        <v>606</v>
      </c>
      <c r="H25" s="94"/>
      <c r="I25" s="95" t="s">
        <v>840</v>
      </c>
      <c r="J25" s="94"/>
      <c r="K25" s="95" t="s">
        <v>840</v>
      </c>
      <c r="M25" s="2492"/>
      <c r="N25" s="2493"/>
      <c r="O25" s="2494"/>
      <c r="P25" s="2492"/>
      <c r="Q25" s="2493"/>
      <c r="R25" s="2494"/>
    </row>
    <row r="26" spans="2:24" ht="26.1" customHeight="1" x14ac:dyDescent="0.2">
      <c r="B26" s="89"/>
      <c r="C26" s="2486"/>
      <c r="D26" s="2487" t="s">
        <v>840</v>
      </c>
      <c r="E26" s="96" t="str">
        <f>$F$8</f>
        <v>介護福祉士</v>
      </c>
      <c r="F26" s="97"/>
      <c r="G26" s="98" t="s">
        <v>606</v>
      </c>
      <c r="H26" s="91"/>
      <c r="I26" s="98" t="s">
        <v>840</v>
      </c>
      <c r="J26" s="91"/>
      <c r="K26" s="98" t="s">
        <v>840</v>
      </c>
      <c r="M26" s="2489" t="str">
        <f>IF(C26="","",F26+ROUNDDOWN((H26+J26)/C26,1))</f>
        <v/>
      </c>
      <c r="N26" s="2490"/>
      <c r="O26" s="2491"/>
      <c r="P26" s="2489" t="str">
        <f>IF(C26="","",F27+ROUNDDOWN((H27+J27)/C26,1))</f>
        <v/>
      </c>
      <c r="Q26" s="2490"/>
      <c r="R26" s="2491"/>
    </row>
    <row r="27" spans="2:24" ht="26.1" customHeight="1" x14ac:dyDescent="0.2">
      <c r="B27" s="623" t="s">
        <v>563</v>
      </c>
      <c r="C27" s="2486"/>
      <c r="D27" s="2488"/>
      <c r="E27" s="93" t="str">
        <f>$F$9</f>
        <v>介護職員</v>
      </c>
      <c r="F27" s="94"/>
      <c r="G27" s="95" t="s">
        <v>606</v>
      </c>
      <c r="H27" s="94"/>
      <c r="I27" s="95" t="s">
        <v>840</v>
      </c>
      <c r="J27" s="94"/>
      <c r="K27" s="95" t="s">
        <v>840</v>
      </c>
      <c r="M27" s="2492"/>
      <c r="N27" s="2493"/>
      <c r="O27" s="2494"/>
      <c r="P27" s="2492"/>
      <c r="Q27" s="2493"/>
      <c r="R27" s="2494"/>
    </row>
    <row r="28" spans="2:24" ht="26.1" customHeight="1" x14ac:dyDescent="0.2">
      <c r="B28" s="89"/>
      <c r="C28" s="2486"/>
      <c r="D28" s="2487" t="s">
        <v>840</v>
      </c>
      <c r="E28" s="96" t="str">
        <f>$F$8</f>
        <v>介護福祉士</v>
      </c>
      <c r="F28" s="97"/>
      <c r="G28" s="98" t="s">
        <v>606</v>
      </c>
      <c r="H28" s="91"/>
      <c r="I28" s="98" t="s">
        <v>840</v>
      </c>
      <c r="J28" s="91"/>
      <c r="K28" s="98" t="s">
        <v>840</v>
      </c>
      <c r="M28" s="2489" t="str">
        <f>IF(C28="","",F28+ROUNDDOWN((H28+J28)/C28,1))</f>
        <v/>
      </c>
      <c r="N28" s="2490"/>
      <c r="O28" s="2491"/>
      <c r="P28" s="2489" t="str">
        <f>IF(C28="","",F29+ROUNDDOWN((H29+J29)/C28,1))</f>
        <v/>
      </c>
      <c r="Q28" s="2490"/>
      <c r="R28" s="2491"/>
    </row>
    <row r="29" spans="2:24" ht="26.1" customHeight="1" x14ac:dyDescent="0.2">
      <c r="B29" s="623" t="s">
        <v>564</v>
      </c>
      <c r="C29" s="2486"/>
      <c r="D29" s="2488"/>
      <c r="E29" s="93" t="str">
        <f>$F$9</f>
        <v>介護職員</v>
      </c>
      <c r="F29" s="94"/>
      <c r="G29" s="95" t="s">
        <v>606</v>
      </c>
      <c r="H29" s="94"/>
      <c r="I29" s="95" t="s">
        <v>840</v>
      </c>
      <c r="J29" s="94"/>
      <c r="K29" s="95" t="s">
        <v>840</v>
      </c>
      <c r="M29" s="2492"/>
      <c r="N29" s="2493"/>
      <c r="O29" s="2494"/>
      <c r="P29" s="2492"/>
      <c r="Q29" s="2493"/>
      <c r="R29" s="2494"/>
    </row>
    <row r="30" spans="2:24" ht="26.1" customHeight="1" x14ac:dyDescent="0.2">
      <c r="B30" s="89"/>
      <c r="C30" s="2486"/>
      <c r="D30" s="2487" t="s">
        <v>840</v>
      </c>
      <c r="E30" s="96" t="str">
        <f>$F$8</f>
        <v>介護福祉士</v>
      </c>
      <c r="F30" s="97"/>
      <c r="G30" s="98" t="s">
        <v>606</v>
      </c>
      <c r="H30" s="91"/>
      <c r="I30" s="98" t="s">
        <v>840</v>
      </c>
      <c r="J30" s="91"/>
      <c r="K30" s="98" t="s">
        <v>840</v>
      </c>
      <c r="M30" s="2489" t="str">
        <f>IF(C30="","",F30+ROUNDDOWN((H30+J30)/C30,1))</f>
        <v/>
      </c>
      <c r="N30" s="2490"/>
      <c r="O30" s="2491"/>
      <c r="P30" s="2489" t="str">
        <f>IF(C30="","",F31+ROUNDDOWN((H31+J31)/C30,1))</f>
        <v/>
      </c>
      <c r="Q30" s="2490"/>
      <c r="R30" s="2491"/>
    </row>
    <row r="31" spans="2:24" ht="26.1" customHeight="1" x14ac:dyDescent="0.2">
      <c r="B31" s="623" t="s">
        <v>565</v>
      </c>
      <c r="C31" s="2486"/>
      <c r="D31" s="2488"/>
      <c r="E31" s="93" t="str">
        <f>$F$9</f>
        <v>介護職員</v>
      </c>
      <c r="F31" s="94"/>
      <c r="G31" s="95" t="s">
        <v>606</v>
      </c>
      <c r="H31" s="94"/>
      <c r="I31" s="95" t="s">
        <v>840</v>
      </c>
      <c r="J31" s="94"/>
      <c r="K31" s="95" t="s">
        <v>840</v>
      </c>
      <c r="M31" s="2492"/>
      <c r="N31" s="2493"/>
      <c r="O31" s="2494"/>
      <c r="P31" s="2492"/>
      <c r="Q31" s="2493"/>
      <c r="R31" s="2494"/>
    </row>
    <row r="32" spans="2:24" ht="26.1" customHeight="1" x14ac:dyDescent="0.2">
      <c r="B32" s="89"/>
      <c r="C32" s="2486"/>
      <c r="D32" s="2487" t="s">
        <v>840</v>
      </c>
      <c r="E32" s="96" t="str">
        <f>$F$8</f>
        <v>介護福祉士</v>
      </c>
      <c r="F32" s="97"/>
      <c r="G32" s="98" t="s">
        <v>606</v>
      </c>
      <c r="H32" s="91"/>
      <c r="I32" s="98" t="s">
        <v>840</v>
      </c>
      <c r="J32" s="91"/>
      <c r="K32" s="98" t="s">
        <v>840</v>
      </c>
      <c r="M32" s="2489" t="str">
        <f>IF(C32="","",F32+ROUNDDOWN((H32+J32)/C32,1))</f>
        <v/>
      </c>
      <c r="N32" s="2490"/>
      <c r="O32" s="2491"/>
      <c r="P32" s="2489" t="str">
        <f>IF(C32="","",F33+ROUNDDOWN((H33+J33)/C32,1))</f>
        <v/>
      </c>
      <c r="Q32" s="2490"/>
      <c r="R32" s="2491"/>
    </row>
    <row r="33" spans="2:19" ht="26.1" customHeight="1" x14ac:dyDescent="0.2">
      <c r="B33" s="623" t="s">
        <v>566</v>
      </c>
      <c r="C33" s="2486"/>
      <c r="D33" s="2488"/>
      <c r="E33" s="93" t="str">
        <f>$F$9</f>
        <v>介護職員</v>
      </c>
      <c r="F33" s="94"/>
      <c r="G33" s="95" t="s">
        <v>606</v>
      </c>
      <c r="H33" s="94"/>
      <c r="I33" s="95" t="s">
        <v>840</v>
      </c>
      <c r="J33" s="94"/>
      <c r="K33" s="95" t="s">
        <v>840</v>
      </c>
      <c r="M33" s="2492"/>
      <c r="N33" s="2493"/>
      <c r="O33" s="2494"/>
      <c r="P33" s="2492"/>
      <c r="Q33" s="2493"/>
      <c r="R33" s="2494"/>
    </row>
    <row r="34" spans="2:19" ht="26.1" customHeight="1" x14ac:dyDescent="0.2">
      <c r="B34" s="462" t="s">
        <v>558</v>
      </c>
      <c r="C34" s="2486"/>
      <c r="D34" s="2487" t="s">
        <v>840</v>
      </c>
      <c r="E34" s="96" t="str">
        <f>$F$8</f>
        <v>介護福祉士</v>
      </c>
      <c r="F34" s="97"/>
      <c r="G34" s="98" t="s">
        <v>606</v>
      </c>
      <c r="H34" s="91"/>
      <c r="I34" s="98" t="s">
        <v>840</v>
      </c>
      <c r="J34" s="91"/>
      <c r="K34" s="98" t="s">
        <v>840</v>
      </c>
      <c r="M34" s="2489" t="str">
        <f>IF(C34="","",F34+ROUNDDOWN((H34+J34)/C34,1))</f>
        <v/>
      </c>
      <c r="N34" s="2490"/>
      <c r="O34" s="2491"/>
      <c r="P34" s="2489" t="str">
        <f>IF(C34="","",F35+ROUNDDOWN((H35+J35)/C34,1))</f>
        <v/>
      </c>
      <c r="Q34" s="2490"/>
      <c r="R34" s="2491"/>
    </row>
    <row r="35" spans="2:19" ht="26.1" customHeight="1" x14ac:dyDescent="0.2">
      <c r="B35" s="623" t="s">
        <v>567</v>
      </c>
      <c r="C35" s="2486"/>
      <c r="D35" s="2488"/>
      <c r="E35" s="93" t="str">
        <f>$F$9</f>
        <v>介護職員</v>
      </c>
      <c r="F35" s="94"/>
      <c r="G35" s="95" t="s">
        <v>606</v>
      </c>
      <c r="H35" s="94"/>
      <c r="I35" s="95" t="s">
        <v>840</v>
      </c>
      <c r="J35" s="94"/>
      <c r="K35" s="95" t="s">
        <v>840</v>
      </c>
      <c r="M35" s="2492"/>
      <c r="N35" s="2493"/>
      <c r="O35" s="2494"/>
      <c r="P35" s="2492"/>
      <c r="Q35" s="2493"/>
      <c r="R35" s="2494"/>
    </row>
    <row r="36" spans="2:19" ht="26.1" customHeight="1" x14ac:dyDescent="0.2">
      <c r="B36" s="89"/>
      <c r="C36" s="2486"/>
      <c r="D36" s="2487" t="s">
        <v>840</v>
      </c>
      <c r="E36" s="96" t="str">
        <f>$F$8</f>
        <v>介護福祉士</v>
      </c>
      <c r="F36" s="97"/>
      <c r="G36" s="98" t="s">
        <v>606</v>
      </c>
      <c r="H36" s="91"/>
      <c r="I36" s="98" t="s">
        <v>840</v>
      </c>
      <c r="J36" s="91"/>
      <c r="K36" s="98" t="s">
        <v>840</v>
      </c>
      <c r="M36" s="2489" t="str">
        <f>IF(C36="","",F36+ROUNDDOWN((H36+J36)/C36,1))</f>
        <v/>
      </c>
      <c r="N36" s="2490"/>
      <c r="O36" s="2491"/>
      <c r="P36" s="2489" t="str">
        <f>IF(C36="","",F37+ROUNDDOWN((H37+J37)/C36,1))</f>
        <v/>
      </c>
      <c r="Q36" s="2490"/>
      <c r="R36" s="2491"/>
    </row>
    <row r="37" spans="2:19" ht="26.1" customHeight="1" x14ac:dyDescent="0.2">
      <c r="B37" s="623" t="s">
        <v>568</v>
      </c>
      <c r="C37" s="2486"/>
      <c r="D37" s="2488"/>
      <c r="E37" s="93" t="str">
        <f>$F$9</f>
        <v>介護職員</v>
      </c>
      <c r="F37" s="94"/>
      <c r="G37" s="95" t="s">
        <v>606</v>
      </c>
      <c r="H37" s="94"/>
      <c r="I37" s="95" t="s">
        <v>840</v>
      </c>
      <c r="J37" s="94"/>
      <c r="K37" s="95" t="s">
        <v>840</v>
      </c>
      <c r="M37" s="2492"/>
      <c r="N37" s="2493"/>
      <c r="O37" s="2494"/>
      <c r="P37" s="2492"/>
      <c r="Q37" s="2493"/>
      <c r="R37" s="2494"/>
    </row>
    <row r="38" spans="2:19" ht="6.75" customHeight="1" x14ac:dyDescent="0.2">
      <c r="B38" s="695"/>
      <c r="C38" s="696"/>
      <c r="D38" s="695"/>
      <c r="E38" s="697"/>
      <c r="F38" s="698"/>
      <c r="G38" s="699"/>
      <c r="H38" s="698"/>
      <c r="I38" s="699"/>
      <c r="J38" s="700"/>
      <c r="K38" s="701"/>
      <c r="L38" s="701"/>
      <c r="M38" s="99"/>
      <c r="N38" s="99"/>
      <c r="O38" s="99"/>
      <c r="P38" s="99"/>
      <c r="Q38" s="99"/>
      <c r="R38" s="99"/>
    </row>
    <row r="39" spans="2:19" ht="20.100000000000001" customHeight="1" x14ac:dyDescent="0.2">
      <c r="H39" s="84"/>
      <c r="J39" s="2488" t="s">
        <v>869</v>
      </c>
      <c r="K39" s="2488"/>
      <c r="L39" s="2488"/>
      <c r="M39" s="2492" t="str">
        <f>IF(SUM(M16:O37)=0,"",SUM(M16:O37))</f>
        <v/>
      </c>
      <c r="N39" s="2493"/>
      <c r="O39" s="2494"/>
      <c r="P39" s="2492" t="str">
        <f>IF(SUM(P16:R37)=0,"",SUM(P16:R37))</f>
        <v/>
      </c>
      <c r="Q39" s="2493"/>
      <c r="R39" s="2493"/>
      <c r="S39" s="702"/>
    </row>
    <row r="40" spans="2:19" ht="20.100000000000001" customHeight="1" x14ac:dyDescent="0.2">
      <c r="H40" s="84"/>
      <c r="J40" s="2470" t="s">
        <v>1475</v>
      </c>
      <c r="K40" s="2470"/>
      <c r="L40" s="2470"/>
      <c r="M40" s="2471" t="str">
        <f>IF(M39="","",ROUNDDOWN(M39/$K$11,1))</f>
        <v/>
      </c>
      <c r="N40" s="2472"/>
      <c r="O40" s="2473"/>
      <c r="P40" s="2471" t="str">
        <f>IF(P39="","",ROUNDDOWN(P39/$K$11,1))</f>
        <v/>
      </c>
      <c r="Q40" s="2472"/>
      <c r="R40" s="2473"/>
    </row>
    <row r="41" spans="2:19" ht="18.75" customHeight="1" x14ac:dyDescent="0.2">
      <c r="J41" s="2474" t="str">
        <f>$M$15</f>
        <v>介護福祉士</v>
      </c>
      <c r="K41" s="2475"/>
      <c r="L41" s="2475"/>
      <c r="M41" s="2475"/>
      <c r="N41" s="2475"/>
      <c r="O41" s="2476"/>
      <c r="P41" s="2477" t="str">
        <f>IF(M40="","",M40/P40)</f>
        <v/>
      </c>
      <c r="Q41" s="2478"/>
      <c r="R41" s="2479"/>
    </row>
    <row r="42" spans="2:19" ht="18.75" customHeight="1" x14ac:dyDescent="0.2">
      <c r="J42" s="2483" t="s">
        <v>1476</v>
      </c>
      <c r="K42" s="2484"/>
      <c r="L42" s="2484"/>
      <c r="M42" s="2484"/>
      <c r="N42" s="2484"/>
      <c r="O42" s="2485"/>
      <c r="P42" s="2480"/>
      <c r="Q42" s="2481"/>
      <c r="R42" s="2482"/>
    </row>
    <row r="43" spans="2:19" ht="18.75" customHeight="1" x14ac:dyDescent="0.2">
      <c r="J43" s="84"/>
      <c r="K43" s="84"/>
      <c r="L43" s="84"/>
      <c r="M43" s="84"/>
      <c r="N43" s="84"/>
      <c r="O43" s="84"/>
      <c r="P43" s="84"/>
      <c r="Q43" s="84"/>
      <c r="R43" s="100"/>
    </row>
    <row r="44" spans="2:19" ht="18.75" customHeight="1" x14ac:dyDescent="0.2">
      <c r="B44" s="624" t="s">
        <v>8</v>
      </c>
      <c r="C44" s="2495" t="s">
        <v>1477</v>
      </c>
      <c r="D44" s="2495"/>
      <c r="E44" s="2495"/>
      <c r="F44" s="2495"/>
      <c r="G44" s="2495"/>
      <c r="H44" s="2495"/>
      <c r="I44" s="2495"/>
      <c r="J44" s="2495"/>
      <c r="K44" s="2495"/>
      <c r="M44" s="2496" t="s">
        <v>1461</v>
      </c>
      <c r="N44" s="2497"/>
      <c r="O44" s="2497"/>
      <c r="P44" s="2497"/>
      <c r="Q44" s="2497"/>
      <c r="R44" s="2498"/>
    </row>
    <row r="45" spans="2:19" ht="79.5" customHeight="1" x14ac:dyDescent="0.2">
      <c r="B45" s="88"/>
      <c r="C45" s="2499" t="s">
        <v>1462</v>
      </c>
      <c r="D45" s="2499"/>
      <c r="E45" s="88"/>
      <c r="F45" s="2500" t="s">
        <v>1463</v>
      </c>
      <c r="G45" s="2500"/>
      <c r="H45" s="2501" t="s">
        <v>1464</v>
      </c>
      <c r="I45" s="2501"/>
      <c r="J45" s="2499" t="s">
        <v>1465</v>
      </c>
      <c r="K45" s="2499"/>
      <c r="M45" s="2502" t="str">
        <f>F8</f>
        <v>介護福祉士</v>
      </c>
      <c r="N45" s="2503"/>
      <c r="O45" s="2504"/>
      <c r="P45" s="2502" t="str">
        <f>F9</f>
        <v>介護職員</v>
      </c>
      <c r="Q45" s="2503"/>
      <c r="R45" s="2504"/>
    </row>
    <row r="46" spans="2:19" ht="25.5" customHeight="1" x14ac:dyDescent="0.2">
      <c r="B46" s="462" t="s">
        <v>558</v>
      </c>
      <c r="C46" s="2486"/>
      <c r="D46" s="2487" t="s">
        <v>840</v>
      </c>
      <c r="E46" s="101" t="str">
        <f>$F$8</f>
        <v>介護福祉士</v>
      </c>
      <c r="F46" s="91"/>
      <c r="G46" s="92" t="s">
        <v>606</v>
      </c>
      <c r="H46" s="91"/>
      <c r="I46" s="92" t="s">
        <v>840</v>
      </c>
      <c r="J46" s="91"/>
      <c r="K46" s="92" t="s">
        <v>840</v>
      </c>
      <c r="M46" s="2489" t="str">
        <f>IF(C46="","",F46+ROUNDDOWN((H46+J46)/C46,1))</f>
        <v/>
      </c>
      <c r="N46" s="2490"/>
      <c r="O46" s="2491"/>
      <c r="P46" s="2489" t="str">
        <f>IF(C46="","",F47+ROUNDDOWN((H47+J47)/C46,1))</f>
        <v/>
      </c>
      <c r="Q46" s="2490"/>
      <c r="R46" s="2491"/>
    </row>
    <row r="47" spans="2:19" ht="25.5" customHeight="1" x14ac:dyDescent="0.2">
      <c r="B47" s="105" t="s">
        <v>1468</v>
      </c>
      <c r="C47" s="2486"/>
      <c r="D47" s="2488"/>
      <c r="E47" s="102" t="str">
        <f>$F$9</f>
        <v>介護職員</v>
      </c>
      <c r="F47" s="94"/>
      <c r="G47" s="95" t="s">
        <v>606</v>
      </c>
      <c r="H47" s="94"/>
      <c r="I47" s="95" t="s">
        <v>840</v>
      </c>
      <c r="J47" s="94"/>
      <c r="K47" s="95" t="s">
        <v>840</v>
      </c>
      <c r="M47" s="2492"/>
      <c r="N47" s="2493"/>
      <c r="O47" s="2494"/>
      <c r="P47" s="2492"/>
      <c r="Q47" s="2493"/>
      <c r="R47" s="2494"/>
    </row>
    <row r="48" spans="2:19" ht="25.5" customHeight="1" x14ac:dyDescent="0.2">
      <c r="B48" s="104"/>
      <c r="C48" s="2486"/>
      <c r="D48" s="2487" t="s">
        <v>840</v>
      </c>
      <c r="E48" s="103" t="str">
        <f>$F$8</f>
        <v>介護福祉士</v>
      </c>
      <c r="F48" s="97"/>
      <c r="G48" s="98" t="s">
        <v>606</v>
      </c>
      <c r="H48" s="91"/>
      <c r="I48" s="98" t="s">
        <v>840</v>
      </c>
      <c r="J48" s="91"/>
      <c r="K48" s="98" t="s">
        <v>840</v>
      </c>
      <c r="M48" s="2489" t="str">
        <f>IF(C48="","",F48+ROUNDDOWN((H48+J48)/C48,1))</f>
        <v/>
      </c>
      <c r="N48" s="2490"/>
      <c r="O48" s="2491"/>
      <c r="P48" s="2489" t="str">
        <f>IF(C48="","",F49+ROUNDDOWN((H49+J49)/C48,1))</f>
        <v/>
      </c>
      <c r="Q48" s="2490"/>
      <c r="R48" s="2491"/>
    </row>
    <row r="49" spans="2:18" ht="25.5" customHeight="1" x14ac:dyDescent="0.2">
      <c r="B49" s="105" t="s">
        <v>559</v>
      </c>
      <c r="C49" s="2486"/>
      <c r="D49" s="2488"/>
      <c r="E49" s="102" t="str">
        <f>$F$9</f>
        <v>介護職員</v>
      </c>
      <c r="F49" s="94"/>
      <c r="G49" s="95" t="s">
        <v>606</v>
      </c>
      <c r="H49" s="94"/>
      <c r="I49" s="95" t="s">
        <v>840</v>
      </c>
      <c r="J49" s="94"/>
      <c r="K49" s="95" t="s">
        <v>840</v>
      </c>
      <c r="M49" s="2492"/>
      <c r="N49" s="2493"/>
      <c r="O49" s="2494"/>
      <c r="P49" s="2492"/>
      <c r="Q49" s="2493"/>
      <c r="R49" s="2494"/>
    </row>
    <row r="50" spans="2:18" ht="25.5" customHeight="1" x14ac:dyDescent="0.2">
      <c r="B50" s="104"/>
      <c r="C50" s="2486"/>
      <c r="D50" s="2487" t="s">
        <v>840</v>
      </c>
      <c r="E50" s="103" t="str">
        <f>$F$8</f>
        <v>介護福祉士</v>
      </c>
      <c r="F50" s="97"/>
      <c r="G50" s="98" t="s">
        <v>606</v>
      </c>
      <c r="H50" s="91"/>
      <c r="I50" s="98" t="s">
        <v>840</v>
      </c>
      <c r="J50" s="91"/>
      <c r="K50" s="98" t="s">
        <v>840</v>
      </c>
      <c r="M50" s="2489" t="str">
        <f>IF(C50="","",F50+ROUNDDOWN((H50+J50)/C50,1))</f>
        <v/>
      </c>
      <c r="N50" s="2490"/>
      <c r="O50" s="2491"/>
      <c r="P50" s="2489" t="str">
        <f>IF(C50="","",F51+ROUNDDOWN((H51+J51)/C50,1))</f>
        <v/>
      </c>
      <c r="Q50" s="2490"/>
      <c r="R50" s="2491"/>
    </row>
    <row r="51" spans="2:18" ht="25.5" customHeight="1" x14ac:dyDescent="0.2">
      <c r="B51" s="105" t="s">
        <v>560</v>
      </c>
      <c r="C51" s="2486"/>
      <c r="D51" s="2488"/>
      <c r="E51" s="102" t="str">
        <f>$F$9</f>
        <v>介護職員</v>
      </c>
      <c r="F51" s="94"/>
      <c r="G51" s="95" t="s">
        <v>606</v>
      </c>
      <c r="H51" s="94"/>
      <c r="I51" s="95" t="s">
        <v>840</v>
      </c>
      <c r="J51" s="94"/>
      <c r="K51" s="95" t="s">
        <v>840</v>
      </c>
      <c r="M51" s="2492"/>
      <c r="N51" s="2493"/>
      <c r="O51" s="2494"/>
      <c r="P51" s="2492"/>
      <c r="Q51" s="2493"/>
      <c r="R51" s="2494"/>
    </row>
    <row r="52" spans="2:18" ht="6.75" customHeight="1" x14ac:dyDescent="0.2">
      <c r="J52" s="84"/>
      <c r="K52" s="84"/>
      <c r="L52" s="84"/>
      <c r="M52" s="84"/>
      <c r="N52" s="84"/>
      <c r="O52" s="84"/>
      <c r="P52" s="84"/>
      <c r="Q52" s="84"/>
      <c r="R52" s="100"/>
    </row>
    <row r="53" spans="2:18" ht="20.100000000000001" customHeight="1" x14ac:dyDescent="0.2">
      <c r="J53" s="2470" t="s">
        <v>869</v>
      </c>
      <c r="K53" s="2470"/>
      <c r="L53" s="2470"/>
      <c r="M53" s="2471" t="str">
        <f>IF(SUM(M46:O51)=0,"",SUM(M46:O51))</f>
        <v/>
      </c>
      <c r="N53" s="2472"/>
      <c r="O53" s="2473"/>
      <c r="P53" s="2471" t="str">
        <f>IF(SUM(P46:R51)=0,"",SUM(P46:R51))</f>
        <v/>
      </c>
      <c r="Q53" s="2472"/>
      <c r="R53" s="2473"/>
    </row>
    <row r="54" spans="2:18" ht="20.100000000000001" customHeight="1" x14ac:dyDescent="0.2">
      <c r="J54" s="2470" t="s">
        <v>1475</v>
      </c>
      <c r="K54" s="2470"/>
      <c r="L54" s="2470"/>
      <c r="M54" s="2471" t="str">
        <f>IF(M53="","",ROUNDDOWN(M53/3,1))</f>
        <v/>
      </c>
      <c r="N54" s="2472"/>
      <c r="O54" s="2473"/>
      <c r="P54" s="2471" t="str">
        <f>IF(P53="","",ROUNDDOWN(P53/3,1))</f>
        <v/>
      </c>
      <c r="Q54" s="2472"/>
      <c r="R54" s="2473"/>
    </row>
    <row r="55" spans="2:18" ht="18.75" customHeight="1" x14ac:dyDescent="0.2">
      <c r="J55" s="2474" t="str">
        <f>$M$15</f>
        <v>介護福祉士</v>
      </c>
      <c r="K55" s="2475"/>
      <c r="L55" s="2475"/>
      <c r="M55" s="2475"/>
      <c r="N55" s="2475"/>
      <c r="O55" s="2476"/>
      <c r="P55" s="2477" t="str">
        <f>IF(M54="","",M54/P54)</f>
        <v/>
      </c>
      <c r="Q55" s="2478"/>
      <c r="R55" s="2479"/>
    </row>
    <row r="56" spans="2:18" ht="18.75" customHeight="1" x14ac:dyDescent="0.2">
      <c r="J56" s="2483" t="s">
        <v>1476</v>
      </c>
      <c r="K56" s="2484"/>
      <c r="L56" s="2484"/>
      <c r="M56" s="2484"/>
      <c r="N56" s="2484"/>
      <c r="O56" s="2485"/>
      <c r="P56" s="2480"/>
      <c r="Q56" s="2481"/>
      <c r="R56" s="2482"/>
    </row>
    <row r="57" spans="2:18" ht="18.75" customHeight="1" x14ac:dyDescent="0.2">
      <c r="J57" s="84"/>
      <c r="K57" s="84"/>
      <c r="L57" s="84"/>
      <c r="M57" s="84"/>
      <c r="N57" s="84"/>
      <c r="O57" s="84"/>
      <c r="P57" s="84"/>
      <c r="Q57" s="84"/>
      <c r="R57" s="100"/>
    </row>
    <row r="59" spans="2:18" x14ac:dyDescent="0.2">
      <c r="B59" s="82" t="s">
        <v>778</v>
      </c>
    </row>
    <row r="60" spans="2:18" x14ac:dyDescent="0.2">
      <c r="B60" s="2468" t="s">
        <v>1478</v>
      </c>
      <c r="C60" s="2468"/>
      <c r="D60" s="2468"/>
      <c r="E60" s="2468"/>
      <c r="F60" s="2468"/>
      <c r="G60" s="2468"/>
      <c r="H60" s="2468"/>
      <c r="I60" s="2468"/>
      <c r="J60" s="2468"/>
      <c r="K60" s="2468"/>
      <c r="L60" s="2468"/>
      <c r="M60" s="2468"/>
      <c r="N60" s="2468"/>
      <c r="O60" s="2468"/>
      <c r="P60" s="2468"/>
      <c r="Q60" s="2468"/>
      <c r="R60" s="2468"/>
    </row>
    <row r="61" spans="2:18" x14ac:dyDescent="0.2">
      <c r="B61" s="2468" t="s">
        <v>1479</v>
      </c>
      <c r="C61" s="2468"/>
      <c r="D61" s="2468"/>
      <c r="E61" s="2468"/>
      <c r="F61" s="2468"/>
      <c r="G61" s="2468"/>
      <c r="H61" s="2468"/>
      <c r="I61" s="2468"/>
      <c r="J61" s="2468"/>
      <c r="K61" s="2468"/>
      <c r="L61" s="2468"/>
      <c r="M61" s="2468"/>
      <c r="N61" s="2468"/>
      <c r="O61" s="2468"/>
      <c r="P61" s="2468"/>
      <c r="Q61" s="2468"/>
      <c r="R61" s="2468"/>
    </row>
    <row r="62" spans="2:18" x14ac:dyDescent="0.2">
      <c r="B62" s="2468" t="s">
        <v>1480</v>
      </c>
      <c r="C62" s="2468"/>
      <c r="D62" s="2468"/>
      <c r="E62" s="2468"/>
      <c r="F62" s="2468"/>
      <c r="G62" s="2468"/>
      <c r="H62" s="2468"/>
      <c r="I62" s="2468"/>
      <c r="J62" s="2468"/>
      <c r="K62" s="2468"/>
      <c r="L62" s="2468"/>
      <c r="M62" s="2468"/>
      <c r="N62" s="2468"/>
      <c r="O62" s="2468"/>
      <c r="P62" s="2468"/>
      <c r="Q62" s="2468"/>
      <c r="R62" s="2468"/>
    </row>
    <row r="63" spans="2:18" x14ac:dyDescent="0.2">
      <c r="B63" s="622" t="s">
        <v>1481</v>
      </c>
      <c r="C63" s="622"/>
      <c r="D63" s="622"/>
      <c r="E63" s="622"/>
      <c r="F63" s="622"/>
      <c r="G63" s="622"/>
      <c r="H63" s="622"/>
      <c r="I63" s="622"/>
      <c r="J63" s="622"/>
      <c r="K63" s="622"/>
      <c r="L63" s="622"/>
      <c r="M63" s="622"/>
      <c r="N63" s="622"/>
      <c r="O63" s="622"/>
      <c r="P63" s="622"/>
      <c r="Q63" s="622"/>
      <c r="R63" s="622"/>
    </row>
    <row r="64" spans="2:18" x14ac:dyDescent="0.2">
      <c r="B64" s="2468" t="s">
        <v>1482</v>
      </c>
      <c r="C64" s="2468"/>
      <c r="D64" s="2468"/>
      <c r="E64" s="2468"/>
      <c r="F64" s="2468"/>
      <c r="G64" s="2468"/>
      <c r="H64" s="2468"/>
      <c r="I64" s="2468"/>
      <c r="J64" s="2468"/>
      <c r="K64" s="2468"/>
      <c r="L64" s="2468"/>
      <c r="M64" s="2468"/>
      <c r="N64" s="2468"/>
      <c r="O64" s="2468"/>
      <c r="P64" s="2468"/>
      <c r="Q64" s="2468"/>
      <c r="R64" s="2468"/>
    </row>
    <row r="65" spans="2:18" x14ac:dyDescent="0.2">
      <c r="B65" s="2468" t="s">
        <v>1483</v>
      </c>
      <c r="C65" s="2468"/>
      <c r="D65" s="2468"/>
      <c r="E65" s="2468"/>
      <c r="F65" s="2468"/>
      <c r="G65" s="2468"/>
      <c r="H65" s="2468"/>
      <c r="I65" s="2468"/>
      <c r="J65" s="2468"/>
      <c r="K65" s="2468"/>
      <c r="L65" s="2468"/>
      <c r="M65" s="2468"/>
      <c r="N65" s="2468"/>
      <c r="O65" s="2468"/>
      <c r="P65" s="2468"/>
      <c r="Q65" s="2468"/>
      <c r="R65" s="2468"/>
    </row>
    <row r="66" spans="2:18" x14ac:dyDescent="0.2">
      <c r="B66" s="2468" t="s">
        <v>1484</v>
      </c>
      <c r="C66" s="2468"/>
      <c r="D66" s="2468"/>
      <c r="E66" s="2468"/>
      <c r="F66" s="2468"/>
      <c r="G66" s="2468"/>
      <c r="H66" s="2468"/>
      <c r="I66" s="2468"/>
      <c r="J66" s="2468"/>
      <c r="K66" s="2468"/>
      <c r="L66" s="2468"/>
      <c r="M66" s="2468"/>
      <c r="N66" s="2468"/>
      <c r="O66" s="2468"/>
      <c r="P66" s="2468"/>
      <c r="Q66" s="2468"/>
      <c r="R66" s="2468"/>
    </row>
    <row r="67" spans="2:18" x14ac:dyDescent="0.2">
      <c r="B67" s="2468" t="s">
        <v>1485</v>
      </c>
      <c r="C67" s="2468"/>
      <c r="D67" s="2468"/>
      <c r="E67" s="2468"/>
      <c r="F67" s="2468"/>
      <c r="G67" s="2468"/>
      <c r="H67" s="2468"/>
      <c r="I67" s="2468"/>
      <c r="J67" s="2468"/>
      <c r="K67" s="2468"/>
      <c r="L67" s="2468"/>
      <c r="M67" s="2468"/>
      <c r="N67" s="2468"/>
      <c r="O67" s="2468"/>
      <c r="P67" s="2468"/>
      <c r="Q67" s="2468"/>
      <c r="R67" s="2468"/>
    </row>
    <row r="68" spans="2:18" x14ac:dyDescent="0.2">
      <c r="B68" s="2468" t="s">
        <v>1486</v>
      </c>
      <c r="C68" s="2468"/>
      <c r="D68" s="2468"/>
      <c r="E68" s="2468"/>
      <c r="F68" s="2468"/>
      <c r="G68" s="2468"/>
      <c r="H68" s="2468"/>
      <c r="I68" s="2468"/>
      <c r="J68" s="2468"/>
      <c r="K68" s="2468"/>
      <c r="L68" s="2468"/>
      <c r="M68" s="2468"/>
      <c r="N68" s="2468"/>
      <c r="O68" s="2468"/>
      <c r="P68" s="2468"/>
      <c r="Q68" s="2468"/>
      <c r="R68" s="2468"/>
    </row>
    <row r="69" spans="2:18" x14ac:dyDescent="0.2">
      <c r="B69" s="2468" t="s">
        <v>1487</v>
      </c>
      <c r="C69" s="2468"/>
      <c r="D69" s="2468"/>
      <c r="E69" s="2468"/>
      <c r="F69" s="2468"/>
      <c r="G69" s="2468"/>
      <c r="H69" s="2468"/>
      <c r="I69" s="2468"/>
      <c r="J69" s="2468"/>
      <c r="K69" s="2468"/>
      <c r="L69" s="2468"/>
      <c r="M69" s="2468"/>
      <c r="N69" s="2468"/>
      <c r="O69" s="2468"/>
      <c r="P69" s="2468"/>
      <c r="Q69" s="2468"/>
      <c r="R69" s="2468"/>
    </row>
    <row r="70" spans="2:18" x14ac:dyDescent="0.2">
      <c r="B70" s="2468" t="s">
        <v>1488</v>
      </c>
      <c r="C70" s="2468"/>
      <c r="D70" s="2468"/>
      <c r="E70" s="2468"/>
      <c r="F70" s="2468"/>
      <c r="G70" s="2468"/>
      <c r="H70" s="2468"/>
      <c r="I70" s="2468"/>
      <c r="J70" s="2468"/>
      <c r="K70" s="2468"/>
      <c r="L70" s="2468"/>
      <c r="M70" s="2468"/>
      <c r="N70" s="2468"/>
      <c r="O70" s="2468"/>
      <c r="P70" s="2468"/>
      <c r="Q70" s="2468"/>
      <c r="R70" s="2468"/>
    </row>
    <row r="71" spans="2:18" x14ac:dyDescent="0.2">
      <c r="B71" s="2468" t="s">
        <v>1489</v>
      </c>
      <c r="C71" s="2468"/>
      <c r="D71" s="2468"/>
      <c r="E71" s="2468"/>
      <c r="F71" s="2468"/>
      <c r="G71" s="2468"/>
      <c r="H71" s="2468"/>
      <c r="I71" s="2468"/>
      <c r="J71" s="2468"/>
      <c r="K71" s="2468"/>
      <c r="L71" s="2468"/>
      <c r="M71" s="2468"/>
      <c r="N71" s="2468"/>
      <c r="O71" s="2468"/>
      <c r="P71" s="2468"/>
      <c r="Q71" s="2468"/>
      <c r="R71" s="2468"/>
    </row>
    <row r="72" spans="2:18" x14ac:dyDescent="0.2">
      <c r="B72" s="2468" t="s">
        <v>1490</v>
      </c>
      <c r="C72" s="2468"/>
      <c r="D72" s="2468"/>
      <c r="E72" s="2468"/>
      <c r="F72" s="2468"/>
      <c r="G72" s="2468"/>
      <c r="H72" s="2468"/>
      <c r="I72" s="2468"/>
      <c r="J72" s="2468"/>
      <c r="K72" s="2468"/>
      <c r="L72" s="2468"/>
      <c r="M72" s="2468"/>
      <c r="N72" s="2468"/>
      <c r="O72" s="2468"/>
      <c r="P72" s="2468"/>
      <c r="Q72" s="2468"/>
      <c r="R72" s="2468"/>
    </row>
    <row r="73" spans="2:18" x14ac:dyDescent="0.2">
      <c r="B73" s="2468" t="s">
        <v>1491</v>
      </c>
      <c r="C73" s="2468"/>
      <c r="D73" s="2468"/>
      <c r="E73" s="2468"/>
      <c r="F73" s="2468"/>
      <c r="G73" s="2468"/>
      <c r="H73" s="2468"/>
      <c r="I73" s="2468"/>
      <c r="J73" s="2468"/>
      <c r="K73" s="2468"/>
      <c r="L73" s="2468"/>
      <c r="M73" s="2468"/>
      <c r="N73" s="2468"/>
      <c r="O73" s="2468"/>
      <c r="P73" s="2468"/>
      <c r="Q73" s="2468"/>
      <c r="R73" s="2468"/>
    </row>
    <row r="74" spans="2:18" x14ac:dyDescent="0.2">
      <c r="B74" s="2468" t="s">
        <v>1492</v>
      </c>
      <c r="C74" s="2468"/>
      <c r="D74" s="2468"/>
      <c r="E74" s="2468"/>
      <c r="F74" s="2468"/>
      <c r="G74" s="2468"/>
      <c r="H74" s="2468"/>
      <c r="I74" s="2468"/>
      <c r="J74" s="2468"/>
      <c r="K74" s="2468"/>
      <c r="L74" s="2468"/>
      <c r="M74" s="2468"/>
      <c r="N74" s="2468"/>
      <c r="O74" s="2468"/>
      <c r="P74" s="2468"/>
      <c r="Q74" s="2468"/>
      <c r="R74" s="2468"/>
    </row>
    <row r="75" spans="2:18" x14ac:dyDescent="0.2">
      <c r="B75" s="2468" t="s">
        <v>1493</v>
      </c>
      <c r="C75" s="2468"/>
      <c r="D75" s="2468"/>
      <c r="E75" s="2468"/>
      <c r="F75" s="2468"/>
      <c r="G75" s="2468"/>
      <c r="H75" s="2468"/>
      <c r="I75" s="2468"/>
      <c r="J75" s="2468"/>
      <c r="K75" s="2468"/>
      <c r="L75" s="2468"/>
      <c r="M75" s="2468"/>
      <c r="N75" s="2468"/>
      <c r="O75" s="2468"/>
      <c r="P75" s="2468"/>
      <c r="Q75" s="2468"/>
      <c r="R75" s="2468"/>
    </row>
    <row r="76" spans="2:18" x14ac:dyDescent="0.2">
      <c r="B76" s="2468" t="s">
        <v>1494</v>
      </c>
      <c r="C76" s="2468"/>
      <c r="D76" s="2468"/>
      <c r="E76" s="2468"/>
      <c r="F76" s="2468"/>
      <c r="G76" s="2468"/>
      <c r="H76" s="2468"/>
      <c r="I76" s="2468"/>
      <c r="J76" s="2468"/>
      <c r="K76" s="2468"/>
      <c r="L76" s="2468"/>
      <c r="M76" s="2468"/>
      <c r="N76" s="2468"/>
      <c r="O76" s="2468"/>
      <c r="P76" s="2468"/>
      <c r="Q76" s="2468"/>
      <c r="R76" s="2468"/>
    </row>
    <row r="77" spans="2:18" x14ac:dyDescent="0.2">
      <c r="B77" s="2468" t="s">
        <v>1495</v>
      </c>
      <c r="C77" s="2468"/>
      <c r="D77" s="2468"/>
      <c r="E77" s="2468"/>
      <c r="F77" s="2468"/>
      <c r="G77" s="2468"/>
      <c r="H77" s="2468"/>
      <c r="I77" s="2468"/>
      <c r="J77" s="2468"/>
      <c r="K77" s="2468"/>
      <c r="L77" s="2468"/>
      <c r="M77" s="2468"/>
      <c r="N77" s="2468"/>
      <c r="O77" s="2468"/>
      <c r="P77" s="2468"/>
      <c r="Q77" s="2468"/>
      <c r="R77" s="2468"/>
    </row>
    <row r="78" spans="2:18" x14ac:dyDescent="0.2">
      <c r="B78" s="2468" t="s">
        <v>1496</v>
      </c>
      <c r="C78" s="2468"/>
      <c r="D78" s="2468"/>
      <c r="E78" s="2468"/>
      <c r="F78" s="2468"/>
      <c r="G78" s="2468"/>
      <c r="H78" s="2468"/>
      <c r="I78" s="2468"/>
      <c r="J78" s="2468"/>
      <c r="K78" s="2468"/>
      <c r="L78" s="2468"/>
      <c r="M78" s="2468"/>
      <c r="N78" s="2468"/>
      <c r="O78" s="2468"/>
      <c r="P78" s="2468"/>
      <c r="Q78" s="2468"/>
      <c r="R78" s="2468"/>
    </row>
    <row r="79" spans="2:18" x14ac:dyDescent="0.2">
      <c r="B79" s="2468" t="s">
        <v>1497</v>
      </c>
      <c r="C79" s="2468"/>
      <c r="D79" s="2468"/>
      <c r="E79" s="2468"/>
      <c r="F79" s="2468"/>
      <c r="G79" s="2468"/>
      <c r="H79" s="2468"/>
      <c r="I79" s="2468"/>
      <c r="J79" s="2468"/>
      <c r="K79" s="2468"/>
      <c r="L79" s="2468"/>
      <c r="M79" s="2468"/>
      <c r="N79" s="2468"/>
      <c r="O79" s="2468"/>
      <c r="P79" s="2468"/>
      <c r="Q79" s="2468"/>
      <c r="R79" s="2468"/>
    </row>
    <row r="80" spans="2:18" x14ac:dyDescent="0.2">
      <c r="B80" s="2468" t="s">
        <v>1498</v>
      </c>
      <c r="C80" s="2468"/>
      <c r="D80" s="2468"/>
      <c r="E80" s="2468"/>
      <c r="F80" s="2468"/>
      <c r="G80" s="2468"/>
      <c r="H80" s="2468"/>
      <c r="I80" s="2468"/>
      <c r="J80" s="2468"/>
      <c r="K80" s="2468"/>
      <c r="L80" s="2468"/>
      <c r="M80" s="2468"/>
      <c r="N80" s="2468"/>
      <c r="O80" s="2468"/>
      <c r="P80" s="2468"/>
      <c r="Q80" s="2468"/>
      <c r="R80" s="2468"/>
    </row>
    <row r="81" spans="2:18" x14ac:dyDescent="0.2">
      <c r="B81" s="2468" t="s">
        <v>1499</v>
      </c>
      <c r="C81" s="2468"/>
      <c r="D81" s="2468"/>
      <c r="E81" s="2468"/>
      <c r="F81" s="2468"/>
      <c r="G81" s="2468"/>
      <c r="H81" s="2468"/>
      <c r="I81" s="2468"/>
      <c r="J81" s="2468"/>
      <c r="K81" s="2468"/>
      <c r="L81" s="2468"/>
      <c r="M81" s="2468"/>
      <c r="N81" s="2468"/>
      <c r="O81" s="2468"/>
      <c r="P81" s="2468"/>
      <c r="Q81" s="2468"/>
      <c r="R81" s="2468"/>
    </row>
    <row r="82" spans="2:18" x14ac:dyDescent="0.2">
      <c r="B82" s="2468" t="s">
        <v>1500</v>
      </c>
      <c r="C82" s="2468"/>
      <c r="D82" s="2468"/>
      <c r="E82" s="2468"/>
      <c r="F82" s="2468"/>
      <c r="G82" s="2468"/>
      <c r="H82" s="2468"/>
      <c r="I82" s="2468"/>
      <c r="J82" s="2468"/>
      <c r="K82" s="2468"/>
      <c r="L82" s="2468"/>
      <c r="M82" s="2468"/>
      <c r="N82" s="2468"/>
      <c r="O82" s="2468"/>
      <c r="P82" s="2468"/>
      <c r="Q82" s="2468"/>
      <c r="R82" s="2468"/>
    </row>
    <row r="83" spans="2:18" x14ac:dyDescent="0.2">
      <c r="B83" s="2469" t="s">
        <v>1501</v>
      </c>
      <c r="C83" s="2468"/>
      <c r="D83" s="2468"/>
      <c r="E83" s="2468"/>
      <c r="F83" s="2468"/>
      <c r="G83" s="2468"/>
      <c r="H83" s="2468"/>
      <c r="I83" s="2468"/>
      <c r="J83" s="2468"/>
      <c r="K83" s="2468"/>
      <c r="L83" s="2468"/>
      <c r="M83" s="2468"/>
      <c r="N83" s="2468"/>
      <c r="O83" s="2468"/>
      <c r="P83" s="2468"/>
      <c r="Q83" s="2468"/>
      <c r="R83" s="2468"/>
    </row>
    <row r="84" spans="2:18" x14ac:dyDescent="0.2">
      <c r="B84" s="2468" t="s">
        <v>1502</v>
      </c>
      <c r="C84" s="2468"/>
      <c r="D84" s="2468"/>
      <c r="E84" s="2468"/>
      <c r="F84" s="2468"/>
      <c r="G84" s="2468"/>
      <c r="H84" s="2468"/>
      <c r="I84" s="2468"/>
      <c r="J84" s="2468"/>
      <c r="K84" s="2468"/>
      <c r="L84" s="2468"/>
      <c r="M84" s="2468"/>
      <c r="N84" s="2468"/>
      <c r="O84" s="2468"/>
      <c r="P84" s="2468"/>
      <c r="Q84" s="2468"/>
      <c r="R84" s="2468"/>
    </row>
    <row r="85" spans="2:18" x14ac:dyDescent="0.2">
      <c r="B85" s="2468" t="s">
        <v>1503</v>
      </c>
      <c r="C85" s="2468"/>
      <c r="D85" s="2468"/>
      <c r="E85" s="2468"/>
      <c r="F85" s="2468"/>
      <c r="G85" s="2468"/>
      <c r="H85" s="2468"/>
      <c r="I85" s="2468"/>
      <c r="J85" s="2468"/>
      <c r="K85" s="2468"/>
      <c r="L85" s="2468"/>
      <c r="M85" s="2468"/>
      <c r="N85" s="2468"/>
      <c r="O85" s="2468"/>
      <c r="P85" s="2468"/>
      <c r="Q85" s="2468"/>
      <c r="R85" s="2468"/>
    </row>
    <row r="86" spans="2:18" x14ac:dyDescent="0.2">
      <c r="B86" s="2468"/>
      <c r="C86" s="2468"/>
      <c r="D86" s="2468"/>
      <c r="E86" s="2468"/>
      <c r="F86" s="2468"/>
      <c r="G86" s="2468"/>
      <c r="H86" s="2468"/>
      <c r="I86" s="2468"/>
      <c r="J86" s="2468"/>
      <c r="K86" s="2468"/>
      <c r="L86" s="2468"/>
      <c r="M86" s="2468"/>
      <c r="N86" s="2468"/>
      <c r="O86" s="2468"/>
      <c r="P86" s="2468"/>
      <c r="Q86" s="2468"/>
      <c r="R86" s="2468"/>
    </row>
    <row r="87" spans="2:18" x14ac:dyDescent="0.2">
      <c r="B87" s="2468"/>
      <c r="C87" s="2468"/>
      <c r="D87" s="2468"/>
      <c r="E87" s="2468"/>
      <c r="F87" s="2468"/>
      <c r="G87" s="2468"/>
      <c r="H87" s="2468"/>
      <c r="I87" s="2468"/>
      <c r="J87" s="2468"/>
      <c r="K87" s="2468"/>
      <c r="L87" s="2468"/>
      <c r="M87" s="2468"/>
      <c r="N87" s="2468"/>
      <c r="O87" s="2468"/>
      <c r="P87" s="2468"/>
      <c r="Q87" s="2468"/>
      <c r="R87" s="2468"/>
    </row>
    <row r="88" spans="2:18" x14ac:dyDescent="0.2">
      <c r="B88" s="2468"/>
      <c r="C88" s="2468"/>
      <c r="D88" s="2468"/>
      <c r="E88" s="2468"/>
      <c r="F88" s="2468"/>
      <c r="G88" s="2468"/>
      <c r="H88" s="2468"/>
      <c r="I88" s="2468"/>
      <c r="J88" s="2468"/>
      <c r="K88" s="2468"/>
      <c r="L88" s="2468"/>
      <c r="M88" s="2468"/>
      <c r="N88" s="2468"/>
      <c r="O88" s="2468"/>
      <c r="P88" s="2468"/>
      <c r="Q88" s="2468"/>
      <c r="R88" s="2468"/>
    </row>
    <row r="89" spans="2:18" x14ac:dyDescent="0.2">
      <c r="B89" s="2468"/>
      <c r="C89" s="2468"/>
      <c r="D89" s="2468"/>
      <c r="E89" s="2468"/>
      <c r="F89" s="2468"/>
      <c r="G89" s="2468"/>
      <c r="H89" s="2468"/>
      <c r="I89" s="2468"/>
      <c r="J89" s="2468"/>
      <c r="K89" s="2468"/>
      <c r="L89" s="2468"/>
      <c r="M89" s="2468"/>
      <c r="N89" s="2468"/>
      <c r="O89" s="2468"/>
      <c r="P89" s="2468"/>
      <c r="Q89" s="2468"/>
      <c r="R89" s="2468"/>
    </row>
    <row r="90" spans="2:18" x14ac:dyDescent="0.2">
      <c r="B90" s="2468"/>
      <c r="C90" s="2468"/>
      <c r="D90" s="2468"/>
      <c r="E90" s="2468"/>
      <c r="F90" s="2468"/>
      <c r="G90" s="2468"/>
      <c r="H90" s="2468"/>
      <c r="I90" s="2468"/>
      <c r="J90" s="2468"/>
      <c r="K90" s="2468"/>
      <c r="L90" s="2468"/>
      <c r="M90" s="2468"/>
      <c r="N90" s="2468"/>
      <c r="O90" s="2468"/>
      <c r="P90" s="2468"/>
      <c r="Q90" s="2468"/>
      <c r="R90" s="2468"/>
    </row>
    <row r="91" spans="2:18" x14ac:dyDescent="0.2">
      <c r="B91" s="2468"/>
      <c r="C91" s="2468"/>
      <c r="D91" s="2468"/>
      <c r="E91" s="2468"/>
      <c r="F91" s="2468"/>
      <c r="G91" s="2468"/>
      <c r="H91" s="2468"/>
      <c r="I91" s="2468"/>
      <c r="J91" s="2468"/>
      <c r="K91" s="2468"/>
      <c r="L91" s="2468"/>
      <c r="M91" s="2468"/>
      <c r="N91" s="2468"/>
      <c r="O91" s="2468"/>
      <c r="P91" s="2468"/>
      <c r="Q91" s="2468"/>
      <c r="R91" s="2468"/>
    </row>
    <row r="92" spans="2:18" x14ac:dyDescent="0.2">
      <c r="B92" s="2468"/>
      <c r="C92" s="2468"/>
      <c r="D92" s="2468"/>
      <c r="E92" s="2468"/>
      <c r="F92" s="2468"/>
      <c r="G92" s="2468"/>
      <c r="H92" s="2468"/>
      <c r="I92" s="2468"/>
      <c r="J92" s="2468"/>
      <c r="K92" s="2468"/>
      <c r="L92" s="2468"/>
      <c r="M92" s="2468"/>
      <c r="N92" s="2468"/>
      <c r="O92" s="2468"/>
      <c r="P92" s="2468"/>
      <c r="Q92" s="2468"/>
      <c r="R92" s="2468"/>
    </row>
    <row r="93" spans="2:18" x14ac:dyDescent="0.2">
      <c r="B93" s="2468"/>
      <c r="C93" s="2468"/>
      <c r="D93" s="2468"/>
      <c r="E93" s="2468"/>
      <c r="F93" s="2468"/>
      <c r="G93" s="2468"/>
      <c r="H93" s="2468"/>
      <c r="I93" s="2468"/>
      <c r="J93" s="2468"/>
      <c r="K93" s="2468"/>
      <c r="L93" s="2468"/>
      <c r="M93" s="2468"/>
      <c r="N93" s="2468"/>
      <c r="O93" s="2468"/>
      <c r="P93" s="2468"/>
      <c r="Q93" s="2468"/>
      <c r="R93" s="2468"/>
    </row>
    <row r="94" spans="2:18" x14ac:dyDescent="0.2">
      <c r="B94" s="2468"/>
      <c r="C94" s="2468"/>
      <c r="D94" s="2468"/>
      <c r="E94" s="2468"/>
      <c r="F94" s="2468"/>
      <c r="G94" s="2468"/>
      <c r="H94" s="2468"/>
      <c r="I94" s="2468"/>
      <c r="J94" s="2468"/>
      <c r="K94" s="2468"/>
      <c r="L94" s="2468"/>
      <c r="M94" s="2468"/>
      <c r="N94" s="2468"/>
      <c r="O94" s="2468"/>
      <c r="P94" s="2468"/>
      <c r="Q94" s="2468"/>
      <c r="R94" s="2468"/>
    </row>
    <row r="122" spans="1:7" x14ac:dyDescent="0.2">
      <c r="A122" s="701"/>
      <c r="C122" s="701"/>
      <c r="D122" s="701"/>
      <c r="E122" s="701"/>
      <c r="F122" s="701"/>
      <c r="G122" s="701"/>
    </row>
    <row r="123" spans="1:7" x14ac:dyDescent="0.2">
      <c r="C123" s="699"/>
    </row>
    <row r="151" spans="1:1" x14ac:dyDescent="0.2">
      <c r="A151" s="701"/>
    </row>
    <row r="187" spans="1:1" x14ac:dyDescent="0.2">
      <c r="A187" s="703"/>
    </row>
    <row r="238" spans="1:1" x14ac:dyDescent="0.2">
      <c r="A238" s="703"/>
    </row>
    <row r="287" spans="1:1" x14ac:dyDescent="0.2">
      <c r="A287" s="703"/>
    </row>
    <row r="314" spans="1:1" x14ac:dyDescent="0.2">
      <c r="A314" s="701"/>
    </row>
    <row r="364" spans="1:1" x14ac:dyDescent="0.2">
      <c r="A364" s="703"/>
    </row>
    <row r="388" spans="1:1" x14ac:dyDescent="0.2">
      <c r="A388" s="701"/>
    </row>
    <row r="416" spans="1:1" x14ac:dyDescent="0.2">
      <c r="A416" s="701"/>
    </row>
    <row r="444" spans="1:1" x14ac:dyDescent="0.2">
      <c r="A444" s="701"/>
    </row>
    <row r="468" spans="1:1" x14ac:dyDescent="0.2">
      <c r="A468" s="701"/>
    </row>
    <row r="497" spans="1:1" x14ac:dyDescent="0.2">
      <c r="A497" s="701"/>
    </row>
    <row r="526" spans="1:1" x14ac:dyDescent="0.2">
      <c r="A526" s="701"/>
    </row>
    <row r="575" spans="1:1" x14ac:dyDescent="0.2">
      <c r="A575" s="703"/>
    </row>
    <row r="606" spans="1:1" x14ac:dyDescent="0.2">
      <c r="A606" s="703"/>
    </row>
    <row r="650" spans="1:1" x14ac:dyDescent="0.2">
      <c r="A650" s="703"/>
    </row>
    <row r="686" spans="1:1" x14ac:dyDescent="0.2">
      <c r="A686" s="701"/>
    </row>
    <row r="725" spans="1:1" x14ac:dyDescent="0.2">
      <c r="A725" s="703"/>
    </row>
    <row r="754" spans="1:1" x14ac:dyDescent="0.2">
      <c r="A754" s="703"/>
    </row>
    <row r="793" spans="1:1" x14ac:dyDescent="0.2">
      <c r="A793" s="703"/>
    </row>
    <row r="832" spans="1:1" x14ac:dyDescent="0.2">
      <c r="A832" s="703"/>
    </row>
    <row r="860" spans="1:1" x14ac:dyDescent="0.2">
      <c r="A860" s="703"/>
    </row>
    <row r="900" spans="1:1" x14ac:dyDescent="0.2">
      <c r="A900" s="703"/>
    </row>
    <row r="940" spans="1:1" x14ac:dyDescent="0.2">
      <c r="A940" s="703"/>
    </row>
    <row r="969" spans="1:1" x14ac:dyDescent="0.2">
      <c r="A969" s="703"/>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10"/>
  <dataValidations count="4">
    <dataValidation type="list" allowBlank="1" showInputMessage="1" showErrorMessage="1" sqref="F8:I8" xr:uid="{00000000-0002-0000-1600-000000000000}">
      <formula1>$W$17:$W$22</formula1>
    </dataValidation>
    <dataValidation type="list" allowBlank="1" showInputMessage="1" showErrorMessage="1" sqref="F11" xr:uid="{00000000-0002-0000-1600-000001000000}">
      <formula1>"前年度（３月を除く）,届出日の属する月の前３月"</formula1>
    </dataValidation>
    <dataValidation type="list" allowBlank="1" showInputMessage="1" showErrorMessage="1" sqref="B14 B44" xr:uid="{00000000-0002-0000-1600-000002000000}">
      <formula1>"□,■"</formula1>
    </dataValidation>
    <dataValidation type="list" allowBlank="1" showInputMessage="1" showErrorMessage="1" sqref="F9:I9" xr:uid="{00000000-0002-0000-1600-000003000000}">
      <formula1>$X$17:$X$22</formula1>
    </dataValidation>
  </dataValidations>
  <pageMargins left="0.7" right="0.7" top="0.75" bottom="0.75" header="0.3" footer="0.3"/>
  <pageSetup paperSize="9" scale="60" orientation="portrait" r:id="rId1"/>
  <rowBreaks count="1" manualBreakCount="1">
    <brk id="42"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3"/>
  <dimension ref="A1:AE123"/>
  <sheetViews>
    <sheetView view="pageBreakPreview" topLeftCell="A7" zoomScale="60" zoomScaleNormal="100" workbookViewId="0"/>
  </sheetViews>
  <sheetFormatPr defaultColWidth="3.44140625" defaultRowHeight="13.2" x14ac:dyDescent="0.2"/>
  <cols>
    <col min="1" max="1" width="3.44140625" style="3"/>
    <col min="2" max="2" width="3" style="57" customWidth="1"/>
    <col min="3" max="7" width="3.44140625" style="3"/>
    <col min="8" max="8" width="2.44140625" style="3" customWidth="1"/>
    <col min="9" max="16384" width="3.44140625" style="3"/>
  </cols>
  <sheetData>
    <row r="1" spans="2:30" s="1" customFormat="1" x14ac:dyDescent="0.2"/>
    <row r="2" spans="2:30" s="1" customFormat="1" x14ac:dyDescent="0.2">
      <c r="B2" s="1" t="s">
        <v>569</v>
      </c>
      <c r="T2" s="598"/>
      <c r="U2" s="598" t="s">
        <v>427</v>
      </c>
      <c r="V2" s="2441"/>
      <c r="W2" s="2441"/>
      <c r="X2" s="7" t="s">
        <v>428</v>
      </c>
      <c r="Y2" s="2441"/>
      <c r="Z2" s="2441"/>
      <c r="AA2" s="7" t="s">
        <v>476</v>
      </c>
      <c r="AB2" s="2441"/>
      <c r="AC2" s="2441"/>
      <c r="AD2" s="7" t="s">
        <v>477</v>
      </c>
    </row>
    <row r="3" spans="2:30" s="1" customFormat="1" x14ac:dyDescent="0.2"/>
    <row r="4" spans="2:30" s="1" customFormat="1" x14ac:dyDescent="0.2">
      <c r="B4" s="2441" t="s">
        <v>570</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c r="Z4" s="2441"/>
      <c r="AA4" s="2441"/>
      <c r="AB4" s="2441"/>
      <c r="AC4" s="2441"/>
      <c r="AD4" s="2441"/>
    </row>
    <row r="5" spans="2:30" s="1" customFormat="1" x14ac:dyDescent="0.2"/>
    <row r="6" spans="2:30" s="1" customFormat="1" ht="19.5" customHeight="1" x14ac:dyDescent="0.2">
      <c r="B6" s="2442" t="s">
        <v>571</v>
      </c>
      <c r="C6" s="2442"/>
      <c r="D6" s="2442"/>
      <c r="E6" s="2442"/>
      <c r="F6" s="2442"/>
      <c r="G6" s="2443"/>
      <c r="H6" s="2444"/>
      <c r="I6" s="2444"/>
      <c r="J6" s="2444"/>
      <c r="K6" s="2444"/>
      <c r="L6" s="2444"/>
      <c r="M6" s="2444"/>
      <c r="N6" s="2444"/>
      <c r="O6" s="2444"/>
      <c r="P6" s="2444"/>
      <c r="Q6" s="2444"/>
      <c r="R6" s="2444"/>
      <c r="S6" s="2444"/>
      <c r="T6" s="2444"/>
      <c r="U6" s="2444"/>
      <c r="V6" s="2444"/>
      <c r="W6" s="2444"/>
      <c r="X6" s="2444"/>
      <c r="Y6" s="2444"/>
      <c r="Z6" s="2444"/>
      <c r="AA6" s="2444"/>
      <c r="AB6" s="2444"/>
      <c r="AC6" s="2444"/>
      <c r="AD6" s="2445"/>
    </row>
    <row r="7" spans="2:30" s="1" customFormat="1" ht="19.5" customHeight="1" x14ac:dyDescent="0.2">
      <c r="B7" s="2258" t="s">
        <v>572</v>
      </c>
      <c r="C7" s="2259"/>
      <c r="D7" s="2259"/>
      <c r="E7" s="2259"/>
      <c r="F7" s="2260"/>
      <c r="G7" s="571" t="s">
        <v>8</v>
      </c>
      <c r="H7" s="649" t="s">
        <v>573</v>
      </c>
      <c r="I7" s="649"/>
      <c r="J7" s="649"/>
      <c r="K7" s="649"/>
      <c r="L7" s="7" t="s">
        <v>8</v>
      </c>
      <c r="M7" s="649" t="s">
        <v>574</v>
      </c>
      <c r="N7" s="649"/>
      <c r="O7" s="649"/>
      <c r="P7" s="649"/>
      <c r="Q7" s="7" t="s">
        <v>8</v>
      </c>
      <c r="R7" s="649" t="s">
        <v>575</v>
      </c>
      <c r="S7" s="649"/>
      <c r="T7" s="649"/>
      <c r="U7" s="649"/>
      <c r="V7" s="649"/>
      <c r="W7" s="649"/>
      <c r="X7" s="649"/>
      <c r="Y7" s="649"/>
      <c r="Z7" s="649"/>
      <c r="AA7" s="649"/>
      <c r="AB7" s="649"/>
      <c r="AC7" s="649"/>
      <c r="AD7" s="653"/>
    </row>
    <row r="8" spans="2:30" ht="19.5" customHeight="1" x14ac:dyDescent="0.2">
      <c r="B8" s="2331" t="s">
        <v>576</v>
      </c>
      <c r="C8" s="2332"/>
      <c r="D8" s="2332"/>
      <c r="E8" s="2332"/>
      <c r="F8" s="2333"/>
      <c r="G8" s="7" t="s">
        <v>8</v>
      </c>
      <c r="H8" s="13" t="s">
        <v>577</v>
      </c>
      <c r="I8" s="13"/>
      <c r="J8" s="13"/>
      <c r="K8" s="13"/>
      <c r="L8" s="13"/>
      <c r="M8" s="13"/>
      <c r="N8" s="13"/>
      <c r="O8" s="13"/>
      <c r="P8" s="7" t="s">
        <v>8</v>
      </c>
      <c r="Q8" s="13" t="s">
        <v>578</v>
      </c>
      <c r="R8" s="113"/>
      <c r="S8" s="113"/>
      <c r="T8" s="113"/>
      <c r="U8" s="113"/>
      <c r="V8" s="113"/>
      <c r="W8" s="113"/>
      <c r="X8" s="113"/>
      <c r="Y8" s="113"/>
      <c r="Z8" s="113"/>
      <c r="AA8" s="113"/>
      <c r="AB8" s="113"/>
      <c r="AC8" s="113"/>
      <c r="AD8" s="114"/>
    </row>
    <row r="9" spans="2:30" ht="19.5" customHeight="1" x14ac:dyDescent="0.2">
      <c r="B9" s="2334"/>
      <c r="C9" s="2335"/>
      <c r="D9" s="2335"/>
      <c r="E9" s="2335"/>
      <c r="F9" s="2336"/>
      <c r="G9" s="108" t="s">
        <v>8</v>
      </c>
      <c r="H9" s="23" t="s">
        <v>579</v>
      </c>
      <c r="I9" s="23"/>
      <c r="J9" s="23"/>
      <c r="K9" s="23"/>
      <c r="L9" s="23"/>
      <c r="M9" s="23"/>
      <c r="N9" s="23"/>
      <c r="O9" s="23"/>
      <c r="P9" s="292"/>
      <c r="Q9" s="599"/>
      <c r="R9" s="599"/>
      <c r="S9" s="599"/>
      <c r="T9" s="599"/>
      <c r="U9" s="599"/>
      <c r="V9" s="599"/>
      <c r="W9" s="599"/>
      <c r="X9" s="599"/>
      <c r="Y9" s="599"/>
      <c r="Z9" s="599"/>
      <c r="AA9" s="599"/>
      <c r="AB9" s="599"/>
      <c r="AC9" s="599"/>
      <c r="AD9" s="293"/>
    </row>
    <row r="10" spans="2:30" s="1" customFormat="1" x14ac:dyDescent="0.2"/>
    <row r="11" spans="2:30" s="1" customFormat="1" x14ac:dyDescent="0.2">
      <c r="B11" s="5"/>
      <c r="C11" s="637"/>
      <c r="D11" s="637"/>
      <c r="E11" s="637"/>
      <c r="F11" s="637"/>
      <c r="G11" s="637"/>
      <c r="H11" s="637"/>
      <c r="I11" s="637"/>
      <c r="J11" s="637"/>
      <c r="K11" s="637"/>
      <c r="L11" s="637"/>
      <c r="M11" s="637"/>
      <c r="N11" s="637"/>
      <c r="O11" s="637"/>
      <c r="P11" s="637"/>
      <c r="Q11" s="637"/>
      <c r="R11" s="637"/>
      <c r="S11" s="637"/>
      <c r="T11" s="637"/>
      <c r="U11" s="637"/>
      <c r="V11" s="637"/>
      <c r="W11" s="637"/>
      <c r="X11" s="637"/>
      <c r="Y11" s="637"/>
      <c r="Z11" s="5"/>
      <c r="AA11" s="637"/>
      <c r="AB11" s="637"/>
      <c r="AC11" s="637"/>
      <c r="AD11" s="4"/>
    </row>
    <row r="12" spans="2:30" s="1" customFormat="1" x14ac:dyDescent="0.2">
      <c r="B12" s="59"/>
      <c r="Z12" s="59"/>
      <c r="AA12" s="115" t="s">
        <v>580</v>
      </c>
      <c r="AB12" s="115" t="s">
        <v>581</v>
      </c>
      <c r="AC12" s="115" t="s">
        <v>582</v>
      </c>
      <c r="AD12" s="636"/>
    </row>
    <row r="13" spans="2:30" s="1" customFormat="1" x14ac:dyDescent="0.2">
      <c r="B13" s="59"/>
      <c r="Z13" s="59"/>
      <c r="AD13" s="636"/>
    </row>
    <row r="14" spans="2:30" s="1" customFormat="1" ht="19.5" customHeight="1" x14ac:dyDescent="0.2">
      <c r="B14" s="59"/>
      <c r="C14" s="1" t="s">
        <v>583</v>
      </c>
      <c r="D14" s="7"/>
      <c r="E14" s="7"/>
      <c r="F14" s="7"/>
      <c r="G14" s="7"/>
      <c r="H14" s="7"/>
      <c r="I14" s="7"/>
      <c r="J14" s="7"/>
      <c r="K14" s="7"/>
      <c r="L14" s="7"/>
      <c r="M14" s="7"/>
      <c r="N14" s="7"/>
      <c r="O14" s="7"/>
      <c r="Z14" s="116"/>
      <c r="AA14" s="7" t="s">
        <v>8</v>
      </c>
      <c r="AB14" s="7" t="s">
        <v>581</v>
      </c>
      <c r="AC14" s="7" t="s">
        <v>8</v>
      </c>
      <c r="AD14" s="636"/>
    </row>
    <row r="15" spans="2:30" s="1" customFormat="1" x14ac:dyDescent="0.2">
      <c r="B15" s="59"/>
      <c r="D15" s="7"/>
      <c r="E15" s="7"/>
      <c r="F15" s="7"/>
      <c r="G15" s="7"/>
      <c r="H15" s="7"/>
      <c r="I15" s="7"/>
      <c r="J15" s="7"/>
      <c r="K15" s="7"/>
      <c r="L15" s="7"/>
      <c r="M15" s="7"/>
      <c r="N15" s="7"/>
      <c r="O15" s="7"/>
      <c r="Z15" s="671"/>
      <c r="AA15" s="7"/>
      <c r="AB15" s="7"/>
      <c r="AC15" s="7"/>
      <c r="AD15" s="636"/>
    </row>
    <row r="16" spans="2:30" s="1" customFormat="1" ht="19.5" customHeight="1" x14ac:dyDescent="0.2">
      <c r="B16" s="59"/>
      <c r="C16" s="1" t="s">
        <v>584</v>
      </c>
      <c r="D16" s="7"/>
      <c r="E16" s="7"/>
      <c r="F16" s="7"/>
      <c r="G16" s="7"/>
      <c r="H16" s="7"/>
      <c r="I16" s="7"/>
      <c r="J16" s="7"/>
      <c r="K16" s="7"/>
      <c r="L16" s="7"/>
      <c r="M16" s="7"/>
      <c r="N16" s="7"/>
      <c r="O16" s="7"/>
      <c r="Z16" s="116"/>
      <c r="AA16" s="7" t="s">
        <v>8</v>
      </c>
      <c r="AB16" s="7" t="s">
        <v>581</v>
      </c>
      <c r="AC16" s="7" t="s">
        <v>8</v>
      </c>
      <c r="AD16" s="636"/>
    </row>
    <row r="17" spans="2:30" s="1" customFormat="1" x14ac:dyDescent="0.2">
      <c r="B17" s="59"/>
      <c r="L17" s="7"/>
      <c r="Q17" s="7"/>
      <c r="W17" s="7"/>
      <c r="Z17" s="59"/>
      <c r="AD17" s="636"/>
    </row>
    <row r="18" spans="2:30" s="1" customFormat="1" x14ac:dyDescent="0.2">
      <c r="B18" s="59"/>
      <c r="C18" s="1" t="s">
        <v>585</v>
      </c>
      <c r="Z18" s="59"/>
      <c r="AD18" s="636"/>
    </row>
    <row r="19" spans="2:30" s="1" customFormat="1" ht="6.75" customHeight="1" x14ac:dyDescent="0.2">
      <c r="B19" s="59"/>
      <c r="Z19" s="59"/>
      <c r="AD19" s="636"/>
    </row>
    <row r="20" spans="2:30" s="1" customFormat="1" ht="23.25" customHeight="1" x14ac:dyDescent="0.2">
      <c r="B20" s="59" t="s">
        <v>586</v>
      </c>
      <c r="C20" s="2258" t="s">
        <v>587</v>
      </c>
      <c r="D20" s="2259"/>
      <c r="E20" s="2259"/>
      <c r="F20" s="2259"/>
      <c r="G20" s="2259"/>
      <c r="H20" s="2260"/>
      <c r="I20" s="2258"/>
      <c r="J20" s="2259"/>
      <c r="K20" s="2259"/>
      <c r="L20" s="2259"/>
      <c r="M20" s="2259"/>
      <c r="N20" s="2259"/>
      <c r="O20" s="2259"/>
      <c r="P20" s="2259"/>
      <c r="Q20" s="2259"/>
      <c r="R20" s="2259"/>
      <c r="S20" s="2259"/>
      <c r="T20" s="2259"/>
      <c r="U20" s="2259"/>
      <c r="V20" s="2259"/>
      <c r="W20" s="2259"/>
      <c r="X20" s="2260"/>
      <c r="Y20" s="2"/>
      <c r="Z20" s="64"/>
      <c r="AA20" s="2"/>
      <c r="AB20" s="2"/>
      <c r="AC20" s="2"/>
      <c r="AD20" s="636"/>
    </row>
    <row r="21" spans="2:30" s="1" customFormat="1" ht="23.25" customHeight="1" x14ac:dyDescent="0.2">
      <c r="B21" s="59" t="s">
        <v>586</v>
      </c>
      <c r="C21" s="2258" t="s">
        <v>588</v>
      </c>
      <c r="D21" s="2259"/>
      <c r="E21" s="2259"/>
      <c r="F21" s="2259"/>
      <c r="G21" s="2259"/>
      <c r="H21" s="2260"/>
      <c r="I21" s="2258"/>
      <c r="J21" s="2259"/>
      <c r="K21" s="2259"/>
      <c r="L21" s="2259"/>
      <c r="M21" s="2259"/>
      <c r="N21" s="2259"/>
      <c r="O21" s="2259"/>
      <c r="P21" s="2259"/>
      <c r="Q21" s="2259"/>
      <c r="R21" s="2259"/>
      <c r="S21" s="2259"/>
      <c r="T21" s="2259"/>
      <c r="U21" s="2259"/>
      <c r="V21" s="2259"/>
      <c r="W21" s="2259"/>
      <c r="X21" s="2260"/>
      <c r="Y21" s="2"/>
      <c r="Z21" s="64"/>
      <c r="AA21" s="2"/>
      <c r="AB21" s="2"/>
      <c r="AC21" s="2"/>
      <c r="AD21" s="636"/>
    </row>
    <row r="22" spans="2:30" s="1" customFormat="1" ht="23.25" customHeight="1" x14ac:dyDescent="0.2">
      <c r="B22" s="59" t="s">
        <v>586</v>
      </c>
      <c r="C22" s="2258" t="s">
        <v>589</v>
      </c>
      <c r="D22" s="2259"/>
      <c r="E22" s="2259"/>
      <c r="F22" s="2259"/>
      <c r="G22" s="2259"/>
      <c r="H22" s="2260"/>
      <c r="I22" s="2258"/>
      <c r="J22" s="2259"/>
      <c r="K22" s="2259"/>
      <c r="L22" s="2259"/>
      <c r="M22" s="2259"/>
      <c r="N22" s="2259"/>
      <c r="O22" s="2259"/>
      <c r="P22" s="2259"/>
      <c r="Q22" s="2259"/>
      <c r="R22" s="2259"/>
      <c r="S22" s="2259"/>
      <c r="T22" s="2259"/>
      <c r="U22" s="2259"/>
      <c r="V22" s="2259"/>
      <c r="W22" s="2259"/>
      <c r="X22" s="2260"/>
      <c r="Y22" s="2"/>
      <c r="Z22" s="64"/>
      <c r="AA22" s="2"/>
      <c r="AB22" s="2"/>
      <c r="AC22" s="2"/>
      <c r="AD22" s="636"/>
    </row>
    <row r="23" spans="2:30" s="1" customFormat="1" x14ac:dyDescent="0.2">
      <c r="B23" s="59"/>
      <c r="C23" s="7"/>
      <c r="D23" s="7"/>
      <c r="E23" s="7"/>
      <c r="F23" s="7"/>
      <c r="G23" s="7"/>
      <c r="H23" s="7"/>
      <c r="I23" s="2"/>
      <c r="J23" s="2"/>
      <c r="K23" s="2"/>
      <c r="L23" s="2"/>
      <c r="M23" s="2"/>
      <c r="N23" s="2"/>
      <c r="O23" s="2"/>
      <c r="P23" s="2"/>
      <c r="Q23" s="2"/>
      <c r="R23" s="2"/>
      <c r="S23" s="2"/>
      <c r="T23" s="2"/>
      <c r="U23" s="2"/>
      <c r="V23" s="2"/>
      <c r="W23" s="2"/>
      <c r="X23" s="2"/>
      <c r="Y23" s="2"/>
      <c r="Z23" s="64"/>
      <c r="AA23" s="2"/>
      <c r="AB23" s="2"/>
      <c r="AC23" s="2"/>
      <c r="AD23" s="636"/>
    </row>
    <row r="24" spans="2:30" s="1" customFormat="1" ht="27" customHeight="1" x14ac:dyDescent="0.2">
      <c r="B24" s="59"/>
      <c r="C24" s="2254" t="s">
        <v>590</v>
      </c>
      <c r="D24" s="2254"/>
      <c r="E24" s="2254"/>
      <c r="F24" s="2254"/>
      <c r="G24" s="2254"/>
      <c r="H24" s="2254"/>
      <c r="I24" s="2254"/>
      <c r="J24" s="2254"/>
      <c r="K24" s="2254"/>
      <c r="L24" s="2254"/>
      <c r="M24" s="2254"/>
      <c r="N24" s="2254"/>
      <c r="O24" s="2254"/>
      <c r="P24" s="2254"/>
      <c r="Q24" s="2254"/>
      <c r="R24" s="2254"/>
      <c r="S24" s="2254"/>
      <c r="T24" s="2254"/>
      <c r="U24" s="2254"/>
      <c r="V24" s="2254"/>
      <c r="W24" s="2254"/>
      <c r="X24" s="2254"/>
      <c r="Y24" s="12"/>
      <c r="Z24" s="66"/>
      <c r="AA24" s="115" t="s">
        <v>580</v>
      </c>
      <c r="AB24" s="115" t="s">
        <v>581</v>
      </c>
      <c r="AC24" s="115" t="s">
        <v>582</v>
      </c>
      <c r="AD24" s="636"/>
    </row>
    <row r="25" spans="2:30" s="1" customFormat="1" ht="6" customHeight="1" x14ac:dyDescent="0.2">
      <c r="B25" s="59"/>
      <c r="C25" s="7"/>
      <c r="D25" s="7"/>
      <c r="E25" s="7"/>
      <c r="F25" s="7"/>
      <c r="G25" s="7"/>
      <c r="H25" s="7"/>
      <c r="I25" s="7"/>
      <c r="J25" s="7"/>
      <c r="K25" s="7"/>
      <c r="L25" s="7"/>
      <c r="M25" s="7"/>
      <c r="N25" s="7"/>
      <c r="O25" s="7"/>
      <c r="Z25" s="59"/>
      <c r="AD25" s="636"/>
    </row>
    <row r="26" spans="2:30" s="1" customFormat="1" ht="19.5" customHeight="1" x14ac:dyDescent="0.2">
      <c r="B26" s="59"/>
      <c r="D26" s="1" t="s">
        <v>1450</v>
      </c>
      <c r="E26" s="7"/>
      <c r="F26" s="7"/>
      <c r="G26" s="7"/>
      <c r="H26" s="7"/>
      <c r="I26" s="7"/>
      <c r="J26" s="7"/>
      <c r="K26" s="7"/>
      <c r="L26" s="7"/>
      <c r="M26" s="7"/>
      <c r="N26" s="7"/>
      <c r="O26" s="7"/>
      <c r="Z26" s="116"/>
      <c r="AA26" s="2441" t="s">
        <v>8</v>
      </c>
      <c r="AB26" s="7" t="s">
        <v>581</v>
      </c>
      <c r="AC26" s="2441" t="s">
        <v>8</v>
      </c>
      <c r="AD26" s="636"/>
    </row>
    <row r="27" spans="2:30" s="1" customFormat="1" ht="19.5" customHeight="1" x14ac:dyDescent="0.2">
      <c r="B27" s="59"/>
      <c r="D27" s="1" t="s">
        <v>1451</v>
      </c>
      <c r="E27" s="7"/>
      <c r="F27" s="7"/>
      <c r="G27" s="7"/>
      <c r="H27" s="7"/>
      <c r="I27" s="7"/>
      <c r="J27" s="7"/>
      <c r="K27" s="7"/>
      <c r="L27" s="7"/>
      <c r="M27" s="7"/>
      <c r="N27" s="7"/>
      <c r="O27" s="7"/>
      <c r="Z27" s="116"/>
      <c r="AA27" s="2441"/>
      <c r="AB27" s="7"/>
      <c r="AC27" s="2441"/>
      <c r="AD27" s="636"/>
    </row>
    <row r="28" spans="2:30" s="1" customFormat="1" ht="6.75" customHeight="1" x14ac:dyDescent="0.2">
      <c r="B28" s="59"/>
      <c r="Z28" s="59"/>
      <c r="AD28" s="636"/>
    </row>
    <row r="29" spans="2:30" s="2" customFormat="1" ht="18" customHeight="1" x14ac:dyDescent="0.2">
      <c r="B29" s="530"/>
      <c r="D29" s="2" t="s">
        <v>591</v>
      </c>
      <c r="Z29" s="116"/>
      <c r="AA29" s="7" t="s">
        <v>8</v>
      </c>
      <c r="AB29" s="7" t="s">
        <v>581</v>
      </c>
      <c r="AC29" s="7" t="s">
        <v>8</v>
      </c>
      <c r="AD29" s="52"/>
    </row>
    <row r="30" spans="2:30" s="1" customFormat="1" ht="6.75" customHeight="1" x14ac:dyDescent="0.2">
      <c r="B30" s="59"/>
      <c r="Z30" s="59"/>
      <c r="AD30" s="636"/>
    </row>
    <row r="31" spans="2:30" s="2" customFormat="1" ht="18" customHeight="1" x14ac:dyDescent="0.2">
      <c r="B31" s="530"/>
      <c r="D31" s="2" t="s">
        <v>592</v>
      </c>
      <c r="Z31" s="116"/>
      <c r="AA31" s="7" t="s">
        <v>8</v>
      </c>
      <c r="AB31" s="7" t="s">
        <v>581</v>
      </c>
      <c r="AC31" s="7" t="s">
        <v>8</v>
      </c>
      <c r="AD31" s="52"/>
    </row>
    <row r="32" spans="2:30" s="1" customFormat="1" ht="6.75" customHeight="1" x14ac:dyDescent="0.2">
      <c r="B32" s="59"/>
      <c r="Z32" s="59"/>
      <c r="AD32" s="636"/>
    </row>
    <row r="33" spans="1:31" s="2" customFormat="1" ht="18" customHeight="1" x14ac:dyDescent="0.2">
      <c r="B33" s="530"/>
      <c r="D33" s="2" t="s">
        <v>593</v>
      </c>
      <c r="Z33" s="116"/>
      <c r="AA33" s="7" t="s">
        <v>8</v>
      </c>
      <c r="AB33" s="7" t="s">
        <v>581</v>
      </c>
      <c r="AC33" s="7" t="s">
        <v>8</v>
      </c>
      <c r="AD33" s="52"/>
    </row>
    <row r="34" spans="1:31" s="1" customFormat="1" ht="6.75" customHeight="1" x14ac:dyDescent="0.2">
      <c r="B34" s="59"/>
      <c r="Z34" s="59"/>
      <c r="AD34" s="636"/>
    </row>
    <row r="35" spans="1:31" s="2" customFormat="1" ht="18" customHeight="1" x14ac:dyDescent="0.2">
      <c r="B35" s="530"/>
      <c r="D35" s="2" t="s">
        <v>594</v>
      </c>
      <c r="Z35" s="116"/>
      <c r="AA35" s="7" t="s">
        <v>8</v>
      </c>
      <c r="AB35" s="7" t="s">
        <v>581</v>
      </c>
      <c r="AC35" s="7" t="s">
        <v>8</v>
      </c>
      <c r="AD35" s="52"/>
    </row>
    <row r="36" spans="1:31" s="1" customFormat="1" ht="6.75" customHeight="1" x14ac:dyDescent="0.2">
      <c r="B36" s="59"/>
      <c r="Z36" s="59"/>
      <c r="AD36" s="636"/>
    </row>
    <row r="37" spans="1:31" ht="18" customHeight="1" x14ac:dyDescent="0.2">
      <c r="B37" s="117"/>
      <c r="D37" s="2" t="s">
        <v>595</v>
      </c>
      <c r="Z37" s="116"/>
      <c r="AA37" s="7" t="s">
        <v>8</v>
      </c>
      <c r="AB37" s="7" t="s">
        <v>581</v>
      </c>
      <c r="AC37" s="7" t="s">
        <v>8</v>
      </c>
      <c r="AD37" s="28"/>
    </row>
    <row r="38" spans="1:31" x14ac:dyDescent="0.2">
      <c r="B38" s="117"/>
      <c r="Y38" s="28"/>
      <c r="AE38" s="118"/>
    </row>
    <row r="39" spans="1:31" ht="27" customHeight="1" x14ac:dyDescent="0.2">
      <c r="A39" s="28"/>
      <c r="B39" s="590"/>
      <c r="C39" s="2451" t="s">
        <v>596</v>
      </c>
      <c r="D39" s="2451"/>
      <c r="E39" s="2451"/>
      <c r="F39" s="2451"/>
      <c r="G39" s="2451"/>
      <c r="H39" s="2451"/>
      <c r="I39" s="2451"/>
      <c r="J39" s="2451"/>
      <c r="K39" s="2451"/>
      <c r="L39" s="2451"/>
      <c r="M39" s="2451"/>
      <c r="N39" s="2451"/>
      <c r="O39" s="2451"/>
      <c r="P39" s="2451"/>
      <c r="Q39" s="2451"/>
      <c r="R39" s="2451"/>
      <c r="S39" s="2451"/>
      <c r="T39" s="2451"/>
      <c r="U39" s="2451"/>
      <c r="V39" s="2451"/>
      <c r="W39" s="2451"/>
      <c r="X39" s="2451"/>
      <c r="Y39" s="111"/>
      <c r="Z39" s="294"/>
      <c r="AA39" s="574" t="s">
        <v>8</v>
      </c>
      <c r="AB39" s="574" t="s">
        <v>581</v>
      </c>
      <c r="AC39" s="574" t="s">
        <v>8</v>
      </c>
      <c r="AD39" s="20"/>
      <c r="AE39" s="118"/>
    </row>
    <row r="40" spans="1:31" s="2" customFormat="1" x14ac:dyDescent="0.2">
      <c r="B40" s="119" t="s">
        <v>597</v>
      </c>
    </row>
    <row r="41" spans="1:31" s="2" customFormat="1" x14ac:dyDescent="0.2">
      <c r="B41" s="119" t="s">
        <v>598</v>
      </c>
    </row>
    <row r="42" spans="1:31" s="2" customFormat="1" x14ac:dyDescent="0.2">
      <c r="B42" s="119" t="s">
        <v>599</v>
      </c>
    </row>
    <row r="122" spans="3:7" x14ac:dyDescent="0.2">
      <c r="C122" s="19"/>
      <c r="D122" s="19"/>
      <c r="E122" s="19"/>
      <c r="F122" s="19"/>
      <c r="G122" s="19"/>
    </row>
    <row r="123" spans="3:7" x14ac:dyDescent="0.2">
      <c r="C123" s="17"/>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10"/>
  <dataValidations count="1">
    <dataValidation type="list" allowBlank="1" showInputMessage="1" showErrorMessage="1" sqref="AA14 G7:G9 L7 Q7 P8 AC14 AA16 AC16 AC39 AA26 AA29 AC29 AA31 AC31 AA33 AC33 AA35 AC35 AA37 AC37 AA39 AC26" xr:uid="{00000000-0002-0000-1700-000000000000}">
      <formula1>"□,■"</formula1>
    </dataValidation>
  </dataValidations>
  <pageMargins left="0.7" right="0.7" top="0.75" bottom="0.75" header="0.3" footer="0.3"/>
  <pageSetup paperSize="9" scale="7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9"/>
  <dimension ref="B2:Y123"/>
  <sheetViews>
    <sheetView workbookViewId="0"/>
  </sheetViews>
  <sheetFormatPr defaultColWidth="3.44140625" defaultRowHeight="13.2" x14ac:dyDescent="0.2"/>
  <cols>
    <col min="1" max="1" width="2.33203125" style="3" customWidth="1"/>
    <col min="2" max="2" width="3" style="57" customWidth="1"/>
    <col min="3" max="7" width="3.44140625" style="3"/>
    <col min="8" max="25" width="4.44140625" style="3" customWidth="1"/>
    <col min="26" max="16384" width="3.44140625" style="3"/>
  </cols>
  <sheetData>
    <row r="2" spans="2:25" x14ac:dyDescent="0.2">
      <c r="B2" s="3" t="s">
        <v>1425</v>
      </c>
    </row>
    <row r="3" spans="2:25" x14ac:dyDescent="0.2">
      <c r="Q3" s="1"/>
      <c r="R3" s="598" t="s">
        <v>427</v>
      </c>
      <c r="S3" s="2441"/>
      <c r="T3" s="2441"/>
      <c r="U3" s="598" t="s">
        <v>428</v>
      </c>
      <c r="V3" s="7"/>
      <c r="W3" s="598" t="s">
        <v>476</v>
      </c>
      <c r="X3" s="7"/>
      <c r="Y3" s="598" t="s">
        <v>477</v>
      </c>
    </row>
    <row r="4" spans="2:25" x14ac:dyDescent="0.2">
      <c r="B4" s="2526" t="s">
        <v>1402</v>
      </c>
      <c r="C4" s="2526"/>
      <c r="D4" s="2526"/>
      <c r="E4" s="2526"/>
      <c r="F4" s="2526"/>
      <c r="G4" s="2526"/>
      <c r="H4" s="2526"/>
      <c r="I4" s="2526"/>
      <c r="J4" s="2526"/>
      <c r="K4" s="2526"/>
      <c r="L4" s="2526"/>
      <c r="M4" s="2526"/>
      <c r="N4" s="2526"/>
      <c r="O4" s="2526"/>
      <c r="P4" s="2526"/>
      <c r="Q4" s="2526"/>
      <c r="R4" s="2526"/>
      <c r="S4" s="2526"/>
      <c r="T4" s="2526"/>
      <c r="U4" s="2526"/>
      <c r="V4" s="2526"/>
      <c r="W4" s="2526"/>
      <c r="X4" s="2526"/>
      <c r="Y4" s="2526"/>
    </row>
    <row r="6" spans="2:25" ht="30" customHeight="1" x14ac:dyDescent="0.2">
      <c r="B6" s="571">
        <v>1</v>
      </c>
      <c r="C6" s="649" t="s">
        <v>724</v>
      </c>
      <c r="D6" s="10"/>
      <c r="E6" s="10"/>
      <c r="F6" s="10"/>
      <c r="G6" s="11"/>
      <c r="H6" s="2443"/>
      <c r="I6" s="2444"/>
      <c r="J6" s="2444"/>
      <c r="K6" s="2444"/>
      <c r="L6" s="2444"/>
      <c r="M6" s="2444"/>
      <c r="N6" s="2444"/>
      <c r="O6" s="2444"/>
      <c r="P6" s="2444"/>
      <c r="Q6" s="2444"/>
      <c r="R6" s="2444"/>
      <c r="S6" s="2444"/>
      <c r="T6" s="2444"/>
      <c r="U6" s="2444"/>
      <c r="V6" s="2444"/>
      <c r="W6" s="2444"/>
      <c r="X6" s="2444"/>
      <c r="Y6" s="2445"/>
    </row>
    <row r="7" spans="2:25" ht="30" customHeight="1" x14ac:dyDescent="0.2">
      <c r="B7" s="571">
        <v>2</v>
      </c>
      <c r="C7" s="649" t="s">
        <v>725</v>
      </c>
      <c r="D7" s="649"/>
      <c r="E7" s="649"/>
      <c r="F7" s="649"/>
      <c r="G7" s="653"/>
      <c r="H7" s="124" t="s">
        <v>8</v>
      </c>
      <c r="I7" s="649" t="s">
        <v>573</v>
      </c>
      <c r="J7" s="649"/>
      <c r="K7" s="649"/>
      <c r="L7" s="649"/>
      <c r="M7" s="125" t="s">
        <v>8</v>
      </c>
      <c r="N7" s="649" t="s">
        <v>574</v>
      </c>
      <c r="O7" s="649"/>
      <c r="P7" s="649"/>
      <c r="Q7" s="649"/>
      <c r="R7" s="125" t="s">
        <v>8</v>
      </c>
      <c r="S7" s="649" t="s">
        <v>575</v>
      </c>
      <c r="T7" s="649"/>
      <c r="U7" s="649"/>
      <c r="V7" s="649"/>
      <c r="W7" s="649"/>
      <c r="X7" s="649"/>
      <c r="Y7" s="653"/>
    </row>
    <row r="8" spans="2:25" ht="30" customHeight="1" x14ac:dyDescent="0.2">
      <c r="B8" s="530">
        <v>3</v>
      </c>
      <c r="C8" s="2" t="s">
        <v>726</v>
      </c>
      <c r="D8" s="2"/>
      <c r="E8" s="2"/>
      <c r="F8" s="2"/>
      <c r="G8" s="52"/>
      <c r="H8" s="126" t="s">
        <v>8</v>
      </c>
      <c r="I8" s="1" t="s">
        <v>1403</v>
      </c>
      <c r="J8" s="2"/>
      <c r="K8" s="2"/>
      <c r="L8" s="2"/>
      <c r="M8" s="2"/>
      <c r="N8" s="2"/>
      <c r="O8" s="2"/>
      <c r="P8" s="126"/>
      <c r="Q8" s="1"/>
      <c r="R8" s="2"/>
      <c r="S8" s="2"/>
      <c r="T8" s="2"/>
      <c r="U8" s="2"/>
      <c r="V8" s="2"/>
      <c r="W8" s="2"/>
      <c r="X8" s="2"/>
      <c r="Y8" s="52"/>
    </row>
    <row r="9" spans="2:25" ht="30" customHeight="1" x14ac:dyDescent="0.2">
      <c r="B9" s="530"/>
      <c r="C9" s="2"/>
      <c r="D9" s="2"/>
      <c r="E9" s="2"/>
      <c r="F9" s="2"/>
      <c r="G9" s="52"/>
      <c r="H9" s="126" t="s">
        <v>8</v>
      </c>
      <c r="I9" s="1" t="s">
        <v>1404</v>
      </c>
      <c r="J9" s="2"/>
      <c r="K9" s="2"/>
      <c r="L9" s="2"/>
      <c r="M9" s="2"/>
      <c r="N9" s="2"/>
      <c r="O9" s="2"/>
      <c r="P9" s="126"/>
      <c r="Q9" s="1"/>
      <c r="R9" s="2"/>
      <c r="S9" s="2"/>
      <c r="T9" s="2"/>
      <c r="U9" s="2"/>
      <c r="V9" s="2"/>
      <c r="W9" s="2"/>
      <c r="X9" s="2"/>
      <c r="Y9" s="52"/>
    </row>
    <row r="10" spans="2:25" ht="30" customHeight="1" x14ac:dyDescent="0.2">
      <c r="B10" s="530"/>
      <c r="C10" s="2"/>
      <c r="D10" s="2"/>
      <c r="E10" s="2"/>
      <c r="F10" s="2"/>
      <c r="G10" s="52"/>
      <c r="H10" s="126" t="s">
        <v>8</v>
      </c>
      <c r="I10" s="1" t="s">
        <v>1405</v>
      </c>
      <c r="J10" s="2"/>
      <c r="K10" s="2"/>
      <c r="L10" s="2"/>
      <c r="M10" s="2"/>
      <c r="N10" s="2"/>
      <c r="O10" s="2"/>
      <c r="P10" s="126"/>
      <c r="Q10" s="1"/>
      <c r="R10" s="2"/>
      <c r="S10" s="2"/>
      <c r="T10" s="2"/>
      <c r="U10" s="2"/>
      <c r="V10" s="2"/>
      <c r="W10" s="2"/>
      <c r="X10" s="2"/>
      <c r="Y10" s="52"/>
    </row>
    <row r="11" spans="2:25" ht="30" customHeight="1" x14ac:dyDescent="0.2">
      <c r="B11" s="530"/>
      <c r="C11" s="2"/>
      <c r="D11" s="2"/>
      <c r="E11" s="2"/>
      <c r="F11" s="2"/>
      <c r="G11" s="52"/>
      <c r="H11" s="126" t="s">
        <v>227</v>
      </c>
      <c r="I11" s="1" t="s">
        <v>1406</v>
      </c>
      <c r="J11" s="2"/>
      <c r="K11" s="2"/>
      <c r="L11" s="2"/>
      <c r="M11" s="2"/>
      <c r="N11" s="2"/>
      <c r="O11" s="2"/>
      <c r="P11" s="126"/>
      <c r="Q11" s="1"/>
      <c r="R11" s="2"/>
      <c r="S11" s="2"/>
      <c r="T11" s="2"/>
      <c r="U11" s="2"/>
      <c r="V11" s="2"/>
      <c r="W11" s="2"/>
      <c r="X11" s="2"/>
      <c r="Y11" s="52"/>
    </row>
    <row r="12" spans="2:25" ht="30" customHeight="1" x14ac:dyDescent="0.2">
      <c r="B12" s="530"/>
      <c r="C12" s="2"/>
      <c r="D12" s="2"/>
      <c r="E12" s="2"/>
      <c r="F12" s="2"/>
      <c r="G12" s="52"/>
      <c r="H12" s="126" t="s">
        <v>227</v>
      </c>
      <c r="I12" s="1" t="s">
        <v>1407</v>
      </c>
      <c r="J12" s="2"/>
      <c r="K12" s="2"/>
      <c r="L12" s="2"/>
      <c r="M12" s="2"/>
      <c r="N12" s="2"/>
      <c r="O12" s="2"/>
      <c r="P12" s="126"/>
      <c r="Q12" s="1"/>
      <c r="R12" s="2"/>
      <c r="S12" s="2"/>
      <c r="T12" s="2"/>
      <c r="U12" s="2"/>
      <c r="V12" s="2"/>
      <c r="W12" s="2"/>
      <c r="X12" s="2"/>
      <c r="Y12" s="52"/>
    </row>
    <row r="13" spans="2:25" ht="30" customHeight="1" x14ac:dyDescent="0.2">
      <c r="B13" s="530"/>
      <c r="C13" s="2"/>
      <c r="D13" s="2"/>
      <c r="E13" s="2"/>
      <c r="F13" s="2"/>
      <c r="G13" s="52"/>
      <c r="H13" s="126" t="s">
        <v>8</v>
      </c>
      <c r="I13" s="1" t="s">
        <v>1408</v>
      </c>
      <c r="J13" s="2"/>
      <c r="K13" s="2"/>
      <c r="L13" s="2"/>
      <c r="M13" s="2"/>
      <c r="N13" s="2"/>
      <c r="O13" s="2"/>
      <c r="P13" s="2"/>
      <c r="Q13" s="1"/>
      <c r="R13" s="2"/>
      <c r="S13" s="2"/>
      <c r="T13" s="2"/>
      <c r="U13" s="2"/>
      <c r="V13" s="2"/>
      <c r="W13" s="2"/>
      <c r="X13" s="2"/>
      <c r="Y13" s="52"/>
    </row>
    <row r="14" spans="2:25" x14ac:dyDescent="0.2">
      <c r="B14" s="591"/>
      <c r="C14" s="17"/>
      <c r="D14" s="17"/>
      <c r="E14" s="17"/>
      <c r="F14" s="17"/>
      <c r="G14" s="18"/>
      <c r="H14" s="16"/>
      <c r="I14" s="17"/>
      <c r="J14" s="17"/>
      <c r="K14" s="17"/>
      <c r="L14" s="17"/>
      <c r="M14" s="17"/>
      <c r="N14" s="17"/>
      <c r="O14" s="17"/>
      <c r="P14" s="17"/>
      <c r="Q14" s="17"/>
      <c r="R14" s="17"/>
      <c r="S14" s="17"/>
      <c r="T14" s="17"/>
      <c r="U14" s="17"/>
      <c r="V14" s="17"/>
      <c r="W14" s="17"/>
      <c r="X14" s="17"/>
      <c r="Y14" s="18"/>
    </row>
    <row r="15" spans="2:25" ht="29.25" customHeight="1" x14ac:dyDescent="0.2">
      <c r="B15" s="306">
        <v>4</v>
      </c>
      <c r="C15" s="2527" t="s">
        <v>1409</v>
      </c>
      <c r="D15" s="2527"/>
      <c r="E15" s="2527"/>
      <c r="F15" s="2527"/>
      <c r="G15" s="2528"/>
      <c r="H15" s="64" t="s">
        <v>1410</v>
      </c>
      <c r="I15" s="2"/>
      <c r="Y15" s="28"/>
    </row>
    <row r="16" spans="2:25" ht="12" customHeight="1" x14ac:dyDescent="0.2">
      <c r="B16" s="117"/>
      <c r="G16" s="28"/>
      <c r="H16" s="118"/>
      <c r="I16" s="2442" t="s">
        <v>1411</v>
      </c>
      <c r="J16" s="2442"/>
      <c r="K16" s="2442"/>
      <c r="L16" s="2442"/>
      <c r="M16" s="2442"/>
      <c r="N16" s="2442"/>
      <c r="O16" s="2442"/>
      <c r="P16" s="2442"/>
      <c r="Q16" s="2331"/>
      <c r="R16" s="2332"/>
      <c r="S16" s="2332"/>
      <c r="T16" s="2332"/>
      <c r="U16" s="2332"/>
      <c r="V16" s="2332"/>
      <c r="W16" s="2333"/>
      <c r="Y16" s="28"/>
    </row>
    <row r="17" spans="2:25" ht="12" customHeight="1" x14ac:dyDescent="0.2">
      <c r="B17" s="117"/>
      <c r="G17" s="28"/>
      <c r="H17" s="118"/>
      <c r="I17" s="2442"/>
      <c r="J17" s="2442"/>
      <c r="K17" s="2442"/>
      <c r="L17" s="2442"/>
      <c r="M17" s="2442"/>
      <c r="N17" s="2442"/>
      <c r="O17" s="2442"/>
      <c r="P17" s="2442"/>
      <c r="Q17" s="2334"/>
      <c r="R17" s="2335"/>
      <c r="S17" s="2335"/>
      <c r="T17" s="2335"/>
      <c r="U17" s="2335"/>
      <c r="V17" s="2335"/>
      <c r="W17" s="2336"/>
      <c r="Y17" s="28"/>
    </row>
    <row r="18" spans="2:25" ht="12" customHeight="1" x14ac:dyDescent="0.2">
      <c r="B18" s="117"/>
      <c r="G18" s="28"/>
      <c r="H18" s="118"/>
      <c r="I18" s="2331" t="s">
        <v>1412</v>
      </c>
      <c r="J18" s="2332"/>
      <c r="K18" s="2332"/>
      <c r="L18" s="2332"/>
      <c r="M18" s="2332"/>
      <c r="N18" s="2332"/>
      <c r="O18" s="2332"/>
      <c r="P18" s="2333"/>
      <c r="Q18" s="2331"/>
      <c r="R18" s="2332"/>
      <c r="S18" s="2332"/>
      <c r="T18" s="2332"/>
      <c r="U18" s="2332"/>
      <c r="V18" s="2332"/>
      <c r="W18" s="2333"/>
      <c r="Y18" s="28"/>
    </row>
    <row r="19" spans="2:25" ht="12" customHeight="1" x14ac:dyDescent="0.2">
      <c r="B19" s="117"/>
      <c r="G19" s="28"/>
      <c r="H19" s="118"/>
      <c r="I19" s="2523"/>
      <c r="J19" s="2441"/>
      <c r="K19" s="2441"/>
      <c r="L19" s="2441"/>
      <c r="M19" s="2441"/>
      <c r="N19" s="2441"/>
      <c r="O19" s="2441"/>
      <c r="P19" s="2524"/>
      <c r="Q19" s="2523"/>
      <c r="R19" s="2441"/>
      <c r="S19" s="2441"/>
      <c r="T19" s="2441"/>
      <c r="U19" s="2441"/>
      <c r="V19" s="2441"/>
      <c r="W19" s="2524"/>
      <c r="Y19" s="28"/>
    </row>
    <row r="20" spans="2:25" ht="12" customHeight="1" x14ac:dyDescent="0.2">
      <c r="B20" s="117"/>
      <c r="G20" s="28"/>
      <c r="H20" s="118"/>
      <c r="I20" s="2523"/>
      <c r="J20" s="2441"/>
      <c r="K20" s="2441"/>
      <c r="L20" s="2441"/>
      <c r="M20" s="2441"/>
      <c r="N20" s="2441"/>
      <c r="O20" s="2441"/>
      <c r="P20" s="2524"/>
      <c r="Q20" s="2523"/>
      <c r="R20" s="2441"/>
      <c r="S20" s="2441"/>
      <c r="T20" s="2441"/>
      <c r="U20" s="2441"/>
      <c r="V20" s="2441"/>
      <c r="W20" s="2524"/>
      <c r="Y20" s="28"/>
    </row>
    <row r="21" spans="2:25" ht="12" customHeight="1" x14ac:dyDescent="0.2">
      <c r="B21" s="117"/>
      <c r="G21" s="28"/>
      <c r="H21" s="118"/>
      <c r="I21" s="2334"/>
      <c r="J21" s="2335"/>
      <c r="K21" s="2335"/>
      <c r="L21" s="2335"/>
      <c r="M21" s="2335"/>
      <c r="N21" s="2335"/>
      <c r="O21" s="2335"/>
      <c r="P21" s="2336"/>
      <c r="Q21" s="2334"/>
      <c r="R21" s="2335"/>
      <c r="S21" s="2335"/>
      <c r="T21" s="2335"/>
      <c r="U21" s="2335"/>
      <c r="V21" s="2335"/>
      <c r="W21" s="2336"/>
      <c r="Y21" s="28"/>
    </row>
    <row r="22" spans="2:25" ht="12" customHeight="1" x14ac:dyDescent="0.2">
      <c r="B22" s="117"/>
      <c r="G22" s="28"/>
      <c r="H22" s="118"/>
      <c r="I22" s="2442" t="s">
        <v>1413</v>
      </c>
      <c r="J22" s="2442"/>
      <c r="K22" s="2442"/>
      <c r="L22" s="2442"/>
      <c r="M22" s="2442"/>
      <c r="N22" s="2442"/>
      <c r="O22" s="2442"/>
      <c r="P22" s="2442"/>
      <c r="Q22" s="2516"/>
      <c r="R22" s="2517"/>
      <c r="S22" s="2517"/>
      <c r="T22" s="2517"/>
      <c r="U22" s="2517"/>
      <c r="V22" s="2517"/>
      <c r="W22" s="2518"/>
      <c r="Y22" s="28"/>
    </row>
    <row r="23" spans="2:25" ht="12" customHeight="1" x14ac:dyDescent="0.2">
      <c r="B23" s="117"/>
      <c r="G23" s="28"/>
      <c r="H23" s="118"/>
      <c r="I23" s="2442"/>
      <c r="J23" s="2442"/>
      <c r="K23" s="2442"/>
      <c r="L23" s="2442"/>
      <c r="M23" s="2442"/>
      <c r="N23" s="2442"/>
      <c r="O23" s="2442"/>
      <c r="P23" s="2442"/>
      <c r="Q23" s="2519"/>
      <c r="R23" s="2346"/>
      <c r="S23" s="2346"/>
      <c r="T23" s="2346"/>
      <c r="U23" s="2346"/>
      <c r="V23" s="2346"/>
      <c r="W23" s="2520"/>
      <c r="Y23" s="28"/>
    </row>
    <row r="24" spans="2:25" ht="12" customHeight="1" x14ac:dyDescent="0.2">
      <c r="B24" s="117"/>
      <c r="G24" s="28"/>
      <c r="H24" s="118"/>
      <c r="I24" s="2442" t="s">
        <v>1414</v>
      </c>
      <c r="J24" s="2442"/>
      <c r="K24" s="2442"/>
      <c r="L24" s="2442"/>
      <c r="M24" s="2442"/>
      <c r="N24" s="2442"/>
      <c r="O24" s="2442"/>
      <c r="P24" s="2442"/>
      <c r="Q24" s="2516" t="s">
        <v>1415</v>
      </c>
      <c r="R24" s="2517"/>
      <c r="S24" s="2517"/>
      <c r="T24" s="2517"/>
      <c r="U24" s="2517"/>
      <c r="V24" s="2517"/>
      <c r="W24" s="2518"/>
      <c r="Y24" s="28"/>
    </row>
    <row r="25" spans="2:25" ht="12" customHeight="1" x14ac:dyDescent="0.2">
      <c r="B25" s="117"/>
      <c r="G25" s="28"/>
      <c r="H25" s="118"/>
      <c r="I25" s="2442"/>
      <c r="J25" s="2442"/>
      <c r="K25" s="2442"/>
      <c r="L25" s="2442"/>
      <c r="M25" s="2442"/>
      <c r="N25" s="2442"/>
      <c r="O25" s="2442"/>
      <c r="P25" s="2442"/>
      <c r="Q25" s="2519"/>
      <c r="R25" s="2346"/>
      <c r="S25" s="2346"/>
      <c r="T25" s="2346"/>
      <c r="U25" s="2346"/>
      <c r="V25" s="2346"/>
      <c r="W25" s="2520"/>
      <c r="Y25" s="28"/>
    </row>
    <row r="26" spans="2:25" ht="12" customHeight="1" x14ac:dyDescent="0.2">
      <c r="B26" s="117"/>
      <c r="G26" s="28"/>
      <c r="H26" s="118"/>
      <c r="I26" s="2442" t="s">
        <v>1416</v>
      </c>
      <c r="J26" s="2442"/>
      <c r="K26" s="2442"/>
      <c r="L26" s="2442"/>
      <c r="M26" s="2442"/>
      <c r="N26" s="2442"/>
      <c r="O26" s="2442"/>
      <c r="P26" s="2442"/>
      <c r="Q26" s="2516"/>
      <c r="R26" s="2517"/>
      <c r="S26" s="2517"/>
      <c r="T26" s="2517"/>
      <c r="U26" s="2517"/>
      <c r="V26" s="2517"/>
      <c r="W26" s="2518"/>
      <c r="Y26" s="28"/>
    </row>
    <row r="27" spans="2:25" ht="12" customHeight="1" x14ac:dyDescent="0.2">
      <c r="B27" s="117"/>
      <c r="G27" s="28"/>
      <c r="H27" s="118"/>
      <c r="I27" s="2442"/>
      <c r="J27" s="2442"/>
      <c r="K27" s="2442"/>
      <c r="L27" s="2442"/>
      <c r="M27" s="2442"/>
      <c r="N27" s="2442"/>
      <c r="O27" s="2442"/>
      <c r="P27" s="2442"/>
      <c r="Q27" s="2519"/>
      <c r="R27" s="2346"/>
      <c r="S27" s="2346"/>
      <c r="T27" s="2346"/>
      <c r="U27" s="2346"/>
      <c r="V27" s="2346"/>
      <c r="W27" s="2520"/>
      <c r="Y27" s="28"/>
    </row>
    <row r="28" spans="2:25" ht="15" customHeight="1" x14ac:dyDescent="0.2">
      <c r="B28" s="117"/>
      <c r="G28" s="28"/>
      <c r="H28" s="118"/>
      <c r="I28" s="2"/>
      <c r="J28" s="2"/>
      <c r="K28" s="2"/>
      <c r="L28" s="2"/>
      <c r="M28" s="2"/>
      <c r="N28" s="2"/>
      <c r="O28" s="2"/>
      <c r="P28" s="2"/>
      <c r="Q28" s="2"/>
      <c r="R28" s="2"/>
      <c r="S28" s="2"/>
      <c r="T28" s="2"/>
      <c r="U28" s="2"/>
      <c r="Y28" s="53"/>
    </row>
    <row r="29" spans="2:25" ht="29.25" customHeight="1" x14ac:dyDescent="0.2">
      <c r="B29" s="306"/>
      <c r="C29" s="655"/>
      <c r="D29" s="655"/>
      <c r="E29" s="655"/>
      <c r="F29" s="655"/>
      <c r="G29" s="656"/>
      <c r="H29" s="64" t="s">
        <v>1417</v>
      </c>
      <c r="I29" s="2"/>
      <c r="Y29" s="28"/>
    </row>
    <row r="30" spans="2:25" ht="12" customHeight="1" x14ac:dyDescent="0.2">
      <c r="B30" s="117"/>
      <c r="G30" s="28"/>
      <c r="H30" s="118"/>
      <c r="I30" s="2442" t="s">
        <v>1411</v>
      </c>
      <c r="J30" s="2442"/>
      <c r="K30" s="2442"/>
      <c r="L30" s="2442"/>
      <c r="M30" s="2442"/>
      <c r="N30" s="2442"/>
      <c r="O30" s="2442"/>
      <c r="P30" s="2442"/>
      <c r="Q30" s="2331"/>
      <c r="R30" s="2332"/>
      <c r="S30" s="2332"/>
      <c r="T30" s="2332"/>
      <c r="U30" s="2332"/>
      <c r="V30" s="2332"/>
      <c r="W30" s="2333"/>
      <c r="Y30" s="28"/>
    </row>
    <row r="31" spans="2:25" ht="12" customHeight="1" x14ac:dyDescent="0.2">
      <c r="B31" s="117"/>
      <c r="G31" s="28"/>
      <c r="H31" s="118"/>
      <c r="I31" s="2442"/>
      <c r="J31" s="2442"/>
      <c r="K31" s="2442"/>
      <c r="L31" s="2442"/>
      <c r="M31" s="2442"/>
      <c r="N31" s="2442"/>
      <c r="O31" s="2442"/>
      <c r="P31" s="2442"/>
      <c r="Q31" s="2334"/>
      <c r="R31" s="2335"/>
      <c r="S31" s="2335"/>
      <c r="T31" s="2335"/>
      <c r="U31" s="2335"/>
      <c r="V31" s="2335"/>
      <c r="W31" s="2336"/>
      <c r="Y31" s="28"/>
    </row>
    <row r="32" spans="2:25" ht="12" customHeight="1" x14ac:dyDescent="0.2">
      <c r="B32" s="117"/>
      <c r="G32" s="28"/>
      <c r="H32" s="118"/>
      <c r="I32" s="2331" t="s">
        <v>1412</v>
      </c>
      <c r="J32" s="2332"/>
      <c r="K32" s="2332"/>
      <c r="L32" s="2332"/>
      <c r="M32" s="2332"/>
      <c r="N32" s="2332"/>
      <c r="O32" s="2332"/>
      <c r="P32" s="2333"/>
      <c r="Q32" s="2331"/>
      <c r="R32" s="2332"/>
      <c r="S32" s="2332"/>
      <c r="T32" s="2332"/>
      <c r="U32" s="2332"/>
      <c r="V32" s="2332"/>
      <c r="W32" s="2333"/>
      <c r="Y32" s="28"/>
    </row>
    <row r="33" spans="2:25" ht="12" customHeight="1" x14ac:dyDescent="0.2">
      <c r="B33" s="117"/>
      <c r="G33" s="28"/>
      <c r="H33" s="118"/>
      <c r="I33" s="2523"/>
      <c r="J33" s="2441"/>
      <c r="K33" s="2441"/>
      <c r="L33" s="2441"/>
      <c r="M33" s="2441"/>
      <c r="N33" s="2441"/>
      <c r="O33" s="2441"/>
      <c r="P33" s="2524"/>
      <c r="Q33" s="2523"/>
      <c r="R33" s="2441"/>
      <c r="S33" s="2441"/>
      <c r="T33" s="2441"/>
      <c r="U33" s="2441"/>
      <c r="V33" s="2441"/>
      <c r="W33" s="2524"/>
      <c r="Y33" s="28"/>
    </row>
    <row r="34" spans="2:25" ht="12" customHeight="1" x14ac:dyDescent="0.2">
      <c r="B34" s="117"/>
      <c r="G34" s="28"/>
      <c r="H34" s="118"/>
      <c r="I34" s="2523"/>
      <c r="J34" s="2441"/>
      <c r="K34" s="2441"/>
      <c r="L34" s="2441"/>
      <c r="M34" s="2441"/>
      <c r="N34" s="2441"/>
      <c r="O34" s="2441"/>
      <c r="P34" s="2524"/>
      <c r="Q34" s="2523"/>
      <c r="R34" s="2441"/>
      <c r="S34" s="2441"/>
      <c r="T34" s="2441"/>
      <c r="U34" s="2441"/>
      <c r="V34" s="2441"/>
      <c r="W34" s="2524"/>
      <c r="Y34" s="28"/>
    </row>
    <row r="35" spans="2:25" ht="12" customHeight="1" x14ac:dyDescent="0.2">
      <c r="B35" s="117"/>
      <c r="G35" s="28"/>
      <c r="H35" s="118"/>
      <c r="I35" s="2334"/>
      <c r="J35" s="2335"/>
      <c r="K35" s="2335"/>
      <c r="L35" s="2335"/>
      <c r="M35" s="2335"/>
      <c r="N35" s="2335"/>
      <c r="O35" s="2335"/>
      <c r="P35" s="2336"/>
      <c r="Q35" s="2334"/>
      <c r="R35" s="2335"/>
      <c r="S35" s="2335"/>
      <c r="T35" s="2335"/>
      <c r="U35" s="2335"/>
      <c r="V35" s="2335"/>
      <c r="W35" s="2336"/>
      <c r="Y35" s="28"/>
    </row>
    <row r="36" spans="2:25" ht="12" customHeight="1" x14ac:dyDescent="0.2">
      <c r="B36" s="117"/>
      <c r="G36" s="28"/>
      <c r="H36" s="118"/>
      <c r="I36" s="2442" t="s">
        <v>1413</v>
      </c>
      <c r="J36" s="2442"/>
      <c r="K36" s="2442"/>
      <c r="L36" s="2442"/>
      <c r="M36" s="2442"/>
      <c r="N36" s="2442"/>
      <c r="O36" s="2442"/>
      <c r="P36" s="2442"/>
      <c r="Q36" s="2516"/>
      <c r="R36" s="2517"/>
      <c r="S36" s="2517"/>
      <c r="T36" s="2517"/>
      <c r="U36" s="2517"/>
      <c r="V36" s="2517"/>
      <c r="W36" s="2518"/>
      <c r="Y36" s="28"/>
    </row>
    <row r="37" spans="2:25" ht="12" customHeight="1" x14ac:dyDescent="0.2">
      <c r="B37" s="117"/>
      <c r="G37" s="28"/>
      <c r="H37" s="118"/>
      <c r="I37" s="2442"/>
      <c r="J37" s="2442"/>
      <c r="K37" s="2442"/>
      <c r="L37" s="2442"/>
      <c r="M37" s="2442"/>
      <c r="N37" s="2442"/>
      <c r="O37" s="2442"/>
      <c r="P37" s="2442"/>
      <c r="Q37" s="2519"/>
      <c r="R37" s="2346"/>
      <c r="S37" s="2346"/>
      <c r="T37" s="2346"/>
      <c r="U37" s="2346"/>
      <c r="V37" s="2346"/>
      <c r="W37" s="2520"/>
      <c r="Y37" s="28"/>
    </row>
    <row r="38" spans="2:25" ht="12" customHeight="1" x14ac:dyDescent="0.2">
      <c r="B38" s="117"/>
      <c r="G38" s="28"/>
      <c r="H38" s="704"/>
      <c r="I38" s="2260" t="s">
        <v>1414</v>
      </c>
      <c r="J38" s="2442"/>
      <c r="K38" s="2442"/>
      <c r="L38" s="2442"/>
      <c r="M38" s="2442"/>
      <c r="N38" s="2442"/>
      <c r="O38" s="2442"/>
      <c r="P38" s="2442"/>
      <c r="Q38" s="2443" t="s">
        <v>1415</v>
      </c>
      <c r="R38" s="2444"/>
      <c r="S38" s="2444"/>
      <c r="T38" s="2444"/>
      <c r="U38" s="2444"/>
      <c r="V38" s="2444"/>
      <c r="W38" s="2444"/>
      <c r="X38" s="118"/>
      <c r="Y38" s="28"/>
    </row>
    <row r="39" spans="2:25" ht="12" customHeight="1" x14ac:dyDescent="0.2">
      <c r="B39" s="117"/>
      <c r="G39" s="28"/>
      <c r="H39" s="118"/>
      <c r="I39" s="2525"/>
      <c r="J39" s="2525"/>
      <c r="K39" s="2525"/>
      <c r="L39" s="2525"/>
      <c r="M39" s="2525"/>
      <c r="N39" s="2525"/>
      <c r="O39" s="2525"/>
      <c r="P39" s="2525"/>
      <c r="Q39" s="2519"/>
      <c r="R39" s="2346"/>
      <c r="S39" s="2346"/>
      <c r="T39" s="2346"/>
      <c r="U39" s="2346"/>
      <c r="V39" s="2346"/>
      <c r="W39" s="2520"/>
      <c r="Y39" s="28"/>
    </row>
    <row r="40" spans="2:25" ht="12" customHeight="1" x14ac:dyDescent="0.2">
      <c r="B40" s="117"/>
      <c r="G40" s="28"/>
      <c r="H40" s="118"/>
      <c r="I40" s="2442" t="s">
        <v>1416</v>
      </c>
      <c r="J40" s="2442"/>
      <c r="K40" s="2442"/>
      <c r="L40" s="2442"/>
      <c r="M40" s="2442"/>
      <c r="N40" s="2442"/>
      <c r="O40" s="2442"/>
      <c r="P40" s="2442"/>
      <c r="Q40" s="2516"/>
      <c r="R40" s="2517"/>
      <c r="S40" s="2517"/>
      <c r="T40" s="2517"/>
      <c r="U40" s="2517"/>
      <c r="V40" s="2517"/>
      <c r="W40" s="2518"/>
      <c r="Y40" s="28"/>
    </row>
    <row r="41" spans="2:25" ht="12" customHeight="1" x14ac:dyDescent="0.2">
      <c r="B41" s="117"/>
      <c r="G41" s="28"/>
      <c r="H41" s="118"/>
      <c r="I41" s="2442"/>
      <c r="J41" s="2442"/>
      <c r="K41" s="2442"/>
      <c r="L41" s="2442"/>
      <c r="M41" s="2442"/>
      <c r="N41" s="2442"/>
      <c r="O41" s="2442"/>
      <c r="P41" s="2442"/>
      <c r="Q41" s="2519"/>
      <c r="R41" s="2346"/>
      <c r="S41" s="2346"/>
      <c r="T41" s="2346"/>
      <c r="U41" s="2346"/>
      <c r="V41" s="2346"/>
      <c r="W41" s="2520"/>
      <c r="Y41" s="28"/>
    </row>
    <row r="42" spans="2:25" ht="15" customHeight="1" x14ac:dyDescent="0.2">
      <c r="B42" s="117"/>
      <c r="G42" s="28"/>
      <c r="H42" s="118"/>
      <c r="I42" s="2"/>
      <c r="J42" s="2"/>
      <c r="K42" s="2"/>
      <c r="L42" s="2"/>
      <c r="M42" s="2"/>
      <c r="N42" s="2"/>
      <c r="O42" s="2"/>
      <c r="P42" s="2"/>
      <c r="Q42" s="2"/>
      <c r="R42" s="2"/>
      <c r="S42" s="2"/>
      <c r="T42" s="2"/>
      <c r="U42" s="2"/>
      <c r="Y42" s="53"/>
    </row>
    <row r="43" spans="2:25" ht="29.25" customHeight="1" x14ac:dyDescent="0.2">
      <c r="B43" s="306"/>
      <c r="C43" s="655"/>
      <c r="D43" s="655"/>
      <c r="E43" s="655"/>
      <c r="F43" s="655"/>
      <c r="G43" s="656"/>
      <c r="H43" s="64" t="s">
        <v>1418</v>
      </c>
      <c r="I43" s="2"/>
      <c r="Y43" s="28"/>
    </row>
    <row r="44" spans="2:25" ht="12" customHeight="1" x14ac:dyDescent="0.2">
      <c r="B44" s="117"/>
      <c r="G44" s="28"/>
      <c r="H44" s="118"/>
      <c r="I44" s="2442" t="s">
        <v>1411</v>
      </c>
      <c r="J44" s="2442"/>
      <c r="K44" s="2442"/>
      <c r="L44" s="2442"/>
      <c r="M44" s="2442"/>
      <c r="N44" s="2442"/>
      <c r="O44" s="2442"/>
      <c r="P44" s="2442"/>
      <c r="Q44" s="2331"/>
      <c r="R44" s="2332"/>
      <c r="S44" s="2332"/>
      <c r="T44" s="2332"/>
      <c r="U44" s="2332"/>
      <c r="V44" s="2332"/>
      <c r="W44" s="2333"/>
      <c r="Y44" s="28"/>
    </row>
    <row r="45" spans="2:25" ht="12" customHeight="1" x14ac:dyDescent="0.2">
      <c r="B45" s="117"/>
      <c r="G45" s="28"/>
      <c r="H45" s="118"/>
      <c r="I45" s="2442"/>
      <c r="J45" s="2442"/>
      <c r="K45" s="2442"/>
      <c r="L45" s="2442"/>
      <c r="M45" s="2442"/>
      <c r="N45" s="2442"/>
      <c r="O45" s="2442"/>
      <c r="P45" s="2442"/>
      <c r="Q45" s="2334"/>
      <c r="R45" s="2335"/>
      <c r="S45" s="2335"/>
      <c r="T45" s="2335"/>
      <c r="U45" s="2335"/>
      <c r="V45" s="2335"/>
      <c r="W45" s="2336"/>
      <c r="Y45" s="28"/>
    </row>
    <row r="46" spans="2:25" ht="12" customHeight="1" x14ac:dyDescent="0.2">
      <c r="B46" s="117"/>
      <c r="G46" s="28"/>
      <c r="H46" s="118"/>
      <c r="I46" s="2331" t="s">
        <v>1412</v>
      </c>
      <c r="J46" s="2332"/>
      <c r="K46" s="2332"/>
      <c r="L46" s="2332"/>
      <c r="M46" s="2332"/>
      <c r="N46" s="2332"/>
      <c r="O46" s="2332"/>
      <c r="P46" s="2333"/>
      <c r="Q46" s="2331"/>
      <c r="R46" s="2332"/>
      <c r="S46" s="2332"/>
      <c r="T46" s="2332"/>
      <c r="U46" s="2332"/>
      <c r="V46" s="2332"/>
      <c r="W46" s="2333"/>
      <c r="Y46" s="28"/>
    </row>
    <row r="47" spans="2:25" ht="12" customHeight="1" x14ac:dyDescent="0.2">
      <c r="B47" s="117"/>
      <c r="G47" s="28"/>
      <c r="H47" s="118"/>
      <c r="I47" s="2523"/>
      <c r="J47" s="2441"/>
      <c r="K47" s="2441"/>
      <c r="L47" s="2441"/>
      <c r="M47" s="2441"/>
      <c r="N47" s="2441"/>
      <c r="O47" s="2441"/>
      <c r="P47" s="2524"/>
      <c r="Q47" s="2523"/>
      <c r="R47" s="2441"/>
      <c r="S47" s="2441"/>
      <c r="T47" s="2441"/>
      <c r="U47" s="2441"/>
      <c r="V47" s="2441"/>
      <c r="W47" s="2524"/>
      <c r="Y47" s="28"/>
    </row>
    <row r="48" spans="2:25" ht="12" customHeight="1" x14ac:dyDescent="0.2">
      <c r="B48" s="117"/>
      <c r="G48" s="28"/>
      <c r="H48" s="118"/>
      <c r="I48" s="2523"/>
      <c r="J48" s="2441"/>
      <c r="K48" s="2441"/>
      <c r="L48" s="2441"/>
      <c r="M48" s="2441"/>
      <c r="N48" s="2441"/>
      <c r="O48" s="2441"/>
      <c r="P48" s="2524"/>
      <c r="Q48" s="2523"/>
      <c r="R48" s="2441"/>
      <c r="S48" s="2441"/>
      <c r="T48" s="2441"/>
      <c r="U48" s="2441"/>
      <c r="V48" s="2441"/>
      <c r="W48" s="2524"/>
      <c r="Y48" s="28"/>
    </row>
    <row r="49" spans="2:25" ht="12" customHeight="1" x14ac:dyDescent="0.2">
      <c r="B49" s="117"/>
      <c r="G49" s="28"/>
      <c r="H49" s="118"/>
      <c r="I49" s="2334"/>
      <c r="J49" s="2335"/>
      <c r="K49" s="2335"/>
      <c r="L49" s="2335"/>
      <c r="M49" s="2335"/>
      <c r="N49" s="2335"/>
      <c r="O49" s="2335"/>
      <c r="P49" s="2336"/>
      <c r="Q49" s="2334"/>
      <c r="R49" s="2335"/>
      <c r="S49" s="2335"/>
      <c r="T49" s="2335"/>
      <c r="U49" s="2335"/>
      <c r="V49" s="2335"/>
      <c r="W49" s="2336"/>
      <c r="Y49" s="28"/>
    </row>
    <row r="50" spans="2:25" ht="12" customHeight="1" x14ac:dyDescent="0.2">
      <c r="B50" s="117"/>
      <c r="G50" s="28"/>
      <c r="H50" s="118"/>
      <c r="I50" s="2442" t="s">
        <v>1413</v>
      </c>
      <c r="J50" s="2442"/>
      <c r="K50" s="2442"/>
      <c r="L50" s="2442"/>
      <c r="M50" s="2442"/>
      <c r="N50" s="2442"/>
      <c r="O50" s="2442"/>
      <c r="P50" s="2442"/>
      <c r="Q50" s="2516"/>
      <c r="R50" s="2517"/>
      <c r="S50" s="2517"/>
      <c r="T50" s="2517"/>
      <c r="U50" s="2517"/>
      <c r="V50" s="2517"/>
      <c r="W50" s="2518"/>
      <c r="Y50" s="28"/>
    </row>
    <row r="51" spans="2:25" ht="12" customHeight="1" x14ac:dyDescent="0.2">
      <c r="B51" s="117"/>
      <c r="G51" s="28"/>
      <c r="H51" s="118"/>
      <c r="I51" s="2442"/>
      <c r="J51" s="2442"/>
      <c r="K51" s="2442"/>
      <c r="L51" s="2442"/>
      <c r="M51" s="2442"/>
      <c r="N51" s="2442"/>
      <c r="O51" s="2442"/>
      <c r="P51" s="2442"/>
      <c r="Q51" s="2519"/>
      <c r="R51" s="2346"/>
      <c r="S51" s="2346"/>
      <c r="T51" s="2346"/>
      <c r="U51" s="2346"/>
      <c r="V51" s="2346"/>
      <c r="W51" s="2520"/>
      <c r="Y51" s="28"/>
    </row>
    <row r="52" spans="2:25" ht="12" customHeight="1" x14ac:dyDescent="0.2">
      <c r="B52" s="117"/>
      <c r="G52" s="28"/>
      <c r="H52" s="118"/>
      <c r="I52" s="2442" t="s">
        <v>1414</v>
      </c>
      <c r="J52" s="2442"/>
      <c r="K52" s="2442"/>
      <c r="L52" s="2442"/>
      <c r="M52" s="2442"/>
      <c r="N52" s="2442"/>
      <c r="O52" s="2442"/>
      <c r="P52" s="2442"/>
      <c r="Q52" s="2516" t="s">
        <v>1415</v>
      </c>
      <c r="R52" s="2517"/>
      <c r="S52" s="2517"/>
      <c r="T52" s="2517"/>
      <c r="U52" s="2517"/>
      <c r="V52" s="2517"/>
      <c r="W52" s="2518"/>
      <c r="Y52" s="28"/>
    </row>
    <row r="53" spans="2:25" ht="12" customHeight="1" x14ac:dyDescent="0.2">
      <c r="B53" s="117"/>
      <c r="G53" s="28"/>
      <c r="H53" s="118"/>
      <c r="I53" s="2442"/>
      <c r="J53" s="2442"/>
      <c r="K53" s="2442"/>
      <c r="L53" s="2442"/>
      <c r="M53" s="2442"/>
      <c r="N53" s="2442"/>
      <c r="O53" s="2442"/>
      <c r="P53" s="2442"/>
      <c r="Q53" s="2519"/>
      <c r="R53" s="2346"/>
      <c r="S53" s="2346"/>
      <c r="T53" s="2346"/>
      <c r="U53" s="2346"/>
      <c r="V53" s="2346"/>
      <c r="W53" s="2520"/>
      <c r="Y53" s="28"/>
    </row>
    <row r="54" spans="2:25" ht="12" customHeight="1" x14ac:dyDescent="0.2">
      <c r="B54" s="117"/>
      <c r="G54" s="28"/>
      <c r="H54" s="118"/>
      <c r="I54" s="2442" t="s">
        <v>1416</v>
      </c>
      <c r="J54" s="2442"/>
      <c r="K54" s="2442"/>
      <c r="L54" s="2442"/>
      <c r="M54" s="2442"/>
      <c r="N54" s="2442"/>
      <c r="O54" s="2442"/>
      <c r="P54" s="2442"/>
      <c r="Q54" s="2516"/>
      <c r="R54" s="2517"/>
      <c r="S54" s="2517"/>
      <c r="T54" s="2517"/>
      <c r="U54" s="2517"/>
      <c r="V54" s="2517"/>
      <c r="W54" s="2518"/>
      <c r="Y54" s="28"/>
    </row>
    <row r="55" spans="2:25" ht="12" customHeight="1" x14ac:dyDescent="0.2">
      <c r="B55" s="117"/>
      <c r="G55" s="28"/>
      <c r="H55" s="118"/>
      <c r="I55" s="2442"/>
      <c r="J55" s="2442"/>
      <c r="K55" s="2442"/>
      <c r="L55" s="2442"/>
      <c r="M55" s="2442"/>
      <c r="N55" s="2442"/>
      <c r="O55" s="2442"/>
      <c r="P55" s="2442"/>
      <c r="Q55" s="2519"/>
      <c r="R55" s="2346"/>
      <c r="S55" s="2346"/>
      <c r="T55" s="2346"/>
      <c r="U55" s="2346"/>
      <c r="V55" s="2346"/>
      <c r="W55" s="2520"/>
      <c r="Y55" s="28"/>
    </row>
    <row r="56" spans="2:25" ht="15" customHeight="1" x14ac:dyDescent="0.2">
      <c r="B56" s="590"/>
      <c r="C56" s="19"/>
      <c r="D56" s="19"/>
      <c r="E56" s="19"/>
      <c r="F56" s="19"/>
      <c r="G56" s="20"/>
      <c r="H56" s="140"/>
      <c r="I56" s="19"/>
      <c r="J56" s="19"/>
      <c r="K56" s="19"/>
      <c r="L56" s="19"/>
      <c r="M56" s="19"/>
      <c r="N56" s="19"/>
      <c r="O56" s="19"/>
      <c r="P56" s="19"/>
      <c r="Q56" s="19"/>
      <c r="R56" s="19"/>
      <c r="S56" s="19"/>
      <c r="T56" s="19"/>
      <c r="U56" s="19"/>
      <c r="V56" s="19"/>
      <c r="W56" s="2521"/>
      <c r="X56" s="2521"/>
      <c r="Y56" s="2522"/>
    </row>
    <row r="57" spans="2:25" ht="15" customHeight="1" x14ac:dyDescent="0.2">
      <c r="Y57" s="577"/>
    </row>
    <row r="58" spans="2:25" ht="38.4" customHeight="1" x14ac:dyDescent="0.2">
      <c r="B58" s="2515" t="s">
        <v>1419</v>
      </c>
      <c r="C58" s="2515"/>
      <c r="D58" s="2515"/>
      <c r="E58" s="2515"/>
      <c r="F58" s="2515"/>
      <c r="G58" s="2515"/>
      <c r="H58" s="2515"/>
      <c r="I58" s="2515"/>
      <c r="J58" s="2515"/>
      <c r="K58" s="2515"/>
      <c r="L58" s="2515"/>
      <c r="M58" s="2515"/>
      <c r="N58" s="2515"/>
      <c r="O58" s="2515"/>
      <c r="P58" s="2515"/>
      <c r="Q58" s="2515"/>
      <c r="R58" s="2515"/>
      <c r="S58" s="2515"/>
      <c r="T58" s="2515"/>
      <c r="U58" s="2515"/>
      <c r="V58" s="2515"/>
      <c r="W58" s="2515"/>
      <c r="X58" s="2515"/>
      <c r="Y58" s="2515"/>
    </row>
    <row r="59" spans="2:25" ht="24" customHeight="1" x14ac:dyDescent="0.2">
      <c r="B59" s="2515" t="s">
        <v>1420</v>
      </c>
      <c r="C59" s="2515"/>
      <c r="D59" s="2515"/>
      <c r="E59" s="2515"/>
      <c r="F59" s="2515"/>
      <c r="G59" s="2515"/>
      <c r="H59" s="2515"/>
      <c r="I59" s="2515"/>
      <c r="J59" s="2515"/>
      <c r="K59" s="2515"/>
      <c r="L59" s="2515"/>
      <c r="M59" s="2515"/>
      <c r="N59" s="2515"/>
      <c r="O59" s="2515"/>
      <c r="P59" s="2515"/>
      <c r="Q59" s="2515"/>
      <c r="R59" s="2515"/>
      <c r="S59" s="2515"/>
      <c r="T59" s="2515"/>
      <c r="U59" s="2515"/>
      <c r="V59" s="2515"/>
      <c r="W59" s="2515"/>
      <c r="X59" s="2515"/>
      <c r="Y59" s="2515"/>
    </row>
    <row r="60" spans="2:25" ht="24" customHeight="1" x14ac:dyDescent="0.2">
      <c r="B60" s="2515" t="s">
        <v>1421</v>
      </c>
      <c r="C60" s="2515"/>
      <c r="D60" s="2515"/>
      <c r="E60" s="2515"/>
      <c r="F60" s="2515"/>
      <c r="G60" s="2515"/>
      <c r="H60" s="2515"/>
      <c r="I60" s="2515"/>
      <c r="J60" s="2515"/>
      <c r="K60" s="2515"/>
      <c r="L60" s="2515"/>
      <c r="M60" s="2515"/>
      <c r="N60" s="2515"/>
      <c r="O60" s="2515"/>
      <c r="P60" s="2515"/>
      <c r="Q60" s="2515"/>
      <c r="R60" s="2515"/>
      <c r="S60" s="2515"/>
      <c r="T60" s="2515"/>
      <c r="U60" s="2515"/>
      <c r="V60" s="2515"/>
      <c r="W60" s="2515"/>
      <c r="X60" s="2515"/>
      <c r="Y60" s="2515"/>
    </row>
    <row r="61" spans="2:25" x14ac:dyDescent="0.2">
      <c r="B61" s="141" t="s">
        <v>747</v>
      </c>
      <c r="D61" s="655"/>
      <c r="E61" s="655"/>
      <c r="F61" s="655"/>
      <c r="G61" s="655"/>
      <c r="H61" s="655"/>
      <c r="I61" s="655"/>
      <c r="J61" s="655"/>
      <c r="K61" s="655"/>
      <c r="L61" s="655"/>
      <c r="M61" s="655"/>
      <c r="N61" s="655"/>
      <c r="O61" s="655"/>
      <c r="P61" s="655"/>
      <c r="Q61" s="655"/>
      <c r="R61" s="655"/>
      <c r="S61" s="655"/>
      <c r="T61" s="655"/>
      <c r="U61" s="655"/>
      <c r="V61" s="655"/>
      <c r="W61" s="655"/>
      <c r="X61" s="655"/>
      <c r="Y61" s="655"/>
    </row>
    <row r="62" spans="2:25" x14ac:dyDescent="0.2">
      <c r="B62" s="141"/>
      <c r="D62" s="580"/>
      <c r="E62" s="580"/>
      <c r="F62" s="580"/>
      <c r="G62" s="580"/>
      <c r="H62" s="580"/>
      <c r="I62" s="580"/>
      <c r="J62" s="580"/>
      <c r="K62" s="580"/>
      <c r="L62" s="580"/>
      <c r="M62" s="580"/>
      <c r="N62" s="580"/>
      <c r="O62" s="580"/>
      <c r="P62" s="580"/>
      <c r="Q62" s="580"/>
      <c r="R62" s="580"/>
      <c r="S62" s="580"/>
      <c r="T62" s="580"/>
      <c r="U62" s="580"/>
      <c r="V62" s="580"/>
      <c r="W62" s="580"/>
      <c r="X62" s="580"/>
      <c r="Y62" s="580"/>
    </row>
    <row r="122" spans="3:7" x14ac:dyDescent="0.2">
      <c r="C122" s="19"/>
      <c r="D122" s="19"/>
      <c r="E122" s="19"/>
      <c r="F122" s="19"/>
      <c r="G122" s="19"/>
    </row>
    <row r="123" spans="3:7" x14ac:dyDescent="0.2">
      <c r="C123" s="17"/>
    </row>
  </sheetData>
  <mergeCells count="38">
    <mergeCell ref="S3:T3"/>
    <mergeCell ref="B4:Y4"/>
    <mergeCell ref="H6:Y6"/>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10"/>
  <dataValidations count="1">
    <dataValidation type="list" allowBlank="1" showInputMessage="1" showErrorMessage="1" sqref="R7 M7 H7:H13 P8:P12" xr:uid="{00000000-0002-0000-1800-000000000000}">
      <formula1>"□,■"</formula1>
    </dataValidation>
  </dataValidations>
  <pageMargins left="0.7" right="0.7" top="0.75" bottom="0.75" header="0.3" footer="0.3"/>
  <pageSetup paperSize="9" scale="8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1"/>
  <dimension ref="B2:AJ123"/>
  <sheetViews>
    <sheetView view="pageBreakPreview" topLeftCell="A7" zoomScale="60" zoomScaleNormal="100" workbookViewId="0"/>
  </sheetViews>
  <sheetFormatPr defaultColWidth="4" defaultRowHeight="13.2" x14ac:dyDescent="0.2"/>
  <cols>
    <col min="1" max="1" width="2.88671875" style="1" customWidth="1"/>
    <col min="2" max="2" width="2.33203125" style="1" customWidth="1"/>
    <col min="3" max="3" width="3.44140625" style="1" customWidth="1"/>
    <col min="4" max="15" width="3.6640625" style="1" customWidth="1"/>
    <col min="16" max="16" width="1.44140625" style="1" customWidth="1"/>
    <col min="17" max="18" width="3.6640625" style="1" customWidth="1"/>
    <col min="19" max="19" width="2.77734375" style="1" customWidth="1"/>
    <col min="20" max="31" width="3.6640625" style="1" customWidth="1"/>
    <col min="32" max="16384" width="4" style="1"/>
  </cols>
  <sheetData>
    <row r="2" spans="2:31" x14ac:dyDescent="0.2">
      <c r="B2" s="1" t="s">
        <v>1426</v>
      </c>
    </row>
    <row r="3" spans="2:31" x14ac:dyDescent="0.2">
      <c r="U3" s="2"/>
      <c r="X3" s="598" t="s">
        <v>427</v>
      </c>
      <c r="Y3" s="2441"/>
      <c r="Z3" s="2441"/>
      <c r="AA3" s="598" t="s">
        <v>428</v>
      </c>
      <c r="AB3" s="7"/>
      <c r="AC3" s="598" t="s">
        <v>476</v>
      </c>
      <c r="AD3" s="7"/>
      <c r="AE3" s="598" t="s">
        <v>477</v>
      </c>
    </row>
    <row r="4" spans="2:31" x14ac:dyDescent="0.2">
      <c r="T4" s="25"/>
      <c r="U4" s="25"/>
      <c r="V4" s="25"/>
    </row>
    <row r="5" spans="2:31" x14ac:dyDescent="0.2">
      <c r="B5" s="2441" t="s">
        <v>1155</v>
      </c>
      <c r="C5" s="2441"/>
      <c r="D5" s="2441"/>
      <c r="E5" s="2441"/>
      <c r="F5" s="2441"/>
      <c r="G5" s="2441"/>
      <c r="H5" s="2441"/>
      <c r="I5" s="2441"/>
      <c r="J5" s="2441"/>
      <c r="K5" s="2441"/>
      <c r="L5" s="2441"/>
      <c r="M5" s="2441"/>
      <c r="N5" s="2441"/>
      <c r="O5" s="2441"/>
      <c r="P5" s="2441"/>
      <c r="Q5" s="2441"/>
      <c r="R5" s="2441"/>
      <c r="S5" s="2441"/>
      <c r="T5" s="2441"/>
      <c r="U5" s="2441"/>
      <c r="V5" s="2441"/>
      <c r="W5" s="2441"/>
      <c r="X5" s="2441"/>
      <c r="Y5" s="2441"/>
      <c r="Z5" s="2441"/>
      <c r="AA5" s="2441"/>
      <c r="AB5" s="2441"/>
      <c r="AC5" s="2441"/>
      <c r="AD5" s="2441"/>
      <c r="AE5" s="2441"/>
    </row>
    <row r="6" spans="2:31" ht="65.25" customHeight="1" x14ac:dyDescent="0.2">
      <c r="B6" s="2533" t="s">
        <v>1206</v>
      </c>
      <c r="C6" s="2533"/>
      <c r="D6" s="2533"/>
      <c r="E6" s="2533"/>
      <c r="F6" s="2533"/>
      <c r="G6" s="2533"/>
      <c r="H6" s="2533"/>
      <c r="I6" s="2533"/>
      <c r="J6" s="2533"/>
      <c r="K6" s="2533"/>
      <c r="L6" s="2533"/>
      <c r="M6" s="2533"/>
      <c r="N6" s="2533"/>
      <c r="O6" s="2533"/>
      <c r="P6" s="2533"/>
      <c r="Q6" s="2533"/>
      <c r="R6" s="2533"/>
      <c r="S6" s="2533"/>
      <c r="T6" s="2533"/>
      <c r="U6" s="2533"/>
      <c r="V6" s="2533"/>
      <c r="W6" s="2533"/>
      <c r="X6" s="2533"/>
      <c r="Y6" s="2533"/>
      <c r="Z6" s="2533"/>
      <c r="AA6" s="2533"/>
      <c r="AB6" s="2533"/>
      <c r="AC6" s="2533"/>
      <c r="AD6" s="2533"/>
      <c r="AE6" s="7"/>
    </row>
    <row r="7" spans="2:31" ht="23.25" customHeight="1" x14ac:dyDescent="0.2"/>
    <row r="8" spans="2:31" ht="23.25" customHeight="1" x14ac:dyDescent="0.2">
      <c r="B8" s="286" t="s">
        <v>571</v>
      </c>
      <c r="C8" s="286"/>
      <c r="D8" s="286"/>
      <c r="E8" s="286"/>
      <c r="F8" s="2258"/>
      <c r="G8" s="2259"/>
      <c r="H8" s="2259"/>
      <c r="I8" s="2259"/>
      <c r="J8" s="2259"/>
      <c r="K8" s="2259"/>
      <c r="L8" s="2259"/>
      <c r="M8" s="2259"/>
      <c r="N8" s="2259"/>
      <c r="O8" s="2259"/>
      <c r="P8" s="2259"/>
      <c r="Q8" s="2259"/>
      <c r="R8" s="2259"/>
      <c r="S8" s="2259"/>
      <c r="T8" s="2259"/>
      <c r="U8" s="2259"/>
      <c r="V8" s="2259"/>
      <c r="W8" s="2259"/>
      <c r="X8" s="2259"/>
      <c r="Y8" s="2259"/>
      <c r="Z8" s="2259"/>
      <c r="AA8" s="2259"/>
      <c r="AB8" s="2259"/>
      <c r="AC8" s="2259"/>
      <c r="AD8" s="2259"/>
      <c r="AE8" s="2260"/>
    </row>
    <row r="9" spans="2:31" ht="24.9" customHeight="1" x14ac:dyDescent="0.2">
      <c r="B9" s="286" t="s">
        <v>601</v>
      </c>
      <c r="C9" s="286"/>
      <c r="D9" s="286"/>
      <c r="E9" s="286"/>
      <c r="F9" s="571" t="s">
        <v>8</v>
      </c>
      <c r="G9" s="649" t="s">
        <v>1156</v>
      </c>
      <c r="H9" s="649"/>
      <c r="I9" s="649"/>
      <c r="J9" s="649"/>
      <c r="K9" s="572" t="s">
        <v>8</v>
      </c>
      <c r="L9" s="649" t="s">
        <v>1157</v>
      </c>
      <c r="M9" s="649"/>
      <c r="N9" s="649"/>
      <c r="O9" s="649"/>
      <c r="P9" s="649"/>
      <c r="Q9" s="572" t="s">
        <v>8</v>
      </c>
      <c r="R9" s="649" t="s">
        <v>1158</v>
      </c>
      <c r="S9" s="649"/>
      <c r="T9" s="649"/>
      <c r="U9" s="649"/>
      <c r="V9" s="649"/>
      <c r="W9" s="649"/>
      <c r="X9" s="649"/>
      <c r="Y9" s="649"/>
      <c r="Z9" s="649"/>
      <c r="AA9" s="649"/>
      <c r="AB9" s="649"/>
      <c r="AC9" s="649"/>
      <c r="AD9" s="628"/>
      <c r="AE9" s="629"/>
    </row>
    <row r="10" spans="2:31" ht="24.9" customHeight="1" x14ac:dyDescent="0.2">
      <c r="B10" s="2331" t="s">
        <v>1159</v>
      </c>
      <c r="C10" s="2332"/>
      <c r="D10" s="2332"/>
      <c r="E10" s="2333"/>
      <c r="F10" s="7" t="s">
        <v>8</v>
      </c>
      <c r="G10" s="2" t="s">
        <v>1207</v>
      </c>
      <c r="H10" s="2"/>
      <c r="I10" s="2"/>
      <c r="J10" s="2"/>
      <c r="K10" s="2"/>
      <c r="L10" s="2"/>
      <c r="M10" s="2"/>
      <c r="N10" s="2"/>
      <c r="O10" s="2"/>
      <c r="Q10" s="637"/>
      <c r="R10" s="573" t="s">
        <v>8</v>
      </c>
      <c r="S10" s="2" t="s">
        <v>1208</v>
      </c>
      <c r="T10" s="2"/>
      <c r="U10" s="2"/>
      <c r="V10" s="2"/>
      <c r="W10" s="13"/>
      <c r="X10" s="13"/>
      <c r="Y10" s="13"/>
      <c r="Z10" s="13"/>
      <c r="AA10" s="13"/>
      <c r="AB10" s="13"/>
      <c r="AC10" s="13"/>
      <c r="AD10" s="637"/>
      <c r="AE10" s="4"/>
    </row>
    <row r="11" spans="2:31" ht="24.9" customHeight="1" x14ac:dyDescent="0.2">
      <c r="B11" s="2523"/>
      <c r="C11" s="2441"/>
      <c r="D11" s="2441"/>
      <c r="E11" s="2524"/>
      <c r="F11" s="7" t="s">
        <v>8</v>
      </c>
      <c r="G11" s="2" t="s">
        <v>1209</v>
      </c>
      <c r="H11" s="2"/>
      <c r="I11" s="2"/>
      <c r="J11" s="2"/>
      <c r="K11" s="2"/>
      <c r="L11" s="2"/>
      <c r="M11" s="2"/>
      <c r="N11" s="2"/>
      <c r="O11" s="2"/>
      <c r="R11" s="7" t="s">
        <v>8</v>
      </c>
      <c r="S11" s="2" t="s">
        <v>1210</v>
      </c>
      <c r="T11" s="2"/>
      <c r="U11" s="2"/>
      <c r="V11" s="2"/>
      <c r="W11" s="2"/>
      <c r="X11" s="2"/>
      <c r="Y11" s="2"/>
      <c r="Z11" s="2"/>
      <c r="AA11" s="2"/>
      <c r="AB11" s="2"/>
      <c r="AC11" s="2"/>
      <c r="AE11" s="636"/>
    </row>
    <row r="12" spans="2:31" ht="24.9" customHeight="1" x14ac:dyDescent="0.2">
      <c r="B12" s="2523"/>
      <c r="C12" s="2441"/>
      <c r="D12" s="2441"/>
      <c r="E12" s="2524"/>
      <c r="F12" s="7" t="s">
        <v>8</v>
      </c>
      <c r="G12" s="169" t="s">
        <v>1211</v>
      </c>
      <c r="H12" s="2"/>
      <c r="I12" s="2"/>
      <c r="J12" s="2"/>
      <c r="K12" s="2"/>
      <c r="L12" s="2"/>
      <c r="M12" s="2"/>
      <c r="N12" s="2"/>
      <c r="O12" s="2"/>
      <c r="R12" s="7" t="s">
        <v>8</v>
      </c>
      <c r="S12" s="169" t="s">
        <v>1212</v>
      </c>
      <c r="T12" s="2"/>
      <c r="U12" s="2"/>
      <c r="V12" s="2"/>
      <c r="W12" s="2"/>
      <c r="X12" s="2"/>
      <c r="Y12" s="2"/>
      <c r="Z12" s="2"/>
      <c r="AA12" s="2"/>
      <c r="AB12" s="2"/>
      <c r="AC12" s="2"/>
      <c r="AE12" s="636"/>
    </row>
    <row r="13" spans="2:31" ht="24.9" customHeight="1" x14ac:dyDescent="0.2">
      <c r="B13" s="2523"/>
      <c r="C13" s="2441"/>
      <c r="D13" s="2441"/>
      <c r="E13" s="2524"/>
      <c r="F13" s="7" t="s">
        <v>8</v>
      </c>
      <c r="G13" s="2" t="s">
        <v>1213</v>
      </c>
      <c r="H13" s="2"/>
      <c r="I13" s="2"/>
      <c r="J13" s="2"/>
      <c r="K13" s="2"/>
      <c r="L13" s="2"/>
      <c r="M13"/>
      <c r="N13" s="2"/>
      <c r="O13" s="2"/>
      <c r="R13" s="7" t="s">
        <v>8</v>
      </c>
      <c r="S13" s="2" t="s">
        <v>1214</v>
      </c>
      <c r="T13" s="2"/>
      <c r="U13" s="2"/>
      <c r="V13" s="2"/>
      <c r="W13" s="2"/>
      <c r="X13" s="2"/>
      <c r="Y13" s="2"/>
      <c r="Z13" s="2"/>
      <c r="AA13" s="2"/>
      <c r="AB13" s="2"/>
      <c r="AC13" s="2"/>
      <c r="AE13" s="636"/>
    </row>
    <row r="14" spans="2:31" ht="24.9" customHeight="1" x14ac:dyDescent="0.2">
      <c r="B14" s="2523"/>
      <c r="C14" s="2441"/>
      <c r="D14" s="2441"/>
      <c r="E14" s="2524"/>
      <c r="F14" s="7" t="s">
        <v>8</v>
      </c>
      <c r="G14" s="2" t="s">
        <v>1215</v>
      </c>
      <c r="H14" s="2"/>
      <c r="I14" s="2"/>
      <c r="J14" s="2"/>
      <c r="K14"/>
      <c r="L14" s="169"/>
      <c r="M14" s="463"/>
      <c r="N14" s="463"/>
      <c r="O14" s="169"/>
      <c r="R14" s="7"/>
      <c r="S14" s="2"/>
      <c r="T14" s="169"/>
      <c r="U14" s="169"/>
      <c r="V14" s="169"/>
      <c r="W14" s="169"/>
      <c r="X14" s="169"/>
      <c r="Y14" s="169"/>
      <c r="Z14" s="169"/>
      <c r="AA14" s="169"/>
      <c r="AB14" s="169"/>
      <c r="AC14" s="169"/>
      <c r="AE14" s="636"/>
    </row>
    <row r="15" spans="2:31" ht="24.9" customHeight="1" x14ac:dyDescent="0.2">
      <c r="B15" s="286" t="s">
        <v>602</v>
      </c>
      <c r="C15" s="286"/>
      <c r="D15" s="286"/>
      <c r="E15" s="286"/>
      <c r="F15" s="571" t="s">
        <v>8</v>
      </c>
      <c r="G15" s="649" t="s">
        <v>1160</v>
      </c>
      <c r="H15" s="287"/>
      <c r="I15" s="287"/>
      <c r="J15" s="287"/>
      <c r="K15" s="287"/>
      <c r="L15" s="287"/>
      <c r="M15" s="287"/>
      <c r="N15" s="287"/>
      <c r="O15" s="287"/>
      <c r="P15" s="287"/>
      <c r="Q15" s="628"/>
      <c r="R15" s="572" t="s">
        <v>8</v>
      </c>
      <c r="S15" s="649" t="s">
        <v>1161</v>
      </c>
      <c r="T15" s="287"/>
      <c r="U15" s="287"/>
      <c r="V15" s="287"/>
      <c r="W15" s="287"/>
      <c r="X15" s="287"/>
      <c r="Y15" s="287"/>
      <c r="Z15" s="287"/>
      <c r="AA15" s="287"/>
      <c r="AB15" s="287"/>
      <c r="AC15" s="287"/>
      <c r="AD15" s="628"/>
      <c r="AE15" s="629"/>
    </row>
    <row r="16" spans="2:31" ht="30.75" customHeight="1" x14ac:dyDescent="0.2"/>
    <row r="17" spans="2:31" x14ac:dyDescent="0.2">
      <c r="B17" s="589"/>
      <c r="C17" s="628"/>
      <c r="D17" s="628"/>
      <c r="E17" s="628"/>
      <c r="F17" s="628"/>
      <c r="G17" s="628"/>
      <c r="H17" s="628"/>
      <c r="I17" s="628"/>
      <c r="J17" s="628"/>
      <c r="K17" s="628"/>
      <c r="L17" s="628"/>
      <c r="M17" s="628"/>
      <c r="N17" s="628"/>
      <c r="O17" s="628"/>
      <c r="P17" s="628"/>
      <c r="Q17" s="628"/>
      <c r="R17" s="628"/>
      <c r="S17" s="628"/>
      <c r="T17" s="628"/>
      <c r="U17" s="628"/>
      <c r="V17" s="628"/>
      <c r="W17" s="628"/>
      <c r="X17" s="628"/>
      <c r="Y17" s="628"/>
      <c r="Z17" s="629"/>
      <c r="AA17" s="571"/>
      <c r="AB17" s="572" t="s">
        <v>580</v>
      </c>
      <c r="AC17" s="572" t="s">
        <v>581</v>
      </c>
      <c r="AD17" s="572" t="s">
        <v>582</v>
      </c>
      <c r="AE17" s="629"/>
    </row>
    <row r="18" spans="2:31" x14ac:dyDescent="0.2">
      <c r="B18" s="5" t="s">
        <v>1162</v>
      </c>
      <c r="C18" s="637"/>
      <c r="D18" s="637"/>
      <c r="E18" s="637"/>
      <c r="F18" s="637"/>
      <c r="G18" s="637"/>
      <c r="H18" s="637"/>
      <c r="I18" s="637"/>
      <c r="J18" s="637"/>
      <c r="K18" s="637"/>
      <c r="L18" s="637"/>
      <c r="M18" s="637"/>
      <c r="N18" s="637"/>
      <c r="O18" s="637"/>
      <c r="P18" s="637"/>
      <c r="Q18" s="637"/>
      <c r="R18" s="637"/>
      <c r="S18" s="637"/>
      <c r="T18" s="637"/>
      <c r="U18" s="637"/>
      <c r="V18" s="637"/>
      <c r="W18" s="637"/>
      <c r="X18" s="637"/>
      <c r="Y18" s="637"/>
      <c r="Z18" s="14"/>
      <c r="AA18" s="107"/>
      <c r="AB18" s="573"/>
      <c r="AC18" s="573"/>
      <c r="AD18" s="637"/>
      <c r="AE18" s="4"/>
    </row>
    <row r="19" spans="2:31" x14ac:dyDescent="0.2">
      <c r="B19" s="59"/>
      <c r="C19" s="288" t="s">
        <v>1163</v>
      </c>
      <c r="D19" s="1" t="s">
        <v>1216</v>
      </c>
      <c r="Z19" s="223"/>
      <c r="AA19" s="671"/>
      <c r="AB19" s="7" t="s">
        <v>8</v>
      </c>
      <c r="AC19" s="7" t="s">
        <v>581</v>
      </c>
      <c r="AD19" s="7" t="s">
        <v>8</v>
      </c>
      <c r="AE19" s="636"/>
    </row>
    <row r="20" spans="2:31" x14ac:dyDescent="0.2">
      <c r="B20" s="59"/>
      <c r="D20" s="1" t="s">
        <v>1164</v>
      </c>
      <c r="Z20" s="52"/>
      <c r="AA20" s="530"/>
      <c r="AB20" s="7"/>
      <c r="AC20" s="7"/>
      <c r="AE20" s="636"/>
    </row>
    <row r="21" spans="2:31" x14ac:dyDescent="0.2">
      <c r="B21" s="59"/>
      <c r="Z21" s="52"/>
      <c r="AA21" s="530"/>
      <c r="AB21" s="7"/>
      <c r="AC21" s="7"/>
      <c r="AE21" s="636"/>
    </row>
    <row r="22" spans="2:31" ht="13.5" customHeight="1" x14ac:dyDescent="0.2">
      <c r="B22" s="59"/>
      <c r="D22" s="648" t="s">
        <v>1217</v>
      </c>
      <c r="E22" s="649"/>
      <c r="F22" s="649"/>
      <c r="G22" s="649"/>
      <c r="H22" s="649"/>
      <c r="I22" s="649"/>
      <c r="J22" s="649"/>
      <c r="K22" s="649"/>
      <c r="L22" s="649"/>
      <c r="M22" s="649"/>
      <c r="N22" s="649"/>
      <c r="O22" s="628"/>
      <c r="P22" s="628"/>
      <c r="Q22" s="628"/>
      <c r="R22" s="628"/>
      <c r="S22" s="649"/>
      <c r="T22" s="649"/>
      <c r="U22" s="2258"/>
      <c r="V22" s="2259"/>
      <c r="W22" s="2259"/>
      <c r="X22" s="628" t="s">
        <v>1165</v>
      </c>
      <c r="Y22" s="59"/>
      <c r="Z22" s="52"/>
      <c r="AA22" s="530"/>
      <c r="AB22" s="7"/>
      <c r="AC22" s="7"/>
      <c r="AE22" s="636"/>
    </row>
    <row r="23" spans="2:31" x14ac:dyDescent="0.2">
      <c r="B23" s="59"/>
      <c r="D23" s="648" t="s">
        <v>1188</v>
      </c>
      <c r="E23" s="649"/>
      <c r="F23" s="649"/>
      <c r="G23" s="649"/>
      <c r="H23" s="649"/>
      <c r="I23" s="649"/>
      <c r="J23" s="649"/>
      <c r="K23" s="649"/>
      <c r="L23" s="649"/>
      <c r="M23" s="649"/>
      <c r="N23" s="649"/>
      <c r="O23" s="628"/>
      <c r="P23" s="628"/>
      <c r="Q23" s="628"/>
      <c r="R23" s="628"/>
      <c r="S23" s="649"/>
      <c r="T23" s="649"/>
      <c r="U23" s="2258"/>
      <c r="V23" s="2259"/>
      <c r="W23" s="2259"/>
      <c r="X23" s="628" t="s">
        <v>1165</v>
      </c>
      <c r="Y23" s="59"/>
      <c r="Z23" s="636"/>
      <c r="AA23" s="530"/>
      <c r="AB23" s="7"/>
      <c r="AC23" s="7"/>
      <c r="AE23" s="636"/>
    </row>
    <row r="24" spans="2:31" x14ac:dyDescent="0.2">
      <c r="B24" s="59"/>
      <c r="D24" s="648" t="s">
        <v>1166</v>
      </c>
      <c r="E24" s="649"/>
      <c r="F24" s="649"/>
      <c r="G24" s="649"/>
      <c r="H24" s="649"/>
      <c r="I24" s="649"/>
      <c r="J24" s="649"/>
      <c r="K24" s="649"/>
      <c r="L24" s="649"/>
      <c r="M24" s="649"/>
      <c r="N24" s="649"/>
      <c r="O24" s="628"/>
      <c r="P24" s="628"/>
      <c r="Q24" s="628"/>
      <c r="R24" s="628"/>
      <c r="S24" s="649"/>
      <c r="T24" s="289" t="str">
        <f>(IFERROR(ROUNDDOWN(T23/T22*100,0),""))</f>
        <v/>
      </c>
      <c r="U24" s="2534" t="str">
        <f>(IFERROR(ROUNDDOWN(U23/U22*100,0),""))</f>
        <v/>
      </c>
      <c r="V24" s="2535"/>
      <c r="W24" s="2535"/>
      <c r="X24" s="628" t="s">
        <v>445</v>
      </c>
      <c r="Y24" s="59"/>
      <c r="Z24" s="63"/>
      <c r="AA24" s="530"/>
      <c r="AB24" s="7"/>
      <c r="AC24" s="7"/>
      <c r="AE24" s="636"/>
    </row>
    <row r="25" spans="2:31" x14ac:dyDescent="0.2">
      <c r="B25" s="59"/>
      <c r="D25" s="1" t="s">
        <v>1218</v>
      </c>
      <c r="Z25" s="63"/>
      <c r="AA25" s="530"/>
      <c r="AB25" s="7"/>
      <c r="AC25" s="7"/>
      <c r="AE25" s="636"/>
    </row>
    <row r="26" spans="2:31" x14ac:dyDescent="0.2">
      <c r="B26" s="59"/>
      <c r="E26" s="1" t="s">
        <v>1219</v>
      </c>
      <c r="Z26" s="63"/>
      <c r="AA26" s="530"/>
      <c r="AB26" s="7"/>
      <c r="AC26" s="7"/>
      <c r="AE26" s="636"/>
    </row>
    <row r="27" spans="2:31" x14ac:dyDescent="0.2">
      <c r="B27" s="59"/>
      <c r="Z27" s="63"/>
      <c r="AA27" s="530"/>
      <c r="AB27" s="7"/>
      <c r="AC27" s="7"/>
      <c r="AE27" s="636"/>
    </row>
    <row r="28" spans="2:31" x14ac:dyDescent="0.2">
      <c r="B28" s="59"/>
      <c r="C28" s="288" t="s">
        <v>1167</v>
      </c>
      <c r="D28" s="1" t="s">
        <v>1220</v>
      </c>
      <c r="Z28" s="223"/>
      <c r="AA28" s="530"/>
      <c r="AB28" s="7" t="s">
        <v>8</v>
      </c>
      <c r="AC28" s="7" t="s">
        <v>581</v>
      </c>
      <c r="AD28" s="7" t="s">
        <v>8</v>
      </c>
      <c r="AE28" s="636"/>
    </row>
    <row r="29" spans="2:31" x14ac:dyDescent="0.2">
      <c r="B29" s="59"/>
      <c r="C29" s="288"/>
      <c r="D29" s="1" t="s">
        <v>1168</v>
      </c>
      <c r="Z29" s="223"/>
      <c r="AA29" s="530"/>
      <c r="AB29" s="7"/>
      <c r="AC29" s="7"/>
      <c r="AD29" s="7"/>
      <c r="AE29" s="636"/>
    </row>
    <row r="30" spans="2:31" x14ac:dyDescent="0.2">
      <c r="B30" s="59"/>
      <c r="C30" s="288"/>
      <c r="D30" s="1" t="s">
        <v>1169</v>
      </c>
      <c r="Z30" s="223"/>
      <c r="AA30" s="671"/>
      <c r="AB30" s="7"/>
      <c r="AC30" s="662"/>
      <c r="AE30" s="636"/>
    </row>
    <row r="31" spans="2:31" x14ac:dyDescent="0.2">
      <c r="B31" s="59"/>
      <c r="Z31" s="63"/>
      <c r="AA31" s="530"/>
      <c r="AB31" s="7"/>
      <c r="AC31" s="7"/>
      <c r="AE31" s="636"/>
    </row>
    <row r="32" spans="2:31" ht="13.5" customHeight="1" x14ac:dyDescent="0.2">
      <c r="B32" s="59"/>
      <c r="C32" s="288"/>
      <c r="D32" s="648" t="s">
        <v>1170</v>
      </c>
      <c r="E32" s="649"/>
      <c r="F32" s="649"/>
      <c r="G32" s="649"/>
      <c r="H32" s="649"/>
      <c r="I32" s="649"/>
      <c r="J32" s="649"/>
      <c r="K32" s="649"/>
      <c r="L32" s="649"/>
      <c r="M32" s="649"/>
      <c r="N32" s="649"/>
      <c r="O32" s="628"/>
      <c r="P32" s="628"/>
      <c r="Q32" s="628"/>
      <c r="R32" s="628"/>
      <c r="S32" s="628"/>
      <c r="T32" s="629"/>
      <c r="U32" s="2258"/>
      <c r="V32" s="2259"/>
      <c r="W32" s="2259"/>
      <c r="X32" s="629" t="s">
        <v>1165</v>
      </c>
      <c r="Y32" s="59"/>
      <c r="Z32" s="63"/>
      <c r="AA32" s="530"/>
      <c r="AB32" s="7"/>
      <c r="AC32" s="7"/>
      <c r="AE32" s="636"/>
    </row>
    <row r="33" spans="2:32" x14ac:dyDescent="0.2">
      <c r="B33" s="59"/>
      <c r="C33" s="288"/>
      <c r="D33" s="2"/>
      <c r="E33" s="2"/>
      <c r="F33" s="2"/>
      <c r="G33" s="2"/>
      <c r="H33" s="2"/>
      <c r="I33" s="2"/>
      <c r="J33" s="2"/>
      <c r="K33" s="2"/>
      <c r="L33" s="2"/>
      <c r="M33" s="2"/>
      <c r="N33" s="2"/>
      <c r="U33" s="7"/>
      <c r="V33" s="7"/>
      <c r="W33" s="7"/>
      <c r="Z33" s="63"/>
      <c r="AA33" s="530"/>
      <c r="AB33" s="7"/>
      <c r="AC33" s="7"/>
      <c r="AE33" s="636"/>
    </row>
    <row r="34" spans="2:32" ht="13.5" customHeight="1" x14ac:dyDescent="0.2">
      <c r="B34" s="59"/>
      <c r="C34" s="288"/>
      <c r="E34" s="154" t="s">
        <v>1171</v>
      </c>
      <c r="Z34" s="63"/>
      <c r="AA34" s="530"/>
      <c r="AB34" s="7"/>
      <c r="AC34" s="7"/>
      <c r="AE34" s="636"/>
    </row>
    <row r="35" spans="2:32" x14ac:dyDescent="0.2">
      <c r="B35" s="59"/>
      <c r="C35" s="288"/>
      <c r="E35" s="2529" t="s">
        <v>1221</v>
      </c>
      <c r="F35" s="2529"/>
      <c r="G35" s="2529"/>
      <c r="H35" s="2529"/>
      <c r="I35" s="2529"/>
      <c r="J35" s="2529"/>
      <c r="K35" s="2529"/>
      <c r="L35" s="2529"/>
      <c r="M35" s="2529"/>
      <c r="N35" s="2529"/>
      <c r="O35" s="2529" t="s">
        <v>1172</v>
      </c>
      <c r="P35" s="2529"/>
      <c r="Q35" s="2529"/>
      <c r="R35" s="2529"/>
      <c r="S35" s="2529"/>
      <c r="Z35" s="63"/>
      <c r="AA35" s="530"/>
      <c r="AB35" s="7"/>
      <c r="AC35" s="7"/>
      <c r="AE35" s="636"/>
    </row>
    <row r="36" spans="2:32" x14ac:dyDescent="0.2">
      <c r="B36" s="59"/>
      <c r="C36" s="288"/>
      <c r="E36" s="2529" t="s">
        <v>1173</v>
      </c>
      <c r="F36" s="2529"/>
      <c r="G36" s="2529"/>
      <c r="H36" s="2529"/>
      <c r="I36" s="2529"/>
      <c r="J36" s="2529"/>
      <c r="K36" s="2529"/>
      <c r="L36" s="2529"/>
      <c r="M36" s="2529"/>
      <c r="N36" s="2529"/>
      <c r="O36" s="2529" t="s">
        <v>1174</v>
      </c>
      <c r="P36" s="2529"/>
      <c r="Q36" s="2529"/>
      <c r="R36" s="2529"/>
      <c r="S36" s="2529"/>
      <c r="Z36" s="63"/>
      <c r="AA36" s="530"/>
      <c r="AB36" s="7"/>
      <c r="AC36" s="7"/>
      <c r="AE36" s="636"/>
    </row>
    <row r="37" spans="2:32" x14ac:dyDescent="0.2">
      <c r="B37" s="59"/>
      <c r="C37" s="288"/>
      <c r="E37" s="2529" t="s">
        <v>1175</v>
      </c>
      <c r="F37" s="2529"/>
      <c r="G37" s="2529"/>
      <c r="H37" s="2529"/>
      <c r="I37" s="2529"/>
      <c r="J37" s="2529"/>
      <c r="K37" s="2529"/>
      <c r="L37" s="2529"/>
      <c r="M37" s="2529"/>
      <c r="N37" s="2529"/>
      <c r="O37" s="2529" t="s">
        <v>1176</v>
      </c>
      <c r="P37" s="2529"/>
      <c r="Q37" s="2529"/>
      <c r="R37" s="2529"/>
      <c r="S37" s="2529"/>
      <c r="Z37" s="63"/>
      <c r="AA37" s="530"/>
      <c r="AB37" s="7"/>
      <c r="AC37" s="7"/>
      <c r="AE37" s="636"/>
    </row>
    <row r="38" spans="2:32" x14ac:dyDescent="0.2">
      <c r="B38" s="59"/>
      <c r="C38" s="288"/>
      <c r="D38" s="636"/>
      <c r="E38" s="2530" t="s">
        <v>1177</v>
      </c>
      <c r="F38" s="2529"/>
      <c r="G38" s="2529"/>
      <c r="H38" s="2529"/>
      <c r="I38" s="2529"/>
      <c r="J38" s="2529"/>
      <c r="K38" s="2529"/>
      <c r="L38" s="2529"/>
      <c r="M38" s="2529"/>
      <c r="N38" s="2529"/>
      <c r="O38" s="2529" t="s">
        <v>850</v>
      </c>
      <c r="P38" s="2529"/>
      <c r="Q38" s="2529"/>
      <c r="R38" s="2529"/>
      <c r="S38" s="2531"/>
      <c r="T38" s="59"/>
      <c r="Z38" s="63"/>
      <c r="AA38" s="530"/>
      <c r="AB38" s="7"/>
      <c r="AC38" s="7"/>
      <c r="AE38" s="636"/>
    </row>
    <row r="39" spans="2:32" x14ac:dyDescent="0.2">
      <c r="B39" s="59"/>
      <c r="C39" s="288"/>
      <c r="E39" s="2532" t="s">
        <v>1178</v>
      </c>
      <c r="F39" s="2532"/>
      <c r="G39" s="2532"/>
      <c r="H39" s="2532"/>
      <c r="I39" s="2532"/>
      <c r="J39" s="2532"/>
      <c r="K39" s="2532"/>
      <c r="L39" s="2532"/>
      <c r="M39" s="2532"/>
      <c r="N39" s="2532"/>
      <c r="O39" s="2532" t="s">
        <v>1179</v>
      </c>
      <c r="P39" s="2532"/>
      <c r="Q39" s="2532"/>
      <c r="R39" s="2532"/>
      <c r="S39" s="2532"/>
      <c r="Z39" s="63"/>
      <c r="AA39" s="530"/>
      <c r="AB39" s="7"/>
      <c r="AC39" s="7"/>
      <c r="AE39" s="636"/>
      <c r="AF39" s="59"/>
    </row>
    <row r="40" spans="2:32" x14ac:dyDescent="0.2">
      <c r="B40" s="59"/>
      <c r="C40" s="288"/>
      <c r="E40" s="2529" t="s">
        <v>1180</v>
      </c>
      <c r="F40" s="2529"/>
      <c r="G40" s="2529"/>
      <c r="H40" s="2529"/>
      <c r="I40" s="2529"/>
      <c r="J40" s="2529"/>
      <c r="K40" s="2529"/>
      <c r="L40" s="2529"/>
      <c r="M40" s="2529"/>
      <c r="N40" s="2529"/>
      <c r="O40" s="2529" t="s">
        <v>842</v>
      </c>
      <c r="P40" s="2529"/>
      <c r="Q40" s="2529"/>
      <c r="R40" s="2529"/>
      <c r="S40" s="2529"/>
      <c r="Z40" s="63"/>
      <c r="AA40" s="530"/>
      <c r="AB40" s="7"/>
      <c r="AC40" s="7"/>
      <c r="AE40" s="636"/>
    </row>
    <row r="41" spans="2:32" x14ac:dyDescent="0.2">
      <c r="B41" s="59"/>
      <c r="C41" s="288"/>
      <c r="E41" s="2529" t="s">
        <v>1181</v>
      </c>
      <c r="F41" s="2529"/>
      <c r="G41" s="2529"/>
      <c r="H41" s="2529"/>
      <c r="I41" s="2529"/>
      <c r="J41" s="2529"/>
      <c r="K41" s="2529"/>
      <c r="L41" s="2529"/>
      <c r="M41" s="2529"/>
      <c r="N41" s="2529"/>
      <c r="O41" s="2529" t="s">
        <v>1182</v>
      </c>
      <c r="P41" s="2529"/>
      <c r="Q41" s="2529"/>
      <c r="R41" s="2529"/>
      <c r="S41" s="2529"/>
      <c r="Z41" s="63"/>
      <c r="AA41" s="530"/>
      <c r="AB41" s="7"/>
      <c r="AC41" s="7"/>
      <c r="AE41" s="636"/>
    </row>
    <row r="42" spans="2:32" x14ac:dyDescent="0.2">
      <c r="B42" s="59"/>
      <c r="C42" s="288"/>
      <c r="E42" s="2529" t="s">
        <v>1183</v>
      </c>
      <c r="F42" s="2529"/>
      <c r="G42" s="2529"/>
      <c r="H42" s="2529"/>
      <c r="I42" s="2529"/>
      <c r="J42" s="2529"/>
      <c r="K42" s="2529"/>
      <c r="L42" s="2529"/>
      <c r="M42" s="2529"/>
      <c r="N42" s="2529"/>
      <c r="O42" s="2529" t="s">
        <v>1183</v>
      </c>
      <c r="P42" s="2529"/>
      <c r="Q42" s="2529"/>
      <c r="R42" s="2529"/>
      <c r="S42" s="2529"/>
      <c r="Z42" s="52"/>
      <c r="AA42" s="530"/>
      <c r="AB42" s="7"/>
      <c r="AC42" s="7"/>
      <c r="AE42" s="636"/>
    </row>
    <row r="43" spans="2:32" x14ac:dyDescent="0.2">
      <c r="B43" s="59"/>
      <c r="C43" s="288"/>
      <c r="J43" s="2441"/>
      <c r="K43" s="2441"/>
      <c r="L43" s="2441"/>
      <c r="M43" s="2441"/>
      <c r="N43" s="2441"/>
      <c r="O43" s="2441"/>
      <c r="P43" s="2441"/>
      <c r="Q43" s="2441"/>
      <c r="R43" s="2441"/>
      <c r="S43" s="2441"/>
      <c r="T43" s="2441"/>
      <c r="U43" s="2441"/>
      <c r="V43" s="2441"/>
      <c r="Z43" s="52"/>
      <c r="AA43" s="530"/>
      <c r="AB43" s="7"/>
      <c r="AC43" s="7"/>
      <c r="AE43" s="636"/>
    </row>
    <row r="44" spans="2:32" x14ac:dyDescent="0.2">
      <c r="B44" s="59"/>
      <c r="C44" s="288" t="s">
        <v>1184</v>
      </c>
      <c r="D44" s="1" t="s">
        <v>1185</v>
      </c>
      <c r="Z44" s="223"/>
      <c r="AA44" s="671"/>
      <c r="AB44" s="7" t="s">
        <v>8</v>
      </c>
      <c r="AC44" s="7" t="s">
        <v>581</v>
      </c>
      <c r="AD44" s="7" t="s">
        <v>8</v>
      </c>
      <c r="AE44" s="636"/>
    </row>
    <row r="45" spans="2:32" ht="14.25" customHeight="1" x14ac:dyDescent="0.2">
      <c r="B45" s="59"/>
      <c r="D45" s="1" t="s">
        <v>1186</v>
      </c>
      <c r="Z45" s="63"/>
      <c r="AA45" s="530"/>
      <c r="AB45" s="7"/>
      <c r="AC45" s="7"/>
      <c r="AE45" s="636"/>
    </row>
    <row r="46" spans="2:32" x14ac:dyDescent="0.2">
      <c r="B46" s="59"/>
      <c r="Z46" s="52"/>
      <c r="AA46" s="530"/>
      <c r="AB46" s="7"/>
      <c r="AC46" s="7"/>
      <c r="AE46" s="636"/>
    </row>
    <row r="47" spans="2:32" x14ac:dyDescent="0.2">
      <c r="B47" s="59" t="s">
        <v>1187</v>
      </c>
      <c r="Z47" s="63"/>
      <c r="AA47" s="530"/>
      <c r="AB47" s="7"/>
      <c r="AC47" s="7"/>
      <c r="AE47" s="636"/>
    </row>
    <row r="48" spans="2:32" x14ac:dyDescent="0.2">
      <c r="B48" s="59"/>
      <c r="C48" s="288" t="s">
        <v>1163</v>
      </c>
      <c r="D48" s="1" t="s">
        <v>1222</v>
      </c>
      <c r="Z48" s="223"/>
      <c r="AA48" s="671"/>
      <c r="AB48" s="7" t="s">
        <v>8</v>
      </c>
      <c r="AC48" s="7" t="s">
        <v>581</v>
      </c>
      <c r="AD48" s="7" t="s">
        <v>8</v>
      </c>
      <c r="AE48" s="636"/>
    </row>
    <row r="49" spans="2:36" ht="17.25" customHeight="1" x14ac:dyDescent="0.2">
      <c r="B49" s="59"/>
      <c r="D49" s="1" t="s">
        <v>1223</v>
      </c>
      <c r="Z49" s="63"/>
      <c r="AA49" s="530"/>
      <c r="AB49" s="7"/>
      <c r="AC49" s="7"/>
      <c r="AE49" s="636"/>
    </row>
    <row r="50" spans="2:36" ht="18.75" customHeight="1" x14ac:dyDescent="0.2">
      <c r="B50" s="59"/>
      <c r="W50" s="12"/>
      <c r="Z50" s="636"/>
      <c r="AA50" s="530"/>
      <c r="AB50" s="7"/>
      <c r="AC50" s="7"/>
      <c r="AE50" s="636"/>
      <c r="AJ50" s="577"/>
    </row>
    <row r="51" spans="2:36" ht="13.5" customHeight="1" x14ac:dyDescent="0.2">
      <c r="B51" s="59"/>
      <c r="C51" s="288" t="s">
        <v>1167</v>
      </c>
      <c r="D51" s="1" t="s">
        <v>1189</v>
      </c>
      <c r="Z51" s="223"/>
      <c r="AA51" s="671"/>
      <c r="AB51" s="7" t="s">
        <v>8</v>
      </c>
      <c r="AC51" s="7" t="s">
        <v>581</v>
      </c>
      <c r="AD51" s="7" t="s">
        <v>8</v>
      </c>
      <c r="AE51" s="636"/>
    </row>
    <row r="52" spans="2:36" x14ac:dyDescent="0.2">
      <c r="B52" s="59"/>
      <c r="D52" s="1" t="s">
        <v>1224</v>
      </c>
      <c r="E52" s="2"/>
      <c r="F52" s="2"/>
      <c r="G52" s="2"/>
      <c r="H52" s="2"/>
      <c r="I52" s="2"/>
      <c r="J52" s="2"/>
      <c r="K52" s="2"/>
      <c r="L52" s="2"/>
      <c r="M52" s="2"/>
      <c r="N52" s="2"/>
      <c r="O52" s="577"/>
      <c r="P52" s="577"/>
      <c r="Q52" s="577"/>
      <c r="Z52" s="63"/>
      <c r="AA52" s="530"/>
      <c r="AB52" s="7"/>
      <c r="AC52" s="7"/>
      <c r="AE52" s="636"/>
    </row>
    <row r="53" spans="2:36" x14ac:dyDescent="0.2">
      <c r="B53" s="59"/>
      <c r="D53" s="7"/>
      <c r="E53" s="2255"/>
      <c r="F53" s="2255"/>
      <c r="G53" s="2255"/>
      <c r="H53" s="2255"/>
      <c r="I53" s="2255"/>
      <c r="J53" s="2255"/>
      <c r="K53" s="2255"/>
      <c r="L53" s="2255"/>
      <c r="M53" s="2255"/>
      <c r="N53" s="2255"/>
      <c r="Q53" s="7"/>
      <c r="S53" s="12"/>
      <c r="T53" s="12"/>
      <c r="U53" s="12"/>
      <c r="V53" s="12"/>
      <c r="Z53" s="52"/>
      <c r="AA53" s="530"/>
      <c r="AB53" s="7"/>
      <c r="AC53" s="7"/>
      <c r="AE53" s="636"/>
    </row>
    <row r="54" spans="2:36" x14ac:dyDescent="0.2">
      <c r="B54" s="59"/>
      <c r="C54" s="288" t="s">
        <v>1184</v>
      </c>
      <c r="D54" s="1" t="s">
        <v>1225</v>
      </c>
      <c r="Z54" s="223"/>
      <c r="AA54" s="671"/>
      <c r="AB54" s="7" t="s">
        <v>8</v>
      </c>
      <c r="AC54" s="7" t="s">
        <v>581</v>
      </c>
      <c r="AD54" s="7" t="s">
        <v>8</v>
      </c>
      <c r="AE54" s="636"/>
    </row>
    <row r="55" spans="2:36" x14ac:dyDescent="0.2">
      <c r="B55" s="55"/>
      <c r="C55" s="290"/>
      <c r="D55" s="6" t="s">
        <v>1190</v>
      </c>
      <c r="E55" s="6"/>
      <c r="F55" s="6"/>
      <c r="G55" s="6"/>
      <c r="H55" s="6"/>
      <c r="I55" s="6"/>
      <c r="J55" s="6"/>
      <c r="K55" s="6"/>
      <c r="L55" s="6"/>
      <c r="M55" s="6"/>
      <c r="N55" s="6"/>
      <c r="O55" s="6"/>
      <c r="P55" s="6"/>
      <c r="Q55" s="6"/>
      <c r="R55" s="6"/>
      <c r="S55" s="6"/>
      <c r="T55" s="6"/>
      <c r="U55" s="6"/>
      <c r="V55" s="6"/>
      <c r="W55" s="6"/>
      <c r="X55" s="6"/>
      <c r="Y55" s="6"/>
      <c r="Z55" s="56"/>
      <c r="AA55" s="108"/>
      <c r="AB55" s="574"/>
      <c r="AC55" s="574"/>
      <c r="AD55" s="6"/>
      <c r="AE55" s="56"/>
    </row>
    <row r="56" spans="2:36" x14ac:dyDescent="0.2">
      <c r="B56" s="1" t="s">
        <v>1191</v>
      </c>
    </row>
    <row r="57" spans="2:36" x14ac:dyDescent="0.2">
      <c r="C57" s="1" t="s">
        <v>1192</v>
      </c>
    </row>
    <row r="58" spans="2:36" x14ac:dyDescent="0.2">
      <c r="B58" s="1" t="s">
        <v>1193</v>
      </c>
    </row>
    <row r="59" spans="2:36" x14ac:dyDescent="0.2">
      <c r="C59" s="1" t="s">
        <v>1194</v>
      </c>
    </row>
    <row r="60" spans="2:36" x14ac:dyDescent="0.2">
      <c r="C60" s="1" t="s">
        <v>1195</v>
      </c>
    </row>
    <row r="61" spans="2:36" x14ac:dyDescent="0.2">
      <c r="C61" s="1" t="s">
        <v>1196</v>
      </c>
      <c r="K61" s="1" t="s">
        <v>1197</v>
      </c>
    </row>
    <row r="62" spans="2:36" x14ac:dyDescent="0.2">
      <c r="K62" s="1" t="s">
        <v>1198</v>
      </c>
    </row>
    <row r="63" spans="2:36" x14ac:dyDescent="0.2">
      <c r="K63" s="1" t="s">
        <v>1199</v>
      </c>
    </row>
    <row r="64" spans="2:36" x14ac:dyDescent="0.2">
      <c r="K64" s="1" t="s">
        <v>1200</v>
      </c>
    </row>
    <row r="65" spans="2:11" x14ac:dyDescent="0.2">
      <c r="K65" s="1" t="s">
        <v>1201</v>
      </c>
    </row>
    <row r="66" spans="2:11" x14ac:dyDescent="0.2">
      <c r="B66" s="1" t="s">
        <v>1202</v>
      </c>
    </row>
    <row r="67" spans="2:11" x14ac:dyDescent="0.2">
      <c r="C67" s="1" t="s">
        <v>1203</v>
      </c>
    </row>
    <row r="68" spans="2:11" x14ac:dyDescent="0.2">
      <c r="C68" s="1" t="s">
        <v>1204</v>
      </c>
    </row>
    <row r="69" spans="2:11" x14ac:dyDescent="0.2">
      <c r="C69" s="1" t="s">
        <v>1205</v>
      </c>
    </row>
    <row r="81" spans="12:12" x14ac:dyDescent="0.2">
      <c r="L81" s="576"/>
    </row>
    <row r="122" spans="3:7" x14ac:dyDescent="0.2">
      <c r="C122" s="6"/>
      <c r="D122" s="6"/>
      <c r="E122" s="6"/>
      <c r="F122" s="6"/>
      <c r="G122" s="6"/>
    </row>
    <row r="123" spans="3:7" x14ac:dyDescent="0.2">
      <c r="C123" s="637"/>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10"/>
  <dataValidations count="1">
    <dataValidation type="list" allowBlank="1" showInputMessage="1" showErrorMessage="1" sqref="K9 Q9 AB19 AD19 AB28:AB29 AD28:AD29 AB44 AD44 AB48 AD48 AB51 AD51 AB54 AD54 R10:R15 F9:F15" xr:uid="{00000000-0002-0000-1900-000000000000}">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42"/>
  <dimension ref="B2:AB123"/>
  <sheetViews>
    <sheetView workbookViewId="0"/>
  </sheetViews>
  <sheetFormatPr defaultColWidth="4" defaultRowHeight="13.2" x14ac:dyDescent="0.2"/>
  <cols>
    <col min="1" max="1" width="1.44140625" style="1" customWidth="1"/>
    <col min="2" max="2" width="2.33203125" style="1" customWidth="1"/>
    <col min="3" max="3" width="1.109375" style="1" customWidth="1"/>
    <col min="4"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998</v>
      </c>
      <c r="C2"/>
      <c r="D2"/>
      <c r="E2"/>
      <c r="F2"/>
      <c r="G2"/>
      <c r="H2"/>
      <c r="I2"/>
      <c r="J2"/>
      <c r="K2"/>
      <c r="L2"/>
      <c r="M2"/>
      <c r="N2"/>
      <c r="O2"/>
      <c r="P2"/>
      <c r="Q2"/>
      <c r="R2"/>
      <c r="S2"/>
      <c r="T2"/>
      <c r="U2"/>
      <c r="V2"/>
      <c r="W2"/>
      <c r="X2"/>
      <c r="Y2"/>
    </row>
    <row r="4" spans="2:28" x14ac:dyDescent="0.2">
      <c r="B4" s="2441" t="s">
        <v>680</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row>
    <row r="5" spans="2:28" x14ac:dyDescent="0.2">
      <c r="B5" s="2441" t="s">
        <v>681</v>
      </c>
      <c r="C5" s="2441"/>
      <c r="D5" s="2441"/>
      <c r="E5" s="2441"/>
      <c r="F5" s="2441"/>
      <c r="G5" s="2441"/>
      <c r="H5" s="2441"/>
      <c r="I5" s="2441"/>
      <c r="J5" s="2441"/>
      <c r="K5" s="2441"/>
      <c r="L5" s="2441"/>
      <c r="M5" s="2441"/>
      <c r="N5" s="2441"/>
      <c r="O5" s="2441"/>
      <c r="P5" s="2441"/>
      <c r="Q5" s="2441"/>
      <c r="R5" s="2441"/>
      <c r="S5" s="2441"/>
      <c r="T5" s="2441"/>
      <c r="U5" s="2441"/>
      <c r="V5" s="2441"/>
      <c r="W5" s="2441"/>
      <c r="X5" s="2441"/>
      <c r="Y5" s="2441"/>
    </row>
    <row r="6" spans="2:28" ht="12.75" customHeight="1" x14ac:dyDescent="0.2"/>
    <row r="7" spans="2:28" ht="23.25" customHeight="1" x14ac:dyDescent="0.2">
      <c r="B7" s="2442" t="s">
        <v>600</v>
      </c>
      <c r="C7" s="2442"/>
      <c r="D7" s="2442"/>
      <c r="E7" s="2442"/>
      <c r="F7" s="2442"/>
      <c r="G7" s="2443"/>
      <c r="H7" s="2444"/>
      <c r="I7" s="2444"/>
      <c r="J7" s="2444"/>
      <c r="K7" s="2444"/>
      <c r="L7" s="2444"/>
      <c r="M7" s="2444"/>
      <c r="N7" s="2444"/>
      <c r="O7" s="2444"/>
      <c r="P7" s="2444"/>
      <c r="Q7" s="2444"/>
      <c r="R7" s="2444"/>
      <c r="S7" s="2444"/>
      <c r="T7" s="2444"/>
      <c r="U7" s="2444"/>
      <c r="V7" s="2444"/>
      <c r="W7" s="2444"/>
      <c r="X7" s="2444"/>
      <c r="Y7" s="2445"/>
    </row>
    <row r="8" spans="2:28" ht="26.25" customHeight="1" x14ac:dyDescent="0.2">
      <c r="B8" s="2442" t="s">
        <v>601</v>
      </c>
      <c r="C8" s="2442"/>
      <c r="D8" s="2442"/>
      <c r="E8" s="2442"/>
      <c r="F8" s="2442"/>
      <c r="G8" s="572" t="s">
        <v>8</v>
      </c>
      <c r="H8" s="649" t="s">
        <v>573</v>
      </c>
      <c r="I8" s="649"/>
      <c r="J8" s="649"/>
      <c r="K8" s="649"/>
      <c r="L8" s="572" t="s">
        <v>8</v>
      </c>
      <c r="M8" s="649" t="s">
        <v>574</v>
      </c>
      <c r="N8" s="649"/>
      <c r="O8" s="649"/>
      <c r="P8" s="649"/>
      <c r="Q8" s="572" t="s">
        <v>8</v>
      </c>
      <c r="R8" s="649" t="s">
        <v>575</v>
      </c>
      <c r="S8" s="649"/>
      <c r="T8" s="649"/>
      <c r="U8" s="649"/>
      <c r="V8" s="649"/>
      <c r="W8" s="628"/>
      <c r="X8" s="628"/>
      <c r="Y8" s="629"/>
    </row>
    <row r="9" spans="2:28" ht="19.5" customHeight="1" x14ac:dyDescent="0.2">
      <c r="B9" s="2331" t="s">
        <v>682</v>
      </c>
      <c r="C9" s="2332"/>
      <c r="D9" s="2332"/>
      <c r="E9" s="2332"/>
      <c r="F9" s="2333"/>
      <c r="G9" s="107" t="s">
        <v>8</v>
      </c>
      <c r="H9" s="637" t="s">
        <v>683</v>
      </c>
      <c r="I9" s="583"/>
      <c r="J9" s="583"/>
      <c r="K9" s="583"/>
      <c r="L9" s="583"/>
      <c r="M9" s="583"/>
      <c r="N9" s="583"/>
      <c r="O9" s="583"/>
      <c r="P9" s="583"/>
      <c r="Q9" s="583"/>
      <c r="R9" s="583"/>
      <c r="S9" s="583"/>
      <c r="T9" s="583"/>
      <c r="U9" s="583"/>
      <c r="V9" s="583"/>
      <c r="W9" s="583"/>
      <c r="X9" s="583"/>
      <c r="Y9" s="584"/>
    </row>
    <row r="10" spans="2:28" ht="18.75" customHeight="1" x14ac:dyDescent="0.2">
      <c r="B10" s="2523"/>
      <c r="C10" s="2441"/>
      <c r="D10" s="2441"/>
      <c r="E10" s="2441"/>
      <c r="F10" s="2524"/>
      <c r="G10" s="530" t="s">
        <v>8</v>
      </c>
      <c r="H10" s="1" t="s">
        <v>684</v>
      </c>
      <c r="I10" s="12"/>
      <c r="J10" s="12"/>
      <c r="K10" s="12"/>
      <c r="L10" s="12"/>
      <c r="M10" s="12"/>
      <c r="N10" s="12"/>
      <c r="O10" s="12"/>
      <c r="P10" s="12"/>
      <c r="Q10" s="12"/>
      <c r="R10" s="12"/>
      <c r="S10" s="12"/>
      <c r="T10" s="12"/>
      <c r="U10" s="12"/>
      <c r="V10" s="12"/>
      <c r="W10" s="12"/>
      <c r="X10" s="12"/>
      <c r="Y10" s="586"/>
    </row>
    <row r="11" spans="2:28" ht="17.25" customHeight="1" x14ac:dyDescent="0.2">
      <c r="B11" s="2334"/>
      <c r="C11" s="2335"/>
      <c r="D11" s="2335"/>
      <c r="E11" s="2335"/>
      <c r="F11" s="2336"/>
      <c r="G11" s="108" t="s">
        <v>8</v>
      </c>
      <c r="H11" s="6" t="s">
        <v>685</v>
      </c>
      <c r="I11" s="111"/>
      <c r="J11" s="111"/>
      <c r="K11" s="111"/>
      <c r="L11" s="111"/>
      <c r="M11" s="111"/>
      <c r="N11" s="111"/>
      <c r="O11" s="111"/>
      <c r="P11" s="111"/>
      <c r="Q11" s="111"/>
      <c r="R11" s="111"/>
      <c r="S11" s="111"/>
      <c r="T11" s="111"/>
      <c r="U11" s="111"/>
      <c r="V11" s="111"/>
      <c r="W11" s="111"/>
      <c r="X11" s="111"/>
      <c r="Y11" s="112"/>
      <c r="Z11"/>
      <c r="AA11"/>
      <c r="AB11"/>
    </row>
    <row r="12" spans="2:28" ht="20.25" customHeight="1" x14ac:dyDescent="0.2"/>
    <row r="13" spans="2:28" ht="3.75" customHeight="1" x14ac:dyDescent="0.2">
      <c r="B13" s="5"/>
      <c r="C13" s="637"/>
      <c r="D13" s="637"/>
      <c r="E13" s="637"/>
      <c r="F13" s="637"/>
      <c r="G13" s="637"/>
      <c r="H13" s="637"/>
      <c r="I13" s="637"/>
      <c r="J13" s="637"/>
      <c r="K13" s="637"/>
      <c r="L13" s="637"/>
      <c r="M13" s="637"/>
      <c r="N13" s="637"/>
      <c r="O13" s="637"/>
      <c r="P13" s="637"/>
      <c r="Q13" s="637"/>
      <c r="R13" s="637"/>
      <c r="S13" s="637"/>
      <c r="T13" s="4"/>
      <c r="U13" s="637"/>
      <c r="V13" s="637"/>
      <c r="W13" s="637"/>
      <c r="X13" s="637"/>
      <c r="Y13" s="4"/>
    </row>
    <row r="14" spans="2:28" ht="15" customHeight="1" x14ac:dyDescent="0.2">
      <c r="B14" s="59" t="s">
        <v>686</v>
      </c>
      <c r="T14" s="636"/>
      <c r="V14" s="115" t="s">
        <v>580</v>
      </c>
      <c r="W14" s="115" t="s">
        <v>581</v>
      </c>
      <c r="X14" s="115" t="s">
        <v>582</v>
      </c>
      <c r="Y14" s="636"/>
    </row>
    <row r="15" spans="2:28" ht="9" customHeight="1" x14ac:dyDescent="0.2">
      <c r="B15" s="59"/>
      <c r="T15" s="636"/>
      <c r="Y15" s="636"/>
    </row>
    <row r="16" spans="2:28" ht="72.75" customHeight="1" x14ac:dyDescent="0.2">
      <c r="B16" s="59"/>
      <c r="C16" s="2537" t="s">
        <v>687</v>
      </c>
      <c r="D16" s="2538"/>
      <c r="E16" s="2539"/>
      <c r="F16" s="627" t="s">
        <v>605</v>
      </c>
      <c r="G16" s="2536" t="s">
        <v>688</v>
      </c>
      <c r="H16" s="2545"/>
      <c r="I16" s="2545"/>
      <c r="J16" s="2545"/>
      <c r="K16" s="2545"/>
      <c r="L16" s="2545"/>
      <c r="M16" s="2545"/>
      <c r="N16" s="2545"/>
      <c r="O16" s="2545"/>
      <c r="P16" s="2545"/>
      <c r="Q16" s="2545"/>
      <c r="R16" s="2545"/>
      <c r="S16" s="2545"/>
      <c r="T16" s="52"/>
      <c r="V16" s="7" t="s">
        <v>8</v>
      </c>
      <c r="W16" s="7" t="s">
        <v>581</v>
      </c>
      <c r="X16" s="7" t="s">
        <v>8</v>
      </c>
      <c r="Y16" s="52"/>
    </row>
    <row r="17" spans="2:28" ht="45" customHeight="1" x14ac:dyDescent="0.2">
      <c r="B17" s="59"/>
      <c r="C17" s="2540"/>
      <c r="D17" s="2533"/>
      <c r="E17" s="2541"/>
      <c r="F17" s="627" t="s">
        <v>607</v>
      </c>
      <c r="G17" s="2536" t="s">
        <v>689</v>
      </c>
      <c r="H17" s="2536"/>
      <c r="I17" s="2536"/>
      <c r="J17" s="2536"/>
      <c r="K17" s="2536"/>
      <c r="L17" s="2536"/>
      <c r="M17" s="2536"/>
      <c r="N17" s="2536"/>
      <c r="O17" s="2536"/>
      <c r="P17" s="2536"/>
      <c r="Q17" s="2536"/>
      <c r="R17" s="2536"/>
      <c r="S17" s="2536"/>
      <c r="T17" s="53"/>
      <c r="V17" s="7" t="s">
        <v>8</v>
      </c>
      <c r="W17" s="7" t="s">
        <v>581</v>
      </c>
      <c r="X17" s="7" t="s">
        <v>8</v>
      </c>
      <c r="Y17" s="52"/>
    </row>
    <row r="18" spans="2:28" ht="24.75" customHeight="1" x14ac:dyDescent="0.2">
      <c r="B18" s="59"/>
      <c r="C18" s="2540"/>
      <c r="D18" s="2533"/>
      <c r="E18" s="2541"/>
      <c r="F18" s="627" t="s">
        <v>690</v>
      </c>
      <c r="G18" s="2536" t="s">
        <v>691</v>
      </c>
      <c r="H18" s="2536"/>
      <c r="I18" s="2536"/>
      <c r="J18" s="2536"/>
      <c r="K18" s="2536"/>
      <c r="L18" s="2536"/>
      <c r="M18" s="2536"/>
      <c r="N18" s="2536"/>
      <c r="O18" s="2536"/>
      <c r="P18" s="2536"/>
      <c r="Q18" s="2536"/>
      <c r="R18" s="2536"/>
      <c r="S18" s="2536"/>
      <c r="T18" s="53"/>
      <c r="V18" s="7" t="s">
        <v>8</v>
      </c>
      <c r="W18" s="7" t="s">
        <v>581</v>
      </c>
      <c r="X18" s="7" t="s">
        <v>8</v>
      </c>
      <c r="Y18" s="52"/>
    </row>
    <row r="19" spans="2:28" ht="41.25" customHeight="1" x14ac:dyDescent="0.2">
      <c r="B19" s="59"/>
      <c r="C19" s="2542"/>
      <c r="D19" s="2543"/>
      <c r="E19" s="2544"/>
      <c r="F19" s="627" t="s">
        <v>692</v>
      </c>
      <c r="G19" s="2536" t="s">
        <v>693</v>
      </c>
      <c r="H19" s="2536"/>
      <c r="I19" s="2536"/>
      <c r="J19" s="2536"/>
      <c r="K19" s="2536"/>
      <c r="L19" s="2536"/>
      <c r="M19" s="2536"/>
      <c r="N19" s="2536"/>
      <c r="O19" s="2536"/>
      <c r="P19" s="2536"/>
      <c r="Q19" s="2536"/>
      <c r="R19" s="2536"/>
      <c r="S19" s="2536"/>
      <c r="T19" s="53"/>
      <c r="V19" s="7" t="s">
        <v>8</v>
      </c>
      <c r="W19" s="7" t="s">
        <v>581</v>
      </c>
      <c r="X19" s="7" t="s">
        <v>8</v>
      </c>
      <c r="Y19" s="52"/>
    </row>
    <row r="20" spans="2:28" ht="18.75" customHeight="1" x14ac:dyDescent="0.2">
      <c r="B20" s="59"/>
      <c r="T20" s="636"/>
      <c r="Y20" s="636"/>
    </row>
    <row r="21" spans="2:28" ht="34.5" customHeight="1" x14ac:dyDescent="0.2">
      <c r="B21" s="59"/>
      <c r="C21" s="2537" t="s">
        <v>694</v>
      </c>
      <c r="D21" s="2538"/>
      <c r="E21" s="2539"/>
      <c r="F21" s="627" t="s">
        <v>605</v>
      </c>
      <c r="G21" s="2536" t="s">
        <v>695</v>
      </c>
      <c r="H21" s="2536"/>
      <c r="I21" s="2536"/>
      <c r="J21" s="2536"/>
      <c r="K21" s="2536"/>
      <c r="L21" s="2536"/>
      <c r="M21" s="2536"/>
      <c r="N21" s="2536"/>
      <c r="O21" s="2536"/>
      <c r="P21" s="2536"/>
      <c r="Q21" s="2536"/>
      <c r="R21" s="2536"/>
      <c r="S21" s="2536"/>
      <c r="T21" s="52"/>
      <c r="V21" s="7" t="s">
        <v>8</v>
      </c>
      <c r="W21" s="7" t="s">
        <v>581</v>
      </c>
      <c r="X21" s="7" t="s">
        <v>8</v>
      </c>
      <c r="Y21" s="52"/>
    </row>
    <row r="22" spans="2:28" ht="78" customHeight="1" x14ac:dyDescent="0.2">
      <c r="B22" s="59"/>
      <c r="C22" s="2540"/>
      <c r="D22" s="2533"/>
      <c r="E22" s="2541"/>
      <c r="F22" s="627" t="s">
        <v>607</v>
      </c>
      <c r="G22" s="2536" t="s">
        <v>696</v>
      </c>
      <c r="H22" s="2536"/>
      <c r="I22" s="2536"/>
      <c r="J22" s="2536"/>
      <c r="K22" s="2536"/>
      <c r="L22" s="2536"/>
      <c r="M22" s="2536"/>
      <c r="N22" s="2536"/>
      <c r="O22" s="2536"/>
      <c r="P22" s="2536"/>
      <c r="Q22" s="2536"/>
      <c r="R22" s="2536"/>
      <c r="S22" s="2536"/>
      <c r="T22" s="52"/>
      <c r="V22" s="7" t="s">
        <v>8</v>
      </c>
      <c r="W22" s="7" t="s">
        <v>581</v>
      </c>
      <c r="X22" s="7" t="s">
        <v>8</v>
      </c>
      <c r="Y22" s="52"/>
    </row>
    <row r="23" spans="2:28" ht="45.75" customHeight="1" x14ac:dyDescent="0.2">
      <c r="B23" s="59"/>
      <c r="C23" s="2540"/>
      <c r="D23" s="2533"/>
      <c r="E23" s="2541"/>
      <c r="F23" s="627" t="s">
        <v>690</v>
      </c>
      <c r="G23" s="2536" t="s">
        <v>697</v>
      </c>
      <c r="H23" s="2536"/>
      <c r="I23" s="2536"/>
      <c r="J23" s="2536"/>
      <c r="K23" s="2536"/>
      <c r="L23" s="2536"/>
      <c r="M23" s="2536"/>
      <c r="N23" s="2536"/>
      <c r="O23" s="2536"/>
      <c r="P23" s="2536"/>
      <c r="Q23" s="2536"/>
      <c r="R23" s="2536"/>
      <c r="S23" s="2536"/>
      <c r="T23" s="53"/>
      <c r="V23" s="7" t="s">
        <v>8</v>
      </c>
      <c r="W23" s="7" t="s">
        <v>581</v>
      </c>
      <c r="X23" s="7" t="s">
        <v>8</v>
      </c>
      <c r="Y23" s="52"/>
    </row>
    <row r="24" spans="2:28" ht="42.75" customHeight="1" x14ac:dyDescent="0.2">
      <c r="B24" s="59"/>
      <c r="C24" s="2540"/>
      <c r="D24" s="2533"/>
      <c r="E24" s="2541"/>
      <c r="F24" s="627" t="s">
        <v>692</v>
      </c>
      <c r="G24" s="2536" t="s">
        <v>698</v>
      </c>
      <c r="H24" s="2536"/>
      <c r="I24" s="2536"/>
      <c r="J24" s="2536"/>
      <c r="K24" s="2536"/>
      <c r="L24" s="2536"/>
      <c r="M24" s="2536"/>
      <c r="N24" s="2536"/>
      <c r="O24" s="2536"/>
      <c r="P24" s="2536"/>
      <c r="Q24" s="2536"/>
      <c r="R24" s="2536"/>
      <c r="S24" s="2536"/>
      <c r="T24" s="53"/>
      <c r="V24" s="7" t="s">
        <v>8</v>
      </c>
      <c r="W24" s="7" t="s">
        <v>581</v>
      </c>
      <c r="X24" s="7" t="s">
        <v>8</v>
      </c>
      <c r="Y24" s="52"/>
    </row>
    <row r="25" spans="2:28" ht="42" customHeight="1" x14ac:dyDescent="0.2">
      <c r="B25" s="59"/>
      <c r="C25" s="2540"/>
      <c r="D25" s="2533"/>
      <c r="E25" s="2541"/>
      <c r="F25" s="627" t="s">
        <v>699</v>
      </c>
      <c r="G25" s="2536" t="s">
        <v>700</v>
      </c>
      <c r="H25" s="2536"/>
      <c r="I25" s="2536"/>
      <c r="J25" s="2536"/>
      <c r="K25" s="2536"/>
      <c r="L25" s="2536"/>
      <c r="M25" s="2536"/>
      <c r="N25" s="2536"/>
      <c r="O25" s="2536"/>
      <c r="P25" s="2536"/>
      <c r="Q25" s="2536"/>
      <c r="R25" s="2536"/>
      <c r="S25" s="2536"/>
      <c r="T25" s="53"/>
      <c r="V25" s="7" t="s">
        <v>8</v>
      </c>
      <c r="W25" s="7" t="s">
        <v>581</v>
      </c>
      <c r="X25" s="7" t="s">
        <v>8</v>
      </c>
      <c r="Y25" s="52"/>
      <c r="Z25"/>
      <c r="AA25"/>
      <c r="AB25"/>
    </row>
    <row r="26" spans="2:28" ht="51" customHeight="1" x14ac:dyDescent="0.2">
      <c r="B26" s="59"/>
      <c r="C26" s="2542"/>
      <c r="D26" s="2543"/>
      <c r="E26" s="2544"/>
      <c r="F26" s="627" t="s">
        <v>701</v>
      </c>
      <c r="G26" s="2536" t="s">
        <v>693</v>
      </c>
      <c r="H26" s="2536"/>
      <c r="I26" s="2536"/>
      <c r="J26" s="2536"/>
      <c r="K26" s="2536"/>
      <c r="L26" s="2536"/>
      <c r="M26" s="2536"/>
      <c r="N26" s="2536"/>
      <c r="O26" s="2536"/>
      <c r="P26" s="2536"/>
      <c r="Q26" s="2536"/>
      <c r="R26" s="2536"/>
      <c r="S26" s="2536"/>
      <c r="T26" s="53"/>
      <c r="V26" s="7" t="s">
        <v>8</v>
      </c>
      <c r="W26" s="7" t="s">
        <v>581</v>
      </c>
      <c r="X26" s="7" t="s">
        <v>8</v>
      </c>
      <c r="Y26" s="52"/>
      <c r="Z26"/>
      <c r="AA26"/>
      <c r="AB26"/>
    </row>
    <row r="27" spans="2:28" ht="16.5" customHeight="1" x14ac:dyDescent="0.2">
      <c r="B27" s="59"/>
      <c r="T27" s="636"/>
      <c r="Y27" s="636"/>
    </row>
    <row r="28" spans="2:28" ht="27" customHeight="1" x14ac:dyDescent="0.2">
      <c r="B28" s="59"/>
      <c r="C28" s="2537" t="s">
        <v>702</v>
      </c>
      <c r="D28" s="2538"/>
      <c r="E28" s="2539"/>
      <c r="F28" s="627" t="s">
        <v>605</v>
      </c>
      <c r="G28" s="2545" t="s">
        <v>703</v>
      </c>
      <c r="H28" s="2545"/>
      <c r="I28" s="2545"/>
      <c r="J28" s="2545"/>
      <c r="K28" s="2545"/>
      <c r="L28" s="2545"/>
      <c r="M28" s="2545"/>
      <c r="N28" s="2545"/>
      <c r="O28" s="2545"/>
      <c r="P28" s="2545"/>
      <c r="Q28" s="2545"/>
      <c r="R28" s="2545"/>
      <c r="S28" s="2545"/>
      <c r="T28" s="52"/>
      <c r="V28" s="7" t="s">
        <v>8</v>
      </c>
      <c r="W28" s="7" t="s">
        <v>581</v>
      </c>
      <c r="X28" s="7" t="s">
        <v>8</v>
      </c>
      <c r="Y28" s="52"/>
    </row>
    <row r="29" spans="2:28" ht="24.75" customHeight="1" x14ac:dyDescent="0.2">
      <c r="B29" s="59"/>
      <c r="C29" s="2540"/>
      <c r="D29" s="2533"/>
      <c r="E29" s="2541"/>
      <c r="F29" s="627" t="s">
        <v>607</v>
      </c>
      <c r="G29" s="2545" t="s">
        <v>704</v>
      </c>
      <c r="H29" s="2545"/>
      <c r="I29" s="2545"/>
      <c r="J29" s="2545"/>
      <c r="K29" s="2545"/>
      <c r="L29" s="2545"/>
      <c r="M29" s="2545"/>
      <c r="N29" s="2545"/>
      <c r="O29" s="2545"/>
      <c r="P29" s="2545"/>
      <c r="Q29" s="2545"/>
      <c r="R29" s="2545"/>
      <c r="S29" s="2545"/>
      <c r="T29" s="52"/>
      <c r="V29" s="7" t="s">
        <v>8</v>
      </c>
      <c r="W29" s="7" t="s">
        <v>581</v>
      </c>
      <c r="X29" s="7" t="s">
        <v>8</v>
      </c>
      <c r="Y29" s="52"/>
    </row>
    <row r="30" spans="2:28" ht="45" customHeight="1" x14ac:dyDescent="0.2">
      <c r="B30" s="59"/>
      <c r="C30" s="2540"/>
      <c r="D30" s="2533"/>
      <c r="E30" s="2541"/>
      <c r="F30" s="627" t="s">
        <v>690</v>
      </c>
      <c r="G30" s="2536" t="s">
        <v>697</v>
      </c>
      <c r="H30" s="2536"/>
      <c r="I30" s="2536"/>
      <c r="J30" s="2536"/>
      <c r="K30" s="2536"/>
      <c r="L30" s="2536"/>
      <c r="M30" s="2536"/>
      <c r="N30" s="2536"/>
      <c r="O30" s="2536"/>
      <c r="P30" s="2536"/>
      <c r="Q30" s="2536"/>
      <c r="R30" s="2536"/>
      <c r="S30" s="2536"/>
      <c r="T30" s="53"/>
      <c r="V30" s="7" t="s">
        <v>8</v>
      </c>
      <c r="W30" s="7" t="s">
        <v>581</v>
      </c>
      <c r="X30" s="7" t="s">
        <v>8</v>
      </c>
      <c r="Y30" s="52"/>
    </row>
    <row r="31" spans="2:28" ht="40.5" customHeight="1" x14ac:dyDescent="0.2">
      <c r="B31" s="59"/>
      <c r="C31" s="2540"/>
      <c r="D31" s="2533"/>
      <c r="E31" s="2541"/>
      <c r="F31" s="627" t="s">
        <v>692</v>
      </c>
      <c r="G31" s="2536" t="s">
        <v>698</v>
      </c>
      <c r="H31" s="2536"/>
      <c r="I31" s="2536"/>
      <c r="J31" s="2536"/>
      <c r="K31" s="2536"/>
      <c r="L31" s="2536"/>
      <c r="M31" s="2536"/>
      <c r="N31" s="2536"/>
      <c r="O31" s="2536"/>
      <c r="P31" s="2536"/>
      <c r="Q31" s="2536"/>
      <c r="R31" s="2536"/>
      <c r="S31" s="2536"/>
      <c r="T31" s="53"/>
      <c r="V31" s="7" t="s">
        <v>8</v>
      </c>
      <c r="W31" s="7" t="s">
        <v>581</v>
      </c>
      <c r="X31" s="7" t="s">
        <v>8</v>
      </c>
      <c r="Y31" s="52"/>
    </row>
    <row r="32" spans="2:28" ht="41.25" customHeight="1" x14ac:dyDescent="0.2">
      <c r="B32" s="59"/>
      <c r="C32" s="2540"/>
      <c r="D32" s="2533"/>
      <c r="E32" s="2541"/>
      <c r="F32" s="627" t="s">
        <v>699</v>
      </c>
      <c r="G32" s="2536" t="s">
        <v>705</v>
      </c>
      <c r="H32" s="2536"/>
      <c r="I32" s="2536"/>
      <c r="J32" s="2536"/>
      <c r="K32" s="2536"/>
      <c r="L32" s="2536"/>
      <c r="M32" s="2536"/>
      <c r="N32" s="2536"/>
      <c r="O32" s="2536"/>
      <c r="P32" s="2536"/>
      <c r="Q32" s="2536"/>
      <c r="R32" s="2536"/>
      <c r="S32" s="2536"/>
      <c r="T32" s="53"/>
      <c r="V32" s="7" t="s">
        <v>8</v>
      </c>
      <c r="W32" s="7" t="s">
        <v>581</v>
      </c>
      <c r="X32" s="7" t="s">
        <v>8</v>
      </c>
      <c r="Y32" s="52"/>
      <c r="Z32"/>
      <c r="AA32"/>
      <c r="AB32"/>
    </row>
    <row r="33" spans="2:28" ht="45" customHeight="1" x14ac:dyDescent="0.2">
      <c r="B33" s="59"/>
      <c r="C33" s="2542"/>
      <c r="D33" s="2543"/>
      <c r="E33" s="2544"/>
      <c r="F33" s="627" t="s">
        <v>701</v>
      </c>
      <c r="G33" s="2536" t="s">
        <v>693</v>
      </c>
      <c r="H33" s="2536"/>
      <c r="I33" s="2536"/>
      <c r="J33" s="2536"/>
      <c r="K33" s="2536"/>
      <c r="L33" s="2536"/>
      <c r="M33" s="2536"/>
      <c r="N33" s="2536"/>
      <c r="O33" s="2536"/>
      <c r="P33" s="2536"/>
      <c r="Q33" s="2536"/>
      <c r="R33" s="2536"/>
      <c r="S33" s="2536"/>
      <c r="T33" s="53"/>
      <c r="V33" s="7" t="s">
        <v>8</v>
      </c>
      <c r="W33" s="7" t="s">
        <v>581</v>
      </c>
      <c r="X33" s="7" t="s">
        <v>8</v>
      </c>
      <c r="Y33" s="52"/>
      <c r="Z33"/>
      <c r="AA33"/>
      <c r="AB33"/>
    </row>
    <row r="34" spans="2:28" ht="17.25" customHeight="1" x14ac:dyDescent="0.2">
      <c r="B34" s="55"/>
      <c r="C34" s="6"/>
      <c r="D34" s="6"/>
      <c r="E34" s="6"/>
      <c r="F34" s="6"/>
      <c r="G34" s="6"/>
      <c r="H34" s="6"/>
      <c r="I34" s="6"/>
      <c r="J34" s="6"/>
      <c r="K34" s="6"/>
      <c r="L34" s="6"/>
      <c r="M34" s="6"/>
      <c r="N34" s="6"/>
      <c r="O34" s="6"/>
      <c r="P34" s="6"/>
      <c r="Q34" s="6"/>
      <c r="R34" s="6"/>
      <c r="S34" s="6"/>
      <c r="T34" s="56"/>
      <c r="U34" s="6"/>
      <c r="V34" s="6"/>
      <c r="W34" s="6"/>
      <c r="X34" s="6"/>
      <c r="Y34" s="56"/>
    </row>
    <row r="36" spans="2:28" x14ac:dyDescent="0.2">
      <c r="B36" s="1" t="s">
        <v>706</v>
      </c>
    </row>
    <row r="37" spans="2:28" x14ac:dyDescent="0.2">
      <c r="B37" s="1" t="s">
        <v>707</v>
      </c>
      <c r="K37"/>
      <c r="L37"/>
      <c r="M37"/>
      <c r="N37"/>
      <c r="O37"/>
      <c r="P37"/>
      <c r="Q37"/>
      <c r="R37"/>
      <c r="S37"/>
      <c r="T37"/>
      <c r="U37"/>
      <c r="V37"/>
      <c r="W37"/>
      <c r="X37"/>
      <c r="Y37"/>
    </row>
    <row r="122" spans="3:7" x14ac:dyDescent="0.2">
      <c r="C122" s="6"/>
      <c r="D122" s="6"/>
      <c r="E122" s="6"/>
      <c r="F122" s="6"/>
      <c r="G122" s="6"/>
    </row>
    <row r="123" spans="3:7" x14ac:dyDescent="0.2">
      <c r="C123" s="637"/>
    </row>
  </sheetData>
  <mergeCells count="25">
    <mergeCell ref="B9:F11"/>
    <mergeCell ref="B4:Y4"/>
    <mergeCell ref="B5:Y5"/>
    <mergeCell ref="B7:F7"/>
    <mergeCell ref="G7:Y7"/>
    <mergeCell ref="B8:F8"/>
    <mergeCell ref="C16:E19"/>
    <mergeCell ref="G16:S16"/>
    <mergeCell ref="G17:S17"/>
    <mergeCell ref="G18:S18"/>
    <mergeCell ref="G19:S19"/>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s>
  <phoneticPr fontId="10"/>
  <dataValidations count="1">
    <dataValidation type="list" allowBlank="1" showInputMessage="1" showErrorMessage="1" sqref="X28:X33 V16:V19 G8:G11 Q8 L8 X21:X26 X16:X19 V28:V33 V21:V26" xr:uid="{00000000-0002-0000-1A00-000000000000}">
      <formula1>"□,■"</formula1>
    </dataValidation>
  </dataValidations>
  <pageMargins left="0.70866141732283472" right="0.70866141732283472" top="0.74803149606299213" bottom="0.74803149606299213" header="0.31496062992125984" footer="0.31496062992125984"/>
  <pageSetup paperSize="9" scale="77" orientation="portrait"/>
  <rowBreaks count="1" manualBreakCount="1">
    <brk id="38" max="2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6"/>
  <dimension ref="B1:AE123"/>
  <sheetViews>
    <sheetView view="pageBreakPreview" zoomScale="60" zoomScaleNormal="100" workbookViewId="0"/>
  </sheetViews>
  <sheetFormatPr defaultColWidth="3.44140625" defaultRowHeight="13.2" x14ac:dyDescent="0.2"/>
  <cols>
    <col min="1" max="1" width="1.21875" style="3" customWidth="1"/>
    <col min="2" max="2" width="3.109375" style="57" customWidth="1"/>
    <col min="3" max="31" width="3.109375" style="3" customWidth="1"/>
    <col min="32" max="32" width="1.21875" style="3" customWidth="1"/>
    <col min="33" max="16384" width="3.44140625" style="3"/>
  </cols>
  <sheetData>
    <row r="1" spans="2:31" s="1" customFormat="1" x14ac:dyDescent="0.2"/>
    <row r="2" spans="2:31" s="1" customFormat="1" x14ac:dyDescent="0.2">
      <c r="B2" s="1" t="s">
        <v>1571</v>
      </c>
    </row>
    <row r="3" spans="2:31" s="1" customFormat="1" x14ac:dyDescent="0.2">
      <c r="V3" s="598" t="s">
        <v>427</v>
      </c>
      <c r="W3" s="2441"/>
      <c r="X3" s="2441"/>
      <c r="Y3" s="598" t="s">
        <v>428</v>
      </c>
      <c r="Z3" s="2441"/>
      <c r="AA3" s="2441"/>
      <c r="AB3" s="598" t="s">
        <v>429</v>
      </c>
      <c r="AC3" s="2441"/>
      <c r="AD3" s="2441"/>
      <c r="AE3" s="598" t="s">
        <v>477</v>
      </c>
    </row>
    <row r="4" spans="2:31" s="1" customFormat="1" x14ac:dyDescent="0.2">
      <c r="AE4" s="598"/>
    </row>
    <row r="5" spans="2:31" s="1" customFormat="1" x14ac:dyDescent="0.2">
      <c r="B5" s="2441" t="s">
        <v>748</v>
      </c>
      <c r="C5" s="2441"/>
      <c r="D5" s="2441"/>
      <c r="E5" s="2441"/>
      <c r="F5" s="2441"/>
      <c r="G5" s="2441"/>
      <c r="H5" s="2441"/>
      <c r="I5" s="2441"/>
      <c r="J5" s="2441"/>
      <c r="K5" s="2441"/>
      <c r="L5" s="2441"/>
      <c r="M5" s="2441"/>
      <c r="N5" s="2441"/>
      <c r="O5" s="2441"/>
      <c r="P5" s="2441"/>
      <c r="Q5" s="2441"/>
      <c r="R5" s="2441"/>
      <c r="S5" s="2441"/>
      <c r="T5" s="2441"/>
      <c r="U5" s="2441"/>
      <c r="V5" s="2441"/>
      <c r="W5" s="2441"/>
      <c r="X5" s="2441"/>
      <c r="Y5" s="2441"/>
      <c r="Z5" s="2441"/>
      <c r="AA5" s="2441"/>
      <c r="AB5" s="2441"/>
      <c r="AC5" s="2441"/>
      <c r="AD5" s="2441"/>
      <c r="AE5" s="2441"/>
    </row>
    <row r="6" spans="2:31" s="1" customFormat="1" ht="26.25" customHeight="1" x14ac:dyDescent="0.2">
      <c r="B6" s="2533" t="s">
        <v>1572</v>
      </c>
      <c r="C6" s="2533"/>
      <c r="D6" s="2533"/>
      <c r="E6" s="2533"/>
      <c r="F6" s="2533"/>
      <c r="G6" s="2533"/>
      <c r="H6" s="2533"/>
      <c r="I6" s="2533"/>
      <c r="J6" s="2533"/>
      <c r="K6" s="2533"/>
      <c r="L6" s="2533"/>
      <c r="M6" s="2533"/>
      <c r="N6" s="2533"/>
      <c r="O6" s="2533"/>
      <c r="P6" s="2533"/>
      <c r="Q6" s="2533"/>
      <c r="R6" s="2533"/>
      <c r="S6" s="2533"/>
      <c r="T6" s="2533"/>
      <c r="U6" s="2533"/>
      <c r="V6" s="2533"/>
      <c r="W6" s="2533"/>
      <c r="X6" s="2533"/>
      <c r="Y6" s="2533"/>
      <c r="Z6" s="2533"/>
      <c r="AA6" s="2533"/>
      <c r="AB6" s="2533"/>
      <c r="AC6" s="2533"/>
      <c r="AD6" s="2533"/>
      <c r="AE6" s="2533"/>
    </row>
    <row r="7" spans="2:31" s="1" customFormat="1" x14ac:dyDescent="0.2"/>
    <row r="8" spans="2:31" s="1" customFormat="1" ht="23.25" customHeight="1" x14ac:dyDescent="0.2">
      <c r="B8" s="2545" t="s">
        <v>749</v>
      </c>
      <c r="C8" s="2545"/>
      <c r="D8" s="2545"/>
      <c r="E8" s="2545"/>
      <c r="F8" s="2443"/>
      <c r="G8" s="2559"/>
      <c r="H8" s="2560"/>
      <c r="I8" s="2560"/>
      <c r="J8" s="2560"/>
      <c r="K8" s="2560"/>
      <c r="L8" s="2560"/>
      <c r="M8" s="2560"/>
      <c r="N8" s="2560"/>
      <c r="O8" s="2560"/>
      <c r="P8" s="2560"/>
      <c r="Q8" s="2560"/>
      <c r="R8" s="2560"/>
      <c r="S8" s="2560"/>
      <c r="T8" s="2560"/>
      <c r="U8" s="2560"/>
      <c r="V8" s="2560"/>
      <c r="W8" s="2560"/>
      <c r="X8" s="2560"/>
      <c r="Y8" s="2560"/>
      <c r="Z8" s="2560"/>
      <c r="AA8" s="2560"/>
      <c r="AB8" s="2560"/>
      <c r="AC8" s="2560"/>
      <c r="AD8" s="2560"/>
      <c r="AE8" s="2561"/>
    </row>
    <row r="9" spans="2:31" ht="23.25" customHeight="1" x14ac:dyDescent="0.2">
      <c r="B9" s="2443" t="s">
        <v>750</v>
      </c>
      <c r="C9" s="2444"/>
      <c r="D9" s="2444"/>
      <c r="E9" s="2444"/>
      <c r="F9" s="2445"/>
      <c r="G9" s="124" t="s">
        <v>8</v>
      </c>
      <c r="H9" s="649" t="s">
        <v>573</v>
      </c>
      <c r="I9" s="649"/>
      <c r="J9" s="649"/>
      <c r="K9" s="649"/>
      <c r="L9" s="125" t="s">
        <v>8</v>
      </c>
      <c r="M9" s="649" t="s">
        <v>574</v>
      </c>
      <c r="N9" s="649"/>
      <c r="O9" s="649"/>
      <c r="P9" s="649"/>
      <c r="Q9" s="125" t="s">
        <v>8</v>
      </c>
      <c r="R9" s="649" t="s">
        <v>575</v>
      </c>
      <c r="S9" s="647"/>
      <c r="T9" s="647"/>
      <c r="U9" s="647"/>
      <c r="V9" s="647"/>
      <c r="W9" s="647"/>
      <c r="X9" s="647"/>
      <c r="Y9" s="647"/>
      <c r="Z9" s="647"/>
      <c r="AA9" s="647"/>
      <c r="AB9" s="647"/>
      <c r="AC9" s="647"/>
      <c r="AD9" s="647"/>
      <c r="AE9" s="142"/>
    </row>
    <row r="10" spans="2:31" ht="23.25" customHeight="1" x14ac:dyDescent="0.2">
      <c r="B10" s="2516" t="s">
        <v>751</v>
      </c>
      <c r="C10" s="2517"/>
      <c r="D10" s="2517"/>
      <c r="E10" s="2517"/>
      <c r="F10" s="2518"/>
      <c r="G10" s="126" t="s">
        <v>8</v>
      </c>
      <c r="H10" s="1" t="s">
        <v>1559</v>
      </c>
      <c r="I10" s="2"/>
      <c r="J10" s="2"/>
      <c r="K10" s="2"/>
      <c r="L10" s="2"/>
      <c r="M10" s="2"/>
      <c r="N10" s="2"/>
      <c r="O10" s="2"/>
      <c r="P10" s="2"/>
      <c r="Q10" s="2"/>
      <c r="R10" s="126" t="s">
        <v>8</v>
      </c>
      <c r="S10" s="157" t="s">
        <v>1560</v>
      </c>
      <c r="T10" s="157"/>
      <c r="U10" s="157"/>
      <c r="V10" s="126" t="s">
        <v>8</v>
      </c>
      <c r="W10" s="157" t="s">
        <v>1561</v>
      </c>
      <c r="X10" s="157"/>
      <c r="Y10" s="157"/>
      <c r="Z10" s="126" t="s">
        <v>8</v>
      </c>
      <c r="AA10" s="157" t="s">
        <v>1562</v>
      </c>
      <c r="AB10" s="157"/>
      <c r="AC10" s="157"/>
      <c r="AD10" s="157"/>
      <c r="AE10" s="158"/>
    </row>
    <row r="11" spans="2:31" ht="23.25" customHeight="1" x14ac:dyDescent="0.2">
      <c r="B11" s="2557"/>
      <c r="C11" s="2256"/>
      <c r="D11" s="2256"/>
      <c r="E11" s="2256"/>
      <c r="F11" s="2558"/>
      <c r="G11" s="126" t="s">
        <v>8</v>
      </c>
      <c r="H11" s="1" t="s">
        <v>1563</v>
      </c>
      <c r="I11" s="2"/>
      <c r="J11" s="2"/>
      <c r="K11" s="2"/>
      <c r="L11" s="2"/>
      <c r="M11" s="2"/>
      <c r="N11" s="2"/>
      <c r="O11" s="2"/>
      <c r="P11" s="2"/>
      <c r="Q11" s="2"/>
      <c r="R11" s="126" t="s">
        <v>8</v>
      </c>
      <c r="S11" s="1" t="s">
        <v>1564</v>
      </c>
      <c r="T11" s="157"/>
      <c r="U11" s="157"/>
      <c r="V11" s="157"/>
      <c r="W11" s="157"/>
      <c r="X11" s="157"/>
      <c r="Y11" s="157"/>
      <c r="Z11" s="157"/>
      <c r="AA11" s="157"/>
      <c r="AB11" s="157"/>
      <c r="AC11" s="157"/>
      <c r="AD11" s="157"/>
      <c r="AE11" s="158"/>
    </row>
    <row r="12" spans="2:31" ht="23.25" customHeight="1" x14ac:dyDescent="0.2">
      <c r="B12" s="2557"/>
      <c r="C12" s="2256"/>
      <c r="D12" s="2256"/>
      <c r="E12" s="2256"/>
      <c r="F12" s="2558"/>
      <c r="G12" s="126" t="s">
        <v>8</v>
      </c>
      <c r="H12" s="1" t="s">
        <v>1565</v>
      </c>
      <c r="I12" s="2"/>
      <c r="J12" s="2"/>
      <c r="K12" s="2"/>
      <c r="L12" s="2"/>
      <c r="M12" s="2"/>
      <c r="N12" s="2"/>
      <c r="O12" s="2"/>
      <c r="P12" s="2"/>
      <c r="Q12" s="2"/>
      <c r="R12" s="126" t="s">
        <v>8</v>
      </c>
      <c r="S12" s="1" t="s">
        <v>1566</v>
      </c>
      <c r="T12" s="157"/>
      <c r="U12" s="157"/>
      <c r="V12" s="157"/>
      <c r="W12" s="157"/>
      <c r="X12" s="157"/>
      <c r="Y12" s="157"/>
      <c r="Z12" s="157"/>
      <c r="AA12" s="157"/>
      <c r="AB12" s="157"/>
      <c r="AC12" s="157"/>
      <c r="AD12" s="157"/>
      <c r="AE12" s="158"/>
    </row>
    <row r="13" spans="2:31" ht="23.25" customHeight="1" x14ac:dyDescent="0.2">
      <c r="B13" s="2519"/>
      <c r="C13" s="2346"/>
      <c r="D13" s="2346"/>
      <c r="E13" s="2346"/>
      <c r="F13" s="2520"/>
      <c r="G13" s="126" t="s">
        <v>8</v>
      </c>
      <c r="H13" s="1" t="s">
        <v>1573</v>
      </c>
      <c r="I13" s="157"/>
      <c r="J13" s="157"/>
      <c r="K13" s="157"/>
      <c r="L13" s="157"/>
      <c r="M13" s="2"/>
      <c r="N13" s="2"/>
      <c r="O13" s="2"/>
      <c r="P13" s="2"/>
      <c r="Q13" s="2"/>
      <c r="X13" s="157"/>
      <c r="Y13" s="157"/>
      <c r="Z13" s="157"/>
      <c r="AA13" s="157"/>
      <c r="AB13" s="157"/>
      <c r="AC13" s="157"/>
      <c r="AD13" s="157"/>
      <c r="AE13" s="158"/>
    </row>
    <row r="14" spans="2:31" ht="23.25" customHeight="1" x14ac:dyDescent="0.2">
      <c r="B14" s="2516" t="s">
        <v>752</v>
      </c>
      <c r="C14" s="2517"/>
      <c r="D14" s="2517"/>
      <c r="E14" s="2517"/>
      <c r="F14" s="2518"/>
      <c r="G14" s="143" t="s">
        <v>8</v>
      </c>
      <c r="H14" s="637" t="s">
        <v>753</v>
      </c>
      <c r="I14" s="13"/>
      <c r="J14" s="13"/>
      <c r="K14" s="13"/>
      <c r="L14" s="13"/>
      <c r="M14" s="13"/>
      <c r="N14" s="13"/>
      <c r="O14" s="13"/>
      <c r="P14" s="13"/>
      <c r="Q14" s="13"/>
      <c r="R14" s="13"/>
      <c r="S14" s="133" t="s">
        <v>8</v>
      </c>
      <c r="T14" s="637" t="s">
        <v>754</v>
      </c>
      <c r="U14" s="144"/>
      <c r="V14" s="144"/>
      <c r="W14" s="144"/>
      <c r="X14" s="144"/>
      <c r="Y14" s="144"/>
      <c r="Z14" s="144"/>
      <c r="AA14" s="144"/>
      <c r="AB14" s="144"/>
      <c r="AC14" s="144"/>
      <c r="AD14" s="144"/>
      <c r="AE14" s="145"/>
    </row>
    <row r="15" spans="2:31" ht="23.25" customHeight="1" x14ac:dyDescent="0.2">
      <c r="B15" s="2519"/>
      <c r="C15" s="2346"/>
      <c r="D15" s="2346"/>
      <c r="E15" s="2346"/>
      <c r="F15" s="2520"/>
      <c r="G15" s="127" t="s">
        <v>8</v>
      </c>
      <c r="H15" s="6" t="s">
        <v>755</v>
      </c>
      <c r="I15" s="23"/>
      <c r="J15" s="23"/>
      <c r="K15" s="23"/>
      <c r="L15" s="23"/>
      <c r="M15" s="23"/>
      <c r="N15" s="23"/>
      <c r="O15" s="23"/>
      <c r="P15" s="23"/>
      <c r="Q15" s="23"/>
      <c r="R15" s="23"/>
      <c r="S15" s="146"/>
      <c r="T15" s="146"/>
      <c r="U15" s="146"/>
      <c r="V15" s="146"/>
      <c r="W15" s="146"/>
      <c r="X15" s="146"/>
      <c r="Y15" s="146"/>
      <c r="Z15" s="146"/>
      <c r="AA15" s="146"/>
      <c r="AB15" s="146"/>
      <c r="AC15" s="146"/>
      <c r="AD15" s="146"/>
      <c r="AE15" s="147"/>
    </row>
    <row r="16" spans="2:31" s="1" customFormat="1" x14ac:dyDescent="0.2"/>
    <row r="17" spans="2:31" s="1" customFormat="1" x14ac:dyDescent="0.2">
      <c r="B17" s="1" t="s">
        <v>774</v>
      </c>
    </row>
    <row r="18" spans="2:31" s="1" customFormat="1" x14ac:dyDescent="0.2">
      <c r="B18" s="1" t="s">
        <v>756</v>
      </c>
      <c r="AD18" s="2"/>
      <c r="AE18" s="2"/>
    </row>
    <row r="19" spans="2:31" s="1" customFormat="1" ht="6" customHeight="1" x14ac:dyDescent="0.2"/>
    <row r="20" spans="2:31" s="1" customFormat="1" ht="6" customHeight="1" x14ac:dyDescent="0.2">
      <c r="B20" s="2537" t="s">
        <v>757</v>
      </c>
      <c r="C20" s="2538"/>
      <c r="D20" s="2538"/>
      <c r="E20" s="2538"/>
      <c r="F20" s="2539"/>
      <c r="G20" s="5"/>
      <c r="H20" s="637"/>
      <c r="I20" s="637"/>
      <c r="J20" s="637"/>
      <c r="K20" s="637"/>
      <c r="L20" s="637"/>
      <c r="M20" s="637"/>
      <c r="N20" s="637"/>
      <c r="O20" s="637"/>
      <c r="P20" s="637"/>
      <c r="Q20" s="637"/>
      <c r="R20" s="637"/>
      <c r="S20" s="637"/>
      <c r="T20" s="637"/>
      <c r="U20" s="637"/>
      <c r="V20" s="637"/>
      <c r="W20" s="637"/>
      <c r="X20" s="637"/>
      <c r="Y20" s="637"/>
      <c r="Z20" s="637"/>
      <c r="AA20" s="5"/>
      <c r="AB20" s="637"/>
      <c r="AC20" s="637"/>
      <c r="AD20" s="13"/>
      <c r="AE20" s="14"/>
    </row>
    <row r="21" spans="2:31" s="1" customFormat="1" ht="13.5" customHeight="1" x14ac:dyDescent="0.2">
      <c r="B21" s="2540"/>
      <c r="C21" s="2533"/>
      <c r="D21" s="2533"/>
      <c r="E21" s="2533"/>
      <c r="F21" s="2541"/>
      <c r="G21" s="59"/>
      <c r="H21" s="1" t="s">
        <v>1567</v>
      </c>
      <c r="AA21" s="59"/>
      <c r="AB21" s="115" t="s">
        <v>580</v>
      </c>
      <c r="AC21" s="115" t="s">
        <v>581</v>
      </c>
      <c r="AD21" s="115" t="s">
        <v>582</v>
      </c>
      <c r="AE21" s="148"/>
    </row>
    <row r="22" spans="2:31" s="1" customFormat="1" ht="15.75" customHeight="1" x14ac:dyDescent="0.2">
      <c r="B22" s="2540"/>
      <c r="C22" s="2533"/>
      <c r="D22" s="2533"/>
      <c r="E22" s="2533"/>
      <c r="F22" s="2541"/>
      <c r="G22" s="59"/>
      <c r="I22" s="627" t="s">
        <v>605</v>
      </c>
      <c r="J22" s="2551" t="s">
        <v>759</v>
      </c>
      <c r="K22" s="2552"/>
      <c r="L22" s="2552"/>
      <c r="M22" s="2552"/>
      <c r="N22" s="2552"/>
      <c r="O22" s="2552"/>
      <c r="P22" s="2552"/>
      <c r="Q22" s="2552"/>
      <c r="R22" s="2552"/>
      <c r="S22" s="2552"/>
      <c r="T22" s="2552"/>
      <c r="U22" s="2552"/>
      <c r="V22" s="2258"/>
      <c r="W22" s="2259"/>
      <c r="X22" s="629" t="s">
        <v>606</v>
      </c>
      <c r="AA22" s="59"/>
      <c r="AB22" s="662"/>
      <c r="AC22" s="7"/>
      <c r="AD22" s="662"/>
      <c r="AE22" s="52"/>
    </row>
    <row r="23" spans="2:31" s="1" customFormat="1" ht="15.75" customHeight="1" x14ac:dyDescent="0.2">
      <c r="B23" s="2540"/>
      <c r="C23" s="2533"/>
      <c r="D23" s="2533"/>
      <c r="E23" s="2533"/>
      <c r="F23" s="2541"/>
      <c r="G23" s="59"/>
      <c r="I23" s="650" t="s">
        <v>607</v>
      </c>
      <c r="J23" s="153" t="s">
        <v>760</v>
      </c>
      <c r="K23" s="6"/>
      <c r="L23" s="6"/>
      <c r="M23" s="6"/>
      <c r="N23" s="6"/>
      <c r="O23" s="6"/>
      <c r="P23" s="6"/>
      <c r="Q23" s="6"/>
      <c r="R23" s="6"/>
      <c r="S23" s="6"/>
      <c r="T23" s="6"/>
      <c r="U23" s="6"/>
      <c r="V23" s="2334"/>
      <c r="W23" s="2335"/>
      <c r="X23" s="56" t="s">
        <v>606</v>
      </c>
      <c r="Z23" s="150"/>
      <c r="AA23" s="64"/>
      <c r="AB23" s="126" t="s">
        <v>8</v>
      </c>
      <c r="AC23" s="126" t="s">
        <v>581</v>
      </c>
      <c r="AD23" s="126" t="s">
        <v>8</v>
      </c>
      <c r="AE23" s="52"/>
    </row>
    <row r="24" spans="2:31" s="1" customFormat="1" x14ac:dyDescent="0.2">
      <c r="B24" s="2540"/>
      <c r="C24" s="2533"/>
      <c r="D24" s="2533"/>
      <c r="E24" s="2533"/>
      <c r="F24" s="2541"/>
      <c r="G24" s="59"/>
      <c r="H24" s="1" t="s">
        <v>761</v>
      </c>
      <c r="AA24" s="59"/>
      <c r="AD24" s="2"/>
      <c r="AE24" s="52"/>
    </row>
    <row r="25" spans="2:31" s="1" customFormat="1" x14ac:dyDescent="0.2">
      <c r="B25" s="2540"/>
      <c r="C25" s="2533"/>
      <c r="D25" s="2533"/>
      <c r="E25" s="2533"/>
      <c r="F25" s="2541"/>
      <c r="G25" s="59"/>
      <c r="H25" s="1" t="s">
        <v>1568</v>
      </c>
      <c r="U25" s="150"/>
      <c r="V25" s="150"/>
      <c r="AA25" s="59"/>
      <c r="AD25" s="2"/>
      <c r="AE25" s="52"/>
    </row>
    <row r="26" spans="2:31" s="1" customFormat="1" ht="29.25" customHeight="1" x14ac:dyDescent="0.2">
      <c r="B26" s="2540"/>
      <c r="C26" s="2533"/>
      <c r="D26" s="2533"/>
      <c r="E26" s="2533"/>
      <c r="F26" s="2541"/>
      <c r="G26" s="59"/>
      <c r="I26" s="627" t="s">
        <v>690</v>
      </c>
      <c r="J26" s="2552" t="s">
        <v>763</v>
      </c>
      <c r="K26" s="2552"/>
      <c r="L26" s="2552"/>
      <c r="M26" s="2552"/>
      <c r="N26" s="2552"/>
      <c r="O26" s="2552"/>
      <c r="P26" s="2552"/>
      <c r="Q26" s="2552"/>
      <c r="R26" s="2552"/>
      <c r="S26" s="2552"/>
      <c r="T26" s="2552"/>
      <c r="U26" s="2552"/>
      <c r="V26" s="2258"/>
      <c r="W26" s="2259"/>
      <c r="X26" s="629" t="s">
        <v>606</v>
      </c>
      <c r="Z26" s="150"/>
      <c r="AA26" s="64"/>
      <c r="AB26" s="126" t="s">
        <v>8</v>
      </c>
      <c r="AC26" s="126" t="s">
        <v>581</v>
      </c>
      <c r="AD26" s="126" t="s">
        <v>8</v>
      </c>
      <c r="AE26" s="52"/>
    </row>
    <row r="27" spans="2:31" s="1" customFormat="1" ht="6" customHeight="1" x14ac:dyDescent="0.2">
      <c r="B27" s="2542"/>
      <c r="C27" s="2543"/>
      <c r="D27" s="2543"/>
      <c r="E27" s="2543"/>
      <c r="F27" s="2544"/>
      <c r="G27" s="55"/>
      <c r="H27" s="6"/>
      <c r="I27" s="6"/>
      <c r="J27" s="6"/>
      <c r="K27" s="6"/>
      <c r="L27" s="6"/>
      <c r="M27" s="6"/>
      <c r="N27" s="6"/>
      <c r="O27" s="6"/>
      <c r="P27" s="6"/>
      <c r="Q27" s="6"/>
      <c r="R27" s="6"/>
      <c r="S27" s="6"/>
      <c r="T27" s="6"/>
      <c r="U27" s="151"/>
      <c r="V27" s="151"/>
      <c r="W27" s="6"/>
      <c r="X27" s="6"/>
      <c r="Y27" s="6"/>
      <c r="Z27" s="6"/>
      <c r="AA27" s="55"/>
      <c r="AB27" s="6"/>
      <c r="AC27" s="6"/>
      <c r="AD27" s="23"/>
      <c r="AE27" s="62"/>
    </row>
    <row r="28" spans="2:31" s="1" customFormat="1" ht="6" customHeight="1" x14ac:dyDescent="0.2">
      <c r="B28" s="581"/>
      <c r="C28" s="582"/>
      <c r="D28" s="582"/>
      <c r="E28" s="582"/>
      <c r="F28" s="585"/>
      <c r="G28" s="5"/>
      <c r="H28" s="637"/>
      <c r="I28" s="637"/>
      <c r="J28" s="637"/>
      <c r="K28" s="637"/>
      <c r="L28" s="637"/>
      <c r="M28" s="637"/>
      <c r="N28" s="637"/>
      <c r="O28" s="637"/>
      <c r="P28" s="637"/>
      <c r="Q28" s="637"/>
      <c r="R28" s="637"/>
      <c r="S28" s="637"/>
      <c r="T28" s="637"/>
      <c r="U28" s="159"/>
      <c r="V28" s="159"/>
      <c r="W28" s="637"/>
      <c r="X28" s="637"/>
      <c r="Y28" s="637"/>
      <c r="Z28" s="637"/>
      <c r="AA28" s="637"/>
      <c r="AB28" s="637"/>
      <c r="AC28" s="637"/>
      <c r="AD28" s="13"/>
      <c r="AE28" s="14"/>
    </row>
    <row r="29" spans="2:31" s="1" customFormat="1" x14ac:dyDescent="0.2">
      <c r="B29" s="2540" t="s">
        <v>780</v>
      </c>
      <c r="C29" s="2533"/>
      <c r="D29" s="2533"/>
      <c r="E29" s="2533"/>
      <c r="F29" s="2541"/>
      <c r="G29" s="705" t="s">
        <v>1574</v>
      </c>
      <c r="I29" s="160"/>
      <c r="J29" s="160"/>
      <c r="K29" s="160"/>
      <c r="L29" s="160"/>
      <c r="M29" s="160"/>
      <c r="N29" s="160"/>
      <c r="O29" s="160"/>
      <c r="P29" s="160"/>
      <c r="Q29" s="160"/>
      <c r="R29" s="160"/>
      <c r="S29" s="160"/>
      <c r="T29" s="160"/>
      <c r="U29" s="160"/>
      <c r="V29" s="160"/>
      <c r="W29" s="160"/>
      <c r="X29" s="160"/>
      <c r="Y29" s="160"/>
      <c r="Z29" s="160"/>
      <c r="AA29" s="160"/>
      <c r="AB29" s="160"/>
      <c r="AC29" s="160"/>
      <c r="AD29" s="2"/>
      <c r="AE29" s="52"/>
    </row>
    <row r="30" spans="2:31" s="1" customFormat="1" ht="54" customHeight="1" x14ac:dyDescent="0.2">
      <c r="B30" s="2540"/>
      <c r="C30" s="2533"/>
      <c r="D30" s="2533"/>
      <c r="E30" s="2533"/>
      <c r="F30" s="2541"/>
      <c r="G30" s="2553"/>
      <c r="H30" s="2554"/>
      <c r="I30" s="2554"/>
      <c r="J30" s="2554"/>
      <c r="K30" s="2554"/>
      <c r="L30" s="2554"/>
      <c r="M30" s="2554"/>
      <c r="N30" s="2554"/>
      <c r="O30" s="2554"/>
      <c r="P30" s="2554"/>
      <c r="Q30" s="2554"/>
      <c r="R30" s="2554"/>
      <c r="S30" s="2554"/>
      <c r="T30" s="2554"/>
      <c r="U30" s="2554"/>
      <c r="V30" s="2554"/>
      <c r="W30" s="2554"/>
      <c r="X30" s="2554"/>
      <c r="Y30" s="2554"/>
      <c r="Z30" s="2554"/>
      <c r="AA30" s="2554"/>
      <c r="AB30" s="2554"/>
      <c r="AC30" s="2554"/>
      <c r="AD30" s="2554"/>
      <c r="AE30" s="2555"/>
    </row>
    <row r="31" spans="2:31" s="1" customFormat="1" ht="6" customHeight="1" x14ac:dyDescent="0.2">
      <c r="B31" s="640"/>
      <c r="C31" s="641"/>
      <c r="D31" s="641"/>
      <c r="E31" s="641"/>
      <c r="F31" s="642"/>
      <c r="G31" s="55"/>
      <c r="H31" s="6"/>
      <c r="I31" s="6"/>
      <c r="J31" s="6"/>
      <c r="K31" s="6"/>
      <c r="L31" s="6"/>
      <c r="M31" s="6"/>
      <c r="N31" s="6"/>
      <c r="O31" s="6"/>
      <c r="P31" s="6"/>
      <c r="Q31" s="6"/>
      <c r="R31" s="6"/>
      <c r="S31" s="6"/>
      <c r="T31" s="6"/>
      <c r="U31" s="151"/>
      <c r="V31" s="151"/>
      <c r="W31" s="6"/>
      <c r="X31" s="6"/>
      <c r="Y31" s="6"/>
      <c r="Z31" s="6"/>
      <c r="AA31" s="6"/>
      <c r="AB31" s="6"/>
      <c r="AC31" s="6"/>
      <c r="AD31" s="23"/>
      <c r="AE31" s="62"/>
    </row>
    <row r="32" spans="2:31" s="1" customFormat="1" ht="9.75" customHeight="1" x14ac:dyDescent="0.2">
      <c r="B32" s="631"/>
      <c r="C32" s="631"/>
      <c r="D32" s="631"/>
      <c r="E32" s="631"/>
      <c r="F32" s="631"/>
      <c r="U32" s="150"/>
      <c r="V32" s="150"/>
    </row>
    <row r="33" spans="2:31" s="1" customFormat="1" x14ac:dyDescent="0.2">
      <c r="B33" s="1" t="s">
        <v>764</v>
      </c>
      <c r="C33" s="631"/>
      <c r="D33" s="631"/>
      <c r="E33" s="631"/>
      <c r="F33" s="631"/>
      <c r="U33" s="150"/>
      <c r="V33" s="150"/>
    </row>
    <row r="34" spans="2:31" s="1" customFormat="1" ht="6.75" customHeight="1" x14ac:dyDescent="0.2">
      <c r="B34" s="631"/>
      <c r="C34" s="631"/>
      <c r="D34" s="631"/>
      <c r="E34" s="631"/>
      <c r="F34" s="631"/>
      <c r="U34" s="150"/>
      <c r="V34" s="150"/>
    </row>
    <row r="35" spans="2:31" s="1" customFormat="1" ht="4.5" customHeight="1" x14ac:dyDescent="0.2">
      <c r="B35" s="2537" t="s">
        <v>757</v>
      </c>
      <c r="C35" s="2538"/>
      <c r="D35" s="2538"/>
      <c r="E35" s="2538"/>
      <c r="F35" s="2539"/>
      <c r="G35" s="637"/>
      <c r="H35" s="637"/>
      <c r="I35" s="637"/>
      <c r="J35" s="637"/>
      <c r="K35" s="637"/>
      <c r="L35" s="637"/>
      <c r="M35" s="637"/>
      <c r="N35" s="637"/>
      <c r="O35" s="637"/>
      <c r="P35" s="637"/>
      <c r="Q35" s="637"/>
      <c r="R35" s="637"/>
      <c r="S35" s="637"/>
      <c r="T35" s="637"/>
      <c r="U35" s="637"/>
      <c r="V35" s="637"/>
      <c r="W35" s="637"/>
      <c r="X35" s="637"/>
      <c r="Y35" s="637"/>
      <c r="Z35" s="637"/>
      <c r="AA35" s="5"/>
      <c r="AB35" s="637"/>
      <c r="AC35" s="637"/>
      <c r="AD35" s="13"/>
      <c r="AE35" s="14"/>
    </row>
    <row r="36" spans="2:31" s="1" customFormat="1" ht="13.5" customHeight="1" x14ac:dyDescent="0.2">
      <c r="B36" s="2540"/>
      <c r="C36" s="2533"/>
      <c r="D36" s="2533"/>
      <c r="E36" s="2533"/>
      <c r="F36" s="2541"/>
      <c r="H36" s="1" t="s">
        <v>758</v>
      </c>
      <c r="AA36" s="59"/>
      <c r="AB36" s="115" t="s">
        <v>580</v>
      </c>
      <c r="AC36" s="115" t="s">
        <v>581</v>
      </c>
      <c r="AD36" s="115" t="s">
        <v>582</v>
      </c>
      <c r="AE36" s="148"/>
    </row>
    <row r="37" spans="2:31" s="1" customFormat="1" ht="15.75" customHeight="1" x14ac:dyDescent="0.2">
      <c r="B37" s="2540"/>
      <c r="C37" s="2533"/>
      <c r="D37" s="2533"/>
      <c r="E37" s="2533"/>
      <c r="F37" s="2541"/>
      <c r="I37" s="691" t="s">
        <v>605</v>
      </c>
      <c r="J37" s="2551" t="s">
        <v>759</v>
      </c>
      <c r="K37" s="2552"/>
      <c r="L37" s="2552"/>
      <c r="M37" s="2552"/>
      <c r="N37" s="2552"/>
      <c r="O37" s="2552"/>
      <c r="P37" s="2552"/>
      <c r="Q37" s="2552"/>
      <c r="R37" s="2552"/>
      <c r="S37" s="2552"/>
      <c r="T37" s="2552"/>
      <c r="U37" s="2552"/>
      <c r="V37" s="2258"/>
      <c r="W37" s="2259"/>
      <c r="X37" s="629" t="s">
        <v>606</v>
      </c>
      <c r="AA37" s="59"/>
      <c r="AB37" s="662"/>
      <c r="AC37" s="7"/>
      <c r="AD37" s="662"/>
      <c r="AE37" s="52"/>
    </row>
    <row r="38" spans="2:31" s="1" customFormat="1" ht="15.75" customHeight="1" x14ac:dyDescent="0.2">
      <c r="B38" s="2542"/>
      <c r="C38" s="2543"/>
      <c r="D38" s="2543"/>
      <c r="E38" s="2543"/>
      <c r="F38" s="2544"/>
      <c r="I38" s="627" t="s">
        <v>607</v>
      </c>
      <c r="J38" s="153" t="s">
        <v>760</v>
      </c>
      <c r="K38" s="6"/>
      <c r="L38" s="6"/>
      <c r="M38" s="6"/>
      <c r="N38" s="6"/>
      <c r="O38" s="6"/>
      <c r="P38" s="6"/>
      <c r="Q38" s="6"/>
      <c r="R38" s="6"/>
      <c r="S38" s="6"/>
      <c r="T38" s="6"/>
      <c r="U38" s="6"/>
      <c r="V38" s="2334"/>
      <c r="W38" s="2335"/>
      <c r="X38" s="6" t="s">
        <v>606</v>
      </c>
      <c r="Y38" s="59"/>
      <c r="Z38" s="150"/>
      <c r="AA38" s="64"/>
      <c r="AB38" s="126" t="s">
        <v>8</v>
      </c>
      <c r="AC38" s="126" t="s">
        <v>581</v>
      </c>
      <c r="AD38" s="126" t="s">
        <v>8</v>
      </c>
      <c r="AE38" s="52"/>
    </row>
    <row r="39" spans="2:31" s="1" customFormat="1" ht="6" customHeight="1" x14ac:dyDescent="0.2">
      <c r="B39" s="2542"/>
      <c r="C39" s="2556"/>
      <c r="D39" s="2543"/>
      <c r="E39" s="2543"/>
      <c r="F39" s="2544"/>
      <c r="G39" s="6"/>
      <c r="H39" s="6"/>
      <c r="I39" s="6"/>
      <c r="J39" s="6"/>
      <c r="K39" s="6"/>
      <c r="L39" s="6"/>
      <c r="M39" s="6"/>
      <c r="N39" s="6"/>
      <c r="O39" s="6"/>
      <c r="P39" s="6"/>
      <c r="Q39" s="6"/>
      <c r="R39" s="6"/>
      <c r="S39" s="6"/>
      <c r="T39" s="6"/>
      <c r="U39" s="151"/>
      <c r="V39" s="152"/>
      <c r="W39" s="574"/>
      <c r="X39" s="6"/>
      <c r="Y39" s="6"/>
      <c r="Z39" s="6"/>
      <c r="AA39" s="55"/>
      <c r="AB39" s="6"/>
      <c r="AC39" s="6"/>
      <c r="AD39" s="23"/>
      <c r="AE39" s="62"/>
    </row>
    <row r="40" spans="2:31" s="1" customFormat="1" ht="9.75" customHeight="1" x14ac:dyDescent="0.2">
      <c r="B40" s="631"/>
      <c r="C40" s="631"/>
      <c r="D40" s="631"/>
      <c r="E40" s="631"/>
      <c r="F40" s="631"/>
      <c r="U40" s="150"/>
      <c r="V40" s="149"/>
      <c r="W40" s="7"/>
    </row>
    <row r="41" spans="2:31" s="1" customFormat="1" ht="13.5" customHeight="1" x14ac:dyDescent="0.2">
      <c r="B41" s="1" t="s">
        <v>765</v>
      </c>
      <c r="C41" s="631"/>
      <c r="D41" s="631"/>
      <c r="E41" s="631"/>
      <c r="F41" s="631"/>
      <c r="U41" s="150"/>
      <c r="V41" s="149"/>
      <c r="W41" s="7"/>
    </row>
    <row r="42" spans="2:31" s="1" customFormat="1" x14ac:dyDescent="0.2">
      <c r="B42" s="154" t="s">
        <v>1569</v>
      </c>
      <c r="C42" s="631"/>
      <c r="D42" s="631"/>
      <c r="E42" s="631"/>
      <c r="F42" s="631"/>
      <c r="U42" s="150"/>
      <c r="V42" s="149"/>
      <c r="W42" s="7"/>
    </row>
    <row r="43" spans="2:31" s="1" customFormat="1" ht="4.5" customHeight="1" x14ac:dyDescent="0.2">
      <c r="B43" s="2537" t="s">
        <v>757</v>
      </c>
      <c r="C43" s="2538"/>
      <c r="D43" s="2538"/>
      <c r="E43" s="2538"/>
      <c r="F43" s="2539"/>
      <c r="G43" s="5"/>
      <c r="H43" s="637"/>
      <c r="I43" s="637"/>
      <c r="J43" s="637"/>
      <c r="K43" s="637"/>
      <c r="L43" s="637"/>
      <c r="M43" s="637"/>
      <c r="N43" s="637"/>
      <c r="O43" s="637"/>
      <c r="P43" s="637"/>
      <c r="Q43" s="637"/>
      <c r="R43" s="637"/>
      <c r="S43" s="637"/>
      <c r="T43" s="637"/>
      <c r="U43" s="637"/>
      <c r="V43" s="573"/>
      <c r="W43" s="573"/>
      <c r="X43" s="637"/>
      <c r="Y43" s="637"/>
      <c r="Z43" s="637"/>
      <c r="AA43" s="5"/>
      <c r="AB43" s="637"/>
      <c r="AC43" s="637"/>
      <c r="AD43" s="13"/>
      <c r="AE43" s="14"/>
    </row>
    <row r="44" spans="2:31" s="1" customFormat="1" ht="13.5" customHeight="1" x14ac:dyDescent="0.2">
      <c r="B44" s="2540"/>
      <c r="C44" s="2533"/>
      <c r="D44" s="2533"/>
      <c r="E44" s="2533"/>
      <c r="F44" s="2541"/>
      <c r="G44" s="59"/>
      <c r="H44" s="1" t="s">
        <v>776</v>
      </c>
      <c r="V44" s="7"/>
      <c r="W44" s="7"/>
      <c r="AA44" s="59"/>
      <c r="AB44" s="115" t="s">
        <v>580</v>
      </c>
      <c r="AC44" s="115" t="s">
        <v>581</v>
      </c>
      <c r="AD44" s="115" t="s">
        <v>582</v>
      </c>
      <c r="AE44" s="148"/>
    </row>
    <row r="45" spans="2:31" s="1" customFormat="1" ht="15.75" customHeight="1" x14ac:dyDescent="0.2">
      <c r="B45" s="2540"/>
      <c r="C45" s="2533"/>
      <c r="D45" s="2533"/>
      <c r="E45" s="2533"/>
      <c r="F45" s="2541"/>
      <c r="G45" s="59"/>
      <c r="I45" s="627" t="s">
        <v>605</v>
      </c>
      <c r="J45" s="2551" t="s">
        <v>759</v>
      </c>
      <c r="K45" s="2552"/>
      <c r="L45" s="2552"/>
      <c r="M45" s="2552"/>
      <c r="N45" s="2552"/>
      <c r="O45" s="2552"/>
      <c r="P45" s="2552"/>
      <c r="Q45" s="2552"/>
      <c r="R45" s="2552"/>
      <c r="S45" s="2552"/>
      <c r="T45" s="2552"/>
      <c r="U45" s="2552"/>
      <c r="V45" s="2258"/>
      <c r="W45" s="2259"/>
      <c r="X45" s="629" t="s">
        <v>606</v>
      </c>
      <c r="AA45" s="59"/>
      <c r="AB45" s="662"/>
      <c r="AC45" s="7"/>
      <c r="AD45" s="662"/>
      <c r="AE45" s="52"/>
    </row>
    <row r="46" spans="2:31" s="1" customFormat="1" ht="15.75" customHeight="1" x14ac:dyDescent="0.2">
      <c r="B46" s="2540"/>
      <c r="C46" s="2533"/>
      <c r="D46" s="2533"/>
      <c r="E46" s="2533"/>
      <c r="F46" s="2541"/>
      <c r="G46" s="59"/>
      <c r="I46" s="650" t="s">
        <v>607</v>
      </c>
      <c r="J46" s="153" t="s">
        <v>760</v>
      </c>
      <c r="K46" s="6"/>
      <c r="L46" s="6"/>
      <c r="M46" s="6"/>
      <c r="N46" s="6"/>
      <c r="O46" s="6"/>
      <c r="P46" s="6"/>
      <c r="Q46" s="6"/>
      <c r="R46" s="6"/>
      <c r="S46" s="6"/>
      <c r="T46" s="6"/>
      <c r="U46" s="6"/>
      <c r="V46" s="2334"/>
      <c r="W46" s="2335"/>
      <c r="X46" s="56" t="s">
        <v>606</v>
      </c>
      <c r="Z46" s="150"/>
      <c r="AA46" s="64"/>
      <c r="AB46" s="126" t="s">
        <v>8</v>
      </c>
      <c r="AC46" s="126" t="s">
        <v>581</v>
      </c>
      <c r="AD46" s="126" t="s">
        <v>8</v>
      </c>
      <c r="AE46" s="52"/>
    </row>
    <row r="47" spans="2:31" s="1" customFormat="1" ht="6" customHeight="1" x14ac:dyDescent="0.2">
      <c r="B47" s="2542"/>
      <c r="C47" s="2543"/>
      <c r="D47" s="2543"/>
      <c r="E47" s="2543"/>
      <c r="F47" s="2544"/>
      <c r="G47" s="55"/>
      <c r="H47" s="6"/>
      <c r="I47" s="6"/>
      <c r="J47" s="6"/>
      <c r="K47" s="6"/>
      <c r="L47" s="6"/>
      <c r="M47" s="6"/>
      <c r="N47" s="6"/>
      <c r="O47" s="6"/>
      <c r="P47" s="6"/>
      <c r="Q47" s="6"/>
      <c r="R47" s="6"/>
      <c r="S47" s="6"/>
      <c r="T47" s="6"/>
      <c r="U47" s="151"/>
      <c r="V47" s="152"/>
      <c r="W47" s="574"/>
      <c r="X47" s="6"/>
      <c r="Y47" s="6"/>
      <c r="Z47" s="6"/>
      <c r="AA47" s="55"/>
      <c r="AB47" s="6"/>
      <c r="AC47" s="6"/>
      <c r="AD47" s="23"/>
      <c r="AE47" s="62"/>
    </row>
    <row r="48" spans="2:31" s="1" customFormat="1" ht="4.5" customHeight="1" x14ac:dyDescent="0.2">
      <c r="B48" s="2537" t="s">
        <v>781</v>
      </c>
      <c r="C48" s="2538"/>
      <c r="D48" s="2538"/>
      <c r="E48" s="2538"/>
      <c r="F48" s="2539"/>
      <c r="G48" s="5"/>
      <c r="H48" s="637"/>
      <c r="I48" s="637"/>
      <c r="J48" s="637"/>
      <c r="K48" s="637"/>
      <c r="L48" s="637"/>
      <c r="M48" s="637"/>
      <c r="N48" s="637"/>
      <c r="O48" s="637"/>
      <c r="P48" s="637"/>
      <c r="Q48" s="637"/>
      <c r="R48" s="637"/>
      <c r="S48" s="637"/>
      <c r="T48" s="637"/>
      <c r="U48" s="637"/>
      <c r="V48" s="573"/>
      <c r="W48" s="573"/>
      <c r="X48" s="637"/>
      <c r="Y48" s="637"/>
      <c r="Z48" s="637"/>
      <c r="AA48" s="5"/>
      <c r="AB48" s="637"/>
      <c r="AC48" s="637"/>
      <c r="AD48" s="13"/>
      <c r="AE48" s="14"/>
    </row>
    <row r="49" spans="2:31" s="1" customFormat="1" ht="13.5" customHeight="1" x14ac:dyDescent="0.2">
      <c r="B49" s="2540"/>
      <c r="C49" s="2533"/>
      <c r="D49" s="2533"/>
      <c r="E49" s="2533"/>
      <c r="F49" s="2541"/>
      <c r="G49" s="59"/>
      <c r="H49" s="1" t="s">
        <v>782</v>
      </c>
      <c r="V49" s="7"/>
      <c r="W49" s="7"/>
      <c r="AA49" s="59"/>
      <c r="AB49" s="115" t="s">
        <v>580</v>
      </c>
      <c r="AC49" s="115" t="s">
        <v>581</v>
      </c>
      <c r="AD49" s="115" t="s">
        <v>582</v>
      </c>
      <c r="AE49" s="148"/>
    </row>
    <row r="50" spans="2:31" s="1" customFormat="1" x14ac:dyDescent="0.2">
      <c r="B50" s="2540"/>
      <c r="C50" s="2533"/>
      <c r="D50" s="2533"/>
      <c r="E50" s="2533"/>
      <c r="F50" s="2541"/>
      <c r="G50" s="59"/>
      <c r="I50" s="627" t="s">
        <v>605</v>
      </c>
      <c r="J50" s="2549" t="s">
        <v>783</v>
      </c>
      <c r="K50" s="2550"/>
      <c r="L50" s="2550"/>
      <c r="M50" s="2550"/>
      <c r="N50" s="2550"/>
      <c r="O50" s="2550"/>
      <c r="P50" s="2550"/>
      <c r="Q50" s="2550"/>
      <c r="R50" s="2550"/>
      <c r="S50" s="2550"/>
      <c r="T50" s="2550"/>
      <c r="U50" s="2550"/>
      <c r="V50" s="2442"/>
      <c r="W50" s="2258"/>
      <c r="X50" s="629" t="s">
        <v>606</v>
      </c>
      <c r="AA50" s="59"/>
      <c r="AB50" s="662"/>
      <c r="AC50" s="7"/>
      <c r="AD50" s="662"/>
      <c r="AE50" s="52"/>
    </row>
    <row r="51" spans="2:31" s="1" customFormat="1" ht="14.25" customHeight="1" x14ac:dyDescent="0.2">
      <c r="B51" s="2540"/>
      <c r="C51" s="2533"/>
      <c r="D51" s="2533"/>
      <c r="E51" s="2533"/>
      <c r="F51" s="2541"/>
      <c r="G51" s="59"/>
      <c r="I51" s="650" t="s">
        <v>607</v>
      </c>
      <c r="J51" s="2551" t="s">
        <v>767</v>
      </c>
      <c r="K51" s="2552"/>
      <c r="L51" s="2552"/>
      <c r="M51" s="2552"/>
      <c r="N51" s="2552"/>
      <c r="O51" s="2552"/>
      <c r="P51" s="2552"/>
      <c r="Q51" s="2552"/>
      <c r="R51" s="2552"/>
      <c r="S51" s="2552"/>
      <c r="T51" s="2552"/>
      <c r="U51" s="2552"/>
      <c r="V51" s="2442"/>
      <c r="W51" s="2258"/>
      <c r="X51" s="56" t="s">
        <v>606</v>
      </c>
      <c r="Z51" s="150"/>
      <c r="AA51" s="64"/>
      <c r="AB51" s="126" t="s">
        <v>8</v>
      </c>
      <c r="AC51" s="126" t="s">
        <v>581</v>
      </c>
      <c r="AD51" s="126" t="s">
        <v>8</v>
      </c>
      <c r="AE51" s="52"/>
    </row>
    <row r="52" spans="2:31" s="1" customFormat="1" ht="6" customHeight="1" x14ac:dyDescent="0.2">
      <c r="B52" s="2542"/>
      <c r="C52" s="2543"/>
      <c r="D52" s="2543"/>
      <c r="E52" s="2543"/>
      <c r="F52" s="2544"/>
      <c r="G52" s="55"/>
      <c r="H52" s="6"/>
      <c r="I52" s="6"/>
      <c r="J52" s="6"/>
      <c r="K52" s="6"/>
      <c r="L52" s="6"/>
      <c r="M52" s="6"/>
      <c r="N52" s="6"/>
      <c r="O52" s="6"/>
      <c r="P52" s="6"/>
      <c r="Q52" s="6"/>
      <c r="R52" s="6"/>
      <c r="S52" s="6"/>
      <c r="T52" s="6"/>
      <c r="U52" s="151"/>
      <c r="V52" s="152"/>
      <c r="W52" s="574"/>
      <c r="X52" s="6"/>
      <c r="Y52" s="6"/>
      <c r="Z52" s="6"/>
      <c r="AA52" s="55"/>
      <c r="AB52" s="6"/>
      <c r="AC52" s="6"/>
      <c r="AD52" s="23"/>
      <c r="AE52" s="62"/>
    </row>
    <row r="53" spans="2:31" s="1" customFormat="1" ht="4.5" customHeight="1" x14ac:dyDescent="0.2">
      <c r="B53" s="2537" t="s">
        <v>768</v>
      </c>
      <c r="C53" s="2538"/>
      <c r="D53" s="2538"/>
      <c r="E53" s="2538"/>
      <c r="F53" s="2539"/>
      <c r="G53" s="5"/>
      <c r="H53" s="637"/>
      <c r="I53" s="637"/>
      <c r="J53" s="637"/>
      <c r="K53" s="637"/>
      <c r="L53" s="637"/>
      <c r="M53" s="637"/>
      <c r="N53" s="637"/>
      <c r="O53" s="637"/>
      <c r="P53" s="637"/>
      <c r="Q53" s="637"/>
      <c r="R53" s="637"/>
      <c r="S53" s="637"/>
      <c r="T53" s="637"/>
      <c r="U53" s="637"/>
      <c r="V53" s="573"/>
      <c r="W53" s="573"/>
      <c r="X53" s="637"/>
      <c r="Y53" s="637"/>
      <c r="Z53" s="637"/>
      <c r="AA53" s="5"/>
      <c r="AB53" s="637"/>
      <c r="AC53" s="637"/>
      <c r="AD53" s="13"/>
      <c r="AE53" s="14"/>
    </row>
    <row r="54" spans="2:31" s="1" customFormat="1" ht="13.5" customHeight="1" x14ac:dyDescent="0.2">
      <c r="B54" s="2540"/>
      <c r="C54" s="2533"/>
      <c r="D54" s="2533"/>
      <c r="E54" s="2533"/>
      <c r="F54" s="2541"/>
      <c r="G54" s="59"/>
      <c r="H54" s="1" t="s">
        <v>766</v>
      </c>
      <c r="V54" s="7"/>
      <c r="W54" s="7"/>
      <c r="AA54" s="59"/>
      <c r="AB54" s="115" t="s">
        <v>580</v>
      </c>
      <c r="AC54" s="115" t="s">
        <v>581</v>
      </c>
      <c r="AD54" s="115" t="s">
        <v>582</v>
      </c>
      <c r="AE54" s="148"/>
    </row>
    <row r="55" spans="2:31" s="1" customFormat="1" ht="30" customHeight="1" x14ac:dyDescent="0.2">
      <c r="B55" s="2540"/>
      <c r="C55" s="2533"/>
      <c r="D55" s="2533"/>
      <c r="E55" s="2533"/>
      <c r="F55" s="2541"/>
      <c r="G55" s="59"/>
      <c r="I55" s="627" t="s">
        <v>605</v>
      </c>
      <c r="J55" s="2549" t="s">
        <v>784</v>
      </c>
      <c r="K55" s="2550"/>
      <c r="L55" s="2550"/>
      <c r="M55" s="2550"/>
      <c r="N55" s="2550"/>
      <c r="O55" s="2550"/>
      <c r="P55" s="2550"/>
      <c r="Q55" s="2550"/>
      <c r="R55" s="2550"/>
      <c r="S55" s="2550"/>
      <c r="T55" s="2550"/>
      <c r="U55" s="2550"/>
      <c r="V55" s="2442"/>
      <c r="W55" s="2258"/>
      <c r="X55" s="629" t="s">
        <v>606</v>
      </c>
      <c r="AA55" s="59"/>
      <c r="AD55" s="2"/>
      <c r="AE55" s="52"/>
    </row>
    <row r="56" spans="2:31" s="1" customFormat="1" ht="33" customHeight="1" x14ac:dyDescent="0.2">
      <c r="B56" s="2540"/>
      <c r="C56" s="2533"/>
      <c r="D56" s="2533"/>
      <c r="E56" s="2533"/>
      <c r="F56" s="2541"/>
      <c r="G56" s="59"/>
      <c r="I56" s="650" t="s">
        <v>607</v>
      </c>
      <c r="J56" s="2551" t="s">
        <v>769</v>
      </c>
      <c r="K56" s="2552"/>
      <c r="L56" s="2552"/>
      <c r="M56" s="2552"/>
      <c r="N56" s="2552"/>
      <c r="O56" s="2552"/>
      <c r="P56" s="2552"/>
      <c r="Q56" s="2552"/>
      <c r="R56" s="2552"/>
      <c r="S56" s="2552"/>
      <c r="T56" s="2552"/>
      <c r="U56" s="2552"/>
      <c r="V56" s="2442"/>
      <c r="W56" s="2258"/>
      <c r="X56" s="56" t="s">
        <v>606</v>
      </c>
      <c r="Z56" s="150"/>
      <c r="AA56" s="64"/>
      <c r="AB56" s="126" t="s">
        <v>8</v>
      </c>
      <c r="AC56" s="126" t="s">
        <v>581</v>
      </c>
      <c r="AD56" s="126" t="s">
        <v>8</v>
      </c>
      <c r="AE56" s="52"/>
    </row>
    <row r="57" spans="2:31" s="1" customFormat="1" ht="6" customHeight="1" x14ac:dyDescent="0.2">
      <c r="B57" s="2542"/>
      <c r="C57" s="2543"/>
      <c r="D57" s="2543"/>
      <c r="E57" s="2543"/>
      <c r="F57" s="2544"/>
      <c r="G57" s="55"/>
      <c r="H57" s="6"/>
      <c r="I57" s="6"/>
      <c r="J57" s="6"/>
      <c r="K57" s="6"/>
      <c r="L57" s="6"/>
      <c r="M57" s="6"/>
      <c r="N57" s="6"/>
      <c r="O57" s="6"/>
      <c r="P57" s="6"/>
      <c r="Q57" s="6"/>
      <c r="R57" s="6"/>
      <c r="S57" s="6"/>
      <c r="T57" s="6"/>
      <c r="U57" s="151"/>
      <c r="V57" s="151"/>
      <c r="W57" s="6"/>
      <c r="X57" s="6"/>
      <c r="Y57" s="6"/>
      <c r="Z57" s="6"/>
      <c r="AA57" s="55"/>
      <c r="AB57" s="6"/>
      <c r="AC57" s="6"/>
      <c r="AD57" s="23"/>
      <c r="AE57" s="62"/>
    </row>
    <row r="58" spans="2:31" s="1" customFormat="1" ht="6" customHeight="1" x14ac:dyDescent="0.2">
      <c r="B58" s="631"/>
      <c r="C58" s="631"/>
      <c r="D58" s="631"/>
      <c r="E58" s="631"/>
      <c r="F58" s="631"/>
      <c r="U58" s="150"/>
      <c r="V58" s="150"/>
    </row>
    <row r="59" spans="2:31" s="1" customFormat="1" ht="13.5" customHeight="1" x14ac:dyDescent="0.2">
      <c r="B59" s="2546" t="s">
        <v>770</v>
      </c>
      <c r="C59" s="2547"/>
      <c r="D59" s="155" t="s">
        <v>717</v>
      </c>
      <c r="E59" s="155"/>
      <c r="F59" s="155"/>
      <c r="G59" s="155"/>
      <c r="H59" s="155"/>
      <c r="I59" s="155"/>
      <c r="J59" s="155"/>
      <c r="K59" s="155"/>
      <c r="L59" s="155"/>
      <c r="M59" s="155"/>
      <c r="N59" s="155"/>
      <c r="O59" s="155"/>
      <c r="P59" s="155"/>
      <c r="Q59" s="155"/>
      <c r="R59" s="155"/>
      <c r="S59" s="155"/>
      <c r="T59" s="155"/>
      <c r="U59" s="155"/>
      <c r="V59" s="155"/>
      <c r="W59" s="155"/>
      <c r="X59" s="155"/>
      <c r="Y59" s="155"/>
      <c r="Z59" s="155"/>
      <c r="AA59" s="155"/>
      <c r="AB59" s="155"/>
      <c r="AC59" s="155"/>
      <c r="AD59" s="155"/>
      <c r="AE59" s="155"/>
    </row>
    <row r="60" spans="2:31" s="1" customFormat="1" ht="37.5" customHeight="1" x14ac:dyDescent="0.2">
      <c r="B60" s="2546" t="s">
        <v>785</v>
      </c>
      <c r="C60" s="2547"/>
      <c r="D60" s="2548" t="s">
        <v>1570</v>
      </c>
      <c r="E60" s="2548"/>
      <c r="F60" s="2548"/>
      <c r="G60" s="2548"/>
      <c r="H60" s="2548"/>
      <c r="I60" s="2548"/>
      <c r="J60" s="2548"/>
      <c r="K60" s="2548"/>
      <c r="L60" s="2548"/>
      <c r="M60" s="2548"/>
      <c r="N60" s="2548"/>
      <c r="O60" s="2548"/>
      <c r="P60" s="2548"/>
      <c r="Q60" s="2548"/>
      <c r="R60" s="2548"/>
      <c r="S60" s="2548"/>
      <c r="T60" s="2548"/>
      <c r="U60" s="2548"/>
      <c r="V60" s="2548"/>
      <c r="W60" s="2548"/>
      <c r="X60" s="2548"/>
      <c r="Y60" s="2548"/>
      <c r="Z60" s="2548"/>
      <c r="AA60" s="2548"/>
      <c r="AB60" s="2548"/>
      <c r="AC60" s="2548"/>
      <c r="AD60" s="2548"/>
      <c r="AE60" s="2548"/>
    </row>
    <row r="122" spans="3:7" x14ac:dyDescent="0.2">
      <c r="C122" s="19"/>
      <c r="D122" s="19"/>
      <c r="E122" s="19"/>
      <c r="F122" s="19"/>
      <c r="G122" s="19"/>
    </row>
    <row r="123" spans="3:7" x14ac:dyDescent="0.2">
      <c r="C123" s="17"/>
    </row>
  </sheetData>
  <mergeCells count="39">
    <mergeCell ref="Z3:AA3"/>
    <mergeCell ref="AC3:AD3"/>
    <mergeCell ref="B5:AE5"/>
    <mergeCell ref="B6:AE6"/>
    <mergeCell ref="B8:F8"/>
    <mergeCell ref="G8:AE8"/>
    <mergeCell ref="V22:W22"/>
    <mergeCell ref="V23:W23"/>
    <mergeCell ref="J26:U26"/>
    <mergeCell ref="V26:W26"/>
    <mergeCell ref="W3:X3"/>
    <mergeCell ref="B9:F9"/>
    <mergeCell ref="B10:F13"/>
    <mergeCell ref="B14:F15"/>
    <mergeCell ref="B20:F27"/>
    <mergeCell ref="J22:U22"/>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10"/>
  <dataValidations count="1">
    <dataValidation type="list" allowBlank="1" showInputMessage="1" showErrorMessage="1" sqref="L9 Q9 S14 V10 Z10 AB23 AD23 AB26 AD26 AB38 AD38 AB46 AD46 AB51 AD51 AB56 AD56 G9:G15 R10:R12" xr:uid="{00000000-0002-0000-1B00-000000000000}">
      <formula1>"□,■"</formula1>
    </dataValidation>
  </dataValidations>
  <pageMargins left="0.7" right="0.7" top="0.75" bottom="0.75" header="0.3" footer="0.3"/>
  <pageSetup paperSize="9" scale="8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8"/>
  <dimension ref="A1:AE123"/>
  <sheetViews>
    <sheetView workbookViewId="0"/>
  </sheetViews>
  <sheetFormatPr defaultColWidth="3.44140625" defaultRowHeight="17.25" customHeight="1" x14ac:dyDescent="0.2"/>
  <cols>
    <col min="1" max="1" width="1.21875" style="3" customWidth="1"/>
    <col min="2" max="2" width="3.109375" style="57" customWidth="1"/>
    <col min="3" max="30" width="3.109375" style="3" customWidth="1"/>
    <col min="31" max="31" width="1.21875" style="3" customWidth="1"/>
    <col min="32" max="16384" width="3.44140625" style="3"/>
  </cols>
  <sheetData>
    <row r="1" spans="2:30" s="1" customFormat="1" ht="17.25" customHeight="1" x14ac:dyDescent="0.2"/>
    <row r="2" spans="2:30" s="1" customFormat="1" ht="17.25" customHeight="1" x14ac:dyDescent="0.2">
      <c r="B2" s="1" t="s">
        <v>1438</v>
      </c>
    </row>
    <row r="3" spans="2:30" s="1" customFormat="1" ht="16.5" customHeight="1" x14ac:dyDescent="0.2">
      <c r="U3" s="598" t="s">
        <v>427</v>
      </c>
      <c r="V3" s="2441"/>
      <c r="W3" s="2441"/>
      <c r="X3" s="598" t="s">
        <v>428</v>
      </c>
      <c r="Y3" s="2441"/>
      <c r="Z3" s="2441"/>
      <c r="AA3" s="598" t="s">
        <v>429</v>
      </c>
      <c r="AB3" s="2441"/>
      <c r="AC3" s="2441"/>
      <c r="AD3" s="598" t="s">
        <v>477</v>
      </c>
    </row>
    <row r="4" spans="2:30" s="1" customFormat="1" ht="9.75" customHeight="1" x14ac:dyDescent="0.2">
      <c r="AD4" s="598"/>
    </row>
    <row r="5" spans="2:30" s="1" customFormat="1" ht="17.25" customHeight="1" x14ac:dyDescent="0.2">
      <c r="B5" s="2441" t="s">
        <v>748</v>
      </c>
      <c r="C5" s="2441"/>
      <c r="D5" s="2441"/>
      <c r="E5" s="2441"/>
      <c r="F5" s="2441"/>
      <c r="G5" s="2441"/>
      <c r="H5" s="2441"/>
      <c r="I5" s="2441"/>
      <c r="J5" s="2441"/>
      <c r="K5" s="2441"/>
      <c r="L5" s="2441"/>
      <c r="M5" s="2441"/>
      <c r="N5" s="2441"/>
      <c r="O5" s="2441"/>
      <c r="P5" s="2441"/>
      <c r="Q5" s="2441"/>
      <c r="R5" s="2441"/>
      <c r="S5" s="2441"/>
      <c r="T5" s="2441"/>
      <c r="U5" s="2441"/>
      <c r="V5" s="2441"/>
      <c r="W5" s="2441"/>
      <c r="X5" s="2441"/>
      <c r="Y5" s="2441"/>
      <c r="Z5" s="2441"/>
      <c r="AA5" s="2441"/>
      <c r="AB5" s="2441"/>
      <c r="AC5" s="2441"/>
      <c r="AD5" s="2441"/>
    </row>
    <row r="6" spans="2:30" s="1" customFormat="1" ht="32.25" customHeight="1" x14ac:dyDescent="0.2">
      <c r="B6" s="2533" t="s">
        <v>786</v>
      </c>
      <c r="C6" s="2533"/>
      <c r="D6" s="2533"/>
      <c r="E6" s="2533"/>
      <c r="F6" s="2533"/>
      <c r="G6" s="2533"/>
      <c r="H6" s="2533"/>
      <c r="I6" s="2533"/>
      <c r="J6" s="2533"/>
      <c r="K6" s="2533"/>
      <c r="L6" s="2533"/>
      <c r="M6" s="2533"/>
      <c r="N6" s="2533"/>
      <c r="O6" s="2533"/>
      <c r="P6" s="2533"/>
      <c r="Q6" s="2533"/>
      <c r="R6" s="2533"/>
      <c r="S6" s="2533"/>
      <c r="T6" s="2533"/>
      <c r="U6" s="2533"/>
      <c r="V6" s="2533"/>
      <c r="W6" s="2533"/>
      <c r="X6" s="2533"/>
      <c r="Y6" s="2533"/>
      <c r="Z6" s="2533"/>
      <c r="AA6" s="2533"/>
      <c r="AB6" s="2533"/>
      <c r="AC6" s="2533"/>
      <c r="AD6" s="2533"/>
    </row>
    <row r="7" spans="2:30" s="1" customFormat="1" ht="17.25" customHeight="1" x14ac:dyDescent="0.2"/>
    <row r="8" spans="2:30" s="1" customFormat="1" ht="17.25" customHeight="1" x14ac:dyDescent="0.2">
      <c r="B8" s="2545" t="s">
        <v>749</v>
      </c>
      <c r="C8" s="2545"/>
      <c r="D8" s="2545"/>
      <c r="E8" s="2545"/>
      <c r="F8" s="2443"/>
      <c r="G8" s="2559"/>
      <c r="H8" s="2560"/>
      <c r="I8" s="2560"/>
      <c r="J8" s="2560"/>
      <c r="K8" s="2560"/>
      <c r="L8" s="2560"/>
      <c r="M8" s="2560"/>
      <c r="N8" s="2560"/>
      <c r="O8" s="2560"/>
      <c r="P8" s="2560"/>
      <c r="Q8" s="2560"/>
      <c r="R8" s="2560"/>
      <c r="S8" s="2560"/>
      <c r="T8" s="2560"/>
      <c r="U8" s="2560"/>
      <c r="V8" s="2560"/>
      <c r="W8" s="2560"/>
      <c r="X8" s="2560"/>
      <c r="Y8" s="2560"/>
      <c r="Z8" s="2560"/>
      <c r="AA8" s="2560"/>
      <c r="AB8" s="2560"/>
      <c r="AC8" s="2560"/>
      <c r="AD8" s="2561"/>
    </row>
    <row r="9" spans="2:30" ht="17.25" customHeight="1" x14ac:dyDescent="0.2">
      <c r="B9" s="2443" t="s">
        <v>750</v>
      </c>
      <c r="C9" s="2444"/>
      <c r="D9" s="2444"/>
      <c r="E9" s="2444"/>
      <c r="F9" s="2444"/>
      <c r="G9" s="124" t="s">
        <v>8</v>
      </c>
      <c r="H9" s="649" t="s">
        <v>573</v>
      </c>
      <c r="I9" s="649"/>
      <c r="J9" s="649"/>
      <c r="K9" s="649"/>
      <c r="L9" s="125" t="s">
        <v>8</v>
      </c>
      <c r="M9" s="649" t="s">
        <v>574</v>
      </c>
      <c r="N9" s="649"/>
      <c r="O9" s="649"/>
      <c r="P9" s="649"/>
      <c r="Q9" s="125" t="s">
        <v>8</v>
      </c>
      <c r="R9" s="649" t="s">
        <v>575</v>
      </c>
      <c r="S9" s="647"/>
      <c r="T9" s="647"/>
      <c r="U9" s="647"/>
      <c r="V9" s="647"/>
      <c r="W9" s="647"/>
      <c r="X9" s="647"/>
      <c r="Y9" s="647"/>
      <c r="Z9" s="647"/>
      <c r="AA9" s="647"/>
      <c r="AB9" s="647"/>
      <c r="AC9" s="647"/>
      <c r="AD9" s="142"/>
    </row>
    <row r="10" spans="2:30" ht="17.25" customHeight="1" x14ac:dyDescent="0.2">
      <c r="B10" s="2516" t="s">
        <v>751</v>
      </c>
      <c r="C10" s="2517"/>
      <c r="D10" s="2517"/>
      <c r="E10" s="2517"/>
      <c r="F10" s="2518"/>
      <c r="G10" s="126" t="s">
        <v>8</v>
      </c>
      <c r="H10" s="1" t="s">
        <v>787</v>
      </c>
      <c r="I10" s="2"/>
      <c r="J10" s="2"/>
      <c r="K10" s="2"/>
      <c r="L10" s="2"/>
      <c r="M10" s="2"/>
      <c r="N10" s="2"/>
      <c r="O10" s="2"/>
      <c r="P10" s="2"/>
      <c r="Q10" s="2"/>
      <c r="R10" s="2"/>
      <c r="S10" s="157"/>
      <c r="T10" s="157"/>
      <c r="U10" s="157"/>
      <c r="V10" s="157"/>
      <c r="W10" s="157"/>
      <c r="X10" s="157"/>
      <c r="Y10" s="157"/>
      <c r="Z10" s="157"/>
      <c r="AA10" s="157"/>
      <c r="AB10" s="157"/>
      <c r="AC10" s="157"/>
      <c r="AD10" s="158"/>
    </row>
    <row r="11" spans="2:30" ht="17.25" customHeight="1" x14ac:dyDescent="0.2">
      <c r="B11" s="2557"/>
      <c r="C11" s="2256"/>
      <c r="D11" s="2256"/>
      <c r="E11" s="2256"/>
      <c r="F11" s="2558"/>
      <c r="G11" s="126" t="s">
        <v>8</v>
      </c>
      <c r="H11" s="1" t="s">
        <v>788</v>
      </c>
      <c r="I11" s="2"/>
      <c r="J11" s="2"/>
      <c r="K11" s="2"/>
      <c r="L11" s="2"/>
      <c r="M11" s="2"/>
      <c r="N11" s="2"/>
      <c r="O11" s="2"/>
      <c r="P11" s="2"/>
      <c r="Q11" s="2"/>
      <c r="R11" s="2"/>
      <c r="S11" s="157"/>
      <c r="T11" s="157"/>
      <c r="U11" s="157"/>
      <c r="V11" s="157"/>
      <c r="W11" s="157"/>
      <c r="X11" s="157"/>
      <c r="Y11" s="157"/>
      <c r="Z11" s="157"/>
      <c r="AA11" s="157"/>
      <c r="AB11" s="157"/>
      <c r="AC11" s="157"/>
      <c r="AD11" s="158"/>
    </row>
    <row r="12" spans="2:30" ht="17.25" customHeight="1" x14ac:dyDescent="0.2">
      <c r="B12" s="2519"/>
      <c r="C12" s="2346"/>
      <c r="D12" s="2346"/>
      <c r="E12" s="2346"/>
      <c r="F12" s="2520"/>
      <c r="G12" s="126" t="s">
        <v>8</v>
      </c>
      <c r="H12" s="1" t="s">
        <v>789</v>
      </c>
      <c r="I12" s="2"/>
      <c r="J12" s="2"/>
      <c r="K12" s="2"/>
      <c r="L12" s="2"/>
      <c r="M12" s="2"/>
      <c r="N12" s="2"/>
      <c r="O12" s="2"/>
      <c r="P12" s="2"/>
      <c r="Q12" s="2"/>
      <c r="R12" s="2"/>
      <c r="S12" s="157"/>
      <c r="T12" s="157"/>
      <c r="U12" s="157"/>
      <c r="V12" s="157"/>
      <c r="W12" s="157"/>
      <c r="X12" s="157"/>
      <c r="Y12" s="157"/>
      <c r="Z12" s="157"/>
      <c r="AA12" s="157"/>
      <c r="AB12" s="157"/>
      <c r="AC12" s="157"/>
      <c r="AD12" s="158"/>
    </row>
    <row r="13" spans="2:30" ht="17.25" customHeight="1" x14ac:dyDescent="0.2">
      <c r="B13" s="2516" t="s">
        <v>752</v>
      </c>
      <c r="C13" s="2517"/>
      <c r="D13" s="2517"/>
      <c r="E13" s="2517"/>
      <c r="F13" s="2518"/>
      <c r="G13" s="143" t="s">
        <v>8</v>
      </c>
      <c r="H13" s="637" t="s">
        <v>753</v>
      </c>
      <c r="I13" s="13"/>
      <c r="J13" s="13"/>
      <c r="K13" s="13"/>
      <c r="L13" s="13"/>
      <c r="M13" s="13"/>
      <c r="N13" s="13"/>
      <c r="O13" s="13"/>
      <c r="P13" s="13"/>
      <c r="Q13" s="13"/>
      <c r="R13" s="13"/>
      <c r="S13" s="133" t="s">
        <v>8</v>
      </c>
      <c r="T13" s="637" t="s">
        <v>754</v>
      </c>
      <c r="U13" s="144"/>
      <c r="V13" s="144"/>
      <c r="W13" s="144"/>
      <c r="X13" s="144"/>
      <c r="Y13" s="144"/>
      <c r="Z13" s="144"/>
      <c r="AA13" s="144"/>
      <c r="AB13" s="144"/>
      <c r="AC13" s="144"/>
      <c r="AD13" s="145"/>
    </row>
    <row r="14" spans="2:30" ht="17.25" customHeight="1" x14ac:dyDescent="0.2">
      <c r="B14" s="2519"/>
      <c r="C14" s="2346"/>
      <c r="D14" s="2346"/>
      <c r="E14" s="2346"/>
      <c r="F14" s="2520"/>
      <c r="G14" s="127" t="s">
        <v>8</v>
      </c>
      <c r="H14" s="6" t="s">
        <v>755</v>
      </c>
      <c r="I14" s="23"/>
      <c r="J14" s="23"/>
      <c r="K14" s="23"/>
      <c r="L14" s="23"/>
      <c r="M14" s="23"/>
      <c r="N14" s="23"/>
      <c r="O14" s="23"/>
      <c r="P14" s="23"/>
      <c r="Q14" s="23"/>
      <c r="R14" s="23"/>
      <c r="S14" s="146"/>
      <c r="T14" s="146"/>
      <c r="U14" s="146"/>
      <c r="V14" s="146"/>
      <c r="W14" s="146"/>
      <c r="X14" s="146"/>
      <c r="Y14" s="146"/>
      <c r="Z14" s="146"/>
      <c r="AA14" s="146"/>
      <c r="AB14" s="146"/>
      <c r="AC14" s="146"/>
      <c r="AD14" s="147"/>
    </row>
    <row r="15" spans="2:30" s="1" customFormat="1" ht="17.25" customHeight="1" x14ac:dyDescent="0.2"/>
    <row r="16" spans="2:30" s="1" customFormat="1" ht="17.25" customHeight="1" x14ac:dyDescent="0.2">
      <c r="B16" s="1" t="s">
        <v>774</v>
      </c>
    </row>
    <row r="17" spans="2:30" s="1" customFormat="1" ht="17.25" customHeight="1" x14ac:dyDescent="0.2">
      <c r="B17" s="1" t="s">
        <v>756</v>
      </c>
      <c r="AC17" s="2"/>
      <c r="AD17" s="2"/>
    </row>
    <row r="18" spans="2:30" s="1" customFormat="1" ht="17.25" customHeight="1" x14ac:dyDescent="0.2"/>
    <row r="19" spans="2:30" s="1" customFormat="1" ht="17.25" customHeight="1" x14ac:dyDescent="0.2">
      <c r="B19" s="2537" t="s">
        <v>757</v>
      </c>
      <c r="C19" s="2538"/>
      <c r="D19" s="2538"/>
      <c r="E19" s="2538"/>
      <c r="F19" s="2539"/>
      <c r="G19" s="5"/>
      <c r="H19" s="637"/>
      <c r="I19" s="637"/>
      <c r="J19" s="637"/>
      <c r="K19" s="637"/>
      <c r="L19" s="637"/>
      <c r="M19" s="637"/>
      <c r="N19" s="637"/>
      <c r="O19" s="637"/>
      <c r="P19" s="637"/>
      <c r="Q19" s="637"/>
      <c r="R19" s="637"/>
      <c r="S19" s="637"/>
      <c r="T19" s="637"/>
      <c r="U19" s="637"/>
      <c r="V19" s="637"/>
      <c r="W19" s="637"/>
      <c r="X19" s="637"/>
      <c r="Y19" s="637"/>
      <c r="Z19" s="5"/>
      <c r="AA19" s="637"/>
      <c r="AB19" s="637"/>
      <c r="AC19" s="13"/>
      <c r="AD19" s="14"/>
    </row>
    <row r="20" spans="2:30" s="1" customFormat="1" ht="17.25" customHeight="1" x14ac:dyDescent="0.2">
      <c r="B20" s="2540"/>
      <c r="C20" s="2533"/>
      <c r="D20" s="2533"/>
      <c r="E20" s="2533"/>
      <c r="F20" s="2541"/>
      <c r="G20" s="59"/>
      <c r="H20" s="1" t="s">
        <v>775</v>
      </c>
      <c r="Z20" s="59"/>
      <c r="AA20" s="115" t="s">
        <v>580</v>
      </c>
      <c r="AB20" s="115" t="s">
        <v>581</v>
      </c>
      <c r="AC20" s="115" t="s">
        <v>582</v>
      </c>
      <c r="AD20" s="148"/>
    </row>
    <row r="21" spans="2:30" s="1" customFormat="1" ht="17.25" customHeight="1" x14ac:dyDescent="0.2">
      <c r="B21" s="2540"/>
      <c r="C21" s="2533"/>
      <c r="D21" s="2533"/>
      <c r="E21" s="2533"/>
      <c r="F21" s="2541"/>
      <c r="G21" s="59"/>
      <c r="I21" s="627" t="s">
        <v>605</v>
      </c>
      <c r="J21" s="2551" t="s">
        <v>759</v>
      </c>
      <c r="K21" s="2552"/>
      <c r="L21" s="2552"/>
      <c r="M21" s="2552"/>
      <c r="N21" s="2552"/>
      <c r="O21" s="2552"/>
      <c r="P21" s="2552"/>
      <c r="Q21" s="2552"/>
      <c r="R21" s="2552"/>
      <c r="S21" s="2552"/>
      <c r="T21" s="2552"/>
      <c r="U21" s="2258"/>
      <c r="V21" s="2259"/>
      <c r="W21" s="629" t="s">
        <v>606</v>
      </c>
      <c r="Z21" s="59"/>
      <c r="AA21" s="662"/>
      <c r="AB21" s="7"/>
      <c r="AC21" s="662"/>
      <c r="AD21" s="52"/>
    </row>
    <row r="22" spans="2:30" s="1" customFormat="1" ht="17.25" customHeight="1" x14ac:dyDescent="0.2">
      <c r="B22" s="2540"/>
      <c r="C22" s="2533"/>
      <c r="D22" s="2533"/>
      <c r="E22" s="2533"/>
      <c r="F22" s="2541"/>
      <c r="G22" s="59"/>
      <c r="I22" s="650" t="s">
        <v>607</v>
      </c>
      <c r="J22" s="153" t="s">
        <v>760</v>
      </c>
      <c r="K22" s="6"/>
      <c r="L22" s="6"/>
      <c r="M22" s="6"/>
      <c r="N22" s="6"/>
      <c r="O22" s="6"/>
      <c r="P22" s="6"/>
      <c r="Q22" s="6"/>
      <c r="R22" s="6"/>
      <c r="S22" s="6"/>
      <c r="T22" s="6"/>
      <c r="U22" s="2334"/>
      <c r="V22" s="2335"/>
      <c r="W22" s="56" t="s">
        <v>606</v>
      </c>
      <c r="Y22" s="150"/>
      <c r="Z22" s="64"/>
      <c r="AA22" s="126" t="s">
        <v>8</v>
      </c>
      <c r="AB22" s="126" t="s">
        <v>581</v>
      </c>
      <c r="AC22" s="126" t="s">
        <v>8</v>
      </c>
      <c r="AD22" s="52"/>
    </row>
    <row r="23" spans="2:30" s="1" customFormat="1" ht="17.25" customHeight="1" x14ac:dyDescent="0.2">
      <c r="B23" s="2540"/>
      <c r="C23" s="2533"/>
      <c r="D23" s="2533"/>
      <c r="E23" s="2533"/>
      <c r="F23" s="2541"/>
      <c r="G23" s="59"/>
      <c r="H23" s="1" t="s">
        <v>761</v>
      </c>
      <c r="U23" s="7"/>
      <c r="V23" s="7"/>
      <c r="Z23" s="59"/>
      <c r="AC23" s="2"/>
      <c r="AD23" s="52"/>
    </row>
    <row r="24" spans="2:30" s="1" customFormat="1" ht="17.25" customHeight="1" x14ac:dyDescent="0.2">
      <c r="B24" s="2540"/>
      <c r="C24" s="2533"/>
      <c r="D24" s="2533"/>
      <c r="E24" s="2533"/>
      <c r="F24" s="2541"/>
      <c r="G24" s="59"/>
      <c r="H24" s="1" t="s">
        <v>762</v>
      </c>
      <c r="T24" s="150"/>
      <c r="U24" s="149"/>
      <c r="V24" s="7"/>
      <c r="Z24" s="59"/>
      <c r="AC24" s="2"/>
      <c r="AD24" s="52"/>
    </row>
    <row r="25" spans="2:30" s="1" customFormat="1" ht="25.5" customHeight="1" x14ac:dyDescent="0.2">
      <c r="B25" s="2540"/>
      <c r="C25" s="2533"/>
      <c r="D25" s="2533"/>
      <c r="E25" s="2533"/>
      <c r="F25" s="2541"/>
      <c r="G25" s="59"/>
      <c r="I25" s="627" t="s">
        <v>690</v>
      </c>
      <c r="J25" s="2552" t="s">
        <v>763</v>
      </c>
      <c r="K25" s="2552"/>
      <c r="L25" s="2552"/>
      <c r="M25" s="2552"/>
      <c r="N25" s="2552"/>
      <c r="O25" s="2552"/>
      <c r="P25" s="2552"/>
      <c r="Q25" s="2552"/>
      <c r="R25" s="2552"/>
      <c r="S25" s="2552"/>
      <c r="T25" s="2552"/>
      <c r="U25" s="2258"/>
      <c r="V25" s="2259"/>
      <c r="W25" s="629" t="s">
        <v>606</v>
      </c>
      <c r="Y25" s="150"/>
      <c r="Z25" s="64"/>
      <c r="AA25" s="126" t="s">
        <v>8</v>
      </c>
      <c r="AB25" s="126" t="s">
        <v>581</v>
      </c>
      <c r="AC25" s="126" t="s">
        <v>8</v>
      </c>
      <c r="AD25" s="52"/>
    </row>
    <row r="26" spans="2:30" s="1" customFormat="1" ht="17.25" customHeight="1" x14ac:dyDescent="0.2">
      <c r="B26" s="2542"/>
      <c r="C26" s="2543"/>
      <c r="D26" s="2543"/>
      <c r="E26" s="2543"/>
      <c r="F26" s="2544"/>
      <c r="G26" s="55"/>
      <c r="H26" s="6"/>
      <c r="I26" s="6"/>
      <c r="J26" s="6"/>
      <c r="K26" s="6"/>
      <c r="L26" s="6"/>
      <c r="M26" s="6"/>
      <c r="N26" s="6"/>
      <c r="O26" s="6"/>
      <c r="P26" s="6"/>
      <c r="Q26" s="6"/>
      <c r="R26" s="6"/>
      <c r="S26" s="6"/>
      <c r="T26" s="151"/>
      <c r="U26" s="151"/>
      <c r="V26" s="6"/>
      <c r="W26" s="6"/>
      <c r="X26" s="6"/>
      <c r="Y26" s="6"/>
      <c r="Z26" s="55"/>
      <c r="AA26" s="6"/>
      <c r="AB26" s="6"/>
      <c r="AC26" s="23"/>
      <c r="AD26" s="62"/>
    </row>
    <row r="27" spans="2:30" s="1" customFormat="1" ht="17.25" customHeight="1" x14ac:dyDescent="0.2">
      <c r="B27" s="581"/>
      <c r="C27" s="582"/>
      <c r="D27" s="582"/>
      <c r="E27" s="582"/>
      <c r="F27" s="585"/>
      <c r="G27" s="5"/>
      <c r="H27" s="637"/>
      <c r="I27" s="637"/>
      <c r="J27" s="637"/>
      <c r="K27" s="637"/>
      <c r="L27" s="637"/>
      <c r="M27" s="637"/>
      <c r="N27" s="637"/>
      <c r="O27" s="637"/>
      <c r="P27" s="637"/>
      <c r="Q27" s="637"/>
      <c r="R27" s="637"/>
      <c r="S27" s="637"/>
      <c r="T27" s="159"/>
      <c r="U27" s="159"/>
      <c r="V27" s="637"/>
      <c r="W27" s="637"/>
      <c r="X27" s="637"/>
      <c r="Y27" s="637"/>
      <c r="Z27" s="637"/>
      <c r="AA27" s="637"/>
      <c r="AB27" s="637"/>
      <c r="AC27" s="13"/>
      <c r="AD27" s="14"/>
    </row>
    <row r="28" spans="2:30" s="1" customFormat="1" ht="17.25" customHeight="1" x14ac:dyDescent="0.2">
      <c r="B28" s="2540" t="s">
        <v>780</v>
      </c>
      <c r="C28" s="2533"/>
      <c r="D28" s="2533"/>
      <c r="E28" s="2533"/>
      <c r="F28" s="2541"/>
      <c r="G28" s="161" t="s">
        <v>790</v>
      </c>
      <c r="T28" s="150"/>
      <c r="U28" s="150"/>
      <c r="AC28" s="2"/>
      <c r="AD28" s="52"/>
    </row>
    <row r="29" spans="2:30" s="1" customFormat="1" ht="24" customHeight="1" x14ac:dyDescent="0.2">
      <c r="B29" s="2540"/>
      <c r="C29" s="2533"/>
      <c r="D29" s="2533"/>
      <c r="E29" s="2533"/>
      <c r="F29" s="2541"/>
      <c r="G29" s="2553"/>
      <c r="H29" s="2554"/>
      <c r="I29" s="2554"/>
      <c r="J29" s="2554"/>
      <c r="K29" s="2554"/>
      <c r="L29" s="2554"/>
      <c r="M29" s="2554"/>
      <c r="N29" s="2554"/>
      <c r="O29" s="2554"/>
      <c r="P29" s="2554"/>
      <c r="Q29" s="2554"/>
      <c r="R29" s="2554"/>
      <c r="S29" s="2554"/>
      <c r="T29" s="2554"/>
      <c r="U29" s="2554"/>
      <c r="V29" s="2554"/>
      <c r="W29" s="2554"/>
      <c r="X29" s="2554"/>
      <c r="Y29" s="2554"/>
      <c r="Z29" s="2554"/>
      <c r="AA29" s="2554"/>
      <c r="AB29" s="2554"/>
      <c r="AC29" s="2554"/>
      <c r="AD29" s="2555"/>
    </row>
    <row r="30" spans="2:30" s="1" customFormat="1" ht="17.25" customHeight="1" x14ac:dyDescent="0.2">
      <c r="B30" s="640"/>
      <c r="C30" s="641"/>
      <c r="D30" s="641"/>
      <c r="E30" s="641"/>
      <c r="F30" s="642"/>
      <c r="G30" s="55"/>
      <c r="H30" s="6"/>
      <c r="I30" s="6"/>
      <c r="J30" s="6"/>
      <c r="K30" s="6"/>
      <c r="L30" s="6"/>
      <c r="M30" s="6"/>
      <c r="N30" s="6"/>
      <c r="O30" s="6"/>
      <c r="P30" s="6"/>
      <c r="Q30" s="6"/>
      <c r="R30" s="6"/>
      <c r="S30" s="6"/>
      <c r="T30" s="151"/>
      <c r="U30" s="151"/>
      <c r="V30" s="6"/>
      <c r="W30" s="6"/>
      <c r="X30" s="6"/>
      <c r="Y30" s="6"/>
      <c r="Z30" s="6"/>
      <c r="AA30" s="6"/>
      <c r="AB30" s="6"/>
      <c r="AC30" s="23"/>
      <c r="AD30" s="62"/>
    </row>
    <row r="31" spans="2:30" s="1" customFormat="1" ht="17.25" customHeight="1" x14ac:dyDescent="0.2">
      <c r="B31" s="631"/>
      <c r="C31" s="631"/>
      <c r="D31" s="631"/>
      <c r="E31" s="631"/>
      <c r="F31" s="631"/>
      <c r="T31" s="150"/>
      <c r="U31" s="150"/>
    </row>
    <row r="32" spans="2:30" s="1" customFormat="1" ht="17.25" customHeight="1" x14ac:dyDescent="0.2">
      <c r="B32" s="1" t="s">
        <v>764</v>
      </c>
      <c r="C32" s="631"/>
      <c r="D32" s="631"/>
      <c r="E32" s="631"/>
      <c r="F32" s="631"/>
      <c r="T32" s="150"/>
      <c r="U32" s="150"/>
    </row>
    <row r="33" spans="1:31" s="1" customFormat="1" ht="17.25" customHeight="1" x14ac:dyDescent="0.2">
      <c r="B33" s="631"/>
      <c r="C33" s="631"/>
      <c r="D33" s="631"/>
      <c r="E33" s="631"/>
      <c r="F33" s="631"/>
      <c r="T33" s="150"/>
      <c r="U33" s="150"/>
    </row>
    <row r="34" spans="1:31" s="1" customFormat="1" ht="17.25" customHeight="1" x14ac:dyDescent="0.2">
      <c r="B34" s="2537" t="s">
        <v>757</v>
      </c>
      <c r="C34" s="2538"/>
      <c r="D34" s="2538"/>
      <c r="E34" s="2538"/>
      <c r="F34" s="2539"/>
      <c r="G34" s="5"/>
      <c r="H34" s="637"/>
      <c r="I34" s="637"/>
      <c r="J34" s="637"/>
      <c r="K34" s="637"/>
      <c r="L34" s="637"/>
      <c r="M34" s="637"/>
      <c r="N34" s="637"/>
      <c r="O34" s="637"/>
      <c r="P34" s="637"/>
      <c r="Q34" s="637"/>
      <c r="R34" s="637"/>
      <c r="S34" s="637"/>
      <c r="T34" s="637"/>
      <c r="U34" s="637"/>
      <c r="V34" s="637"/>
      <c r="W34" s="637"/>
      <c r="X34" s="637"/>
      <c r="Y34" s="637"/>
      <c r="Z34" s="5"/>
      <c r="AA34" s="637"/>
      <c r="AB34" s="637"/>
      <c r="AC34" s="13"/>
      <c r="AD34" s="14"/>
    </row>
    <row r="35" spans="1:31" s="1" customFormat="1" ht="17.25" customHeight="1" x14ac:dyDescent="0.2">
      <c r="B35" s="2540"/>
      <c r="C35" s="2533"/>
      <c r="D35" s="2533"/>
      <c r="E35" s="2533"/>
      <c r="F35" s="2541"/>
      <c r="G35" s="59"/>
      <c r="H35" s="1" t="s">
        <v>758</v>
      </c>
      <c r="Z35" s="59"/>
      <c r="AA35" s="115" t="s">
        <v>580</v>
      </c>
      <c r="AB35" s="115" t="s">
        <v>581</v>
      </c>
      <c r="AC35" s="115" t="s">
        <v>582</v>
      </c>
      <c r="AD35" s="148"/>
    </row>
    <row r="36" spans="1:31" s="1" customFormat="1" ht="17.25" customHeight="1" x14ac:dyDescent="0.2">
      <c r="B36" s="2540"/>
      <c r="C36" s="2533"/>
      <c r="D36" s="2533"/>
      <c r="E36" s="2533"/>
      <c r="F36" s="2541"/>
      <c r="G36" s="59"/>
      <c r="I36" s="627" t="s">
        <v>605</v>
      </c>
      <c r="J36" s="2551" t="s">
        <v>759</v>
      </c>
      <c r="K36" s="2552"/>
      <c r="L36" s="2552"/>
      <c r="M36" s="2552"/>
      <c r="N36" s="2552"/>
      <c r="O36" s="2552"/>
      <c r="P36" s="2552"/>
      <c r="Q36" s="2552"/>
      <c r="R36" s="2552"/>
      <c r="S36" s="2552"/>
      <c r="T36" s="2552"/>
      <c r="U36" s="2442"/>
      <c r="V36" s="2258"/>
      <c r="W36" s="629" t="s">
        <v>606</v>
      </c>
      <c r="Z36" s="59"/>
      <c r="AA36" s="662"/>
      <c r="AB36" s="7"/>
      <c r="AC36" s="662"/>
      <c r="AD36" s="52"/>
    </row>
    <row r="37" spans="1:31" s="1" customFormat="1" ht="17.25" customHeight="1" x14ac:dyDescent="0.2">
      <c r="B37" s="2540"/>
      <c r="C37" s="2533"/>
      <c r="D37" s="2533"/>
      <c r="E37" s="2533"/>
      <c r="F37" s="2541"/>
      <c r="G37" s="59"/>
      <c r="I37" s="650" t="s">
        <v>607</v>
      </c>
      <c r="J37" s="153" t="s">
        <v>760</v>
      </c>
      <c r="K37" s="6"/>
      <c r="L37" s="6"/>
      <c r="M37" s="6"/>
      <c r="N37" s="6"/>
      <c r="O37" s="6"/>
      <c r="P37" s="6"/>
      <c r="Q37" s="6"/>
      <c r="R37" s="6"/>
      <c r="S37" s="6"/>
      <c r="T37" s="6"/>
      <c r="U37" s="2442"/>
      <c r="V37" s="2258"/>
      <c r="W37" s="56" t="s">
        <v>606</v>
      </c>
      <c r="Y37" s="150"/>
      <c r="Z37" s="64"/>
      <c r="AA37" s="126" t="s">
        <v>8</v>
      </c>
      <c r="AB37" s="126" t="s">
        <v>581</v>
      </c>
      <c r="AC37" s="126" t="s">
        <v>8</v>
      </c>
      <c r="AD37" s="52"/>
    </row>
    <row r="38" spans="1:31" s="1" customFormat="1" ht="17.25" customHeight="1" x14ac:dyDescent="0.2">
      <c r="A38" s="636"/>
      <c r="B38" s="2542"/>
      <c r="C38" s="2543"/>
      <c r="D38" s="2543"/>
      <c r="E38" s="2543"/>
      <c r="F38" s="2544"/>
      <c r="G38" s="55"/>
      <c r="H38" s="6"/>
      <c r="I38" s="6"/>
      <c r="J38" s="6"/>
      <c r="K38" s="6"/>
      <c r="L38" s="6"/>
      <c r="M38" s="6"/>
      <c r="N38" s="6"/>
      <c r="O38" s="6"/>
      <c r="P38" s="6"/>
      <c r="Q38" s="6"/>
      <c r="R38" s="6"/>
      <c r="S38" s="6"/>
      <c r="T38" s="151"/>
      <c r="U38" s="151"/>
      <c r="V38" s="6"/>
      <c r="W38" s="6"/>
      <c r="X38" s="6"/>
      <c r="Y38" s="6"/>
      <c r="Z38" s="55"/>
      <c r="AA38" s="6"/>
      <c r="AB38" s="6"/>
      <c r="AC38" s="23"/>
      <c r="AD38" s="62"/>
      <c r="AE38" s="59"/>
    </row>
    <row r="39" spans="1:31" s="1" customFormat="1" ht="17.25" customHeight="1" x14ac:dyDescent="0.2">
      <c r="B39" s="631"/>
      <c r="C39" s="582"/>
      <c r="D39" s="631"/>
      <c r="E39" s="631"/>
      <c r="F39" s="631"/>
      <c r="T39" s="150"/>
      <c r="U39" s="150"/>
    </row>
    <row r="40" spans="1:31" s="1" customFormat="1" ht="17.25" customHeight="1" x14ac:dyDescent="0.2">
      <c r="B40" s="1" t="s">
        <v>765</v>
      </c>
      <c r="C40" s="631"/>
      <c r="D40" s="631"/>
      <c r="E40" s="631"/>
      <c r="F40" s="631"/>
      <c r="T40" s="150"/>
      <c r="U40" s="150"/>
    </row>
    <row r="41" spans="1:31" s="1" customFormat="1" ht="17.25" customHeight="1" x14ac:dyDescent="0.2">
      <c r="B41" s="154" t="s">
        <v>791</v>
      </c>
      <c r="C41" s="631"/>
      <c r="D41" s="631"/>
      <c r="E41" s="631"/>
      <c r="F41" s="631"/>
      <c r="T41" s="150"/>
      <c r="U41" s="150"/>
    </row>
    <row r="42" spans="1:31" s="1" customFormat="1" ht="17.25" customHeight="1" x14ac:dyDescent="0.2">
      <c r="B42" s="2537" t="s">
        <v>757</v>
      </c>
      <c r="C42" s="2538"/>
      <c r="D42" s="2538"/>
      <c r="E42" s="2538"/>
      <c r="F42" s="2539"/>
      <c r="G42" s="5"/>
      <c r="H42" s="637"/>
      <c r="I42" s="637"/>
      <c r="J42" s="637"/>
      <c r="K42" s="637"/>
      <c r="L42" s="637"/>
      <c r="M42" s="637"/>
      <c r="N42" s="637"/>
      <c r="O42" s="637"/>
      <c r="P42" s="637"/>
      <c r="Q42" s="637"/>
      <c r="R42" s="637"/>
      <c r="S42" s="637"/>
      <c r="T42" s="637"/>
      <c r="U42" s="637"/>
      <c r="V42" s="637"/>
      <c r="W42" s="637"/>
      <c r="X42" s="637"/>
      <c r="Y42" s="637"/>
      <c r="Z42" s="5"/>
      <c r="AA42" s="637"/>
      <c r="AB42" s="637"/>
      <c r="AC42" s="13"/>
      <c r="AD42" s="14"/>
    </row>
    <row r="43" spans="1:31" s="1" customFormat="1" ht="17.25" customHeight="1" x14ac:dyDescent="0.2">
      <c r="B43" s="2540"/>
      <c r="C43" s="2533"/>
      <c r="D43" s="2533"/>
      <c r="E43" s="2533"/>
      <c r="F43" s="2541"/>
      <c r="G43" s="59"/>
      <c r="H43" s="1" t="s">
        <v>776</v>
      </c>
      <c r="Z43" s="59"/>
      <c r="AA43" s="115" t="s">
        <v>580</v>
      </c>
      <c r="AB43" s="115" t="s">
        <v>581</v>
      </c>
      <c r="AC43" s="115" t="s">
        <v>582</v>
      </c>
      <c r="AD43" s="148"/>
    </row>
    <row r="44" spans="1:31" s="1" customFormat="1" ht="17.25" customHeight="1" x14ac:dyDescent="0.2">
      <c r="B44" s="2540"/>
      <c r="C44" s="2533"/>
      <c r="D44" s="2533"/>
      <c r="E44" s="2533"/>
      <c r="F44" s="2541"/>
      <c r="G44" s="59"/>
      <c r="I44" s="627" t="s">
        <v>605</v>
      </c>
      <c r="J44" s="2551" t="s">
        <v>759</v>
      </c>
      <c r="K44" s="2552"/>
      <c r="L44" s="2552"/>
      <c r="M44" s="2552"/>
      <c r="N44" s="2552"/>
      <c r="O44" s="2552"/>
      <c r="P44" s="2552"/>
      <c r="Q44" s="2552"/>
      <c r="R44" s="2552"/>
      <c r="S44" s="2552"/>
      <c r="T44" s="2552"/>
      <c r="U44" s="2442"/>
      <c r="V44" s="2258"/>
      <c r="W44" s="629" t="s">
        <v>606</v>
      </c>
      <c r="Z44" s="59"/>
      <c r="AA44" s="662"/>
      <c r="AB44" s="7"/>
      <c r="AC44" s="662"/>
      <c r="AD44" s="52"/>
    </row>
    <row r="45" spans="1:31" s="1" customFormat="1" ht="17.25" customHeight="1" x14ac:dyDescent="0.2">
      <c r="B45" s="2540"/>
      <c r="C45" s="2533"/>
      <c r="D45" s="2533"/>
      <c r="E45" s="2533"/>
      <c r="F45" s="2541"/>
      <c r="G45" s="59"/>
      <c r="I45" s="650" t="s">
        <v>607</v>
      </c>
      <c r="J45" s="153" t="s">
        <v>760</v>
      </c>
      <c r="K45" s="6"/>
      <c r="L45" s="6"/>
      <c r="M45" s="6"/>
      <c r="N45" s="6"/>
      <c r="O45" s="6"/>
      <c r="P45" s="6"/>
      <c r="Q45" s="6"/>
      <c r="R45" s="6"/>
      <c r="S45" s="6"/>
      <c r="T45" s="6"/>
      <c r="U45" s="2442"/>
      <c r="V45" s="2258"/>
      <c r="W45" s="56" t="s">
        <v>606</v>
      </c>
      <c r="Y45" s="150"/>
      <c r="Z45" s="64"/>
      <c r="AA45" s="126" t="s">
        <v>8</v>
      </c>
      <c r="AB45" s="126" t="s">
        <v>581</v>
      </c>
      <c r="AC45" s="126" t="s">
        <v>8</v>
      </c>
      <c r="AD45" s="52"/>
    </row>
    <row r="46" spans="1:31" s="1" customFormat="1" ht="17.25" customHeight="1" x14ac:dyDescent="0.2">
      <c r="B46" s="2542"/>
      <c r="C46" s="2543"/>
      <c r="D46" s="2543"/>
      <c r="E46" s="2543"/>
      <c r="F46" s="2544"/>
      <c r="G46" s="55"/>
      <c r="H46" s="6"/>
      <c r="I46" s="6"/>
      <c r="J46" s="6"/>
      <c r="K46" s="6"/>
      <c r="L46" s="6"/>
      <c r="M46" s="6"/>
      <c r="N46" s="6"/>
      <c r="O46" s="6"/>
      <c r="P46" s="6"/>
      <c r="Q46" s="6"/>
      <c r="R46" s="6"/>
      <c r="S46" s="6"/>
      <c r="T46" s="151"/>
      <c r="U46" s="151"/>
      <c r="V46" s="6"/>
      <c r="W46" s="6"/>
      <c r="X46" s="6"/>
      <c r="Y46" s="6"/>
      <c r="Z46" s="55"/>
      <c r="AA46" s="6"/>
      <c r="AB46" s="6"/>
      <c r="AC46" s="23"/>
      <c r="AD46" s="62"/>
    </row>
    <row r="47" spans="1:31" s="1" customFormat="1" ht="17.25" customHeight="1" x14ac:dyDescent="0.2">
      <c r="B47" s="2537" t="s">
        <v>781</v>
      </c>
      <c r="C47" s="2538"/>
      <c r="D47" s="2538"/>
      <c r="E47" s="2538"/>
      <c r="F47" s="2539"/>
      <c r="G47" s="5"/>
      <c r="H47" s="637"/>
      <c r="I47" s="637"/>
      <c r="J47" s="637"/>
      <c r="K47" s="637"/>
      <c r="L47" s="637"/>
      <c r="M47" s="637"/>
      <c r="N47" s="637"/>
      <c r="O47" s="637"/>
      <c r="P47" s="637"/>
      <c r="Q47" s="637"/>
      <c r="R47" s="637"/>
      <c r="S47" s="637"/>
      <c r="T47" s="637"/>
      <c r="U47" s="637"/>
      <c r="V47" s="637"/>
      <c r="W47" s="637"/>
      <c r="X47" s="637"/>
      <c r="Y47" s="637"/>
      <c r="Z47" s="5"/>
      <c r="AA47" s="637"/>
      <c r="AB47" s="637"/>
      <c r="AC47" s="13"/>
      <c r="AD47" s="14"/>
    </row>
    <row r="48" spans="1:31" s="1" customFormat="1" ht="17.25" customHeight="1" x14ac:dyDescent="0.2">
      <c r="B48" s="2540"/>
      <c r="C48" s="2533"/>
      <c r="D48" s="2533"/>
      <c r="E48" s="2533"/>
      <c r="F48" s="2541"/>
      <c r="G48" s="59"/>
      <c r="H48" s="1" t="s">
        <v>782</v>
      </c>
      <c r="Z48" s="59"/>
      <c r="AA48" s="115" t="s">
        <v>580</v>
      </c>
      <c r="AB48" s="115" t="s">
        <v>581</v>
      </c>
      <c r="AC48" s="115" t="s">
        <v>582</v>
      </c>
      <c r="AD48" s="148"/>
    </row>
    <row r="49" spans="2:30" s="1" customFormat="1" ht="17.25" customHeight="1" x14ac:dyDescent="0.2">
      <c r="B49" s="2540"/>
      <c r="C49" s="2533"/>
      <c r="D49" s="2533"/>
      <c r="E49" s="2533"/>
      <c r="F49" s="2541"/>
      <c r="G49" s="59"/>
      <c r="I49" s="627" t="s">
        <v>605</v>
      </c>
      <c r="J49" s="2549" t="s">
        <v>783</v>
      </c>
      <c r="K49" s="2550"/>
      <c r="L49" s="2550"/>
      <c r="M49" s="2550"/>
      <c r="N49" s="2550"/>
      <c r="O49" s="2550"/>
      <c r="P49" s="2550"/>
      <c r="Q49" s="2550"/>
      <c r="R49" s="2550"/>
      <c r="S49" s="2550"/>
      <c r="T49" s="2550"/>
      <c r="U49" s="2442"/>
      <c r="V49" s="2258"/>
      <c r="W49" s="629" t="s">
        <v>606</v>
      </c>
      <c r="Z49" s="59"/>
      <c r="AA49" s="662"/>
      <c r="AB49" s="7"/>
      <c r="AC49" s="662"/>
      <c r="AD49" s="52"/>
    </row>
    <row r="50" spans="2:30" s="1" customFormat="1" ht="17.25" customHeight="1" x14ac:dyDescent="0.2">
      <c r="B50" s="2540"/>
      <c r="C50" s="2533"/>
      <c r="D50" s="2533"/>
      <c r="E50" s="2533"/>
      <c r="F50" s="2541"/>
      <c r="G50" s="59"/>
      <c r="I50" s="650" t="s">
        <v>607</v>
      </c>
      <c r="J50" s="2551" t="s">
        <v>767</v>
      </c>
      <c r="K50" s="2552"/>
      <c r="L50" s="2552"/>
      <c r="M50" s="2552"/>
      <c r="N50" s="2552"/>
      <c r="O50" s="2552"/>
      <c r="P50" s="2552"/>
      <c r="Q50" s="2552"/>
      <c r="R50" s="2552"/>
      <c r="S50" s="2552"/>
      <c r="T50" s="2552"/>
      <c r="U50" s="2442"/>
      <c r="V50" s="2258"/>
      <c r="W50" s="56" t="s">
        <v>606</v>
      </c>
      <c r="Y50" s="150"/>
      <c r="Z50" s="64"/>
      <c r="AA50" s="126" t="s">
        <v>8</v>
      </c>
      <c r="AB50" s="126" t="s">
        <v>581</v>
      </c>
      <c r="AC50" s="126" t="s">
        <v>8</v>
      </c>
      <c r="AD50" s="52"/>
    </row>
    <row r="51" spans="2:30" s="1" customFormat="1" ht="17.25" customHeight="1" x14ac:dyDescent="0.2">
      <c r="B51" s="2542"/>
      <c r="C51" s="2543"/>
      <c r="D51" s="2543"/>
      <c r="E51" s="2543"/>
      <c r="F51" s="2544"/>
      <c r="G51" s="55"/>
      <c r="H51" s="6"/>
      <c r="I51" s="6"/>
      <c r="J51" s="6"/>
      <c r="K51" s="6"/>
      <c r="L51" s="6"/>
      <c r="M51" s="6"/>
      <c r="N51" s="6"/>
      <c r="O51" s="6"/>
      <c r="P51" s="6"/>
      <c r="Q51" s="6"/>
      <c r="R51" s="6"/>
      <c r="S51" s="6"/>
      <c r="T51" s="151"/>
      <c r="U51" s="151"/>
      <c r="V51" s="6"/>
      <c r="W51" s="6"/>
      <c r="X51" s="6"/>
      <c r="Y51" s="6"/>
      <c r="Z51" s="55"/>
      <c r="AA51" s="6"/>
      <c r="AB51" s="6"/>
      <c r="AC51" s="23"/>
      <c r="AD51" s="62"/>
    </row>
    <row r="52" spans="2:30" s="1" customFormat="1" ht="17.25" customHeight="1" x14ac:dyDescent="0.2">
      <c r="B52" s="2537" t="s">
        <v>768</v>
      </c>
      <c r="C52" s="2538"/>
      <c r="D52" s="2538"/>
      <c r="E52" s="2538"/>
      <c r="F52" s="2539"/>
      <c r="G52" s="5"/>
      <c r="H52" s="637"/>
      <c r="I52" s="637"/>
      <c r="J52" s="637"/>
      <c r="K52" s="637"/>
      <c r="L52" s="637"/>
      <c r="M52" s="637"/>
      <c r="N52" s="637"/>
      <c r="O52" s="637"/>
      <c r="P52" s="637"/>
      <c r="Q52" s="637"/>
      <c r="R52" s="637"/>
      <c r="S52" s="637"/>
      <c r="T52" s="637"/>
      <c r="U52" s="637"/>
      <c r="V52" s="637"/>
      <c r="W52" s="637"/>
      <c r="X52" s="637"/>
      <c r="Y52" s="637"/>
      <c r="Z52" s="5"/>
      <c r="AA52" s="637"/>
      <c r="AB52" s="637"/>
      <c r="AC52" s="13"/>
      <c r="AD52" s="14"/>
    </row>
    <row r="53" spans="2:30" s="1" customFormat="1" ht="17.25" customHeight="1" x14ac:dyDescent="0.2">
      <c r="B53" s="2540"/>
      <c r="C53" s="2533"/>
      <c r="D53" s="2533"/>
      <c r="E53" s="2533"/>
      <c r="F53" s="2541"/>
      <c r="G53" s="59"/>
      <c r="H53" s="1" t="s">
        <v>766</v>
      </c>
      <c r="Z53" s="59"/>
      <c r="AA53" s="115" t="s">
        <v>580</v>
      </c>
      <c r="AB53" s="115" t="s">
        <v>581</v>
      </c>
      <c r="AC53" s="115" t="s">
        <v>582</v>
      </c>
      <c r="AD53" s="148"/>
    </row>
    <row r="54" spans="2:30" s="1" customFormat="1" ht="25.5" customHeight="1" x14ac:dyDescent="0.2">
      <c r="B54" s="2540"/>
      <c r="C54" s="2533"/>
      <c r="D54" s="2533"/>
      <c r="E54" s="2533"/>
      <c r="F54" s="2541"/>
      <c r="G54" s="59"/>
      <c r="I54" s="627" t="s">
        <v>605</v>
      </c>
      <c r="J54" s="2549" t="s">
        <v>777</v>
      </c>
      <c r="K54" s="2550"/>
      <c r="L54" s="2550"/>
      <c r="M54" s="2550"/>
      <c r="N54" s="2550"/>
      <c r="O54" s="2550"/>
      <c r="P54" s="2550"/>
      <c r="Q54" s="2550"/>
      <c r="R54" s="2550"/>
      <c r="S54" s="2550"/>
      <c r="T54" s="2550"/>
      <c r="U54" s="2442"/>
      <c r="V54" s="2258"/>
      <c r="W54" s="629" t="s">
        <v>606</v>
      </c>
      <c r="Z54" s="59"/>
      <c r="AA54" s="662"/>
      <c r="AB54" s="7"/>
      <c r="AC54" s="662"/>
      <c r="AD54" s="52"/>
    </row>
    <row r="55" spans="2:30" s="1" customFormat="1" ht="26.25" customHeight="1" x14ac:dyDescent="0.2">
      <c r="B55" s="2540"/>
      <c r="C55" s="2533"/>
      <c r="D55" s="2533"/>
      <c r="E55" s="2533"/>
      <c r="F55" s="2541"/>
      <c r="G55" s="59"/>
      <c r="I55" s="650" t="s">
        <v>607</v>
      </c>
      <c r="J55" s="2551" t="s">
        <v>1598</v>
      </c>
      <c r="K55" s="2552"/>
      <c r="L55" s="2552"/>
      <c r="M55" s="2552"/>
      <c r="N55" s="2552"/>
      <c r="O55" s="2552"/>
      <c r="P55" s="2552"/>
      <c r="Q55" s="2552"/>
      <c r="R55" s="2552"/>
      <c r="S55" s="2552"/>
      <c r="T55" s="2552"/>
      <c r="U55" s="2442"/>
      <c r="V55" s="2258"/>
      <c r="W55" s="56" t="s">
        <v>606</v>
      </c>
      <c r="Y55" s="150"/>
      <c r="Z55" s="64"/>
      <c r="AA55" s="126" t="s">
        <v>8</v>
      </c>
      <c r="AB55" s="126" t="s">
        <v>581</v>
      </c>
      <c r="AC55" s="126" t="s">
        <v>8</v>
      </c>
      <c r="AD55" s="52"/>
    </row>
    <row r="56" spans="2:30" s="1" customFormat="1" ht="17.25" customHeight="1" x14ac:dyDescent="0.2">
      <c r="B56" s="2542"/>
      <c r="C56" s="2543"/>
      <c r="D56" s="2543"/>
      <c r="E56" s="2543"/>
      <c r="F56" s="2544"/>
      <c r="G56" s="55"/>
      <c r="H56" s="6"/>
      <c r="I56" s="6"/>
      <c r="J56" s="6"/>
      <c r="K56" s="6"/>
      <c r="L56" s="6"/>
      <c r="M56" s="6"/>
      <c r="N56" s="6"/>
      <c r="O56" s="6"/>
      <c r="P56" s="6"/>
      <c r="Q56" s="6"/>
      <c r="R56" s="6"/>
      <c r="S56" s="6"/>
      <c r="T56" s="151"/>
      <c r="U56" s="151"/>
      <c r="V56" s="6"/>
      <c r="W56" s="6"/>
      <c r="X56" s="6"/>
      <c r="Y56" s="6"/>
      <c r="Z56" s="55"/>
      <c r="AA56" s="6"/>
      <c r="AB56" s="6"/>
      <c r="AC56" s="23"/>
      <c r="AD56" s="62"/>
    </row>
    <row r="57" spans="2:30" s="1" customFormat="1" ht="17.25" customHeight="1" x14ac:dyDescent="0.2">
      <c r="B57" s="631"/>
      <c r="C57" s="631"/>
      <c r="D57" s="631"/>
      <c r="E57" s="631"/>
      <c r="F57" s="631"/>
      <c r="T57" s="150"/>
      <c r="U57" s="150"/>
    </row>
    <row r="58" spans="2:30" s="1" customFormat="1" ht="17.25" customHeight="1" x14ac:dyDescent="0.2">
      <c r="B58" s="2546" t="s">
        <v>778</v>
      </c>
      <c r="C58" s="2547"/>
      <c r="D58" s="155" t="s">
        <v>717</v>
      </c>
      <c r="E58" s="155"/>
      <c r="F58" s="155"/>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row>
    <row r="59" spans="2:30" s="1" customFormat="1" ht="17.25" customHeight="1" x14ac:dyDescent="0.2">
      <c r="B59" s="2562"/>
      <c r="C59" s="2563"/>
      <c r="D59" s="2564"/>
      <c r="E59" s="2564"/>
      <c r="F59" s="2564"/>
      <c r="G59" s="2564"/>
      <c r="H59" s="2564"/>
      <c r="I59" s="2564"/>
      <c r="J59" s="2564"/>
      <c r="K59" s="2564"/>
      <c r="L59" s="2564"/>
      <c r="M59" s="2564"/>
      <c r="N59" s="2564"/>
      <c r="O59" s="2564"/>
      <c r="P59" s="2564"/>
      <c r="Q59" s="2564"/>
      <c r="R59" s="2564"/>
      <c r="S59" s="2564"/>
      <c r="T59" s="2564"/>
      <c r="U59" s="2564"/>
      <c r="V59" s="2564"/>
      <c r="W59" s="2564"/>
      <c r="X59" s="2564"/>
      <c r="Y59" s="2564"/>
      <c r="Z59" s="2564"/>
      <c r="AA59" s="2564"/>
      <c r="AB59" s="2564"/>
      <c r="AC59" s="2564"/>
      <c r="AD59" s="2564"/>
    </row>
    <row r="60" spans="2:30" s="1" customFormat="1" ht="17.25" customHeight="1" x14ac:dyDescent="0.2">
      <c r="B60" s="577"/>
      <c r="C60" s="577"/>
      <c r="D60" s="577"/>
      <c r="E60" s="577"/>
      <c r="F60" s="577"/>
      <c r="G60" s="577"/>
      <c r="H60" s="577"/>
      <c r="I60" s="577"/>
      <c r="J60" s="577"/>
      <c r="K60" s="577"/>
      <c r="L60" s="577"/>
      <c r="M60" s="577"/>
      <c r="N60" s="577"/>
      <c r="O60" s="577"/>
      <c r="P60" s="577"/>
      <c r="Q60" s="577"/>
      <c r="R60" s="577"/>
      <c r="S60" s="577"/>
      <c r="T60" s="577"/>
      <c r="U60" s="577"/>
      <c r="V60" s="577"/>
      <c r="W60" s="577"/>
      <c r="X60" s="577"/>
      <c r="Y60" s="577"/>
      <c r="Z60" s="577"/>
      <c r="AA60" s="577"/>
      <c r="AB60" s="577"/>
      <c r="AC60" s="577"/>
      <c r="AD60" s="577"/>
    </row>
    <row r="61" spans="2:30" s="1" customFormat="1" ht="17.25" customHeight="1" x14ac:dyDescent="0.2">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row>
    <row r="62" spans="2:30" s="8" customFormat="1" ht="17.25" customHeight="1" x14ac:dyDescent="0.2"/>
    <row r="63" spans="2:30" ht="17.25" customHeight="1" x14ac:dyDescent="0.2">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row>
    <row r="64" spans="2:30" ht="17.25" customHeight="1" x14ac:dyDescent="0.2">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row>
    <row r="65" spans="2:30" s="8" customFormat="1" ht="17.25" customHeight="1" x14ac:dyDescent="0.2">
      <c r="B65" s="57"/>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8" customFormat="1" ht="17.25" customHeight="1" x14ac:dyDescent="0.2">
      <c r="B66" s="57"/>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8" customFormat="1" ht="17.25" customHeight="1" x14ac:dyDescent="0.2">
      <c r="B67" s="5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8" customFormat="1" ht="17.25" customHeight="1" x14ac:dyDescent="0.2">
      <c r="B68" s="57"/>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8" customFormat="1" ht="17.25" customHeight="1" x14ac:dyDescent="0.2">
      <c r="B69" s="57"/>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8" customFormat="1" ht="17.25" customHeight="1" x14ac:dyDescent="0.2">
      <c r="B70" s="5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2">
      <c r="C122" s="19"/>
      <c r="D122" s="19"/>
      <c r="E122" s="19"/>
      <c r="F122" s="19"/>
      <c r="G122" s="19"/>
    </row>
    <row r="123" spans="3:7" ht="17.25" customHeight="1" x14ac:dyDescent="0.2">
      <c r="C123" s="17"/>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10"/>
  <dataValidations count="1">
    <dataValidation type="list" allowBlank="1" showInputMessage="1" showErrorMessage="1" sqref="G9:G14 L9 Q9 S13 AA22 AC22 AA25 AC25 AA37 AC37 AA45 AC45 AA50 AC50 AA55 AC55" xr:uid="{00000000-0002-0000-1C00-000000000000}">
      <formula1>"□,■"</formula1>
    </dataValidation>
  </dataValidations>
  <pageMargins left="0.70866141732283472" right="0.70866141732283472" top="0.74803149606299213" bottom="0.74803149606299213" header="0.31496062992125984" footer="0.31496062992125984"/>
  <pageSetup paperSize="9" scale="77" orientation="portrait"/>
  <rowBreaks count="1" manualBreakCount="1">
    <brk id="59"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62"/>
  <dimension ref="B2:AF123"/>
  <sheetViews>
    <sheetView workbookViewId="0"/>
  </sheetViews>
  <sheetFormatPr defaultColWidth="4" defaultRowHeight="13.2" x14ac:dyDescent="0.2"/>
  <cols>
    <col min="1" max="1" width="1.44140625" style="1" customWidth="1"/>
    <col min="2" max="2" width="3.109375" style="1" customWidth="1"/>
    <col min="3" max="3" width="1.109375" style="1" customWidth="1"/>
    <col min="4" max="19" width="4" style="1"/>
    <col min="20" max="20" width="3.109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7" x14ac:dyDescent="0.2">
      <c r="B2" s="1" t="s">
        <v>1241</v>
      </c>
      <c r="C2"/>
      <c r="D2"/>
      <c r="E2"/>
      <c r="F2"/>
      <c r="G2"/>
      <c r="H2"/>
      <c r="I2"/>
      <c r="J2"/>
      <c r="K2"/>
      <c r="L2"/>
      <c r="M2"/>
      <c r="N2"/>
      <c r="O2"/>
      <c r="P2"/>
      <c r="Q2"/>
      <c r="R2"/>
      <c r="S2"/>
      <c r="T2"/>
      <c r="U2"/>
      <c r="V2"/>
      <c r="W2"/>
      <c r="X2"/>
      <c r="Y2"/>
    </row>
    <row r="4" spans="2:27" ht="34.5" customHeight="1" x14ac:dyDescent="0.2">
      <c r="B4" s="2569" t="s">
        <v>1226</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row>
    <row r="5" spans="2:27" ht="13.5" customHeight="1" x14ac:dyDescent="0.2"/>
    <row r="6" spans="2:27" ht="24" customHeight="1" x14ac:dyDescent="0.2">
      <c r="B6" s="2442" t="s">
        <v>600</v>
      </c>
      <c r="C6" s="2442"/>
      <c r="D6" s="2442"/>
      <c r="E6" s="2442"/>
      <c r="F6" s="2442"/>
      <c r="G6" s="2443"/>
      <c r="H6" s="2444"/>
      <c r="I6" s="2444"/>
      <c r="J6" s="2444"/>
      <c r="K6" s="2444"/>
      <c r="L6" s="2444"/>
      <c r="M6" s="2444"/>
      <c r="N6" s="2444"/>
      <c r="O6" s="2444"/>
      <c r="P6" s="2444"/>
      <c r="Q6" s="2444"/>
      <c r="R6" s="2444"/>
      <c r="S6" s="2444"/>
      <c r="T6" s="2444"/>
      <c r="U6" s="2444"/>
      <c r="V6" s="2444"/>
      <c r="W6" s="2444"/>
      <c r="X6" s="2444"/>
      <c r="Y6" s="2445"/>
    </row>
    <row r="7" spans="2:27" ht="24" customHeight="1" x14ac:dyDescent="0.2">
      <c r="B7" s="2442" t="s">
        <v>601</v>
      </c>
      <c r="C7" s="2442"/>
      <c r="D7" s="2442"/>
      <c r="E7" s="2442"/>
      <c r="F7" s="2442"/>
      <c r="G7" s="571" t="s">
        <v>8</v>
      </c>
      <c r="H7" s="649" t="s">
        <v>573</v>
      </c>
      <c r="I7" s="649"/>
      <c r="J7" s="649"/>
      <c r="K7" s="649"/>
      <c r="L7" s="7" t="s">
        <v>8</v>
      </c>
      <c r="M7" s="649" t="s">
        <v>574</v>
      </c>
      <c r="N7" s="649"/>
      <c r="O7" s="649"/>
      <c r="P7" s="649"/>
      <c r="Q7" s="7" t="s">
        <v>8</v>
      </c>
      <c r="R7" s="649" t="s">
        <v>575</v>
      </c>
      <c r="S7" s="649"/>
      <c r="T7" s="649"/>
      <c r="U7" s="649"/>
      <c r="V7" s="649"/>
      <c r="W7" s="628"/>
      <c r="X7" s="628"/>
      <c r="Y7" s="629"/>
    </row>
    <row r="8" spans="2:27" ht="21.9" customHeight="1" x14ac:dyDescent="0.2">
      <c r="B8" s="2331" t="s">
        <v>682</v>
      </c>
      <c r="C8" s="2332"/>
      <c r="D8" s="2332"/>
      <c r="E8" s="2332"/>
      <c r="F8" s="2333"/>
      <c r="G8" s="7" t="s">
        <v>8</v>
      </c>
      <c r="H8" s="637" t="s">
        <v>1227</v>
      </c>
      <c r="I8" s="583"/>
      <c r="J8" s="583"/>
      <c r="K8" s="583"/>
      <c r="L8" s="583"/>
      <c r="M8" s="583"/>
      <c r="N8" s="583"/>
      <c r="O8" s="583"/>
      <c r="P8" s="583"/>
      <c r="Q8" s="583"/>
      <c r="R8" s="583"/>
      <c r="S8" s="583"/>
      <c r="T8" s="583"/>
      <c r="U8" s="583"/>
      <c r="V8" s="583"/>
      <c r="W8" s="583"/>
      <c r="X8" s="583"/>
      <c r="Y8" s="584"/>
    </row>
    <row r="9" spans="2:27" ht="21.9" customHeight="1" x14ac:dyDescent="0.2">
      <c r="B9" s="2523"/>
      <c r="C9" s="2441"/>
      <c r="D9" s="2441"/>
      <c r="E9" s="2441"/>
      <c r="F9" s="2524"/>
      <c r="G9" s="7" t="s">
        <v>8</v>
      </c>
      <c r="H9" s="1" t="s">
        <v>1228</v>
      </c>
      <c r="I9" s="12"/>
      <c r="J9" s="12"/>
      <c r="K9" s="12"/>
      <c r="L9" s="12"/>
      <c r="M9" s="12"/>
      <c r="N9" s="12"/>
      <c r="O9" s="12"/>
      <c r="P9" s="12"/>
      <c r="Q9" s="12"/>
      <c r="R9" s="12"/>
      <c r="S9" s="12"/>
      <c r="T9" s="12"/>
      <c r="U9" s="12"/>
      <c r="V9" s="12"/>
      <c r="W9" s="12"/>
      <c r="X9" s="12"/>
      <c r="Y9" s="586"/>
    </row>
    <row r="10" spans="2:27" ht="21.9" customHeight="1" x14ac:dyDescent="0.2">
      <c r="B10" s="2334"/>
      <c r="C10" s="2335"/>
      <c r="D10" s="2335"/>
      <c r="E10" s="2335"/>
      <c r="F10" s="2336"/>
      <c r="G10" s="108" t="s">
        <v>8</v>
      </c>
      <c r="H10" s="6" t="s">
        <v>1229</v>
      </c>
      <c r="I10" s="111"/>
      <c r="J10" s="111"/>
      <c r="K10" s="111"/>
      <c r="L10" s="111"/>
      <c r="M10" s="111"/>
      <c r="N10" s="111"/>
      <c r="O10" s="111"/>
      <c r="P10" s="111"/>
      <c r="Q10" s="111"/>
      <c r="R10" s="111"/>
      <c r="S10" s="111"/>
      <c r="T10" s="111"/>
      <c r="U10" s="111"/>
      <c r="V10" s="111"/>
      <c r="W10" s="111"/>
      <c r="X10" s="111"/>
      <c r="Y10" s="112"/>
    </row>
    <row r="11" spans="2:27" ht="13.5" customHeight="1" x14ac:dyDescent="0.2"/>
    <row r="12" spans="2:27" ht="12.9" customHeight="1" x14ac:dyDescent="0.2">
      <c r="B12" s="5"/>
      <c r="C12" s="637"/>
      <c r="D12" s="637"/>
      <c r="E12" s="637"/>
      <c r="F12" s="637"/>
      <c r="G12" s="637"/>
      <c r="H12" s="637"/>
      <c r="I12" s="637"/>
      <c r="J12" s="637"/>
      <c r="K12" s="637"/>
      <c r="L12" s="637"/>
      <c r="M12" s="637"/>
      <c r="N12" s="637"/>
      <c r="O12" s="637"/>
      <c r="P12" s="637"/>
      <c r="Q12" s="637"/>
      <c r="R12" s="637"/>
      <c r="S12" s="637"/>
      <c r="T12" s="4"/>
      <c r="U12" s="637"/>
      <c r="V12" s="637"/>
      <c r="W12" s="637"/>
      <c r="X12" s="637"/>
      <c r="Y12" s="4"/>
      <c r="Z12"/>
      <c r="AA12"/>
    </row>
    <row r="13" spans="2:27" ht="17.100000000000001" customHeight="1" x14ac:dyDescent="0.2">
      <c r="B13" s="232" t="s">
        <v>1230</v>
      </c>
      <c r="C13" s="233"/>
      <c r="T13" s="636"/>
      <c r="V13" s="115" t="s">
        <v>580</v>
      </c>
      <c r="W13" s="115" t="s">
        <v>581</v>
      </c>
      <c r="X13" s="115" t="s">
        <v>582</v>
      </c>
      <c r="Y13" s="636"/>
      <c r="Z13"/>
      <c r="AA13"/>
    </row>
    <row r="14" spans="2:27" ht="17.100000000000001" customHeight="1" x14ac:dyDescent="0.2">
      <c r="B14" s="59"/>
      <c r="T14" s="636"/>
      <c r="Y14" s="636"/>
      <c r="Z14"/>
      <c r="AA14"/>
    </row>
    <row r="15" spans="2:27" ht="21.9" customHeight="1" x14ac:dyDescent="0.2">
      <c r="B15" s="59"/>
      <c r="C15" s="2567" t="s">
        <v>1231</v>
      </c>
      <c r="D15" s="2568"/>
      <c r="E15" s="2568"/>
      <c r="F15" s="627" t="s">
        <v>605</v>
      </c>
      <c r="G15" s="2545" t="s">
        <v>1232</v>
      </c>
      <c r="H15" s="2545"/>
      <c r="I15" s="2545"/>
      <c r="J15" s="2545"/>
      <c r="K15" s="2545"/>
      <c r="L15" s="2545"/>
      <c r="M15" s="2545"/>
      <c r="N15" s="2545"/>
      <c r="O15" s="2545"/>
      <c r="P15" s="2545"/>
      <c r="Q15" s="2545"/>
      <c r="R15" s="2545"/>
      <c r="S15" s="2545"/>
      <c r="T15" s="636"/>
      <c r="V15" s="7" t="s">
        <v>8</v>
      </c>
      <c r="W15" s="7" t="s">
        <v>581</v>
      </c>
      <c r="X15" s="7" t="s">
        <v>8</v>
      </c>
      <c r="Y15" s="636"/>
      <c r="Z15"/>
      <c r="AA15"/>
    </row>
    <row r="16" spans="2:27" ht="49.5" customHeight="1" x14ac:dyDescent="0.2">
      <c r="B16" s="59"/>
      <c r="C16" s="2568"/>
      <c r="D16" s="2568"/>
      <c r="E16" s="2568"/>
      <c r="F16" s="627" t="s">
        <v>607</v>
      </c>
      <c r="G16" s="2536" t="s">
        <v>1233</v>
      </c>
      <c r="H16" s="2536"/>
      <c r="I16" s="2536"/>
      <c r="J16" s="2536"/>
      <c r="K16" s="2536"/>
      <c r="L16" s="2536"/>
      <c r="M16" s="2536"/>
      <c r="N16" s="2536"/>
      <c r="O16" s="2536"/>
      <c r="P16" s="2536"/>
      <c r="Q16" s="2536"/>
      <c r="R16" s="2536"/>
      <c r="S16" s="2536"/>
      <c r="T16" s="636"/>
      <c r="V16" s="7" t="s">
        <v>8</v>
      </c>
      <c r="W16" s="7" t="s">
        <v>581</v>
      </c>
      <c r="X16" s="7" t="s">
        <v>8</v>
      </c>
      <c r="Y16" s="636"/>
      <c r="Z16"/>
      <c r="AA16"/>
    </row>
    <row r="17" spans="2:27" ht="21.9" customHeight="1" x14ac:dyDescent="0.2">
      <c r="B17" s="59"/>
      <c r="C17" s="2568"/>
      <c r="D17" s="2568"/>
      <c r="E17" s="2568"/>
      <c r="F17" s="627" t="s">
        <v>690</v>
      </c>
      <c r="G17" s="2545" t="s">
        <v>1234</v>
      </c>
      <c r="H17" s="2545"/>
      <c r="I17" s="2545"/>
      <c r="J17" s="2545"/>
      <c r="K17" s="2545"/>
      <c r="L17" s="2545"/>
      <c r="M17" s="2545"/>
      <c r="N17" s="2545"/>
      <c r="O17" s="2545"/>
      <c r="P17" s="2545"/>
      <c r="Q17" s="2545"/>
      <c r="R17" s="2545"/>
      <c r="S17" s="2545"/>
      <c r="T17" s="636"/>
      <c r="V17" s="7" t="s">
        <v>8</v>
      </c>
      <c r="W17" s="7" t="s">
        <v>581</v>
      </c>
      <c r="X17" s="7" t="s">
        <v>8</v>
      </c>
      <c r="Y17" s="636"/>
      <c r="Z17"/>
      <c r="AA17"/>
    </row>
    <row r="18" spans="2:27" ht="17.100000000000001" customHeight="1" x14ac:dyDescent="0.2">
      <c r="B18" s="59"/>
      <c r="C18" s="2"/>
      <c r="D18" s="2"/>
      <c r="E18" s="2"/>
      <c r="T18" s="636"/>
      <c r="Y18" s="636"/>
      <c r="Z18"/>
      <c r="AA18"/>
    </row>
    <row r="19" spans="2:27" ht="21.9" customHeight="1" x14ac:dyDescent="0.2">
      <c r="B19" s="59"/>
      <c r="C19" s="2565" t="s">
        <v>1235</v>
      </c>
      <c r="D19" s="2566"/>
      <c r="E19" s="2566"/>
      <c r="F19" s="627" t="s">
        <v>605</v>
      </c>
      <c r="G19" s="2545" t="s">
        <v>1236</v>
      </c>
      <c r="H19" s="2545"/>
      <c r="I19" s="2545"/>
      <c r="J19" s="2545"/>
      <c r="K19" s="2545"/>
      <c r="L19" s="2545"/>
      <c r="M19" s="2545"/>
      <c r="N19" s="2545"/>
      <c r="O19" s="2545"/>
      <c r="P19" s="2545"/>
      <c r="Q19" s="2545"/>
      <c r="R19" s="2545"/>
      <c r="S19" s="2545"/>
      <c r="T19" s="636"/>
      <c r="V19" s="7" t="s">
        <v>8</v>
      </c>
      <c r="W19" s="7" t="s">
        <v>581</v>
      </c>
      <c r="X19" s="7" t="s">
        <v>8</v>
      </c>
      <c r="Y19" s="636"/>
      <c r="Z19"/>
      <c r="AA19"/>
    </row>
    <row r="20" spans="2:27" ht="49.5" customHeight="1" x14ac:dyDescent="0.2">
      <c r="B20" s="59"/>
      <c r="C20" s="2566"/>
      <c r="D20" s="2566"/>
      <c r="E20" s="2566"/>
      <c r="F20" s="627" t="s">
        <v>607</v>
      </c>
      <c r="G20" s="2536" t="s">
        <v>1237</v>
      </c>
      <c r="H20" s="2536"/>
      <c r="I20" s="2536"/>
      <c r="J20" s="2536"/>
      <c r="K20" s="2536"/>
      <c r="L20" s="2536"/>
      <c r="M20" s="2536"/>
      <c r="N20" s="2536"/>
      <c r="O20" s="2536"/>
      <c r="P20" s="2536"/>
      <c r="Q20" s="2536"/>
      <c r="R20" s="2536"/>
      <c r="S20" s="2536"/>
      <c r="T20" s="636"/>
      <c r="V20" s="7" t="s">
        <v>8</v>
      </c>
      <c r="W20" s="7" t="s">
        <v>581</v>
      </c>
      <c r="X20" s="7" t="s">
        <v>8</v>
      </c>
      <c r="Y20" s="636"/>
      <c r="Z20"/>
      <c r="AA20"/>
    </row>
    <row r="21" spans="2:27" ht="21.9" customHeight="1" x14ac:dyDescent="0.2">
      <c r="B21" s="59"/>
      <c r="C21" s="2566"/>
      <c r="D21" s="2566"/>
      <c r="E21" s="2566"/>
      <c r="F21" s="627" t="s">
        <v>690</v>
      </c>
      <c r="G21" s="2545" t="s">
        <v>1234</v>
      </c>
      <c r="H21" s="2545"/>
      <c r="I21" s="2545"/>
      <c r="J21" s="2545"/>
      <c r="K21" s="2545"/>
      <c r="L21" s="2545"/>
      <c r="M21" s="2545"/>
      <c r="N21" s="2545"/>
      <c r="O21" s="2545"/>
      <c r="P21" s="2545"/>
      <c r="Q21" s="2545"/>
      <c r="R21" s="2545"/>
      <c r="S21" s="2545"/>
      <c r="T21" s="636"/>
      <c r="V21" s="7" t="s">
        <v>8</v>
      </c>
      <c r="W21" s="7" t="s">
        <v>581</v>
      </c>
      <c r="X21" s="7" t="s">
        <v>8</v>
      </c>
      <c r="Y21" s="636"/>
      <c r="Z21"/>
      <c r="AA21"/>
    </row>
    <row r="22" spans="2:27" ht="17.100000000000001" customHeight="1" x14ac:dyDescent="0.2">
      <c r="B22" s="59"/>
      <c r="T22" s="636"/>
      <c r="Y22" s="636"/>
      <c r="Z22"/>
      <c r="AA22"/>
    </row>
    <row r="23" spans="2:27" ht="21.9" customHeight="1" x14ac:dyDescent="0.2">
      <c r="B23" s="59"/>
      <c r="C23" s="2567" t="s">
        <v>1238</v>
      </c>
      <c r="D23" s="2568"/>
      <c r="E23" s="2568"/>
      <c r="F23" s="627" t="s">
        <v>605</v>
      </c>
      <c r="G23" s="2545" t="s">
        <v>1239</v>
      </c>
      <c r="H23" s="2545"/>
      <c r="I23" s="2545"/>
      <c r="J23" s="2545"/>
      <c r="K23" s="2545"/>
      <c r="L23" s="2545"/>
      <c r="M23" s="2545"/>
      <c r="N23" s="2545"/>
      <c r="O23" s="2545"/>
      <c r="P23" s="2545"/>
      <c r="Q23" s="2545"/>
      <c r="R23" s="2545"/>
      <c r="S23" s="2545"/>
      <c r="T23" s="636"/>
      <c r="V23" s="7" t="s">
        <v>8</v>
      </c>
      <c r="W23" s="7" t="s">
        <v>581</v>
      </c>
      <c r="X23" s="7" t="s">
        <v>8</v>
      </c>
      <c r="Y23" s="636"/>
      <c r="Z23"/>
      <c r="AA23"/>
    </row>
    <row r="24" spans="2:27" ht="21.9" customHeight="1" x14ac:dyDescent="0.2">
      <c r="B24" s="59"/>
      <c r="C24" s="2568"/>
      <c r="D24" s="2568"/>
      <c r="E24" s="2568"/>
      <c r="F24" s="627" t="s">
        <v>607</v>
      </c>
      <c r="G24" s="2536" t="s">
        <v>1240</v>
      </c>
      <c r="H24" s="2536"/>
      <c r="I24" s="2536"/>
      <c r="J24" s="2536"/>
      <c r="K24" s="2536"/>
      <c r="L24" s="2536"/>
      <c r="M24" s="2536"/>
      <c r="N24" s="2536"/>
      <c r="O24" s="2536"/>
      <c r="P24" s="2536"/>
      <c r="Q24" s="2536"/>
      <c r="R24" s="2536"/>
      <c r="S24" s="2536"/>
      <c r="T24" s="636"/>
      <c r="V24" s="7" t="s">
        <v>8</v>
      </c>
      <c r="W24" s="7" t="s">
        <v>581</v>
      </c>
      <c r="X24" s="7" t="s">
        <v>8</v>
      </c>
      <c r="Y24" s="636"/>
      <c r="Z24"/>
      <c r="AA24"/>
    </row>
    <row r="25" spans="2:27" ht="21.9" customHeight="1" x14ac:dyDescent="0.2">
      <c r="B25" s="59"/>
      <c r="C25" s="2568"/>
      <c r="D25" s="2568"/>
      <c r="E25" s="2568"/>
      <c r="F25" s="627" t="s">
        <v>690</v>
      </c>
      <c r="G25" s="2545" t="s">
        <v>1234</v>
      </c>
      <c r="H25" s="2545"/>
      <c r="I25" s="2545"/>
      <c r="J25" s="2545"/>
      <c r="K25" s="2545"/>
      <c r="L25" s="2545"/>
      <c r="M25" s="2545"/>
      <c r="N25" s="2545"/>
      <c r="O25" s="2545"/>
      <c r="P25" s="2545"/>
      <c r="Q25" s="2545"/>
      <c r="R25" s="2545"/>
      <c r="S25" s="2545"/>
      <c r="T25" s="636"/>
      <c r="V25" s="7" t="s">
        <v>8</v>
      </c>
      <c r="W25" s="7" t="s">
        <v>581</v>
      </c>
      <c r="X25" s="7" t="s">
        <v>8</v>
      </c>
      <c r="Y25" s="636"/>
      <c r="Z25"/>
      <c r="AA25"/>
    </row>
    <row r="26" spans="2:27" ht="12.9" customHeight="1" x14ac:dyDescent="0.2">
      <c r="B26" s="55"/>
      <c r="C26" s="6"/>
      <c r="D26" s="6"/>
      <c r="E26" s="6"/>
      <c r="F26" s="6"/>
      <c r="G26" s="6"/>
      <c r="H26" s="6"/>
      <c r="I26" s="6"/>
      <c r="J26" s="6"/>
      <c r="K26" s="6"/>
      <c r="L26" s="6"/>
      <c r="M26" s="6"/>
      <c r="N26" s="6"/>
      <c r="O26" s="6"/>
      <c r="P26" s="6"/>
      <c r="Q26" s="6"/>
      <c r="R26" s="6"/>
      <c r="S26" s="6"/>
      <c r="T26" s="56"/>
      <c r="U26" s="6"/>
      <c r="V26" s="6"/>
      <c r="W26" s="6"/>
      <c r="X26" s="6"/>
      <c r="Y26" s="56"/>
    </row>
    <row r="28" spans="2:27" x14ac:dyDescent="0.2">
      <c r="B28" s="1" t="s">
        <v>706</v>
      </c>
    </row>
    <row r="29" spans="2:27" x14ac:dyDescent="0.2">
      <c r="B29" s="1" t="s">
        <v>707</v>
      </c>
      <c r="K29"/>
      <c r="L29"/>
      <c r="M29"/>
      <c r="N29"/>
      <c r="O29"/>
      <c r="P29"/>
      <c r="Q29"/>
      <c r="R29"/>
      <c r="S29"/>
      <c r="T29"/>
      <c r="U29"/>
      <c r="V29"/>
      <c r="W29"/>
      <c r="X29"/>
      <c r="Y29"/>
      <c r="Z29"/>
      <c r="AA29"/>
    </row>
    <row r="38" spans="3:32" x14ac:dyDescent="0.2">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row>
    <row r="39" spans="3:32" x14ac:dyDescent="0.2">
      <c r="C39" s="637"/>
    </row>
    <row r="122" spans="3:7" x14ac:dyDescent="0.2">
      <c r="C122" s="6"/>
      <c r="D122" s="6"/>
      <c r="E122" s="6"/>
      <c r="F122" s="6"/>
      <c r="G122" s="6"/>
    </row>
    <row r="123" spans="3:7" x14ac:dyDescent="0.2">
      <c r="C123" s="637"/>
    </row>
  </sheetData>
  <mergeCells count="17">
    <mergeCell ref="C15:E17"/>
    <mergeCell ref="G15:S15"/>
    <mergeCell ref="G16:S16"/>
    <mergeCell ref="G17:S17"/>
    <mergeCell ref="B4:Y4"/>
    <mergeCell ref="B6:F6"/>
    <mergeCell ref="G6:Y6"/>
    <mergeCell ref="B7:F7"/>
    <mergeCell ref="B8:F10"/>
    <mergeCell ref="C19:E21"/>
    <mergeCell ref="G19:S19"/>
    <mergeCell ref="G20:S20"/>
    <mergeCell ref="G21:S21"/>
    <mergeCell ref="C23:E25"/>
    <mergeCell ref="G23:S23"/>
    <mergeCell ref="G24:S24"/>
    <mergeCell ref="G25:S25"/>
  </mergeCells>
  <phoneticPr fontId="10"/>
  <dataValidations count="1">
    <dataValidation type="list" allowBlank="1" showInputMessage="1" showErrorMessage="1" sqref="V15:V17 X15:X17 V19:V21 X19:X21 V23:V25 X23:X25 L7 Q7 G7:G10" xr:uid="{00000000-0002-0000-1D00-000000000000}">
      <formula1>"□,■"</formula1>
    </dataValidation>
  </dataValidations>
  <pageMargins left="0.7" right="0.7" top="0.75" bottom="0.75" header="0.3" footer="0.3"/>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68">
    <pageSetUpPr fitToPage="1"/>
  </sheetPr>
  <dimension ref="A1:AK47"/>
  <sheetViews>
    <sheetView workbookViewId="0"/>
  </sheetViews>
  <sheetFormatPr defaultColWidth="3.44140625" defaultRowHeight="13.2" x14ac:dyDescent="0.2"/>
  <cols>
    <col min="1" max="1" width="3.44140625" style="3"/>
    <col min="2" max="2" width="3" style="57" customWidth="1"/>
    <col min="3" max="7" width="3.44140625" style="3"/>
    <col min="8" max="8" width="3.88671875" style="3" customWidth="1"/>
    <col min="9" max="9" width="4.6640625" style="3" customWidth="1"/>
    <col min="10" max="16384" width="3.44140625" style="3"/>
  </cols>
  <sheetData>
    <row r="1" spans="1:37" s="8" customForma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s="8" customFormat="1" x14ac:dyDescent="0.2">
      <c r="A2" s="1"/>
      <c r="B2" s="1" t="s">
        <v>1242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s="8" customForma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7" s="8" customFormat="1" ht="36.75" customHeight="1" x14ac:dyDescent="0.2">
      <c r="A4" s="1"/>
      <c r="B4" s="2533" t="s">
        <v>627</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c r="Z4" s="2441"/>
      <c r="AA4" s="1"/>
      <c r="AB4" s="1"/>
      <c r="AC4" s="1"/>
      <c r="AD4" s="1"/>
      <c r="AE4" s="1"/>
      <c r="AF4" s="1"/>
      <c r="AG4" s="1"/>
      <c r="AH4" s="1"/>
      <c r="AI4" s="1"/>
      <c r="AJ4" s="1"/>
      <c r="AK4" s="1"/>
    </row>
    <row r="5" spans="1:37" s="8" customForma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row>
    <row r="6" spans="1:37" s="8" customFormat="1" ht="31.5" customHeight="1" x14ac:dyDescent="0.2">
      <c r="A6" s="1"/>
      <c r="B6" s="2442" t="s">
        <v>571</v>
      </c>
      <c r="C6" s="2442"/>
      <c r="D6" s="2442"/>
      <c r="E6" s="2442"/>
      <c r="F6" s="2442"/>
      <c r="G6" s="2443"/>
      <c r="H6" s="2444"/>
      <c r="I6" s="2444"/>
      <c r="J6" s="2444"/>
      <c r="K6" s="2444"/>
      <c r="L6" s="2444"/>
      <c r="M6" s="2444"/>
      <c r="N6" s="2444"/>
      <c r="O6" s="2444"/>
      <c r="P6" s="2444"/>
      <c r="Q6" s="2444"/>
      <c r="R6" s="2444"/>
      <c r="S6" s="2444"/>
      <c r="T6" s="2444"/>
      <c r="U6" s="2444"/>
      <c r="V6" s="2444"/>
      <c r="W6" s="2444"/>
      <c r="X6" s="2444"/>
      <c r="Y6" s="2444"/>
      <c r="Z6" s="2445"/>
      <c r="AA6" s="1"/>
      <c r="AB6" s="1"/>
      <c r="AC6" s="1"/>
      <c r="AD6" s="1"/>
      <c r="AE6" s="1"/>
      <c r="AF6" s="1"/>
      <c r="AG6" s="1"/>
      <c r="AH6" s="1"/>
      <c r="AI6" s="1"/>
      <c r="AJ6" s="1"/>
      <c r="AK6" s="1"/>
    </row>
    <row r="7" spans="1:37" ht="31.5" customHeight="1" x14ac:dyDescent="0.2">
      <c r="A7" s="1"/>
      <c r="B7" s="2258" t="s">
        <v>572</v>
      </c>
      <c r="C7" s="2259"/>
      <c r="D7" s="2259"/>
      <c r="E7" s="2259"/>
      <c r="F7" s="2260"/>
      <c r="G7" s="124" t="s">
        <v>8</v>
      </c>
      <c r="H7" s="649" t="s">
        <v>573</v>
      </c>
      <c r="I7" s="649"/>
      <c r="J7" s="649"/>
      <c r="K7" s="649"/>
      <c r="L7" s="125" t="s">
        <v>8</v>
      </c>
      <c r="M7" s="649" t="s">
        <v>574</v>
      </c>
      <c r="N7" s="649"/>
      <c r="O7" s="649"/>
      <c r="P7" s="649"/>
      <c r="Q7" s="125" t="s">
        <v>8</v>
      </c>
      <c r="R7" s="649" t="s">
        <v>575</v>
      </c>
      <c r="S7" s="649"/>
      <c r="T7" s="649"/>
      <c r="U7" s="649"/>
      <c r="V7" s="649"/>
      <c r="W7" s="649"/>
      <c r="X7" s="649"/>
      <c r="Y7" s="649"/>
      <c r="Z7" s="653"/>
      <c r="AA7" s="1"/>
      <c r="AB7" s="1"/>
      <c r="AC7" s="1"/>
      <c r="AD7" s="1"/>
      <c r="AE7" s="1"/>
      <c r="AF7" s="1"/>
      <c r="AG7" s="1"/>
      <c r="AH7" s="1"/>
      <c r="AI7" s="1"/>
      <c r="AJ7" s="1"/>
      <c r="AK7" s="1"/>
    </row>
    <row r="8" spans="1:37" ht="20.100000000000001" customHeight="1" x14ac:dyDescent="0.2">
      <c r="A8" s="1"/>
      <c r="B8" s="2331" t="s">
        <v>602</v>
      </c>
      <c r="C8" s="2332"/>
      <c r="D8" s="2332"/>
      <c r="E8" s="2332"/>
      <c r="F8" s="2333"/>
      <c r="G8" s="126" t="s">
        <v>8</v>
      </c>
      <c r="H8" s="1" t="s">
        <v>628</v>
      </c>
      <c r="I8" s="1"/>
      <c r="J8" s="1"/>
      <c r="K8" s="1"/>
      <c r="L8" s="1"/>
      <c r="M8" s="1"/>
      <c r="N8" s="1"/>
      <c r="O8" s="1"/>
      <c r="P8" s="1"/>
      <c r="Q8" s="126" t="s">
        <v>8</v>
      </c>
      <c r="R8" s="637" t="s">
        <v>629</v>
      </c>
      <c r="S8" s="637"/>
      <c r="T8" s="637"/>
      <c r="U8" s="637"/>
      <c r="V8" s="637"/>
      <c r="W8" s="637"/>
      <c r="X8" s="637"/>
      <c r="Y8" s="637"/>
      <c r="Z8" s="4"/>
      <c r="AA8" s="1"/>
      <c r="AB8" s="1"/>
      <c r="AC8" s="1"/>
      <c r="AD8" s="1"/>
      <c r="AE8" s="1"/>
      <c r="AF8" s="1"/>
      <c r="AG8" s="1"/>
      <c r="AH8" s="1"/>
      <c r="AI8" s="1"/>
      <c r="AJ8" s="1"/>
      <c r="AK8" s="1"/>
    </row>
    <row r="9" spans="1:37" ht="20.100000000000001" customHeight="1" x14ac:dyDescent="0.2">
      <c r="A9" s="1"/>
      <c r="B9" s="2523"/>
      <c r="C9" s="2441"/>
      <c r="D9" s="2441"/>
      <c r="E9" s="2441"/>
      <c r="F9" s="2524"/>
      <c r="G9" s="126" t="s">
        <v>8</v>
      </c>
      <c r="H9" s="1" t="s">
        <v>630</v>
      </c>
      <c r="I9" s="1"/>
      <c r="J9" s="1"/>
      <c r="K9" s="1"/>
      <c r="L9" s="1"/>
      <c r="M9" s="1"/>
      <c r="N9" s="1"/>
      <c r="O9" s="1"/>
      <c r="P9" s="1"/>
      <c r="Q9" s="126" t="s">
        <v>8</v>
      </c>
      <c r="R9" s="1" t="s">
        <v>631</v>
      </c>
      <c r="S9" s="1"/>
      <c r="T9" s="1"/>
      <c r="U9" s="1"/>
      <c r="V9" s="1"/>
      <c r="W9" s="1"/>
      <c r="X9" s="1"/>
      <c r="Y9" s="1"/>
      <c r="Z9" s="636"/>
      <c r="AA9" s="1"/>
      <c r="AB9" s="1"/>
      <c r="AC9" s="1"/>
      <c r="AD9" s="1"/>
      <c r="AE9" s="1"/>
      <c r="AF9" s="1"/>
      <c r="AG9" s="1"/>
      <c r="AH9" s="1"/>
      <c r="AI9" s="1"/>
      <c r="AJ9" s="1"/>
      <c r="AK9" s="1"/>
    </row>
    <row r="10" spans="1:37" ht="20.100000000000001" customHeight="1" x14ac:dyDescent="0.2">
      <c r="A10" s="1"/>
      <c r="B10" s="2334"/>
      <c r="C10" s="2335"/>
      <c r="D10" s="2335"/>
      <c r="E10" s="2335"/>
      <c r="F10" s="2336"/>
      <c r="G10" s="127" t="s">
        <v>8</v>
      </c>
      <c r="H10" s="6" t="s">
        <v>632</v>
      </c>
      <c r="I10" s="6"/>
      <c r="J10" s="6"/>
      <c r="K10" s="6"/>
      <c r="L10" s="6"/>
      <c r="M10" s="6"/>
      <c r="N10" s="6"/>
      <c r="O10" s="6"/>
      <c r="P10" s="6"/>
      <c r="Q10" s="128" t="s">
        <v>8</v>
      </c>
      <c r="R10" s="6" t="s">
        <v>633</v>
      </c>
      <c r="S10" s="6"/>
      <c r="T10" s="6"/>
      <c r="U10" s="6"/>
      <c r="V10" s="6"/>
      <c r="W10" s="6"/>
      <c r="X10" s="6"/>
      <c r="Y10" s="6"/>
      <c r="Z10" s="56"/>
      <c r="AA10" s="1"/>
      <c r="AB10" s="1"/>
      <c r="AC10" s="1"/>
      <c r="AD10" s="1"/>
      <c r="AE10" s="1"/>
      <c r="AF10" s="1"/>
      <c r="AG10" s="1"/>
      <c r="AH10" s="1"/>
      <c r="AI10" s="1"/>
      <c r="AJ10" s="1"/>
      <c r="AK10" s="1"/>
    </row>
    <row r="11" spans="1:37"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row>
    <row r="12" spans="1:37" x14ac:dyDescent="0.2">
      <c r="A12" s="1"/>
      <c r="B12" s="5"/>
      <c r="C12" s="637"/>
      <c r="D12" s="637"/>
      <c r="E12" s="637"/>
      <c r="F12" s="637"/>
      <c r="G12" s="637"/>
      <c r="H12" s="637"/>
      <c r="I12" s="637"/>
      <c r="J12" s="637"/>
      <c r="K12" s="637"/>
      <c r="L12" s="637"/>
      <c r="M12" s="637"/>
      <c r="N12" s="637"/>
      <c r="O12" s="637"/>
      <c r="P12" s="637"/>
      <c r="Q12" s="637"/>
      <c r="R12" s="637"/>
      <c r="S12" s="637"/>
      <c r="T12" s="637"/>
      <c r="U12" s="637"/>
      <c r="V12" s="637"/>
      <c r="W12" s="637"/>
      <c r="X12" s="637"/>
      <c r="Y12" s="637"/>
      <c r="Z12" s="4"/>
      <c r="AA12" s="1"/>
      <c r="AB12" s="1"/>
      <c r="AC12" s="1"/>
      <c r="AD12" s="1"/>
      <c r="AE12" s="1"/>
      <c r="AF12" s="1"/>
      <c r="AG12" s="1"/>
      <c r="AH12" s="1"/>
      <c r="AI12" s="1"/>
      <c r="AJ12" s="1"/>
      <c r="AK12" s="1"/>
    </row>
    <row r="13" spans="1:37" x14ac:dyDescent="0.2">
      <c r="A13" s="1"/>
      <c r="B13" s="59" t="s">
        <v>634</v>
      </c>
      <c r="C13" s="1"/>
      <c r="D13" s="1"/>
      <c r="E13" s="1"/>
      <c r="F13" s="1"/>
      <c r="G13" s="1"/>
      <c r="H13" s="1"/>
      <c r="I13" s="1"/>
      <c r="J13" s="1"/>
      <c r="K13" s="1"/>
      <c r="L13" s="1"/>
      <c r="M13" s="1"/>
      <c r="N13" s="1"/>
      <c r="O13" s="1"/>
      <c r="P13" s="1"/>
      <c r="Q13" s="1"/>
      <c r="R13" s="1"/>
      <c r="S13" s="1"/>
      <c r="T13" s="1"/>
      <c r="U13" s="1"/>
      <c r="V13" s="1"/>
      <c r="W13" s="1"/>
      <c r="X13" s="1"/>
      <c r="Y13" s="1"/>
      <c r="Z13" s="636"/>
      <c r="AA13" s="1"/>
      <c r="AB13" s="1"/>
      <c r="AC13" s="1"/>
      <c r="AD13" s="1"/>
      <c r="AE13" s="1"/>
      <c r="AF13" s="1"/>
      <c r="AG13" s="1"/>
      <c r="AH13" s="1"/>
      <c r="AI13" s="1"/>
      <c r="AJ13" s="1"/>
      <c r="AK13" s="1"/>
    </row>
    <row r="14" spans="1:37" x14ac:dyDescent="0.2">
      <c r="A14" s="1"/>
      <c r="B14" s="59"/>
      <c r="C14" s="1"/>
      <c r="D14" s="1"/>
      <c r="E14" s="1"/>
      <c r="F14" s="1"/>
      <c r="G14" s="1"/>
      <c r="H14" s="1"/>
      <c r="I14" s="1"/>
      <c r="J14" s="1"/>
      <c r="K14" s="1"/>
      <c r="L14" s="1"/>
      <c r="M14" s="1"/>
      <c r="N14" s="1"/>
      <c r="O14" s="1"/>
      <c r="P14" s="1"/>
      <c r="Q14" s="1"/>
      <c r="R14" s="1"/>
      <c r="S14" s="1"/>
      <c r="T14" s="1"/>
      <c r="U14" s="1"/>
      <c r="V14" s="1"/>
      <c r="W14" s="1"/>
      <c r="X14" s="1"/>
      <c r="Y14" s="1"/>
      <c r="Z14" s="636"/>
      <c r="AA14" s="1"/>
      <c r="AB14" s="1"/>
      <c r="AC14" s="1"/>
      <c r="AD14" s="1"/>
      <c r="AE14" s="1"/>
      <c r="AF14" s="1"/>
      <c r="AG14" s="1"/>
      <c r="AH14" s="1"/>
      <c r="AI14" s="1"/>
      <c r="AJ14" s="1"/>
      <c r="AK14" s="1"/>
    </row>
    <row r="15" spans="1:37" x14ac:dyDescent="0.2">
      <c r="A15" s="1"/>
      <c r="B15" s="59"/>
      <c r="C15" s="1" t="s">
        <v>635</v>
      </c>
      <c r="D15" s="1"/>
      <c r="E15" s="1"/>
      <c r="F15" s="1"/>
      <c r="G15" s="1"/>
      <c r="H15" s="1"/>
      <c r="I15" s="1"/>
      <c r="J15" s="1"/>
      <c r="K15" s="1"/>
      <c r="L15" s="1"/>
      <c r="M15" s="1"/>
      <c r="N15" s="1"/>
      <c r="O15" s="1"/>
      <c r="P15" s="1"/>
      <c r="Q15" s="1"/>
      <c r="R15" s="1"/>
      <c r="S15" s="1"/>
      <c r="T15" s="1"/>
      <c r="U15" s="1"/>
      <c r="V15" s="1"/>
      <c r="W15" s="1"/>
      <c r="X15" s="1"/>
      <c r="Y15" s="1"/>
      <c r="Z15" s="636"/>
      <c r="AA15" s="1"/>
      <c r="AB15" s="1"/>
      <c r="AC15" s="1"/>
      <c r="AD15" s="1"/>
      <c r="AE15" s="1"/>
      <c r="AF15" s="1"/>
      <c r="AG15" s="1"/>
      <c r="AH15" s="1"/>
      <c r="AI15" s="1"/>
      <c r="AJ15" s="1"/>
      <c r="AK15" s="1"/>
    </row>
    <row r="16" spans="1:37" ht="4.5" customHeight="1" x14ac:dyDescent="0.2">
      <c r="A16" s="1"/>
      <c r="B16" s="59"/>
      <c r="C16" s="1"/>
      <c r="D16" s="1"/>
      <c r="E16" s="1"/>
      <c r="F16" s="1"/>
      <c r="G16" s="1"/>
      <c r="H16" s="1"/>
      <c r="I16" s="1"/>
      <c r="J16" s="1"/>
      <c r="K16" s="1"/>
      <c r="L16" s="1"/>
      <c r="M16" s="1"/>
      <c r="N16" s="1"/>
      <c r="O16" s="1"/>
      <c r="P16" s="1"/>
      <c r="Q16" s="1"/>
      <c r="R16" s="1"/>
      <c r="S16" s="1"/>
      <c r="T16" s="1"/>
      <c r="U16" s="1"/>
      <c r="V16" s="1"/>
      <c r="W16" s="1"/>
      <c r="X16" s="1"/>
      <c r="Y16" s="1"/>
      <c r="Z16" s="636"/>
      <c r="AA16" s="1"/>
      <c r="AB16" s="1"/>
      <c r="AC16" s="1"/>
      <c r="AD16" s="1"/>
      <c r="AE16" s="1"/>
      <c r="AF16" s="1"/>
      <c r="AG16" s="1"/>
      <c r="AH16" s="1"/>
      <c r="AI16" s="1"/>
      <c r="AJ16" s="1"/>
      <c r="AK16" s="1"/>
    </row>
    <row r="17" spans="1:37" ht="21" customHeight="1" x14ac:dyDescent="0.2">
      <c r="A17" s="1"/>
      <c r="B17" s="59"/>
      <c r="C17" s="589" t="s">
        <v>636</v>
      </c>
      <c r="D17" s="628"/>
      <c r="E17" s="628"/>
      <c r="F17" s="628"/>
      <c r="G17" s="629"/>
      <c r="H17" s="2258"/>
      <c r="I17" s="2259"/>
      <c r="J17" s="2259"/>
      <c r="K17" s="2259"/>
      <c r="L17" s="2259"/>
      <c r="M17" s="2259"/>
      <c r="N17" s="106" t="s">
        <v>603</v>
      </c>
      <c r="O17" s="1"/>
      <c r="P17" s="589" t="s">
        <v>637</v>
      </c>
      <c r="Q17" s="628"/>
      <c r="R17" s="628"/>
      <c r="S17" s="628"/>
      <c r="T17" s="629"/>
      <c r="U17" s="2258"/>
      <c r="V17" s="2259"/>
      <c r="W17" s="2259"/>
      <c r="X17" s="2259"/>
      <c r="Y17" s="106" t="s">
        <v>603</v>
      </c>
      <c r="Z17" s="636"/>
      <c r="AA17" s="1"/>
      <c r="AB17" s="1"/>
      <c r="AC17" s="1"/>
      <c r="AD17" s="1"/>
      <c r="AE17" s="1"/>
      <c r="AF17" s="1"/>
      <c r="AG17" s="1"/>
      <c r="AH17" s="1"/>
      <c r="AI17" s="1"/>
      <c r="AJ17" s="1"/>
      <c r="AK17" s="1"/>
    </row>
    <row r="18" spans="1:37" x14ac:dyDescent="0.2">
      <c r="A18" s="1"/>
      <c r="B18" s="59"/>
      <c r="C18" s="1"/>
      <c r="D18" s="1"/>
      <c r="E18" s="1"/>
      <c r="F18" s="1"/>
      <c r="G18" s="1"/>
      <c r="H18" s="1"/>
      <c r="I18" s="1"/>
      <c r="J18" s="1"/>
      <c r="K18" s="1"/>
      <c r="L18" s="1"/>
      <c r="M18" s="1"/>
      <c r="N18" s="1"/>
      <c r="O18" s="1"/>
      <c r="P18" s="7"/>
      <c r="Q18" s="1"/>
      <c r="R18" s="1"/>
      <c r="S18" s="1"/>
      <c r="T18" s="1"/>
      <c r="U18" s="1"/>
      <c r="V18" s="1"/>
      <c r="W18" s="1"/>
      <c r="X18" s="1"/>
      <c r="Y18" s="1"/>
      <c r="Z18" s="636"/>
      <c r="AA18" s="1"/>
      <c r="AB18" s="1"/>
      <c r="AC18" s="1"/>
      <c r="AD18" s="1"/>
      <c r="AE18" s="1"/>
      <c r="AF18" s="1"/>
      <c r="AG18" s="1"/>
      <c r="AH18" s="1"/>
      <c r="AI18" s="1"/>
      <c r="AJ18" s="1"/>
      <c r="AK18" s="1"/>
    </row>
    <row r="19" spans="1:37" x14ac:dyDescent="0.2">
      <c r="A19" s="1"/>
      <c r="B19" s="59"/>
      <c r="C19" s="1" t="s">
        <v>617</v>
      </c>
      <c r="D19" s="1"/>
      <c r="E19" s="1"/>
      <c r="F19" s="1"/>
      <c r="G19" s="1"/>
      <c r="H19" s="1"/>
      <c r="I19" s="1"/>
      <c r="J19" s="1"/>
      <c r="K19" s="1"/>
      <c r="L19" s="1"/>
      <c r="M19" s="1"/>
      <c r="N19" s="1"/>
      <c r="O19" s="1"/>
      <c r="P19" s="1"/>
      <c r="Q19" s="1"/>
      <c r="R19" s="1"/>
      <c r="S19" s="1"/>
      <c r="T19" s="1"/>
      <c r="U19" s="1"/>
      <c r="V19" s="1"/>
      <c r="W19" s="1"/>
      <c r="X19" s="1"/>
      <c r="Y19" s="1"/>
      <c r="Z19" s="636"/>
      <c r="AA19" s="1"/>
      <c r="AB19" s="1"/>
      <c r="AC19" s="1"/>
      <c r="AD19" s="1"/>
      <c r="AE19" s="1"/>
      <c r="AF19" s="1"/>
      <c r="AG19" s="1"/>
      <c r="AH19" s="1"/>
      <c r="AI19" s="1"/>
      <c r="AJ19" s="1"/>
      <c r="AK19" s="1"/>
    </row>
    <row r="20" spans="1:37" ht="4.5" customHeight="1" x14ac:dyDescent="0.2">
      <c r="A20" s="1"/>
      <c r="B20" s="59"/>
      <c r="C20" s="1"/>
      <c r="D20" s="1"/>
      <c r="E20" s="1"/>
      <c r="F20" s="1"/>
      <c r="G20" s="1"/>
      <c r="H20" s="1"/>
      <c r="I20" s="1"/>
      <c r="J20" s="1"/>
      <c r="K20" s="1"/>
      <c r="L20" s="1"/>
      <c r="M20" s="1"/>
      <c r="N20" s="1"/>
      <c r="O20" s="1"/>
      <c r="P20" s="1"/>
      <c r="Q20" s="1"/>
      <c r="R20" s="1"/>
      <c r="S20" s="1"/>
      <c r="T20" s="1"/>
      <c r="U20" s="1"/>
      <c r="V20" s="1"/>
      <c r="W20" s="1"/>
      <c r="X20" s="1"/>
      <c r="Y20" s="1"/>
      <c r="Z20" s="636"/>
      <c r="AA20" s="1"/>
      <c r="AB20" s="1"/>
      <c r="AC20" s="1"/>
      <c r="AD20" s="1"/>
      <c r="AE20" s="1"/>
      <c r="AF20" s="1"/>
      <c r="AG20" s="1"/>
      <c r="AH20" s="1"/>
      <c r="AI20" s="1"/>
      <c r="AJ20" s="1"/>
      <c r="AK20" s="1"/>
    </row>
    <row r="21" spans="1:37" ht="21.75" customHeight="1" x14ac:dyDescent="0.2">
      <c r="A21" s="1"/>
      <c r="B21" s="59"/>
      <c r="C21" s="2443" t="s">
        <v>620</v>
      </c>
      <c r="D21" s="2444"/>
      <c r="E21" s="2444"/>
      <c r="F21" s="2444"/>
      <c r="G21" s="2444"/>
      <c r="H21" s="2444"/>
      <c r="I21" s="2445"/>
      <c r="J21" s="589" t="s">
        <v>638</v>
      </c>
      <c r="K21" s="628"/>
      <c r="L21" s="628"/>
      <c r="M21" s="2259"/>
      <c r="N21" s="2259"/>
      <c r="O21" s="2259"/>
      <c r="P21" s="106" t="s">
        <v>603</v>
      </c>
      <c r="Q21" s="1"/>
      <c r="R21" s="1"/>
      <c r="S21" s="1"/>
      <c r="T21" s="1"/>
      <c r="U21" s="1"/>
      <c r="V21" s="1"/>
      <c r="W21" s="1"/>
      <c r="X21" s="1"/>
      <c r="Y21" s="1"/>
      <c r="Z21" s="636"/>
      <c r="AA21" s="1"/>
      <c r="AB21" s="1"/>
      <c r="AC21" s="1"/>
      <c r="AD21" s="1"/>
      <c r="AE21" s="1"/>
      <c r="AF21" s="1"/>
      <c r="AG21" s="1"/>
      <c r="AH21" s="1"/>
      <c r="AI21" s="1"/>
      <c r="AJ21" s="1"/>
      <c r="AK21" s="1"/>
    </row>
    <row r="22" spans="1:37" ht="21" customHeight="1" x14ac:dyDescent="0.2">
      <c r="A22" s="1"/>
      <c r="B22" s="59"/>
      <c r="C22" s="2575" t="s">
        <v>639</v>
      </c>
      <c r="D22" s="2576"/>
      <c r="E22" s="2576"/>
      <c r="F22" s="2576"/>
      <c r="G22" s="2576"/>
      <c r="H22" s="2576"/>
      <c r="I22" s="2577"/>
      <c r="J22" s="589" t="s">
        <v>640</v>
      </c>
      <c r="K22" s="628"/>
      <c r="L22" s="628"/>
      <c r="M22" s="2259"/>
      <c r="N22" s="2259"/>
      <c r="O22" s="2259"/>
      <c r="P22" s="106" t="s">
        <v>603</v>
      </c>
      <c r="Q22" s="1"/>
      <c r="R22" s="1"/>
      <c r="S22" s="1"/>
      <c r="T22" s="1"/>
      <c r="U22" s="1"/>
      <c r="V22" s="1"/>
      <c r="W22" s="1"/>
      <c r="X22" s="1"/>
      <c r="Y22" s="1"/>
      <c r="Z22" s="636"/>
      <c r="AA22" s="1"/>
      <c r="AB22" s="1"/>
      <c r="AC22" s="1"/>
      <c r="AD22" s="1"/>
      <c r="AE22" s="1"/>
      <c r="AF22" s="1"/>
      <c r="AG22" s="1"/>
      <c r="AH22" s="1"/>
      <c r="AI22" s="1"/>
      <c r="AJ22" s="1"/>
      <c r="AK22" s="1"/>
    </row>
    <row r="23" spans="1:37" x14ac:dyDescent="0.2">
      <c r="A23" s="1"/>
      <c r="B23" s="59"/>
      <c r="C23" s="1"/>
      <c r="D23" s="1"/>
      <c r="E23" s="1"/>
      <c r="F23" s="1"/>
      <c r="G23" s="1"/>
      <c r="H23" s="1"/>
      <c r="I23" s="1"/>
      <c r="J23" s="1"/>
      <c r="K23" s="1"/>
      <c r="L23" s="7"/>
      <c r="M23" s="1"/>
      <c r="N23" s="1"/>
      <c r="O23" s="1"/>
      <c r="P23" s="1"/>
      <c r="Q23" s="7"/>
      <c r="R23" s="1"/>
      <c r="S23" s="1"/>
      <c r="T23" s="1"/>
      <c r="U23" s="1"/>
      <c r="V23" s="7"/>
      <c r="W23" s="1"/>
      <c r="X23" s="1"/>
      <c r="Y23" s="1"/>
      <c r="Z23" s="636"/>
      <c r="AA23" s="1"/>
      <c r="AB23" s="1"/>
      <c r="AC23" s="1"/>
      <c r="AD23" s="1"/>
      <c r="AE23" s="1"/>
      <c r="AF23" s="1"/>
      <c r="AG23" s="1"/>
      <c r="AH23" s="1"/>
      <c r="AI23" s="1"/>
      <c r="AJ23" s="1"/>
      <c r="AK23" s="1"/>
    </row>
    <row r="24" spans="1:37" x14ac:dyDescent="0.2">
      <c r="A24" s="1"/>
      <c r="B24" s="59"/>
      <c r="C24" s="1" t="s">
        <v>641</v>
      </c>
      <c r="D24" s="1"/>
      <c r="E24" s="1"/>
      <c r="F24" s="1"/>
      <c r="G24" s="1"/>
      <c r="H24" s="1"/>
      <c r="I24" s="1"/>
      <c r="J24" s="1"/>
      <c r="K24" s="1"/>
      <c r="L24" s="1"/>
      <c r="M24" s="1"/>
      <c r="N24" s="1"/>
      <c r="O24" s="1"/>
      <c r="P24" s="1"/>
      <c r="Q24" s="1"/>
      <c r="R24" s="1"/>
      <c r="S24" s="1"/>
      <c r="T24" s="1"/>
      <c r="U24" s="1"/>
      <c r="V24" s="1"/>
      <c r="W24" s="1"/>
      <c r="X24" s="1"/>
      <c r="Y24" s="1"/>
      <c r="Z24" s="636"/>
      <c r="AA24" s="1"/>
      <c r="AB24" s="1"/>
      <c r="AC24" s="1"/>
      <c r="AD24" s="1"/>
      <c r="AE24" s="1"/>
      <c r="AF24" s="1"/>
      <c r="AG24" s="1"/>
      <c r="AH24" s="1"/>
      <c r="AI24" s="1"/>
      <c r="AJ24" s="1"/>
      <c r="AK24" s="1"/>
    </row>
    <row r="25" spans="1:37" ht="4.5" customHeight="1" x14ac:dyDescent="0.2">
      <c r="A25" s="1"/>
      <c r="B25" s="59"/>
      <c r="C25" s="1"/>
      <c r="D25" s="1"/>
      <c r="E25" s="1"/>
      <c r="F25" s="1"/>
      <c r="G25" s="1"/>
      <c r="H25" s="1"/>
      <c r="I25" s="1"/>
      <c r="J25" s="1"/>
      <c r="K25" s="1"/>
      <c r="L25" s="1"/>
      <c r="M25" s="1"/>
      <c r="N25" s="1"/>
      <c r="O25" s="1"/>
      <c r="P25" s="1"/>
      <c r="Q25" s="1"/>
      <c r="R25" s="1"/>
      <c r="S25" s="1"/>
      <c r="T25" s="1"/>
      <c r="U25" s="1"/>
      <c r="V25" s="1"/>
      <c r="W25" s="1"/>
      <c r="X25" s="1"/>
      <c r="Y25" s="1"/>
      <c r="Z25" s="636"/>
      <c r="AA25" s="1"/>
      <c r="AB25" s="1"/>
      <c r="AC25" s="1"/>
      <c r="AD25" s="1"/>
      <c r="AE25" s="1"/>
      <c r="AF25" s="1"/>
      <c r="AG25" s="1"/>
      <c r="AH25" s="1"/>
      <c r="AI25" s="1"/>
      <c r="AJ25" s="1"/>
      <c r="AK25" s="1"/>
    </row>
    <row r="26" spans="1:37" x14ac:dyDescent="0.2">
      <c r="A26" s="1"/>
      <c r="B26" s="59"/>
      <c r="C26" s="2258" t="s">
        <v>642</v>
      </c>
      <c r="D26" s="2259"/>
      <c r="E26" s="2259"/>
      <c r="F26" s="2259"/>
      <c r="G26" s="2259"/>
      <c r="H26" s="2259"/>
      <c r="I26" s="2259"/>
      <c r="J26" s="2259"/>
      <c r="K26" s="2259"/>
      <c r="L26" s="2259"/>
      <c r="M26" s="2259"/>
      <c r="N26" s="2259"/>
      <c r="O26" s="2260"/>
      <c r="P26" s="2258" t="s">
        <v>482</v>
      </c>
      <c r="Q26" s="2259"/>
      <c r="R26" s="2259"/>
      <c r="S26" s="2259"/>
      <c r="T26" s="2259"/>
      <c r="U26" s="2259"/>
      <c r="V26" s="2259"/>
      <c r="W26" s="2259"/>
      <c r="X26" s="2259"/>
      <c r="Y26" s="2260"/>
      <c r="Z26" s="63"/>
      <c r="AA26" s="1"/>
      <c r="AB26" s="1"/>
      <c r="AC26" s="1"/>
      <c r="AD26" s="1"/>
      <c r="AE26" s="1"/>
      <c r="AF26" s="1"/>
      <c r="AG26" s="1"/>
      <c r="AH26" s="1"/>
      <c r="AI26" s="1"/>
      <c r="AJ26" s="1"/>
      <c r="AK26" s="1"/>
    </row>
    <row r="27" spans="1:37" ht="21" customHeight="1" x14ac:dyDescent="0.2">
      <c r="A27" s="1"/>
      <c r="B27" s="59"/>
      <c r="C27" s="2443"/>
      <c r="D27" s="2444"/>
      <c r="E27" s="2444"/>
      <c r="F27" s="2444"/>
      <c r="G27" s="2444"/>
      <c r="H27" s="2444"/>
      <c r="I27" s="2444"/>
      <c r="J27" s="2444"/>
      <c r="K27" s="2444"/>
      <c r="L27" s="2444"/>
      <c r="M27" s="2444"/>
      <c r="N27" s="2444"/>
      <c r="O27" s="2445"/>
      <c r="P27" s="2258"/>
      <c r="Q27" s="2259"/>
      <c r="R27" s="2259"/>
      <c r="S27" s="2259"/>
      <c r="T27" s="2259"/>
      <c r="U27" s="2259"/>
      <c r="V27" s="2259"/>
      <c r="W27" s="2259"/>
      <c r="X27" s="2259"/>
      <c r="Y27" s="2260"/>
      <c r="Z27" s="636"/>
      <c r="AA27" s="1"/>
      <c r="AB27" s="1"/>
      <c r="AC27" s="1"/>
      <c r="AD27" s="1"/>
      <c r="AE27" s="1"/>
      <c r="AF27" s="1"/>
      <c r="AG27" s="1"/>
      <c r="AH27" s="1"/>
      <c r="AI27" s="1"/>
      <c r="AJ27" s="1"/>
      <c r="AK27" s="1"/>
    </row>
    <row r="28" spans="1:37" ht="21" customHeight="1" x14ac:dyDescent="0.2">
      <c r="A28" s="1"/>
      <c r="B28" s="59"/>
      <c r="C28" s="2443"/>
      <c r="D28" s="2444"/>
      <c r="E28" s="2444"/>
      <c r="F28" s="2444"/>
      <c r="G28" s="2444"/>
      <c r="H28" s="2444"/>
      <c r="I28" s="2444"/>
      <c r="J28" s="2444"/>
      <c r="K28" s="2444"/>
      <c r="L28" s="2444"/>
      <c r="M28" s="2444"/>
      <c r="N28" s="2444"/>
      <c r="O28" s="2445"/>
      <c r="P28" s="2258"/>
      <c r="Q28" s="2259"/>
      <c r="R28" s="2259"/>
      <c r="S28" s="2259"/>
      <c r="T28" s="2259"/>
      <c r="U28" s="2259"/>
      <c r="V28" s="2259"/>
      <c r="W28" s="2259"/>
      <c r="X28" s="2259"/>
      <c r="Y28" s="2260"/>
      <c r="Z28" s="636"/>
      <c r="AA28" s="1"/>
      <c r="AB28" s="1"/>
      <c r="AC28" s="1"/>
      <c r="AD28" s="1"/>
      <c r="AE28" s="1"/>
      <c r="AF28" s="1"/>
      <c r="AG28" s="1"/>
      <c r="AH28" s="1"/>
      <c r="AI28" s="1"/>
      <c r="AJ28" s="1"/>
      <c r="AK28" s="1"/>
    </row>
    <row r="29" spans="1:37" ht="21" customHeight="1" x14ac:dyDescent="0.2">
      <c r="A29" s="1"/>
      <c r="B29" s="59"/>
      <c r="C29" s="2443"/>
      <c r="D29" s="2444"/>
      <c r="E29" s="2444"/>
      <c r="F29" s="2444"/>
      <c r="G29" s="2444"/>
      <c r="H29" s="2444"/>
      <c r="I29" s="2444"/>
      <c r="J29" s="2444"/>
      <c r="K29" s="2444"/>
      <c r="L29" s="2444"/>
      <c r="M29" s="2444"/>
      <c r="N29" s="2444"/>
      <c r="O29" s="2445"/>
      <c r="P29" s="2258"/>
      <c r="Q29" s="2259"/>
      <c r="R29" s="2259"/>
      <c r="S29" s="2259"/>
      <c r="T29" s="2259"/>
      <c r="U29" s="2259"/>
      <c r="V29" s="2259"/>
      <c r="W29" s="2259"/>
      <c r="X29" s="2259"/>
      <c r="Y29" s="2260"/>
      <c r="Z29" s="636"/>
      <c r="AA29" s="1"/>
      <c r="AB29" s="1"/>
      <c r="AC29" s="1"/>
      <c r="AD29" s="1"/>
      <c r="AE29" s="1"/>
      <c r="AF29" s="1"/>
      <c r="AG29" s="1"/>
      <c r="AH29" s="1"/>
      <c r="AI29" s="1"/>
      <c r="AJ29" s="1"/>
      <c r="AK29" s="1"/>
    </row>
    <row r="30" spans="1:37" ht="21" customHeight="1" x14ac:dyDescent="0.2">
      <c r="A30" s="1"/>
      <c r="B30" s="59"/>
      <c r="C30" s="2443"/>
      <c r="D30" s="2444"/>
      <c r="E30" s="2444"/>
      <c r="F30" s="2444"/>
      <c r="G30" s="2444"/>
      <c r="H30" s="2444"/>
      <c r="I30" s="2444"/>
      <c r="J30" s="2444"/>
      <c r="K30" s="2444"/>
      <c r="L30" s="2444"/>
      <c r="M30" s="2444"/>
      <c r="N30" s="2444"/>
      <c r="O30" s="2445"/>
      <c r="P30" s="2258"/>
      <c r="Q30" s="2259"/>
      <c r="R30" s="2259"/>
      <c r="S30" s="2259"/>
      <c r="T30" s="2259"/>
      <c r="U30" s="2259"/>
      <c r="V30" s="2259"/>
      <c r="W30" s="2259"/>
      <c r="X30" s="2259"/>
      <c r="Y30" s="2260"/>
      <c r="Z30" s="636"/>
      <c r="AA30" s="1"/>
      <c r="AB30" s="1"/>
      <c r="AC30" s="1"/>
      <c r="AD30" s="1"/>
      <c r="AE30" s="1"/>
      <c r="AF30" s="1"/>
      <c r="AG30" s="1"/>
      <c r="AH30" s="1"/>
      <c r="AI30" s="1"/>
      <c r="AJ30" s="1"/>
      <c r="AK30" s="1"/>
    </row>
    <row r="31" spans="1:37" ht="21" customHeight="1" x14ac:dyDescent="0.2">
      <c r="A31" s="1"/>
      <c r="B31" s="59"/>
      <c r="C31" s="2443"/>
      <c r="D31" s="2444"/>
      <c r="E31" s="2444"/>
      <c r="F31" s="2444"/>
      <c r="G31" s="2444"/>
      <c r="H31" s="2444"/>
      <c r="I31" s="2444"/>
      <c r="J31" s="2444"/>
      <c r="K31" s="2444"/>
      <c r="L31" s="2444"/>
      <c r="M31" s="2444"/>
      <c r="N31" s="2444"/>
      <c r="O31" s="2445"/>
      <c r="P31" s="2258"/>
      <c r="Q31" s="2259"/>
      <c r="R31" s="2259"/>
      <c r="S31" s="2259"/>
      <c r="T31" s="2259"/>
      <c r="U31" s="2259"/>
      <c r="V31" s="2259"/>
      <c r="W31" s="2259"/>
      <c r="X31" s="2259"/>
      <c r="Y31" s="2260"/>
      <c r="Z31" s="636"/>
      <c r="AA31" s="1"/>
      <c r="AB31" s="1"/>
      <c r="AC31" s="1"/>
      <c r="AD31" s="1"/>
      <c r="AE31" s="1"/>
      <c r="AF31" s="1"/>
      <c r="AG31" s="1"/>
      <c r="AH31" s="1"/>
      <c r="AI31" s="1"/>
      <c r="AJ31" s="1"/>
      <c r="AK31" s="1"/>
    </row>
    <row r="32" spans="1:37" ht="21" customHeight="1" x14ac:dyDescent="0.2">
      <c r="A32" s="1"/>
      <c r="B32" s="59"/>
      <c r="C32" s="574"/>
      <c r="D32" s="574"/>
      <c r="E32" s="574"/>
      <c r="F32" s="574"/>
      <c r="G32" s="574"/>
      <c r="H32" s="574"/>
      <c r="I32" s="574"/>
      <c r="J32" s="574"/>
      <c r="K32" s="574"/>
      <c r="L32" s="574"/>
      <c r="M32" s="574"/>
      <c r="N32" s="574"/>
      <c r="O32" s="574"/>
      <c r="P32" s="6"/>
      <c r="Q32" s="6"/>
      <c r="R32" s="6"/>
      <c r="S32" s="6"/>
      <c r="T32" s="1"/>
      <c r="U32" s="1"/>
      <c r="V32" s="628"/>
      <c r="W32" s="628"/>
      <c r="X32" s="628"/>
      <c r="Y32" s="1"/>
      <c r="Z32" s="636"/>
      <c r="AA32" s="1"/>
      <c r="AB32" s="1"/>
      <c r="AC32" s="1"/>
      <c r="AD32" s="1"/>
      <c r="AE32" s="1"/>
      <c r="AF32" s="1"/>
      <c r="AG32" s="1"/>
      <c r="AH32" s="1"/>
      <c r="AI32" s="1"/>
      <c r="AJ32" s="1"/>
      <c r="AK32" s="1"/>
    </row>
    <row r="33" spans="1:37" ht="21" customHeight="1" x14ac:dyDescent="0.2">
      <c r="A33" s="1"/>
      <c r="B33" s="59"/>
      <c r="C33" s="2516" t="s">
        <v>626</v>
      </c>
      <c r="D33" s="2517"/>
      <c r="E33" s="2517"/>
      <c r="F33" s="2517"/>
      <c r="G33" s="2517"/>
      <c r="H33" s="2517"/>
      <c r="I33" s="2517"/>
      <c r="J33" s="2517"/>
      <c r="K33" s="2517"/>
      <c r="L33" s="2517"/>
      <c r="M33" s="2517"/>
      <c r="N33" s="2517"/>
      <c r="O33" s="2517"/>
      <c r="P33" s="2517"/>
      <c r="Q33" s="2517"/>
      <c r="R33" s="2517"/>
      <c r="S33" s="2517"/>
      <c r="T33" s="2517"/>
      <c r="U33" s="2517"/>
      <c r="V33" s="2518"/>
      <c r="W33" s="129" t="s">
        <v>580</v>
      </c>
      <c r="X33" s="130" t="s">
        <v>581</v>
      </c>
      <c r="Y33" s="131" t="s">
        <v>582</v>
      </c>
      <c r="Z33" s="636"/>
      <c r="AA33" s="1"/>
      <c r="AB33" s="1"/>
      <c r="AC33" s="1"/>
      <c r="AD33" s="1"/>
      <c r="AE33" s="1"/>
      <c r="AF33" s="1"/>
      <c r="AG33" s="1"/>
      <c r="AH33" s="1"/>
      <c r="AI33" s="1"/>
      <c r="AJ33" s="1"/>
      <c r="AK33" s="1"/>
    </row>
    <row r="34" spans="1:37" ht="21" customHeight="1" x14ac:dyDescent="0.2">
      <c r="A34" s="1"/>
      <c r="B34" s="59"/>
      <c r="C34" s="2519"/>
      <c r="D34" s="2346"/>
      <c r="E34" s="2346"/>
      <c r="F34" s="2346"/>
      <c r="G34" s="2346"/>
      <c r="H34" s="2346"/>
      <c r="I34" s="2346"/>
      <c r="J34" s="2346"/>
      <c r="K34" s="2346"/>
      <c r="L34" s="2346"/>
      <c r="M34" s="2346"/>
      <c r="N34" s="2346"/>
      <c r="O34" s="2346"/>
      <c r="P34" s="2346"/>
      <c r="Q34" s="2346"/>
      <c r="R34" s="2346"/>
      <c r="S34" s="2346"/>
      <c r="T34" s="2346"/>
      <c r="U34" s="2346"/>
      <c r="V34" s="2520"/>
      <c r="W34" s="127" t="s">
        <v>8</v>
      </c>
      <c r="X34" s="574" t="s">
        <v>581</v>
      </c>
      <c r="Y34" s="132" t="s">
        <v>8</v>
      </c>
      <c r="Z34" s="636"/>
      <c r="AA34" s="1"/>
      <c r="AB34" s="1"/>
      <c r="AC34" s="1"/>
      <c r="AD34" s="1"/>
      <c r="AE34" s="1"/>
      <c r="AF34" s="1"/>
      <c r="AG34" s="1"/>
      <c r="AH34" s="1"/>
      <c r="AI34" s="1"/>
      <c r="AJ34" s="1"/>
      <c r="AK34" s="1"/>
    </row>
    <row r="35" spans="1:37" x14ac:dyDescent="0.2">
      <c r="A35" s="1"/>
      <c r="B35" s="59"/>
      <c r="C35" s="1"/>
      <c r="D35" s="1"/>
      <c r="E35" s="1"/>
      <c r="F35" s="1"/>
      <c r="G35" s="1"/>
      <c r="H35" s="1"/>
      <c r="I35" s="1"/>
      <c r="J35" s="1"/>
      <c r="K35" s="1"/>
      <c r="L35" s="1"/>
      <c r="M35" s="1"/>
      <c r="N35" s="1"/>
      <c r="O35" s="1"/>
      <c r="P35" s="1"/>
      <c r="Q35" s="1"/>
      <c r="R35" s="1"/>
      <c r="S35" s="1"/>
      <c r="T35" s="1"/>
      <c r="U35" s="1"/>
      <c r="V35" s="1"/>
      <c r="W35" s="1"/>
      <c r="X35" s="1"/>
      <c r="Y35" s="1"/>
      <c r="Z35" s="636"/>
      <c r="AA35" s="1"/>
      <c r="AB35" s="1"/>
      <c r="AC35" s="1"/>
      <c r="AD35" s="1"/>
      <c r="AE35" s="1"/>
      <c r="AF35" s="1"/>
      <c r="AG35" s="1"/>
      <c r="AH35" s="1"/>
      <c r="AI35" s="1"/>
      <c r="AJ35" s="1"/>
      <c r="AK35" s="1"/>
    </row>
    <row r="36" spans="1:37" x14ac:dyDescent="0.2">
      <c r="A36" s="1"/>
      <c r="B36" s="59"/>
      <c r="C36" s="1" t="s">
        <v>643</v>
      </c>
      <c r="D36" s="1"/>
      <c r="E36" s="1"/>
      <c r="F36" s="1"/>
      <c r="G36" s="1"/>
      <c r="H36" s="1"/>
      <c r="I36" s="1"/>
      <c r="J36" s="1"/>
      <c r="K36" s="1"/>
      <c r="L36" s="1"/>
      <c r="M36" s="1"/>
      <c r="N36" s="1"/>
      <c r="O36" s="1"/>
      <c r="P36" s="1"/>
      <c r="Q36" s="1"/>
      <c r="R36" s="1"/>
      <c r="S36" s="1"/>
      <c r="T36" s="1"/>
      <c r="U36" s="1"/>
      <c r="V36" s="1"/>
      <c r="W36" s="1"/>
      <c r="X36" s="1"/>
      <c r="Z36" s="636"/>
      <c r="AA36" s="1"/>
      <c r="AB36" s="1"/>
      <c r="AC36" s="1"/>
      <c r="AD36" s="1"/>
      <c r="AE36" s="1"/>
      <c r="AF36" s="1"/>
      <c r="AG36" s="1"/>
      <c r="AH36" s="1"/>
      <c r="AI36" s="1"/>
      <c r="AJ36" s="1"/>
      <c r="AK36" s="1"/>
    </row>
    <row r="37" spans="1:37" ht="4.5" customHeight="1" x14ac:dyDescent="0.2">
      <c r="A37" s="1"/>
      <c r="B37" s="59"/>
      <c r="C37" s="1"/>
      <c r="D37" s="1"/>
      <c r="E37" s="1"/>
      <c r="F37" s="1"/>
      <c r="G37" s="1"/>
      <c r="H37" s="1"/>
      <c r="I37" s="1"/>
      <c r="J37" s="1"/>
      <c r="K37" s="1"/>
      <c r="L37" s="1"/>
      <c r="M37" s="1"/>
      <c r="N37" s="1"/>
      <c r="O37" s="1"/>
      <c r="P37" s="1"/>
      <c r="Q37" s="1"/>
      <c r="R37" s="1"/>
      <c r="S37" s="1"/>
      <c r="T37" s="1"/>
      <c r="U37" s="1"/>
      <c r="V37" s="1"/>
      <c r="W37" s="1"/>
      <c r="X37" s="1"/>
      <c r="Y37" s="1"/>
      <c r="Z37" s="636"/>
      <c r="AA37" s="1"/>
      <c r="AB37" s="1"/>
      <c r="AC37" s="1"/>
      <c r="AD37" s="1"/>
      <c r="AE37" s="1"/>
      <c r="AF37" s="1"/>
      <c r="AG37" s="1"/>
      <c r="AH37" s="1"/>
      <c r="AI37" s="1"/>
      <c r="AJ37" s="1"/>
      <c r="AK37" s="1"/>
    </row>
    <row r="38" spans="1:37" ht="21" customHeight="1" x14ac:dyDescent="0.2">
      <c r="A38" s="1"/>
      <c r="B38" s="59"/>
      <c r="C38" s="51" t="s">
        <v>644</v>
      </c>
      <c r="D38" s="133" t="s">
        <v>8</v>
      </c>
      <c r="E38" s="2517" t="s">
        <v>645</v>
      </c>
      <c r="F38" s="2517"/>
      <c r="G38" s="133" t="s">
        <v>8</v>
      </c>
      <c r="H38" s="2574" t="s">
        <v>646</v>
      </c>
      <c r="I38" s="2574"/>
      <c r="J38" s="13" t="s">
        <v>647</v>
      </c>
      <c r="K38" s="13"/>
      <c r="L38" s="58"/>
      <c r="M38" s="58"/>
      <c r="N38" s="58"/>
      <c r="O38" s="58"/>
      <c r="P38" s="58"/>
      <c r="Q38" s="58"/>
      <c r="R38" s="58"/>
      <c r="S38" s="58"/>
      <c r="T38" s="58"/>
      <c r="U38" s="13"/>
      <c r="V38" s="131"/>
      <c r="W38" s="129" t="s">
        <v>580</v>
      </c>
      <c r="X38" s="130" t="s">
        <v>581</v>
      </c>
      <c r="Y38" s="131" t="s">
        <v>582</v>
      </c>
      <c r="Z38" s="636"/>
      <c r="AA38" s="59"/>
      <c r="AB38" s="1"/>
      <c r="AC38" s="1"/>
      <c r="AD38" s="1"/>
      <c r="AE38" s="1"/>
      <c r="AF38" s="1"/>
      <c r="AG38" s="1"/>
      <c r="AH38" s="1"/>
      <c r="AI38" s="1"/>
      <c r="AJ38" s="1"/>
      <c r="AK38" s="1"/>
    </row>
    <row r="39" spans="1:37" ht="21" customHeight="1" x14ac:dyDescent="0.2">
      <c r="A39" s="1"/>
      <c r="B39" s="59"/>
      <c r="C39" s="2570" t="s">
        <v>648</v>
      </c>
      <c r="D39" s="2254"/>
      <c r="E39" s="2254"/>
      <c r="F39" s="2254"/>
      <c r="G39" s="2254"/>
      <c r="H39" s="2254"/>
      <c r="I39" s="2254"/>
      <c r="J39" s="2254"/>
      <c r="K39" s="2254"/>
      <c r="L39" s="2254"/>
      <c r="M39" s="2254"/>
      <c r="N39" s="2254"/>
      <c r="O39" s="2254"/>
      <c r="P39" s="2254"/>
      <c r="Q39" s="2254"/>
      <c r="R39" s="2254"/>
      <c r="S39" s="2254"/>
      <c r="T39" s="2254"/>
      <c r="U39" s="2254"/>
      <c r="V39" s="2571"/>
      <c r="W39" s="134" t="s">
        <v>8</v>
      </c>
      <c r="X39" s="7" t="s">
        <v>581</v>
      </c>
      <c r="Y39" s="126" t="s">
        <v>8</v>
      </c>
      <c r="Z39" s="312"/>
      <c r="AA39" s="1"/>
      <c r="AB39" s="1"/>
      <c r="AC39" s="1"/>
      <c r="AD39" s="1"/>
      <c r="AE39" s="1"/>
      <c r="AF39" s="1"/>
      <c r="AG39" s="1"/>
      <c r="AH39" s="1"/>
      <c r="AI39" s="1"/>
      <c r="AJ39" s="1"/>
      <c r="AK39" s="1"/>
    </row>
    <row r="40" spans="1:37" ht="21" customHeight="1" x14ac:dyDescent="0.2">
      <c r="A40" s="1"/>
      <c r="B40" s="59"/>
      <c r="C40" s="2572" t="s">
        <v>649</v>
      </c>
      <c r="D40" s="2451"/>
      <c r="E40" s="2451"/>
      <c r="F40" s="2451"/>
      <c r="G40" s="2451"/>
      <c r="H40" s="2451"/>
      <c r="I40" s="2451"/>
      <c r="J40" s="2451"/>
      <c r="K40" s="2451"/>
      <c r="L40" s="2451"/>
      <c r="M40" s="2451"/>
      <c r="N40" s="2451"/>
      <c r="O40" s="2451"/>
      <c r="P40" s="2451"/>
      <c r="Q40" s="2451"/>
      <c r="R40" s="2451"/>
      <c r="S40" s="2451"/>
      <c r="T40" s="2451"/>
      <c r="U40" s="2451"/>
      <c r="V40" s="2573"/>
      <c r="W40" s="122"/>
      <c r="X40" s="123"/>
      <c r="Y40" s="62"/>
      <c r="Z40" s="636"/>
      <c r="AA40" s="1"/>
      <c r="AB40" s="1"/>
      <c r="AC40" s="1"/>
      <c r="AD40" s="1"/>
      <c r="AE40" s="1"/>
      <c r="AF40" s="1"/>
      <c r="AG40" s="1"/>
      <c r="AH40" s="1"/>
      <c r="AI40" s="1"/>
      <c r="AJ40" s="1"/>
      <c r="AK40" s="1"/>
    </row>
    <row r="41" spans="1:37" x14ac:dyDescent="0.2">
      <c r="A41" s="1"/>
      <c r="B41" s="55"/>
      <c r="C41" s="6"/>
      <c r="D41" s="6"/>
      <c r="E41" s="6"/>
      <c r="F41" s="6"/>
      <c r="G41" s="6"/>
      <c r="H41" s="6"/>
      <c r="I41" s="6"/>
      <c r="J41" s="6"/>
      <c r="K41" s="6"/>
      <c r="L41" s="6"/>
      <c r="M41" s="6"/>
      <c r="N41" s="6"/>
      <c r="O41" s="6"/>
      <c r="P41" s="6"/>
      <c r="Q41" s="6"/>
      <c r="R41" s="6"/>
      <c r="S41" s="6"/>
      <c r="T41" s="6"/>
      <c r="U41" s="6"/>
      <c r="V41" s="6"/>
      <c r="W41" s="6"/>
      <c r="X41" s="6"/>
      <c r="Y41" s="6"/>
      <c r="Z41" s="56"/>
      <c r="AA41" s="1"/>
      <c r="AB41" s="1"/>
      <c r="AC41" s="1"/>
      <c r="AD41" s="1"/>
      <c r="AE41" s="1"/>
      <c r="AF41" s="1"/>
      <c r="AG41" s="1"/>
      <c r="AH41" s="1"/>
      <c r="AI41" s="1"/>
      <c r="AJ41" s="1"/>
      <c r="AK41" s="1"/>
    </row>
    <row r="42" spans="1:37" x14ac:dyDescent="0.2">
      <c r="A42" s="1"/>
      <c r="B42" s="1" t="s">
        <v>650</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row>
    <row r="43" spans="1:37" x14ac:dyDescent="0.2">
      <c r="A43" s="1"/>
      <c r="B43" s="1" t="s">
        <v>586</v>
      </c>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row>
    <row r="44" spans="1:37"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row>
    <row r="45" spans="1:37" x14ac:dyDescent="0.2">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row>
    <row r="46" spans="1:37" x14ac:dyDescent="0.2">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row>
    <row r="47" spans="1:37" x14ac:dyDescent="0.2">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row>
  </sheetData>
  <mergeCells count="28">
    <mergeCell ref="P26:Y26"/>
    <mergeCell ref="B4:Z4"/>
    <mergeCell ref="B6:F6"/>
    <mergeCell ref="G6:Z6"/>
    <mergeCell ref="B7:F7"/>
    <mergeCell ref="B8:F10"/>
    <mergeCell ref="H17:M17"/>
    <mergeCell ref="U17:X17"/>
    <mergeCell ref="C21:I21"/>
    <mergeCell ref="M21:O21"/>
    <mergeCell ref="C22:I22"/>
    <mergeCell ref="M22:O22"/>
    <mergeCell ref="C26:O26"/>
    <mergeCell ref="C27:O27"/>
    <mergeCell ref="P27:Y27"/>
    <mergeCell ref="C28:O28"/>
    <mergeCell ref="P28:Y28"/>
    <mergeCell ref="C29:O29"/>
    <mergeCell ref="P29:Y29"/>
    <mergeCell ref="C39:V39"/>
    <mergeCell ref="C40:V40"/>
    <mergeCell ref="C30:O30"/>
    <mergeCell ref="P30:Y30"/>
    <mergeCell ref="C31:O31"/>
    <mergeCell ref="P31:Y31"/>
    <mergeCell ref="C33:V34"/>
    <mergeCell ref="E38:F38"/>
    <mergeCell ref="H38:I38"/>
  </mergeCells>
  <phoneticPr fontId="10"/>
  <dataValidations count="1">
    <dataValidation type="list" allowBlank="1" showInputMessage="1" showErrorMessage="1" sqref="G7:G10 L7 Q7:Q10 W34 Y34 W39 Y39 D38 G38" xr:uid="{00000000-0002-0000-1E00-000000000000}">
      <formula1>"□,■"</formula1>
    </dataValidation>
  </dataValidations>
  <pageMargins left="0.7" right="0.7" top="0.75" bottom="0.75" header="0.3" footer="0.3"/>
  <pageSetup paperSize="9" scale="96" fitToHeight="0"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69">
    <pageSetUpPr fitToPage="1"/>
  </sheetPr>
  <dimension ref="B1:Z38"/>
  <sheetViews>
    <sheetView view="pageBreakPreview" zoomScale="60" zoomScaleNormal="100" workbookViewId="0"/>
  </sheetViews>
  <sheetFormatPr defaultColWidth="3.44140625" defaultRowHeight="13.2" x14ac:dyDescent="0.2"/>
  <cols>
    <col min="1" max="1" width="2" style="3" customWidth="1"/>
    <col min="2" max="2" width="3" style="57" customWidth="1"/>
    <col min="3" max="7" width="3.44140625" style="3"/>
    <col min="8" max="8" width="2.44140625" style="3" customWidth="1"/>
    <col min="9" max="26" width="3.44140625" style="3"/>
    <col min="27" max="27" width="1.33203125" style="3" customWidth="1"/>
    <col min="28" max="16384" width="3.44140625" style="3"/>
  </cols>
  <sheetData>
    <row r="1" spans="2:26" s="1" customFormat="1" x14ac:dyDescent="0.2"/>
    <row r="2" spans="2:26" s="1" customFormat="1" x14ac:dyDescent="0.2">
      <c r="B2" s="1" t="s">
        <v>1427</v>
      </c>
    </row>
    <row r="3" spans="2:26" s="1" customFormat="1" x14ac:dyDescent="0.2"/>
    <row r="4" spans="2:26" s="1" customFormat="1" x14ac:dyDescent="0.2">
      <c r="B4" s="2441" t="s">
        <v>651</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c r="Z4" s="2441"/>
    </row>
    <row r="5" spans="2:26" s="1" customFormat="1" x14ac:dyDescent="0.2"/>
    <row r="6" spans="2:26" s="1" customFormat="1" ht="31.5" customHeight="1" x14ac:dyDescent="0.2">
      <c r="B6" s="2442" t="s">
        <v>571</v>
      </c>
      <c r="C6" s="2442"/>
      <c r="D6" s="2442"/>
      <c r="E6" s="2442"/>
      <c r="F6" s="2442"/>
      <c r="G6" s="2443"/>
      <c r="H6" s="2444"/>
      <c r="I6" s="2444"/>
      <c r="J6" s="2444"/>
      <c r="K6" s="2444"/>
      <c r="L6" s="2444"/>
      <c r="M6" s="2444"/>
      <c r="N6" s="2444"/>
      <c r="O6" s="2444"/>
      <c r="P6" s="2444"/>
      <c r="Q6" s="2444"/>
      <c r="R6" s="2444"/>
      <c r="S6" s="2444"/>
      <c r="T6" s="2444"/>
      <c r="U6" s="2444"/>
      <c r="V6" s="2444"/>
      <c r="W6" s="2444"/>
      <c r="X6" s="2444"/>
      <c r="Y6" s="2444"/>
      <c r="Z6" s="2445"/>
    </row>
    <row r="7" spans="2:26" s="1" customFormat="1" ht="31.5" customHeight="1" x14ac:dyDescent="0.2">
      <c r="B7" s="2258" t="s">
        <v>572</v>
      </c>
      <c r="C7" s="2259"/>
      <c r="D7" s="2259"/>
      <c r="E7" s="2259"/>
      <c r="F7" s="2260"/>
      <c r="G7" s="124" t="s">
        <v>8</v>
      </c>
      <c r="H7" s="649" t="s">
        <v>573</v>
      </c>
      <c r="I7" s="649"/>
      <c r="J7" s="649"/>
      <c r="K7" s="649"/>
      <c r="L7" s="126" t="s">
        <v>8</v>
      </c>
      <c r="M7" s="649" t="s">
        <v>574</v>
      </c>
      <c r="N7" s="649"/>
      <c r="O7" s="649"/>
      <c r="P7" s="649"/>
      <c r="Q7" s="126" t="s">
        <v>8</v>
      </c>
      <c r="R7" s="649" t="s">
        <v>575</v>
      </c>
      <c r="S7" s="649"/>
      <c r="T7" s="649"/>
      <c r="U7" s="649"/>
      <c r="V7" s="649"/>
      <c r="W7" s="649"/>
      <c r="X7" s="649"/>
      <c r="Y7" s="649"/>
      <c r="Z7" s="653"/>
    </row>
    <row r="8" spans="2:26" ht="31.5" customHeight="1" x14ac:dyDescent="0.2">
      <c r="B8" s="2258" t="s">
        <v>576</v>
      </c>
      <c r="C8" s="2259"/>
      <c r="D8" s="2259"/>
      <c r="E8" s="2259"/>
      <c r="F8" s="2260"/>
      <c r="G8" s="124" t="s">
        <v>8</v>
      </c>
      <c r="H8" s="628" t="s">
        <v>577</v>
      </c>
      <c r="I8" s="628"/>
      <c r="J8" s="628"/>
      <c r="K8" s="628"/>
      <c r="L8" s="628"/>
      <c r="M8" s="628"/>
      <c r="N8" s="628"/>
      <c r="O8" s="628"/>
      <c r="P8" s="126" t="s">
        <v>8</v>
      </c>
      <c r="Q8" s="628" t="s">
        <v>652</v>
      </c>
      <c r="R8" s="628"/>
      <c r="S8" s="136"/>
      <c r="T8" s="136"/>
      <c r="U8" s="136"/>
      <c r="V8" s="136"/>
      <c r="W8" s="136"/>
      <c r="X8" s="136"/>
      <c r="Y8" s="136"/>
      <c r="Z8" s="137"/>
    </row>
    <row r="9" spans="2:26" ht="20.100000000000001" customHeight="1" x14ac:dyDescent="0.2">
      <c r="B9" s="2331" t="s">
        <v>602</v>
      </c>
      <c r="C9" s="2332"/>
      <c r="D9" s="2332"/>
      <c r="E9" s="2332"/>
      <c r="F9" s="2333"/>
      <c r="G9" s="126" t="s">
        <v>8</v>
      </c>
      <c r="H9" s="637" t="s">
        <v>653</v>
      </c>
      <c r="I9" s="637"/>
      <c r="J9" s="637"/>
      <c r="K9" s="637"/>
      <c r="L9" s="637"/>
      <c r="M9" s="637"/>
      <c r="N9" s="637"/>
      <c r="O9" s="637"/>
      <c r="P9" s="637"/>
      <c r="Q9" s="126" t="s">
        <v>8</v>
      </c>
      <c r="R9" s="637" t="s">
        <v>654</v>
      </c>
      <c r="S9" s="113"/>
      <c r="T9" s="113"/>
      <c r="U9" s="113"/>
      <c r="V9" s="113"/>
      <c r="W9" s="113"/>
      <c r="X9" s="113"/>
      <c r="Y9" s="113"/>
      <c r="Z9" s="114"/>
    </row>
    <row r="10" spans="2:26" ht="20.100000000000001" customHeight="1" x14ac:dyDescent="0.2">
      <c r="B10" s="2334"/>
      <c r="C10" s="2335"/>
      <c r="D10" s="2335"/>
      <c r="E10" s="2335"/>
      <c r="F10" s="2336"/>
      <c r="G10" s="127" t="s">
        <v>8</v>
      </c>
      <c r="H10" s="6" t="s">
        <v>655</v>
      </c>
      <c r="I10" s="6"/>
      <c r="J10" s="6"/>
      <c r="K10" s="6"/>
      <c r="L10" s="6"/>
      <c r="M10" s="6"/>
      <c r="N10" s="6"/>
      <c r="O10" s="6"/>
      <c r="P10" s="6"/>
      <c r="Q10" s="128" t="s">
        <v>8</v>
      </c>
      <c r="R10" s="6" t="s">
        <v>656</v>
      </c>
      <c r="S10" s="138"/>
      <c r="T10" s="138"/>
      <c r="U10" s="138"/>
      <c r="V10" s="138"/>
      <c r="W10" s="138"/>
      <c r="X10" s="138"/>
      <c r="Y10" s="138"/>
      <c r="Z10" s="139"/>
    </row>
    <row r="11" spans="2:26" s="1" customFormat="1" x14ac:dyDescent="0.2"/>
    <row r="12" spans="2:26" s="1" customFormat="1" x14ac:dyDescent="0.2">
      <c r="B12" s="5"/>
      <c r="C12" s="637"/>
      <c r="D12" s="637"/>
      <c r="E12" s="637"/>
      <c r="F12" s="637"/>
      <c r="G12" s="637"/>
      <c r="H12" s="637"/>
      <c r="I12" s="637"/>
      <c r="J12" s="637"/>
      <c r="K12" s="637"/>
      <c r="L12" s="637"/>
      <c r="M12" s="637"/>
      <c r="N12" s="637"/>
      <c r="O12" s="637"/>
      <c r="P12" s="637"/>
      <c r="Q12" s="637"/>
      <c r="R12" s="637"/>
      <c r="S12" s="637"/>
      <c r="T12" s="637"/>
      <c r="U12" s="637"/>
      <c r="V12" s="637"/>
      <c r="W12" s="637"/>
      <c r="X12" s="637"/>
      <c r="Y12" s="637"/>
      <c r="Z12" s="4"/>
    </row>
    <row r="13" spans="2:26" s="1" customFormat="1" x14ac:dyDescent="0.2">
      <c r="B13" s="59" t="s">
        <v>657</v>
      </c>
      <c r="Z13" s="636"/>
    </row>
    <row r="14" spans="2:26" s="1" customFormat="1" x14ac:dyDescent="0.2">
      <c r="B14" s="59"/>
      <c r="Z14" s="636"/>
    </row>
    <row r="15" spans="2:26" s="1" customFormat="1" x14ac:dyDescent="0.2">
      <c r="B15" s="59"/>
      <c r="C15" s="1" t="s">
        <v>658</v>
      </c>
      <c r="Z15" s="636"/>
    </row>
    <row r="16" spans="2:26" s="1" customFormat="1" ht="6.75" customHeight="1" x14ac:dyDescent="0.2">
      <c r="B16" s="59"/>
      <c r="Z16" s="636"/>
    </row>
    <row r="17" spans="2:26" s="1" customFormat="1" ht="26.25" customHeight="1" x14ac:dyDescent="0.2">
      <c r="B17" s="59"/>
      <c r="C17" s="2443" t="s">
        <v>636</v>
      </c>
      <c r="D17" s="2444"/>
      <c r="E17" s="2444"/>
      <c r="F17" s="2444"/>
      <c r="G17" s="2445"/>
      <c r="H17" s="2258"/>
      <c r="I17" s="2259"/>
      <c r="J17" s="2259"/>
      <c r="K17" s="2259"/>
      <c r="L17" s="2259"/>
      <c r="M17" s="2259"/>
      <c r="N17" s="106" t="s">
        <v>603</v>
      </c>
      <c r="P17" s="2443" t="s">
        <v>659</v>
      </c>
      <c r="Q17" s="2444"/>
      <c r="R17" s="2444"/>
      <c r="S17" s="2444"/>
      <c r="T17" s="2445"/>
      <c r="U17" s="2258"/>
      <c r="V17" s="2259"/>
      <c r="W17" s="2259"/>
      <c r="X17" s="2259"/>
      <c r="Y17" s="106" t="s">
        <v>603</v>
      </c>
      <c r="Z17" s="636"/>
    </row>
    <row r="18" spans="2:26" s="1" customFormat="1" x14ac:dyDescent="0.2">
      <c r="B18" s="59"/>
      <c r="N18" s="7"/>
      <c r="Z18" s="636"/>
    </row>
    <row r="19" spans="2:26" s="1" customFormat="1" x14ac:dyDescent="0.2">
      <c r="B19" s="59"/>
      <c r="C19" s="1" t="s">
        <v>617</v>
      </c>
      <c r="Z19" s="636"/>
    </row>
    <row r="20" spans="2:26" s="1" customFormat="1" ht="6.75" customHeight="1" x14ac:dyDescent="0.2">
      <c r="B20" s="59"/>
      <c r="Z20" s="636"/>
    </row>
    <row r="21" spans="2:26" s="1" customFormat="1" ht="26.25" customHeight="1" x14ac:dyDescent="0.2">
      <c r="B21" s="59"/>
      <c r="C21" s="2443" t="s">
        <v>660</v>
      </c>
      <c r="D21" s="2444"/>
      <c r="E21" s="2444"/>
      <c r="F21" s="2444"/>
      <c r="G21" s="2445"/>
      <c r="H21" s="2443" t="s">
        <v>619</v>
      </c>
      <c r="I21" s="2444"/>
      <c r="J21" s="2444"/>
      <c r="K21" s="2444"/>
      <c r="L21" s="2259"/>
      <c r="M21" s="2259"/>
      <c r="N21" s="106" t="s">
        <v>603</v>
      </c>
      <c r="O21" s="2443" t="s">
        <v>661</v>
      </c>
      <c r="P21" s="2444"/>
      <c r="Q21" s="2444"/>
      <c r="R21" s="2444"/>
      <c r="S21" s="2259"/>
      <c r="T21" s="2259"/>
      <c r="U21" s="106" t="s">
        <v>603</v>
      </c>
      <c r="Z21" s="636"/>
    </row>
    <row r="22" spans="2:26" s="1" customFormat="1" ht="26.25" customHeight="1" x14ac:dyDescent="0.2">
      <c r="B22" s="59"/>
      <c r="C22" s="2443" t="s">
        <v>662</v>
      </c>
      <c r="D22" s="2444"/>
      <c r="E22" s="2444"/>
      <c r="F22" s="2444"/>
      <c r="G22" s="2445"/>
      <c r="H22" s="2443" t="s">
        <v>619</v>
      </c>
      <c r="I22" s="2444"/>
      <c r="J22" s="2444"/>
      <c r="K22" s="2444"/>
      <c r="L22" s="2259"/>
      <c r="M22" s="2259"/>
      <c r="N22" s="106" t="s">
        <v>603</v>
      </c>
      <c r="O22" s="2443" t="s">
        <v>661</v>
      </c>
      <c r="P22" s="2444"/>
      <c r="Q22" s="2444"/>
      <c r="R22" s="2444"/>
      <c r="S22" s="2259"/>
      <c r="T22" s="2259"/>
      <c r="U22" s="106" t="s">
        <v>603</v>
      </c>
      <c r="Z22" s="636"/>
    </row>
    <row r="23" spans="2:26" s="1" customFormat="1" ht="26.25" customHeight="1" x14ac:dyDescent="0.2">
      <c r="B23" s="59"/>
      <c r="C23" s="2443" t="s">
        <v>621</v>
      </c>
      <c r="D23" s="2444"/>
      <c r="E23" s="2444"/>
      <c r="F23" s="2444"/>
      <c r="G23" s="2445"/>
      <c r="H23" s="2443" t="s">
        <v>619</v>
      </c>
      <c r="I23" s="2444"/>
      <c r="J23" s="2444"/>
      <c r="K23" s="2444"/>
      <c r="L23" s="2259"/>
      <c r="M23" s="2259"/>
      <c r="N23" s="106" t="s">
        <v>603</v>
      </c>
      <c r="O23" s="2443" t="s">
        <v>661</v>
      </c>
      <c r="P23" s="2444"/>
      <c r="Q23" s="2444"/>
      <c r="R23" s="2444"/>
      <c r="S23" s="2259"/>
      <c r="T23" s="2259"/>
      <c r="U23" s="106" t="s">
        <v>603</v>
      </c>
      <c r="Z23" s="636"/>
    </row>
    <row r="24" spans="2:26" s="1" customFormat="1" x14ac:dyDescent="0.2">
      <c r="B24" s="59"/>
      <c r="L24" s="7"/>
      <c r="Q24" s="7"/>
      <c r="V24" s="7"/>
      <c r="Z24" s="636"/>
    </row>
    <row r="25" spans="2:26" s="1" customFormat="1" x14ac:dyDescent="0.2">
      <c r="B25" s="59"/>
      <c r="C25" s="1" t="s">
        <v>641</v>
      </c>
      <c r="Z25" s="636"/>
    </row>
    <row r="26" spans="2:26" s="1" customFormat="1" ht="4.5" customHeight="1" x14ac:dyDescent="0.2">
      <c r="B26" s="59"/>
      <c r="Z26" s="636"/>
    </row>
    <row r="27" spans="2:26" s="1" customFormat="1" ht="24" customHeight="1" x14ac:dyDescent="0.2">
      <c r="B27" s="59"/>
      <c r="C27" s="2258" t="s">
        <v>642</v>
      </c>
      <c r="D27" s="2259"/>
      <c r="E27" s="2259"/>
      <c r="F27" s="2259"/>
      <c r="G27" s="2259"/>
      <c r="H27" s="2259"/>
      <c r="I27" s="2259"/>
      <c r="J27" s="2259"/>
      <c r="K27" s="2259"/>
      <c r="L27" s="2259"/>
      <c r="M27" s="2259"/>
      <c r="N27" s="2259"/>
      <c r="O27" s="2260"/>
      <c r="P27" s="2258" t="s">
        <v>482</v>
      </c>
      <c r="Q27" s="2259"/>
      <c r="R27" s="2259"/>
      <c r="S27" s="2259"/>
      <c r="T27" s="2259"/>
      <c r="U27" s="2259"/>
      <c r="V27" s="2259"/>
      <c r="W27" s="2259"/>
      <c r="X27" s="2259"/>
      <c r="Y27" s="2260"/>
      <c r="Z27" s="63"/>
    </row>
    <row r="28" spans="2:26" s="1" customFormat="1" ht="21" customHeight="1" x14ac:dyDescent="0.2">
      <c r="B28" s="59"/>
      <c r="C28" s="2443"/>
      <c r="D28" s="2444"/>
      <c r="E28" s="2444"/>
      <c r="F28" s="2444"/>
      <c r="G28" s="2444"/>
      <c r="H28" s="2444"/>
      <c r="I28" s="2444"/>
      <c r="J28" s="2444"/>
      <c r="K28" s="2444"/>
      <c r="L28" s="2444"/>
      <c r="M28" s="2444"/>
      <c r="N28" s="2444"/>
      <c r="O28" s="2445"/>
      <c r="P28" s="2443"/>
      <c r="Q28" s="2444"/>
      <c r="R28" s="2444"/>
      <c r="S28" s="2444"/>
      <c r="T28" s="2444"/>
      <c r="U28" s="2444"/>
      <c r="V28" s="2444"/>
      <c r="W28" s="2444"/>
      <c r="X28" s="2444"/>
      <c r="Y28" s="2445"/>
      <c r="Z28" s="636"/>
    </row>
    <row r="29" spans="2:26" s="1" customFormat="1" ht="21" customHeight="1" x14ac:dyDescent="0.2">
      <c r="B29" s="59"/>
      <c r="C29" s="2443"/>
      <c r="D29" s="2444"/>
      <c r="E29" s="2444"/>
      <c r="F29" s="2444"/>
      <c r="G29" s="2444"/>
      <c r="H29" s="2444"/>
      <c r="I29" s="2444"/>
      <c r="J29" s="2444"/>
      <c r="K29" s="2444"/>
      <c r="L29" s="2444"/>
      <c r="M29" s="2444"/>
      <c r="N29" s="2444"/>
      <c r="O29" s="2445"/>
      <c r="P29" s="2443"/>
      <c r="Q29" s="2444"/>
      <c r="R29" s="2444"/>
      <c r="S29" s="2444"/>
      <c r="T29" s="2444"/>
      <c r="U29" s="2444"/>
      <c r="V29" s="2444"/>
      <c r="W29" s="2444"/>
      <c r="X29" s="2444"/>
      <c r="Y29" s="2445"/>
      <c r="Z29" s="636"/>
    </row>
    <row r="30" spans="2:26" s="1" customFormat="1" ht="21" customHeight="1" x14ac:dyDescent="0.2">
      <c r="B30" s="59"/>
      <c r="C30" s="2443"/>
      <c r="D30" s="2444"/>
      <c r="E30" s="2444"/>
      <c r="F30" s="2444"/>
      <c r="G30" s="2444"/>
      <c r="H30" s="2444"/>
      <c r="I30" s="2444"/>
      <c r="J30" s="2444"/>
      <c r="K30" s="2444"/>
      <c r="L30" s="2444"/>
      <c r="M30" s="2444"/>
      <c r="N30" s="2444"/>
      <c r="O30" s="2445"/>
      <c r="P30" s="2443"/>
      <c r="Q30" s="2444"/>
      <c r="R30" s="2444"/>
      <c r="S30" s="2444"/>
      <c r="T30" s="2444"/>
      <c r="U30" s="2444"/>
      <c r="V30" s="2444"/>
      <c r="W30" s="2444"/>
      <c r="X30" s="2444"/>
      <c r="Y30" s="2445"/>
      <c r="Z30" s="636"/>
    </row>
    <row r="31" spans="2:26" s="1" customFormat="1" ht="21" customHeight="1" x14ac:dyDescent="0.2">
      <c r="B31" s="59"/>
      <c r="C31" s="2443"/>
      <c r="D31" s="2444"/>
      <c r="E31" s="2444"/>
      <c r="F31" s="2444"/>
      <c r="G31" s="2444"/>
      <c r="H31" s="2444"/>
      <c r="I31" s="2444"/>
      <c r="J31" s="2444"/>
      <c r="K31" s="2444"/>
      <c r="L31" s="2444"/>
      <c r="M31" s="2444"/>
      <c r="N31" s="2444"/>
      <c r="O31" s="2445"/>
      <c r="P31" s="2443"/>
      <c r="Q31" s="2444"/>
      <c r="R31" s="2444"/>
      <c r="S31" s="2444"/>
      <c r="T31" s="2444"/>
      <c r="U31" s="2444"/>
      <c r="V31" s="2444"/>
      <c r="W31" s="2444"/>
      <c r="X31" s="2444"/>
      <c r="Y31" s="2445"/>
      <c r="Z31" s="636"/>
    </row>
    <row r="32" spans="2:26" s="1" customFormat="1" ht="21" customHeight="1" x14ac:dyDescent="0.2">
      <c r="B32" s="59"/>
      <c r="C32" s="2443"/>
      <c r="D32" s="2444"/>
      <c r="E32" s="2444"/>
      <c r="F32" s="2444"/>
      <c r="G32" s="2444"/>
      <c r="H32" s="2444"/>
      <c r="I32" s="2444"/>
      <c r="J32" s="2444"/>
      <c r="K32" s="2444"/>
      <c r="L32" s="2444"/>
      <c r="M32" s="2444"/>
      <c r="N32" s="2444"/>
      <c r="O32" s="2445"/>
      <c r="P32" s="2443"/>
      <c r="Q32" s="2444"/>
      <c r="R32" s="2444"/>
      <c r="S32" s="2444"/>
      <c r="T32" s="2444"/>
      <c r="U32" s="2444"/>
      <c r="V32" s="2444"/>
      <c r="W32" s="2444"/>
      <c r="X32" s="2444"/>
      <c r="Y32" s="2445"/>
      <c r="Z32" s="636"/>
    </row>
    <row r="33" spans="2:26" s="1" customFormat="1" ht="21" customHeight="1" x14ac:dyDescent="0.2">
      <c r="B33" s="59"/>
      <c r="C33" s="574"/>
      <c r="D33" s="574"/>
      <c r="E33" s="574"/>
      <c r="F33" s="574"/>
      <c r="G33" s="574"/>
      <c r="H33" s="574"/>
      <c r="I33" s="574"/>
      <c r="J33" s="574"/>
      <c r="K33" s="574"/>
      <c r="L33" s="574"/>
      <c r="M33" s="574"/>
      <c r="N33" s="574"/>
      <c r="O33" s="574"/>
      <c r="P33" s="6"/>
      <c r="Q33" s="6"/>
      <c r="R33" s="6"/>
      <c r="S33" s="6"/>
      <c r="T33" s="6"/>
      <c r="U33" s="6"/>
      <c r="V33" s="6"/>
      <c r="W33" s="6"/>
      <c r="X33" s="6"/>
      <c r="Y33" s="6"/>
      <c r="Z33" s="636"/>
    </row>
    <row r="34" spans="2:26" s="1" customFormat="1" ht="21" customHeight="1" x14ac:dyDescent="0.2">
      <c r="B34" s="59"/>
      <c r="C34" s="2516" t="s">
        <v>626</v>
      </c>
      <c r="D34" s="2517"/>
      <c r="E34" s="2517"/>
      <c r="F34" s="2517"/>
      <c r="G34" s="2517"/>
      <c r="H34" s="2517"/>
      <c r="I34" s="2517"/>
      <c r="J34" s="2517"/>
      <c r="K34" s="2517"/>
      <c r="L34" s="2517"/>
      <c r="M34" s="2517"/>
      <c r="N34" s="2517"/>
      <c r="O34" s="2517"/>
      <c r="P34" s="2517"/>
      <c r="Q34" s="2517"/>
      <c r="R34" s="2517"/>
      <c r="S34" s="2517"/>
      <c r="T34" s="2517"/>
      <c r="U34" s="2517"/>
      <c r="V34" s="2518"/>
      <c r="W34" s="129" t="s">
        <v>580</v>
      </c>
      <c r="X34" s="130" t="s">
        <v>581</v>
      </c>
      <c r="Y34" s="131" t="s">
        <v>582</v>
      </c>
      <c r="Z34" s="636"/>
    </row>
    <row r="35" spans="2:26" s="1" customFormat="1" ht="21" customHeight="1" x14ac:dyDescent="0.2">
      <c r="B35" s="59"/>
      <c r="C35" s="2519"/>
      <c r="D35" s="2346"/>
      <c r="E35" s="2346"/>
      <c r="F35" s="2346"/>
      <c r="G35" s="2346"/>
      <c r="H35" s="2346"/>
      <c r="I35" s="2346"/>
      <c r="J35" s="2346"/>
      <c r="K35" s="2346"/>
      <c r="L35" s="2346"/>
      <c r="M35" s="2346"/>
      <c r="N35" s="2346"/>
      <c r="O35" s="2346"/>
      <c r="P35" s="2346"/>
      <c r="Q35" s="2346"/>
      <c r="R35" s="2346"/>
      <c r="S35" s="2346"/>
      <c r="T35" s="2346"/>
      <c r="U35" s="2346"/>
      <c r="V35" s="2520"/>
      <c r="W35" s="127" t="s">
        <v>8</v>
      </c>
      <c r="X35" s="128" t="s">
        <v>581</v>
      </c>
      <c r="Y35" s="132" t="s">
        <v>8</v>
      </c>
      <c r="Z35" s="636"/>
    </row>
    <row r="36" spans="2:26" s="1" customFormat="1" x14ac:dyDescent="0.2">
      <c r="B36" s="55"/>
      <c r="C36" s="6"/>
      <c r="D36" s="6"/>
      <c r="E36" s="6"/>
      <c r="F36" s="6"/>
      <c r="G36" s="6"/>
      <c r="H36" s="6"/>
      <c r="I36" s="6"/>
      <c r="J36" s="6"/>
      <c r="K36" s="6"/>
      <c r="L36" s="6"/>
      <c r="M36" s="6"/>
      <c r="N36" s="6"/>
      <c r="O36" s="6"/>
      <c r="P36" s="6"/>
      <c r="Q36" s="6"/>
      <c r="R36" s="6"/>
      <c r="S36" s="6"/>
      <c r="T36" s="6"/>
      <c r="U36" s="6"/>
      <c r="V36" s="6"/>
      <c r="W36" s="6"/>
      <c r="X36" s="6"/>
      <c r="Y36" s="6"/>
      <c r="Z36" s="56"/>
    </row>
    <row r="37" spans="2:26" s="1" customFormat="1" x14ac:dyDescent="0.2"/>
    <row r="38" spans="2:26" s="1" customFormat="1" x14ac:dyDescent="0.2"/>
  </sheetData>
  <mergeCells count="38">
    <mergeCell ref="B9:F10"/>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3:G23"/>
    <mergeCell ref="H23:K23"/>
    <mergeCell ref="L23:M23"/>
    <mergeCell ref="O23:R23"/>
    <mergeCell ref="S23:T23"/>
    <mergeCell ref="C22:G22"/>
    <mergeCell ref="H22:K22"/>
    <mergeCell ref="L22:M22"/>
    <mergeCell ref="O22:R22"/>
    <mergeCell ref="S22:T22"/>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10"/>
  <dataValidations count="1">
    <dataValidation type="list" allowBlank="1" showInputMessage="1" showErrorMessage="1" sqref="G7:G10 L7 Q7 P8 Q9:Q10 W35 Y35" xr:uid="{00000000-0002-0000-1F00-000000000000}">
      <formula1>"□,■"</formula1>
    </dataValidation>
  </dataValidation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70">
    <pageSetUpPr fitToPage="1"/>
  </sheetPr>
  <dimension ref="B2:AA21"/>
  <sheetViews>
    <sheetView topLeftCell="A4" workbookViewId="0"/>
  </sheetViews>
  <sheetFormatPr defaultColWidth="4" defaultRowHeight="13.2" x14ac:dyDescent="0.2"/>
  <cols>
    <col min="1" max="1" width="1.44140625" style="1" customWidth="1"/>
    <col min="2" max="2" width="3.109375" style="1" customWidth="1"/>
    <col min="3" max="3" width="1.109375" style="1" customWidth="1"/>
    <col min="4" max="19" width="4" style="1"/>
    <col min="20" max="20" width="3.109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7" x14ac:dyDescent="0.2">
      <c r="B2" s="1" t="s">
        <v>1088</v>
      </c>
      <c r="C2"/>
      <c r="D2"/>
      <c r="E2"/>
      <c r="F2"/>
      <c r="G2"/>
      <c r="H2"/>
      <c r="I2"/>
      <c r="J2"/>
      <c r="K2"/>
      <c r="L2"/>
      <c r="M2"/>
      <c r="N2"/>
      <c r="O2"/>
      <c r="P2"/>
      <c r="Q2"/>
      <c r="R2"/>
      <c r="S2"/>
      <c r="T2"/>
      <c r="U2"/>
      <c r="V2"/>
      <c r="W2"/>
      <c r="X2"/>
      <c r="Y2"/>
    </row>
    <row r="4" spans="2:27" ht="34.5" customHeight="1" x14ac:dyDescent="0.2">
      <c r="B4" s="2533" t="s">
        <v>1243</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row>
    <row r="5" spans="2:27" ht="13.5" customHeight="1" x14ac:dyDescent="0.2"/>
    <row r="6" spans="2:27" ht="24" customHeight="1" x14ac:dyDescent="0.2">
      <c r="B6" s="2442" t="s">
        <v>600</v>
      </c>
      <c r="C6" s="2442"/>
      <c r="D6" s="2442"/>
      <c r="E6" s="2442"/>
      <c r="F6" s="2442"/>
      <c r="G6" s="2443"/>
      <c r="H6" s="2444"/>
      <c r="I6" s="2444"/>
      <c r="J6" s="2444"/>
      <c r="K6" s="2444"/>
      <c r="L6" s="2444"/>
      <c r="M6" s="2444"/>
      <c r="N6" s="2444"/>
      <c r="O6" s="2444"/>
      <c r="P6" s="2444"/>
      <c r="Q6" s="2444"/>
      <c r="R6" s="2444"/>
      <c r="S6" s="2444"/>
      <c r="T6" s="2444"/>
      <c r="U6" s="2444"/>
      <c r="V6" s="2444"/>
      <c r="W6" s="2444"/>
      <c r="X6" s="2444"/>
      <c r="Y6" s="2445"/>
    </row>
    <row r="7" spans="2:27" ht="24" customHeight="1" x14ac:dyDescent="0.2">
      <c r="B7" s="2442" t="s">
        <v>601</v>
      </c>
      <c r="C7" s="2442"/>
      <c r="D7" s="2442"/>
      <c r="E7" s="2442"/>
      <c r="F7" s="2442"/>
      <c r="G7" s="571" t="s">
        <v>8</v>
      </c>
      <c r="H7" s="649" t="s">
        <v>573</v>
      </c>
      <c r="I7" s="649"/>
      <c r="J7" s="649"/>
      <c r="K7" s="649"/>
      <c r="L7" s="572" t="s">
        <v>8</v>
      </c>
      <c r="M7" s="649" t="s">
        <v>574</v>
      </c>
      <c r="N7" s="649"/>
      <c r="O7" s="649"/>
      <c r="P7" s="649"/>
      <c r="Q7" s="572" t="s">
        <v>8</v>
      </c>
      <c r="R7" s="649" t="s">
        <v>575</v>
      </c>
      <c r="S7" s="649"/>
      <c r="T7" s="649"/>
      <c r="U7" s="649"/>
      <c r="V7" s="649"/>
      <c r="W7" s="628"/>
      <c r="X7" s="628"/>
      <c r="Y7" s="629"/>
    </row>
    <row r="8" spans="2:27" ht="13.5" customHeight="1" x14ac:dyDescent="0.2"/>
    <row r="9" spans="2:27" ht="12.9" customHeight="1" x14ac:dyDescent="0.2">
      <c r="B9" s="5"/>
      <c r="C9" s="637"/>
      <c r="D9" s="637"/>
      <c r="E9" s="637"/>
      <c r="F9" s="637"/>
      <c r="G9" s="637"/>
      <c r="H9" s="637"/>
      <c r="I9" s="637"/>
      <c r="J9" s="637"/>
      <c r="K9" s="637"/>
      <c r="L9" s="637"/>
      <c r="M9" s="637"/>
      <c r="N9" s="637"/>
      <c r="O9" s="637"/>
      <c r="P9" s="637"/>
      <c r="Q9" s="637"/>
      <c r="R9" s="637"/>
      <c r="S9" s="637"/>
      <c r="T9" s="4"/>
      <c r="U9" s="637"/>
      <c r="V9" s="637"/>
      <c r="W9" s="637"/>
      <c r="X9" s="637"/>
      <c r="Y9" s="4"/>
      <c r="Z9"/>
      <c r="AA9"/>
    </row>
    <row r="10" spans="2:27" ht="17.100000000000001" customHeight="1" x14ac:dyDescent="0.2">
      <c r="B10" s="232" t="s">
        <v>1244</v>
      </c>
      <c r="C10" s="233"/>
      <c r="T10" s="636"/>
      <c r="V10" s="115" t="s">
        <v>580</v>
      </c>
      <c r="W10" s="115" t="s">
        <v>581</v>
      </c>
      <c r="X10" s="115" t="s">
        <v>582</v>
      </c>
      <c r="Y10" s="636"/>
      <c r="Z10"/>
      <c r="AA10"/>
    </row>
    <row r="11" spans="2:27" ht="17.100000000000001" customHeight="1" x14ac:dyDescent="0.2">
      <c r="B11" s="59"/>
      <c r="T11" s="636"/>
      <c r="Y11" s="636"/>
      <c r="Z11"/>
      <c r="AA11"/>
    </row>
    <row r="12" spans="2:27" ht="21.9" customHeight="1" x14ac:dyDescent="0.2">
      <c r="B12" s="59"/>
      <c r="C12" s="2578" t="s">
        <v>605</v>
      </c>
      <c r="D12" s="2579"/>
      <c r="E12" s="2545" t="s">
        <v>1245</v>
      </c>
      <c r="F12" s="2545"/>
      <c r="G12" s="2545"/>
      <c r="H12" s="2545"/>
      <c r="I12" s="2545"/>
      <c r="J12" s="2545"/>
      <c r="K12" s="2545"/>
      <c r="L12" s="2545"/>
      <c r="M12" s="2545"/>
      <c r="N12" s="2545"/>
      <c r="O12" s="2545"/>
      <c r="P12" s="2545"/>
      <c r="Q12" s="2545"/>
      <c r="R12" s="2545"/>
      <c r="S12" s="2545"/>
      <c r="T12" s="636"/>
      <c r="V12" s="7" t="s">
        <v>8</v>
      </c>
      <c r="W12" s="7" t="s">
        <v>581</v>
      </c>
      <c r="X12" s="7" t="s">
        <v>8</v>
      </c>
      <c r="Y12" s="636"/>
      <c r="Z12"/>
      <c r="AA12"/>
    </row>
    <row r="13" spans="2:27" ht="38.1" customHeight="1" x14ac:dyDescent="0.2">
      <c r="B13" s="59"/>
      <c r="C13" s="2578" t="s">
        <v>607</v>
      </c>
      <c r="D13" s="2579"/>
      <c r="E13" s="2572" t="s">
        <v>1246</v>
      </c>
      <c r="F13" s="2451"/>
      <c r="G13" s="2451"/>
      <c r="H13" s="2451"/>
      <c r="I13" s="2451"/>
      <c r="J13" s="2451"/>
      <c r="K13" s="2451"/>
      <c r="L13" s="2451"/>
      <c r="M13" s="2451"/>
      <c r="N13" s="2451"/>
      <c r="O13" s="2451"/>
      <c r="P13" s="2451"/>
      <c r="Q13" s="2451"/>
      <c r="R13" s="2451"/>
      <c r="S13" s="2573"/>
      <c r="T13" s="636"/>
      <c r="V13" s="7" t="s">
        <v>8</v>
      </c>
      <c r="W13" s="7" t="s">
        <v>581</v>
      </c>
      <c r="X13" s="7" t="s">
        <v>8</v>
      </c>
      <c r="Y13" s="636"/>
      <c r="Z13"/>
      <c r="AA13"/>
    </row>
    <row r="14" spans="2:27" ht="49.5" customHeight="1" x14ac:dyDescent="0.2">
      <c r="B14" s="59"/>
      <c r="C14" s="2578" t="s">
        <v>690</v>
      </c>
      <c r="D14" s="2579"/>
      <c r="E14" s="2572" t="s">
        <v>1247</v>
      </c>
      <c r="F14" s="2451"/>
      <c r="G14" s="2451"/>
      <c r="H14" s="2451"/>
      <c r="I14" s="2451"/>
      <c r="J14" s="2451"/>
      <c r="K14" s="2451"/>
      <c r="L14" s="2451"/>
      <c r="M14" s="2451"/>
      <c r="N14" s="2451"/>
      <c r="O14" s="2451"/>
      <c r="P14" s="2451"/>
      <c r="Q14" s="2451"/>
      <c r="R14" s="2451"/>
      <c r="S14" s="2573"/>
      <c r="T14" s="636"/>
      <c r="V14" s="7" t="s">
        <v>8</v>
      </c>
      <c r="W14" s="7" t="s">
        <v>581</v>
      </c>
      <c r="X14" s="7" t="s">
        <v>8</v>
      </c>
      <c r="Y14" s="636"/>
      <c r="Z14"/>
      <c r="AA14"/>
    </row>
    <row r="15" spans="2:27" ht="49.5" customHeight="1" x14ac:dyDescent="0.2">
      <c r="B15" s="59"/>
      <c r="C15" s="2578" t="s">
        <v>692</v>
      </c>
      <c r="D15" s="2579"/>
      <c r="E15" s="2572" t="s">
        <v>1248</v>
      </c>
      <c r="F15" s="2451"/>
      <c r="G15" s="2451"/>
      <c r="H15" s="2451"/>
      <c r="I15" s="2451"/>
      <c r="J15" s="2451"/>
      <c r="K15" s="2451"/>
      <c r="L15" s="2451"/>
      <c r="M15" s="2451"/>
      <c r="N15" s="2451"/>
      <c r="O15" s="2451"/>
      <c r="P15" s="2451"/>
      <c r="Q15" s="2451"/>
      <c r="R15" s="2451"/>
      <c r="S15" s="2573"/>
      <c r="T15" s="636"/>
      <c r="V15" s="7" t="s">
        <v>8</v>
      </c>
      <c r="W15" s="7" t="s">
        <v>581</v>
      </c>
      <c r="X15" s="7" t="s">
        <v>8</v>
      </c>
      <c r="Y15" s="636"/>
      <c r="Z15"/>
      <c r="AA15"/>
    </row>
    <row r="16" spans="2:27" ht="174.75" customHeight="1" x14ac:dyDescent="0.2">
      <c r="B16" s="59"/>
      <c r="C16" s="2578" t="s">
        <v>699</v>
      </c>
      <c r="D16" s="2579"/>
      <c r="E16" s="2572" t="s">
        <v>1249</v>
      </c>
      <c r="F16" s="2451"/>
      <c r="G16" s="2451"/>
      <c r="H16" s="2451"/>
      <c r="I16" s="2451"/>
      <c r="J16" s="2451"/>
      <c r="K16" s="2451"/>
      <c r="L16" s="2451"/>
      <c r="M16" s="2451"/>
      <c r="N16" s="2451"/>
      <c r="O16" s="2451"/>
      <c r="P16" s="2451"/>
      <c r="Q16" s="2451"/>
      <c r="R16" s="2451"/>
      <c r="S16" s="2573"/>
      <c r="T16" s="636"/>
      <c r="V16" s="7" t="s">
        <v>8</v>
      </c>
      <c r="W16" s="7" t="s">
        <v>581</v>
      </c>
      <c r="X16" s="7" t="s">
        <v>8</v>
      </c>
      <c r="Y16" s="636"/>
      <c r="Z16"/>
      <c r="AA16"/>
    </row>
    <row r="17" spans="2:27" ht="21.9" customHeight="1" x14ac:dyDescent="0.2">
      <c r="B17" s="59"/>
      <c r="C17" s="2578" t="s">
        <v>701</v>
      </c>
      <c r="D17" s="2579"/>
      <c r="E17" s="2572" t="s">
        <v>1250</v>
      </c>
      <c r="F17" s="2451"/>
      <c r="G17" s="2451"/>
      <c r="H17" s="2451"/>
      <c r="I17" s="2451"/>
      <c r="J17" s="2451"/>
      <c r="K17" s="2451"/>
      <c r="L17" s="2451"/>
      <c r="M17" s="2451"/>
      <c r="N17" s="2451"/>
      <c r="O17" s="2451"/>
      <c r="P17" s="2451"/>
      <c r="Q17" s="2451"/>
      <c r="R17" s="2451"/>
      <c r="S17" s="2573"/>
      <c r="T17" s="636"/>
      <c r="V17" s="7" t="s">
        <v>8</v>
      </c>
      <c r="W17" s="7" t="s">
        <v>581</v>
      </c>
      <c r="X17" s="7" t="s">
        <v>8</v>
      </c>
      <c r="Y17" s="636"/>
      <c r="Z17"/>
      <c r="AA17"/>
    </row>
    <row r="18" spans="2:27" ht="12.9" customHeight="1" x14ac:dyDescent="0.2">
      <c r="B18" s="55"/>
      <c r="C18" s="6"/>
      <c r="D18" s="6"/>
      <c r="E18" s="6"/>
      <c r="F18" s="6"/>
      <c r="G18" s="6"/>
      <c r="H18" s="6"/>
      <c r="I18" s="6"/>
      <c r="J18" s="6"/>
      <c r="K18" s="6"/>
      <c r="L18" s="6"/>
      <c r="M18" s="6"/>
      <c r="N18" s="6"/>
      <c r="O18" s="6"/>
      <c r="P18" s="6"/>
      <c r="Q18" s="6"/>
      <c r="R18" s="6"/>
      <c r="S18" s="6"/>
      <c r="T18" s="56"/>
      <c r="U18" s="6"/>
      <c r="V18" s="6"/>
      <c r="W18" s="6"/>
      <c r="X18" s="6"/>
      <c r="Y18" s="56"/>
    </row>
    <row r="20" spans="2:27" x14ac:dyDescent="0.2">
      <c r="B20" s="1" t="s">
        <v>706</v>
      </c>
    </row>
    <row r="21" spans="2:27" x14ac:dyDescent="0.2">
      <c r="B21" s="1" t="s">
        <v>707</v>
      </c>
      <c r="K21"/>
      <c r="L21"/>
      <c r="M21"/>
      <c r="N21"/>
      <c r="O21"/>
      <c r="P21"/>
      <c r="Q21"/>
      <c r="R21"/>
      <c r="S21"/>
      <c r="T21"/>
      <c r="U21"/>
      <c r="V21"/>
      <c r="W21"/>
      <c r="X21"/>
      <c r="Y21"/>
      <c r="Z21"/>
      <c r="AA21"/>
    </row>
  </sheetData>
  <mergeCells count="16">
    <mergeCell ref="B4:Y4"/>
    <mergeCell ref="B6:F6"/>
    <mergeCell ref="G6:Y6"/>
    <mergeCell ref="B7:F7"/>
    <mergeCell ref="C12:D12"/>
    <mergeCell ref="E12:S12"/>
    <mergeCell ref="C16:D16"/>
    <mergeCell ref="E16:S16"/>
    <mergeCell ref="C17:D17"/>
    <mergeCell ref="E17:S17"/>
    <mergeCell ref="C13:D13"/>
    <mergeCell ref="E13:S13"/>
    <mergeCell ref="C14:D14"/>
    <mergeCell ref="E14:S14"/>
    <mergeCell ref="C15:D15"/>
    <mergeCell ref="E15:S15"/>
  </mergeCells>
  <phoneticPr fontId="10"/>
  <dataValidations count="1">
    <dataValidation type="list" allowBlank="1" showInputMessage="1" showErrorMessage="1" sqref="V12:V17 X12:X17 L7 Q7 G7" xr:uid="{00000000-0002-0000-2000-000000000000}">
      <formula1>"□,■"</formula1>
    </dataValidation>
  </dataValidations>
  <pageMargins left="0.7" right="0.7" top="0.75" bottom="0.75" header="0.3" footer="0.3"/>
  <pageSetup paperSize="9" fitToHeight="0"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71">
    <pageSetUpPr fitToPage="1"/>
  </sheetPr>
  <dimension ref="A1:AF69"/>
  <sheetViews>
    <sheetView view="pageBreakPreview" topLeftCell="A22" zoomScale="60" zoomScaleNormal="100" workbookViewId="0"/>
  </sheetViews>
  <sheetFormatPr defaultColWidth="3.44140625" defaultRowHeight="13.2" x14ac:dyDescent="0.2"/>
  <cols>
    <col min="1" max="1" width="1" style="3" customWidth="1"/>
    <col min="2" max="2" width="3" style="57" customWidth="1"/>
    <col min="3" max="7" width="3.44140625" style="3"/>
    <col min="8" max="8" width="2.44140625" style="3" customWidth="1"/>
    <col min="9" max="19" width="3.44140625" style="3"/>
    <col min="20" max="22" width="4.21875" style="3" customWidth="1"/>
    <col min="23" max="23" width="3.44140625" style="3"/>
    <col min="24" max="24" width="3.6640625" style="3" customWidth="1"/>
    <col min="25" max="29" width="3.44140625" style="3"/>
    <col min="30" max="30" width="0.88671875" style="3" customWidth="1"/>
    <col min="31" max="16384" width="3.44140625" style="3"/>
  </cols>
  <sheetData>
    <row r="1" spans="2:29" s="1" customFormat="1" x14ac:dyDescent="0.2"/>
    <row r="2" spans="2:29" s="1" customFormat="1" x14ac:dyDescent="0.2">
      <c r="B2" s="1" t="s">
        <v>1325</v>
      </c>
      <c r="W2" s="598" t="s">
        <v>427</v>
      </c>
      <c r="X2" s="7"/>
      <c r="Y2" s="7" t="s">
        <v>428</v>
      </c>
      <c r="Z2" s="7"/>
      <c r="AA2" s="7" t="s">
        <v>429</v>
      </c>
      <c r="AB2" s="7"/>
      <c r="AC2" s="7" t="s">
        <v>477</v>
      </c>
    </row>
    <row r="3" spans="2:29" s="1" customFormat="1" ht="6.75" customHeight="1" x14ac:dyDescent="0.2"/>
    <row r="4" spans="2:29" s="1" customFormat="1" x14ac:dyDescent="0.2">
      <c r="B4" s="2441" t="s">
        <v>1089</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c r="Z4" s="2441"/>
      <c r="AA4" s="2441"/>
      <c r="AB4" s="2441"/>
      <c r="AC4" s="2441"/>
    </row>
    <row r="5" spans="2:29" s="1" customFormat="1" ht="7.5" customHeight="1" x14ac:dyDescent="0.2"/>
    <row r="6" spans="2:29" s="1" customFormat="1" ht="19.5" customHeight="1" x14ac:dyDescent="0.2">
      <c r="B6" s="2442" t="s">
        <v>571</v>
      </c>
      <c r="C6" s="2442"/>
      <c r="D6" s="2442"/>
      <c r="E6" s="2442"/>
      <c r="F6" s="2442"/>
      <c r="G6" s="2258"/>
      <c r="H6" s="2259"/>
      <c r="I6" s="2259"/>
      <c r="J6" s="2259"/>
      <c r="K6" s="2259"/>
      <c r="L6" s="2259"/>
      <c r="M6" s="2259"/>
      <c r="N6" s="2259"/>
      <c r="O6" s="2259"/>
      <c r="P6" s="2259"/>
      <c r="Q6" s="2259"/>
      <c r="R6" s="2259"/>
      <c r="S6" s="2259"/>
      <c r="T6" s="2259"/>
      <c r="U6" s="2259"/>
      <c r="V6" s="2259"/>
      <c r="W6" s="2259"/>
      <c r="X6" s="2259"/>
      <c r="Y6" s="2259"/>
      <c r="Z6" s="2259"/>
      <c r="AA6" s="2259"/>
      <c r="AB6" s="2259"/>
      <c r="AC6" s="2260"/>
    </row>
    <row r="7" spans="2:29" s="1" customFormat="1" ht="19.5" customHeight="1" x14ac:dyDescent="0.2">
      <c r="B7" s="2258" t="s">
        <v>572</v>
      </c>
      <c r="C7" s="2259"/>
      <c r="D7" s="2259"/>
      <c r="E7" s="2259"/>
      <c r="F7" s="2260"/>
      <c r="G7" s="124" t="s">
        <v>8</v>
      </c>
      <c r="H7" s="649" t="s">
        <v>573</v>
      </c>
      <c r="I7" s="649"/>
      <c r="J7" s="649"/>
      <c r="K7" s="649"/>
      <c r="L7" s="125" t="s">
        <v>8</v>
      </c>
      <c r="M7" s="649" t="s">
        <v>574</v>
      </c>
      <c r="N7" s="649"/>
      <c r="O7" s="649"/>
      <c r="P7" s="649"/>
      <c r="Q7" s="125" t="s">
        <v>8</v>
      </c>
      <c r="R7" s="649" t="s">
        <v>575</v>
      </c>
      <c r="S7" s="649"/>
      <c r="T7" s="649"/>
      <c r="U7" s="649"/>
      <c r="V7" s="649"/>
      <c r="W7" s="649"/>
      <c r="X7" s="649"/>
      <c r="Y7" s="649"/>
      <c r="Z7" s="649"/>
      <c r="AA7" s="649"/>
      <c r="AB7" s="649"/>
      <c r="AC7" s="653"/>
    </row>
    <row r="8" spans="2:29" s="1" customFormat="1" ht="19.5" customHeight="1" x14ac:dyDescent="0.2">
      <c r="B8" s="2331" t="s">
        <v>576</v>
      </c>
      <c r="C8" s="2332"/>
      <c r="D8" s="2332"/>
      <c r="E8" s="2332"/>
      <c r="F8" s="2333"/>
      <c r="G8" s="143" t="s">
        <v>8</v>
      </c>
      <c r="H8" s="13" t="s">
        <v>577</v>
      </c>
      <c r="I8" s="13"/>
      <c r="J8" s="13"/>
      <c r="K8" s="13"/>
      <c r="L8" s="13"/>
      <c r="M8" s="13"/>
      <c r="N8" s="13"/>
      <c r="O8" s="13"/>
      <c r="P8" s="13"/>
      <c r="Q8" s="133" t="s">
        <v>8</v>
      </c>
      <c r="R8" s="13" t="s">
        <v>652</v>
      </c>
      <c r="S8" s="13"/>
      <c r="T8" s="13"/>
      <c r="U8" s="13"/>
      <c r="V8" s="13"/>
      <c r="W8" s="13"/>
      <c r="X8" s="13"/>
      <c r="Y8" s="13"/>
      <c r="Z8" s="13"/>
      <c r="AA8" s="13"/>
      <c r="AB8" s="13"/>
      <c r="AC8" s="14"/>
    </row>
    <row r="9" spans="2:29" s="1" customFormat="1" ht="19.5" customHeight="1" x14ac:dyDescent="0.2">
      <c r="B9" s="2334"/>
      <c r="C9" s="2335"/>
      <c r="D9" s="2335"/>
      <c r="E9" s="2335"/>
      <c r="F9" s="2336"/>
      <c r="G9" s="127" t="s">
        <v>8</v>
      </c>
      <c r="H9" s="23" t="s">
        <v>1090</v>
      </c>
      <c r="I9" s="23"/>
      <c r="J9" s="23"/>
      <c r="K9" s="23"/>
      <c r="L9" s="23"/>
      <c r="M9" s="23"/>
      <c r="N9" s="23"/>
      <c r="O9" s="23"/>
      <c r="P9" s="23"/>
      <c r="Q9" s="23"/>
      <c r="R9" s="23"/>
      <c r="S9" s="23"/>
      <c r="T9" s="23"/>
      <c r="U9" s="23"/>
      <c r="V9" s="23"/>
      <c r="W9" s="23"/>
      <c r="X9" s="23"/>
      <c r="Y9" s="23"/>
      <c r="Z9" s="23"/>
      <c r="AA9" s="23"/>
      <c r="AB9" s="23"/>
      <c r="AC9" s="62"/>
    </row>
    <row r="10" spans="2:29" s="1" customFormat="1" x14ac:dyDescent="0.2"/>
    <row r="11" spans="2:29" s="1" customFormat="1" x14ac:dyDescent="0.2">
      <c r="B11" s="1" t="s">
        <v>1091</v>
      </c>
    </row>
    <row r="12" spans="2:29" s="1" customFormat="1" x14ac:dyDescent="0.2"/>
    <row r="13" spans="2:29" s="1" customFormat="1" ht="17.25" customHeight="1" x14ac:dyDescent="0.2">
      <c r="B13" s="6" t="s">
        <v>1092</v>
      </c>
    </row>
    <row r="14" spans="2:29" s="1" customFormat="1" ht="6.75" customHeight="1" x14ac:dyDescent="0.2">
      <c r="B14" s="5"/>
      <c r="C14" s="637"/>
      <c r="D14" s="637"/>
      <c r="E14" s="637"/>
      <c r="F14" s="637"/>
      <c r="G14" s="637"/>
      <c r="H14" s="637"/>
      <c r="I14" s="637"/>
      <c r="J14" s="637"/>
      <c r="K14" s="637"/>
      <c r="L14" s="637"/>
      <c r="M14" s="637"/>
      <c r="N14" s="637"/>
      <c r="O14" s="637"/>
      <c r="P14" s="637"/>
      <c r="Q14" s="637"/>
      <c r="R14" s="637"/>
      <c r="S14" s="637"/>
      <c r="T14" s="637"/>
      <c r="U14" s="637"/>
      <c r="V14" s="637"/>
      <c r="W14" s="637"/>
      <c r="X14" s="637"/>
      <c r="Y14" s="5"/>
      <c r="Z14" s="637"/>
      <c r="AA14" s="637"/>
      <c r="AB14" s="637"/>
      <c r="AC14" s="4"/>
    </row>
    <row r="15" spans="2:29" s="1" customFormat="1" x14ac:dyDescent="0.2">
      <c r="B15" s="59"/>
      <c r="C15" s="1" t="s">
        <v>1093</v>
      </c>
      <c r="Y15" s="59"/>
      <c r="AC15" s="636"/>
    </row>
    <row r="16" spans="2:29" s="1" customFormat="1" ht="6.75" customHeight="1" x14ac:dyDescent="0.2">
      <c r="B16" s="59"/>
      <c r="Y16" s="59"/>
      <c r="AC16" s="636"/>
    </row>
    <row r="17" spans="2:29" s="1" customFormat="1" ht="19.5" customHeight="1" x14ac:dyDescent="0.2">
      <c r="B17" s="59"/>
      <c r="C17" s="2258"/>
      <c r="D17" s="2259"/>
      <c r="E17" s="2259"/>
      <c r="F17" s="2259"/>
      <c r="G17" s="2259"/>
      <c r="H17" s="2259"/>
      <c r="I17" s="2259"/>
      <c r="J17" s="2259"/>
      <c r="K17" s="2259"/>
      <c r="L17" s="2259"/>
      <c r="M17" s="2259"/>
      <c r="N17" s="649" t="s">
        <v>606</v>
      </c>
      <c r="O17" s="59"/>
      <c r="U17" s="7"/>
      <c r="V17" s="7"/>
      <c r="Y17" s="59"/>
      <c r="AC17" s="636"/>
    </row>
    <row r="18" spans="2:29" s="1" customFormat="1" x14ac:dyDescent="0.2">
      <c r="B18" s="59"/>
      <c r="L18" s="7"/>
      <c r="Q18" s="7"/>
      <c r="W18" s="7"/>
      <c r="Y18" s="59"/>
      <c r="AC18" s="636"/>
    </row>
    <row r="19" spans="2:29" s="1" customFormat="1" x14ac:dyDescent="0.2">
      <c r="B19" s="59"/>
      <c r="C19" s="1" t="s">
        <v>1094</v>
      </c>
      <c r="Y19" s="59"/>
      <c r="AC19" s="636"/>
    </row>
    <row r="20" spans="2:29" s="1" customFormat="1" ht="6.75" customHeight="1" x14ac:dyDescent="0.2">
      <c r="B20" s="59"/>
      <c r="Y20" s="59"/>
      <c r="AC20" s="636"/>
    </row>
    <row r="21" spans="2:29" s="1" customFormat="1" ht="19.5" customHeight="1" x14ac:dyDescent="0.2">
      <c r="B21" s="59"/>
      <c r="C21" s="2258"/>
      <c r="D21" s="2259"/>
      <c r="E21" s="2259"/>
      <c r="F21" s="2259"/>
      <c r="G21" s="2259"/>
      <c r="H21" s="2259"/>
      <c r="I21" s="2259"/>
      <c r="J21" s="2259"/>
      <c r="K21" s="2259"/>
      <c r="L21" s="2259"/>
      <c r="M21" s="2259"/>
      <c r="N21" s="649" t="s">
        <v>606</v>
      </c>
      <c r="O21" s="59"/>
      <c r="U21" s="7"/>
      <c r="V21" s="7"/>
      <c r="Y21" s="59"/>
      <c r="AC21" s="636"/>
    </row>
    <row r="22" spans="2:29" s="1" customFormat="1" x14ac:dyDescent="0.2">
      <c r="B22" s="59"/>
      <c r="L22" s="7"/>
      <c r="Q22" s="7"/>
      <c r="W22" s="7"/>
      <c r="Y22" s="59"/>
      <c r="AC22" s="636"/>
    </row>
    <row r="23" spans="2:29" s="1" customFormat="1" x14ac:dyDescent="0.2">
      <c r="B23" s="59"/>
      <c r="C23" s="1" t="s">
        <v>1095</v>
      </c>
      <c r="L23" s="7"/>
      <c r="Q23" s="7"/>
      <c r="W23" s="7"/>
      <c r="Y23" s="59"/>
      <c r="Z23" s="115" t="s">
        <v>580</v>
      </c>
      <c r="AA23" s="115" t="s">
        <v>581</v>
      </c>
      <c r="AB23" s="115" t="s">
        <v>582</v>
      </c>
      <c r="AC23" s="636"/>
    </row>
    <row r="24" spans="2:29" s="1" customFormat="1" ht="7.5" customHeight="1" x14ac:dyDescent="0.2">
      <c r="B24" s="59"/>
      <c r="L24" s="7"/>
      <c r="Q24" s="7"/>
      <c r="W24" s="7"/>
      <c r="Y24" s="59"/>
      <c r="AC24" s="636"/>
    </row>
    <row r="25" spans="2:29" s="1" customFormat="1" ht="19.5" customHeight="1" x14ac:dyDescent="0.2">
      <c r="B25" s="59"/>
      <c r="C25" s="2258"/>
      <c r="D25" s="2259"/>
      <c r="E25" s="2259"/>
      <c r="F25" s="2259"/>
      <c r="G25" s="2259"/>
      <c r="H25" s="2259"/>
      <c r="I25" s="2259"/>
      <c r="J25" s="2259"/>
      <c r="K25" s="2259"/>
      <c r="L25" s="2259"/>
      <c r="M25" s="2259"/>
      <c r="N25" s="653" t="s">
        <v>445</v>
      </c>
      <c r="P25" s="1" t="s">
        <v>1096</v>
      </c>
      <c r="Q25" s="7"/>
      <c r="S25" s="1" t="s">
        <v>814</v>
      </c>
      <c r="W25" s="7"/>
      <c r="Y25" s="116"/>
      <c r="Z25" s="126" t="s">
        <v>8</v>
      </c>
      <c r="AA25" s="126" t="s">
        <v>581</v>
      </c>
      <c r="AB25" s="126" t="s">
        <v>8</v>
      </c>
      <c r="AC25" s="636"/>
    </row>
    <row r="26" spans="2:29" s="1" customFormat="1" x14ac:dyDescent="0.2">
      <c r="B26" s="59"/>
      <c r="L26" s="7"/>
      <c r="Q26" s="7"/>
      <c r="W26" s="7"/>
      <c r="Y26" s="59"/>
      <c r="AC26" s="636"/>
    </row>
    <row r="27" spans="2:29" s="1" customFormat="1" x14ac:dyDescent="0.2">
      <c r="B27" s="59"/>
      <c r="C27" s="1" t="s">
        <v>1097</v>
      </c>
      <c r="Y27" s="59"/>
      <c r="AC27" s="636"/>
    </row>
    <row r="28" spans="2:29" s="1" customFormat="1" ht="6.75" customHeight="1" x14ac:dyDescent="0.2">
      <c r="B28" s="59"/>
      <c r="Y28" s="59"/>
      <c r="AC28" s="636"/>
    </row>
    <row r="29" spans="2:29" s="1" customFormat="1" ht="19.5" customHeight="1" x14ac:dyDescent="0.2">
      <c r="B29" s="59" t="s">
        <v>586</v>
      </c>
      <c r="C29" s="2258" t="s">
        <v>587</v>
      </c>
      <c r="D29" s="2259"/>
      <c r="E29" s="2259"/>
      <c r="F29" s="2259"/>
      <c r="G29" s="2259"/>
      <c r="H29" s="2260"/>
      <c r="I29" s="2443"/>
      <c r="J29" s="2444"/>
      <c r="K29" s="2444"/>
      <c r="L29" s="2444"/>
      <c r="M29" s="2444"/>
      <c r="N29" s="2444"/>
      <c r="O29" s="2444"/>
      <c r="P29" s="2444"/>
      <c r="Q29" s="2444"/>
      <c r="R29" s="2444"/>
      <c r="S29" s="2444"/>
      <c r="T29" s="2444"/>
      <c r="U29" s="2444"/>
      <c r="V29" s="2444"/>
      <c r="W29" s="2445"/>
      <c r="X29" s="2"/>
      <c r="Y29" s="64"/>
      <c r="Z29" s="2"/>
      <c r="AA29" s="2"/>
      <c r="AB29" s="2"/>
      <c r="AC29" s="636"/>
    </row>
    <row r="30" spans="2:29" s="1" customFormat="1" ht="19.5" customHeight="1" x14ac:dyDescent="0.2">
      <c r="B30" s="59" t="s">
        <v>586</v>
      </c>
      <c r="C30" s="2258" t="s">
        <v>588</v>
      </c>
      <c r="D30" s="2259"/>
      <c r="E30" s="2259"/>
      <c r="F30" s="2259"/>
      <c r="G30" s="2259"/>
      <c r="H30" s="2260"/>
      <c r="I30" s="2443"/>
      <c r="J30" s="2444"/>
      <c r="K30" s="2444"/>
      <c r="L30" s="2444"/>
      <c r="M30" s="2444"/>
      <c r="N30" s="2444"/>
      <c r="O30" s="2444"/>
      <c r="P30" s="2444"/>
      <c r="Q30" s="2444"/>
      <c r="R30" s="2444"/>
      <c r="S30" s="2444"/>
      <c r="T30" s="2444"/>
      <c r="U30" s="2444"/>
      <c r="V30" s="2444"/>
      <c r="W30" s="2445"/>
      <c r="X30" s="2"/>
      <c r="Y30" s="64"/>
      <c r="Z30" s="2"/>
      <c r="AA30" s="2"/>
      <c r="AB30" s="2"/>
      <c r="AC30" s="636"/>
    </row>
    <row r="31" spans="2:29" s="1" customFormat="1" ht="19.5" customHeight="1" x14ac:dyDescent="0.2">
      <c r="B31" s="59" t="s">
        <v>586</v>
      </c>
      <c r="C31" s="2258" t="s">
        <v>589</v>
      </c>
      <c r="D31" s="2259"/>
      <c r="E31" s="2259"/>
      <c r="F31" s="2259"/>
      <c r="G31" s="2259"/>
      <c r="H31" s="2260"/>
      <c r="I31" s="2443"/>
      <c r="J31" s="2444"/>
      <c r="K31" s="2444"/>
      <c r="L31" s="2444"/>
      <c r="M31" s="2444"/>
      <c r="N31" s="2444"/>
      <c r="O31" s="2444"/>
      <c r="P31" s="2444"/>
      <c r="Q31" s="2444"/>
      <c r="R31" s="2444"/>
      <c r="S31" s="2444"/>
      <c r="T31" s="2444"/>
      <c r="U31" s="2444"/>
      <c r="V31" s="2444"/>
      <c r="W31" s="2445"/>
      <c r="X31" s="2"/>
      <c r="Y31" s="64"/>
      <c r="Z31" s="2"/>
      <c r="AA31" s="2"/>
      <c r="AB31" s="2"/>
      <c r="AC31" s="636"/>
    </row>
    <row r="32" spans="2:29" s="1" customFormat="1" ht="13.5" customHeight="1" x14ac:dyDescent="0.2">
      <c r="B32" s="59"/>
      <c r="C32" s="7"/>
      <c r="D32" s="7"/>
      <c r="E32" s="7"/>
      <c r="F32" s="7"/>
      <c r="G32" s="7"/>
      <c r="H32" s="7"/>
      <c r="I32" s="7"/>
      <c r="J32" s="7"/>
      <c r="K32" s="7"/>
      <c r="L32" s="7"/>
      <c r="M32" s="7"/>
      <c r="N32" s="7"/>
      <c r="O32" s="7"/>
      <c r="Y32" s="59"/>
      <c r="Z32" s="115" t="s">
        <v>580</v>
      </c>
      <c r="AA32" s="115" t="s">
        <v>581</v>
      </c>
      <c r="AB32" s="115" t="s">
        <v>582</v>
      </c>
      <c r="AC32" s="636"/>
    </row>
    <row r="33" spans="1:32" s="1" customFormat="1" ht="19.5" customHeight="1" x14ac:dyDescent="0.2">
      <c r="B33" s="59"/>
      <c r="C33" s="1" t="s">
        <v>1098</v>
      </c>
      <c r="D33" s="7"/>
      <c r="E33" s="7"/>
      <c r="F33" s="7"/>
      <c r="G33" s="7"/>
      <c r="H33" s="7"/>
      <c r="I33" s="7"/>
      <c r="J33" s="7"/>
      <c r="K33" s="7"/>
      <c r="L33" s="7"/>
      <c r="M33" s="7"/>
      <c r="N33" s="7"/>
      <c r="O33" s="7"/>
      <c r="Y33" s="116"/>
      <c r="Z33" s="126" t="s">
        <v>8</v>
      </c>
      <c r="AA33" s="126" t="s">
        <v>581</v>
      </c>
      <c r="AB33" s="126" t="s">
        <v>8</v>
      </c>
      <c r="AC33" s="636"/>
    </row>
    <row r="34" spans="1:32" s="1" customFormat="1" ht="13.5" customHeight="1" x14ac:dyDescent="0.2">
      <c r="B34" s="59"/>
      <c r="C34" s="630"/>
      <c r="D34" s="7"/>
      <c r="E34" s="7"/>
      <c r="F34" s="7"/>
      <c r="G34" s="7"/>
      <c r="H34" s="7"/>
      <c r="I34" s="7"/>
      <c r="J34" s="7"/>
      <c r="K34" s="7"/>
      <c r="L34" s="7"/>
      <c r="M34" s="7"/>
      <c r="N34" s="7"/>
      <c r="O34" s="7"/>
      <c r="Y34" s="59"/>
      <c r="Z34" s="115"/>
      <c r="AA34" s="115"/>
      <c r="AB34" s="115"/>
      <c r="AC34" s="636"/>
    </row>
    <row r="35" spans="1:32" s="1" customFormat="1" ht="27.75" customHeight="1" x14ac:dyDescent="0.2">
      <c r="B35" s="59"/>
      <c r="C35" s="2254" t="s">
        <v>1099</v>
      </c>
      <c r="D35" s="2254"/>
      <c r="E35" s="2254"/>
      <c r="F35" s="2254"/>
      <c r="G35" s="2254"/>
      <c r="H35" s="2254"/>
      <c r="I35" s="2254"/>
      <c r="J35" s="2254"/>
      <c r="K35" s="2254"/>
      <c r="L35" s="2254"/>
      <c r="M35" s="2254"/>
      <c r="N35" s="2254"/>
      <c r="O35" s="2254"/>
      <c r="P35" s="2254"/>
      <c r="Q35" s="2254"/>
      <c r="R35" s="2254"/>
      <c r="S35" s="2254"/>
      <c r="T35" s="2254"/>
      <c r="U35" s="2254"/>
      <c r="V35" s="2254"/>
      <c r="W35" s="2254"/>
      <c r="X35" s="2254"/>
      <c r="Y35" s="116"/>
      <c r="Z35" s="126" t="s">
        <v>8</v>
      </c>
      <c r="AA35" s="126" t="s">
        <v>581</v>
      </c>
      <c r="AB35" s="126" t="s">
        <v>8</v>
      </c>
      <c r="AC35" s="636"/>
    </row>
    <row r="36" spans="1:32" s="1" customFormat="1" ht="9" customHeight="1" x14ac:dyDescent="0.2">
      <c r="B36" s="55"/>
      <c r="C36" s="6"/>
      <c r="D36" s="6"/>
      <c r="E36" s="6"/>
      <c r="F36" s="6"/>
      <c r="G36" s="6"/>
      <c r="H36" s="6"/>
      <c r="I36" s="6"/>
      <c r="J36" s="6"/>
      <c r="K36" s="6"/>
      <c r="L36" s="6"/>
      <c r="M36" s="6"/>
      <c r="N36" s="6"/>
      <c r="O36" s="6"/>
      <c r="P36" s="6"/>
      <c r="Q36" s="6"/>
      <c r="R36" s="6"/>
      <c r="S36" s="6"/>
      <c r="T36" s="6"/>
      <c r="U36" s="6"/>
      <c r="V36" s="6"/>
      <c r="W36" s="6"/>
      <c r="X36" s="6"/>
      <c r="Y36" s="55"/>
      <c r="Z36" s="6"/>
      <c r="AA36" s="6"/>
      <c r="AB36" s="6"/>
      <c r="AC36" s="56"/>
    </row>
    <row r="37" spans="1:32" s="1" customFormat="1" x14ac:dyDescent="0.2"/>
    <row r="38" spans="1:32" s="1" customFormat="1" ht="16.5" customHeight="1" x14ac:dyDescent="0.2">
      <c r="B38" s="6" t="s">
        <v>1100</v>
      </c>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row>
    <row r="39" spans="1:32" s="1" customFormat="1" x14ac:dyDescent="0.2">
      <c r="A39" s="636"/>
      <c r="B39" s="59"/>
      <c r="C39" s="637"/>
      <c r="Y39" s="59"/>
      <c r="AC39" s="636"/>
    </row>
    <row r="40" spans="1:32" s="1" customFormat="1" x14ac:dyDescent="0.2">
      <c r="B40" s="59"/>
      <c r="Y40" s="59"/>
      <c r="Z40" s="115" t="s">
        <v>580</v>
      </c>
      <c r="AA40" s="115" t="s">
        <v>581</v>
      </c>
      <c r="AB40" s="115" t="s">
        <v>582</v>
      </c>
      <c r="AC40" s="636"/>
    </row>
    <row r="41" spans="1:32" s="1" customFormat="1" ht="19.5" customHeight="1" x14ac:dyDescent="0.2">
      <c r="B41" s="59"/>
      <c r="C41" s="1" t="s">
        <v>583</v>
      </c>
      <c r="D41" s="7"/>
      <c r="E41" s="7"/>
      <c r="F41" s="7"/>
      <c r="G41" s="7"/>
      <c r="H41" s="7"/>
      <c r="I41" s="7"/>
      <c r="J41" s="7"/>
      <c r="K41" s="7"/>
      <c r="L41" s="7"/>
      <c r="M41" s="7"/>
      <c r="N41" s="7"/>
      <c r="O41" s="7"/>
      <c r="Y41" s="116"/>
      <c r="Z41" s="126" t="s">
        <v>8</v>
      </c>
      <c r="AA41" s="126" t="s">
        <v>581</v>
      </c>
      <c r="AB41" s="126" t="s">
        <v>8</v>
      </c>
      <c r="AC41" s="636"/>
    </row>
    <row r="42" spans="1:32" s="1" customFormat="1" x14ac:dyDescent="0.2">
      <c r="B42" s="59"/>
      <c r="D42" s="7"/>
      <c r="E42" s="7"/>
      <c r="F42" s="7"/>
      <c r="G42" s="7"/>
      <c r="H42" s="7"/>
      <c r="I42" s="7"/>
      <c r="J42" s="7"/>
      <c r="K42" s="7"/>
      <c r="L42" s="7"/>
      <c r="M42" s="7"/>
      <c r="N42" s="7"/>
      <c r="O42" s="7"/>
      <c r="Y42" s="671"/>
      <c r="Z42" s="662"/>
      <c r="AA42" s="662"/>
      <c r="AB42" s="662"/>
      <c r="AC42" s="636"/>
    </row>
    <row r="43" spans="1:32" s="1" customFormat="1" ht="19.5" customHeight="1" x14ac:dyDescent="0.2">
      <c r="B43" s="59"/>
      <c r="C43" s="1" t="s">
        <v>584</v>
      </c>
      <c r="D43" s="7"/>
      <c r="E43" s="7"/>
      <c r="F43" s="7"/>
      <c r="G43" s="7"/>
      <c r="H43" s="7"/>
      <c r="I43" s="7"/>
      <c r="J43" s="7"/>
      <c r="K43" s="7"/>
      <c r="L43" s="7"/>
      <c r="M43" s="7"/>
      <c r="N43" s="7"/>
      <c r="O43" s="7"/>
      <c r="Y43" s="116"/>
      <c r="Z43" s="126" t="s">
        <v>8</v>
      </c>
      <c r="AA43" s="126" t="s">
        <v>581</v>
      </c>
      <c r="AB43" s="126" t="s">
        <v>8</v>
      </c>
      <c r="AC43" s="636"/>
    </row>
    <row r="44" spans="1:32" s="1" customFormat="1" x14ac:dyDescent="0.2">
      <c r="B44" s="59"/>
      <c r="L44" s="7"/>
      <c r="Q44" s="7"/>
      <c r="W44" s="7"/>
      <c r="Y44" s="59"/>
      <c r="AC44" s="636"/>
    </row>
    <row r="45" spans="1:32" s="1" customFormat="1" x14ac:dyDescent="0.2">
      <c r="B45" s="59"/>
      <c r="C45" s="1" t="s">
        <v>585</v>
      </c>
      <c r="Y45" s="59"/>
      <c r="AC45" s="636"/>
    </row>
    <row r="46" spans="1:32" s="1" customFormat="1" ht="6.75" customHeight="1" x14ac:dyDescent="0.2">
      <c r="B46" s="59"/>
      <c r="Y46" s="59"/>
      <c r="AC46" s="636"/>
    </row>
    <row r="47" spans="1:32" s="1" customFormat="1" ht="23.25" customHeight="1" x14ac:dyDescent="0.2">
      <c r="B47" s="59" t="s">
        <v>586</v>
      </c>
      <c r="C47" s="2258" t="s">
        <v>587</v>
      </c>
      <c r="D47" s="2259"/>
      <c r="E47" s="2259"/>
      <c r="F47" s="2259"/>
      <c r="G47" s="2259"/>
      <c r="H47" s="2260"/>
      <c r="I47" s="2258"/>
      <c r="J47" s="2259"/>
      <c r="K47" s="2259"/>
      <c r="L47" s="2259"/>
      <c r="M47" s="2259"/>
      <c r="N47" s="2259"/>
      <c r="O47" s="2259"/>
      <c r="P47" s="2259"/>
      <c r="Q47" s="2259"/>
      <c r="R47" s="2259"/>
      <c r="S47" s="2259"/>
      <c r="T47" s="2259"/>
      <c r="U47" s="2259"/>
      <c r="V47" s="2259"/>
      <c r="W47" s="2260"/>
      <c r="X47" s="2"/>
      <c r="Y47" s="64"/>
      <c r="Z47" s="2"/>
      <c r="AA47" s="2"/>
      <c r="AB47" s="2"/>
      <c r="AC47" s="636"/>
    </row>
    <row r="48" spans="1:32" s="1" customFormat="1" ht="23.25" customHeight="1" x14ac:dyDescent="0.2">
      <c r="B48" s="59" t="s">
        <v>586</v>
      </c>
      <c r="C48" s="2258" t="s">
        <v>588</v>
      </c>
      <c r="D48" s="2259"/>
      <c r="E48" s="2259"/>
      <c r="F48" s="2259"/>
      <c r="G48" s="2259"/>
      <c r="H48" s="2260"/>
      <c r="I48" s="2258"/>
      <c r="J48" s="2259"/>
      <c r="K48" s="2259"/>
      <c r="L48" s="2259"/>
      <c r="M48" s="2259"/>
      <c r="N48" s="2259"/>
      <c r="O48" s="2259"/>
      <c r="P48" s="2259"/>
      <c r="Q48" s="2259"/>
      <c r="R48" s="2259"/>
      <c r="S48" s="2259"/>
      <c r="T48" s="2259"/>
      <c r="U48" s="2259"/>
      <c r="V48" s="2259"/>
      <c r="W48" s="2260"/>
      <c r="X48" s="2"/>
      <c r="Y48" s="64"/>
      <c r="Z48" s="2"/>
      <c r="AA48" s="2"/>
      <c r="AB48" s="2"/>
      <c r="AC48" s="636"/>
    </row>
    <row r="49" spans="2:29" s="1" customFormat="1" ht="23.25" customHeight="1" x14ac:dyDescent="0.2">
      <c r="B49" s="59" t="s">
        <v>586</v>
      </c>
      <c r="C49" s="2258" t="s">
        <v>589</v>
      </c>
      <c r="D49" s="2259"/>
      <c r="E49" s="2259"/>
      <c r="F49" s="2259"/>
      <c r="G49" s="2259"/>
      <c r="H49" s="2260"/>
      <c r="I49" s="2258"/>
      <c r="J49" s="2259"/>
      <c r="K49" s="2259"/>
      <c r="L49" s="2259"/>
      <c r="M49" s="2259"/>
      <c r="N49" s="2259"/>
      <c r="O49" s="2259"/>
      <c r="P49" s="2259"/>
      <c r="Q49" s="2259"/>
      <c r="R49" s="2259"/>
      <c r="S49" s="2259"/>
      <c r="T49" s="2259"/>
      <c r="U49" s="2259"/>
      <c r="V49" s="2259"/>
      <c r="W49" s="2260"/>
      <c r="X49" s="2"/>
      <c r="Y49" s="64"/>
      <c r="Z49" s="2"/>
      <c r="AA49" s="2"/>
      <c r="AB49" s="2"/>
      <c r="AC49" s="636"/>
    </row>
    <row r="50" spans="2:29" s="1" customFormat="1" x14ac:dyDescent="0.2">
      <c r="B50" s="59"/>
      <c r="C50" s="7"/>
      <c r="D50" s="7"/>
      <c r="E50" s="7"/>
      <c r="F50" s="7"/>
      <c r="G50" s="7"/>
      <c r="H50" s="7"/>
      <c r="I50" s="2"/>
      <c r="J50" s="2"/>
      <c r="K50" s="2"/>
      <c r="L50" s="2"/>
      <c r="M50" s="2"/>
      <c r="N50" s="2"/>
      <c r="O50" s="2"/>
      <c r="P50" s="2"/>
      <c r="Q50" s="2"/>
      <c r="R50" s="2"/>
      <c r="S50" s="2"/>
      <c r="T50" s="2"/>
      <c r="U50" s="2"/>
      <c r="V50" s="2"/>
      <c r="W50" s="2"/>
      <c r="X50" s="2"/>
      <c r="Y50" s="64"/>
      <c r="Z50" s="2"/>
      <c r="AA50" s="2"/>
      <c r="AB50" s="2"/>
      <c r="AC50" s="636"/>
    </row>
    <row r="51" spans="2:29" s="1" customFormat="1" ht="27" customHeight="1" x14ac:dyDescent="0.2">
      <c r="B51" s="59"/>
      <c r="C51" s="2254" t="s">
        <v>590</v>
      </c>
      <c r="D51" s="2254"/>
      <c r="E51" s="2254"/>
      <c r="F51" s="2254"/>
      <c r="G51" s="2254"/>
      <c r="H51" s="2254"/>
      <c r="I51" s="2254"/>
      <c r="J51" s="2254"/>
      <c r="K51" s="2254"/>
      <c r="L51" s="2254"/>
      <c r="M51" s="2254"/>
      <c r="N51" s="2254"/>
      <c r="O51" s="2254"/>
      <c r="P51" s="2254"/>
      <c r="Q51" s="2254"/>
      <c r="R51" s="2254"/>
      <c r="S51" s="2254"/>
      <c r="T51" s="2254"/>
      <c r="U51" s="2254"/>
      <c r="V51" s="2254"/>
      <c r="W51" s="2254"/>
      <c r="X51" s="2254"/>
      <c r="Y51" s="66"/>
      <c r="Z51" s="115" t="s">
        <v>580</v>
      </c>
      <c r="AA51" s="115" t="s">
        <v>581</v>
      </c>
      <c r="AB51" s="115" t="s">
        <v>582</v>
      </c>
      <c r="AC51" s="636"/>
    </row>
    <row r="52" spans="2:29" s="1" customFormat="1" ht="6" customHeight="1" x14ac:dyDescent="0.2">
      <c r="B52" s="59"/>
      <c r="C52" s="7"/>
      <c r="D52" s="7"/>
      <c r="E52" s="7"/>
      <c r="F52" s="7"/>
      <c r="G52" s="7"/>
      <c r="H52" s="7"/>
      <c r="I52" s="7"/>
      <c r="J52" s="7"/>
      <c r="K52" s="7"/>
      <c r="L52" s="7"/>
      <c r="M52" s="7"/>
      <c r="N52" s="7"/>
      <c r="O52" s="7"/>
      <c r="Y52" s="59"/>
      <c r="AC52" s="636"/>
    </row>
    <row r="53" spans="2:29" s="1" customFormat="1" ht="19.5" customHeight="1" x14ac:dyDescent="0.2">
      <c r="B53" s="59"/>
      <c r="D53" s="1" t="s">
        <v>1101</v>
      </c>
      <c r="E53" s="7"/>
      <c r="F53" s="7"/>
      <c r="G53" s="7"/>
      <c r="H53" s="7"/>
      <c r="I53" s="7"/>
      <c r="J53" s="7"/>
      <c r="K53" s="7"/>
      <c r="L53" s="7"/>
      <c r="M53" s="7"/>
      <c r="N53" s="7"/>
      <c r="O53" s="7"/>
      <c r="Y53" s="116"/>
      <c r="Z53" s="126" t="s">
        <v>8</v>
      </c>
      <c r="AA53" s="126" t="s">
        <v>581</v>
      </c>
      <c r="AB53" s="126" t="s">
        <v>8</v>
      </c>
      <c r="AC53" s="636"/>
    </row>
    <row r="54" spans="2:29" s="1" customFormat="1" ht="6.75" customHeight="1" x14ac:dyDescent="0.2">
      <c r="B54" s="59"/>
      <c r="Y54" s="59"/>
      <c r="AC54" s="636"/>
    </row>
    <row r="55" spans="2:29" s="2" customFormat="1" ht="18" customHeight="1" x14ac:dyDescent="0.2">
      <c r="B55" s="530"/>
      <c r="D55" s="2" t="s">
        <v>591</v>
      </c>
      <c r="Y55" s="116"/>
      <c r="Z55" s="126" t="s">
        <v>8</v>
      </c>
      <c r="AA55" s="126" t="s">
        <v>581</v>
      </c>
      <c r="AB55" s="126" t="s">
        <v>8</v>
      </c>
      <c r="AC55" s="52"/>
    </row>
    <row r="56" spans="2:29" s="1" customFormat="1" ht="6.75" customHeight="1" x14ac:dyDescent="0.2">
      <c r="B56" s="59"/>
      <c r="Y56" s="59"/>
      <c r="AC56" s="636"/>
    </row>
    <row r="57" spans="2:29" s="2" customFormat="1" ht="18" customHeight="1" x14ac:dyDescent="0.2">
      <c r="B57" s="530"/>
      <c r="D57" s="2" t="s">
        <v>1102</v>
      </c>
      <c r="Y57" s="116"/>
      <c r="Z57" s="126" t="s">
        <v>8</v>
      </c>
      <c r="AA57" s="126" t="s">
        <v>581</v>
      </c>
      <c r="AB57" s="126" t="s">
        <v>8</v>
      </c>
      <c r="AC57" s="52"/>
    </row>
    <row r="58" spans="2:29" s="1" customFormat="1" ht="6.75" customHeight="1" x14ac:dyDescent="0.2">
      <c r="B58" s="59"/>
      <c r="Y58" s="59"/>
      <c r="AC58" s="636"/>
    </row>
    <row r="59" spans="2:29" s="2" customFormat="1" ht="18" customHeight="1" x14ac:dyDescent="0.2">
      <c r="B59" s="530"/>
      <c r="D59" s="2" t="s">
        <v>1103</v>
      </c>
      <c r="Y59" s="116"/>
      <c r="Z59" s="126" t="s">
        <v>8</v>
      </c>
      <c r="AA59" s="126" t="s">
        <v>581</v>
      </c>
      <c r="AB59" s="126" t="s">
        <v>8</v>
      </c>
      <c r="AC59" s="52"/>
    </row>
    <row r="60" spans="2:29" s="1" customFormat="1" ht="6.75" customHeight="1" x14ac:dyDescent="0.2">
      <c r="B60" s="59"/>
      <c r="Y60" s="59"/>
      <c r="AC60" s="636"/>
    </row>
    <row r="61" spans="2:29" ht="18" customHeight="1" x14ac:dyDescent="0.2">
      <c r="B61" s="117"/>
      <c r="D61" s="2" t="s">
        <v>1104</v>
      </c>
      <c r="Y61" s="116"/>
      <c r="Z61" s="126" t="s">
        <v>8</v>
      </c>
      <c r="AA61" s="126" t="s">
        <v>581</v>
      </c>
      <c r="AB61" s="126" t="s">
        <v>8</v>
      </c>
      <c r="AC61" s="28"/>
    </row>
    <row r="62" spans="2:29" x14ac:dyDescent="0.2">
      <c r="B62" s="117"/>
      <c r="Y62" s="118"/>
      <c r="AC62" s="28"/>
    </row>
    <row r="63" spans="2:29" ht="27" customHeight="1" x14ac:dyDescent="0.2">
      <c r="B63" s="117"/>
      <c r="C63" s="2254" t="s">
        <v>596</v>
      </c>
      <c r="D63" s="2254"/>
      <c r="E63" s="2254"/>
      <c r="F63" s="2254"/>
      <c r="G63" s="2254"/>
      <c r="H63" s="2254"/>
      <c r="I63" s="2254"/>
      <c r="J63" s="2254"/>
      <c r="K63" s="2254"/>
      <c r="L63" s="2254"/>
      <c r="M63" s="2254"/>
      <c r="N63" s="2254"/>
      <c r="O63" s="2254"/>
      <c r="P63" s="2254"/>
      <c r="Q63" s="2254"/>
      <c r="R63" s="2254"/>
      <c r="S63" s="2254"/>
      <c r="T63" s="2254"/>
      <c r="U63" s="2254"/>
      <c r="V63" s="2254"/>
      <c r="W63" s="2254"/>
      <c r="X63" s="2254"/>
      <c r="Y63" s="116"/>
      <c r="Z63" s="126" t="s">
        <v>8</v>
      </c>
      <c r="AA63" s="126" t="s">
        <v>581</v>
      </c>
      <c r="AB63" s="126" t="s">
        <v>8</v>
      </c>
      <c r="AC63" s="28"/>
    </row>
    <row r="64" spans="2:29" x14ac:dyDescent="0.2">
      <c r="B64" s="117"/>
      <c r="Y64" s="140"/>
      <c r="Z64" s="19"/>
      <c r="AA64" s="19"/>
      <c r="AB64" s="19"/>
      <c r="AC64" s="20"/>
    </row>
    <row r="65" spans="2:29" s="2" customFormat="1" x14ac:dyDescent="0.2">
      <c r="B65" s="224" t="s">
        <v>1105</v>
      </c>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row>
    <row r="66" spans="2:29" s="2" customFormat="1" x14ac:dyDescent="0.2">
      <c r="B66" s="119" t="s">
        <v>1106</v>
      </c>
    </row>
    <row r="67" spans="2:29" s="2" customFormat="1" x14ac:dyDescent="0.2">
      <c r="B67" s="119" t="s">
        <v>1107</v>
      </c>
    </row>
    <row r="68" spans="2:29" s="2" customFormat="1" x14ac:dyDescent="0.2">
      <c r="B68" s="119" t="s">
        <v>1108</v>
      </c>
    </row>
    <row r="69" spans="2:29" s="119" customFormat="1" ht="10.8" x14ac:dyDescent="0.2">
      <c r="B69" s="681" t="s">
        <v>1109</v>
      </c>
      <c r="C69" s="119" t="s">
        <v>1110</v>
      </c>
    </row>
  </sheetData>
  <mergeCells count="23">
    <mergeCell ref="C17:M17"/>
    <mergeCell ref="B4:AC4"/>
    <mergeCell ref="B6:F6"/>
    <mergeCell ref="G6:AC6"/>
    <mergeCell ref="B7:F7"/>
    <mergeCell ref="B8:F9"/>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 ref="I48:W48"/>
  </mergeCells>
  <phoneticPr fontId="10"/>
  <dataValidations count="1">
    <dataValidation type="list" allowBlank="1" showInputMessage="1" showErrorMessage="1" sqref="G7:G9 L7 Q7:Q8 Z25 AB25 Z33 AB33 Z35 AB35 Z41 AB41 Z43 AB43 Z53 AB53 Z55 AB55 Z57 AB57 Z59 AB59 Z61 AB61 Z63 AB63" xr:uid="{00000000-0002-0000-2100-000000000000}">
      <formula1>"□,■"</formula1>
    </dataValidation>
  </dataValidations>
  <pageMargins left="0.7" right="0.7" top="0.75" bottom="0.75" header="0.3" footer="0.3"/>
  <pageSetup paperSize="9" scale="78" orientation="portrait" r:id="rId1"/>
  <rowBreaks count="1" manualBreakCount="1">
    <brk id="7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72">
    <pageSetUpPr fitToPage="1"/>
  </sheetPr>
  <dimension ref="A1:AK78"/>
  <sheetViews>
    <sheetView view="pageBreakPreview" topLeftCell="A31" zoomScale="60" zoomScaleNormal="100" workbookViewId="0"/>
  </sheetViews>
  <sheetFormatPr defaultColWidth="3.44140625" defaultRowHeight="13.2" x14ac:dyDescent="0.2"/>
  <cols>
    <col min="1" max="1" width="3.44140625" style="3"/>
    <col min="2" max="2" width="3" style="57" customWidth="1"/>
    <col min="3" max="7" width="3.44140625" style="3"/>
    <col min="8" max="8" width="2.44140625" style="3" customWidth="1"/>
    <col min="9" max="16384" width="3.44140625" style="3"/>
  </cols>
  <sheetData>
    <row r="1" spans="2:27" s="1" customFormat="1" x14ac:dyDescent="0.2"/>
    <row r="2" spans="2:27" s="1" customFormat="1" x14ac:dyDescent="0.2">
      <c r="B2" s="1" t="s">
        <v>792</v>
      </c>
      <c r="AA2" s="598" t="s">
        <v>1326</v>
      </c>
    </row>
    <row r="3" spans="2:27" s="1" customFormat="1" ht="8.25" customHeight="1" x14ac:dyDescent="0.2"/>
    <row r="4" spans="2:27" s="1" customFormat="1" x14ac:dyDescent="0.2">
      <c r="B4" s="2441" t="s">
        <v>1327</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c r="Z4" s="2441"/>
      <c r="AA4" s="2441"/>
    </row>
    <row r="5" spans="2:27" s="1" customFormat="1" ht="6.75" customHeight="1" x14ac:dyDescent="0.2"/>
    <row r="6" spans="2:27" s="1" customFormat="1" ht="18.600000000000001" customHeight="1" x14ac:dyDescent="0.2">
      <c r="B6" s="2442" t="s">
        <v>482</v>
      </c>
      <c r="C6" s="2442"/>
      <c r="D6" s="2442"/>
      <c r="E6" s="2442"/>
      <c r="F6" s="2442"/>
      <c r="G6" s="2258"/>
      <c r="H6" s="2259"/>
      <c r="I6" s="2259"/>
      <c r="J6" s="2259"/>
      <c r="K6" s="2259"/>
      <c r="L6" s="2259"/>
      <c r="M6" s="2259"/>
      <c r="N6" s="2259"/>
      <c r="O6" s="2259"/>
      <c r="P6" s="2259"/>
      <c r="Q6" s="2259"/>
      <c r="R6" s="2259"/>
      <c r="S6" s="2259"/>
      <c r="T6" s="2259"/>
      <c r="U6" s="2259"/>
      <c r="V6" s="2259"/>
      <c r="W6" s="2259"/>
      <c r="X6" s="2259"/>
      <c r="Y6" s="2259"/>
      <c r="Z6" s="2259"/>
      <c r="AA6" s="2260"/>
    </row>
    <row r="7" spans="2:27" s="1" customFormat="1" ht="19.5" customHeight="1" x14ac:dyDescent="0.2">
      <c r="B7" s="2442" t="s">
        <v>571</v>
      </c>
      <c r="C7" s="2442"/>
      <c r="D7" s="2442"/>
      <c r="E7" s="2442"/>
      <c r="F7" s="2442"/>
      <c r="G7" s="2258"/>
      <c r="H7" s="2259"/>
      <c r="I7" s="2259"/>
      <c r="J7" s="2259"/>
      <c r="K7" s="2259"/>
      <c r="L7" s="2259"/>
      <c r="M7" s="2259"/>
      <c r="N7" s="2259"/>
      <c r="O7" s="2259"/>
      <c r="P7" s="2259"/>
      <c r="Q7" s="2259"/>
      <c r="R7" s="2259"/>
      <c r="S7" s="2259"/>
      <c r="T7" s="2259"/>
      <c r="U7" s="2259"/>
      <c r="V7" s="2259"/>
      <c r="W7" s="2259"/>
      <c r="X7" s="2259"/>
      <c r="Y7" s="2259"/>
      <c r="Z7" s="2259"/>
      <c r="AA7" s="2260"/>
    </row>
    <row r="8" spans="2:27" s="1" customFormat="1" ht="19.5" customHeight="1" x14ac:dyDescent="0.2">
      <c r="B8" s="2258" t="s">
        <v>572</v>
      </c>
      <c r="C8" s="2259"/>
      <c r="D8" s="2259"/>
      <c r="E8" s="2259"/>
      <c r="F8" s="2260"/>
      <c r="G8" s="2516" t="s">
        <v>1328</v>
      </c>
      <c r="H8" s="2517"/>
      <c r="I8" s="2517"/>
      <c r="J8" s="2517"/>
      <c r="K8" s="2517"/>
      <c r="L8" s="2517"/>
      <c r="M8" s="2517"/>
      <c r="N8" s="2517"/>
      <c r="O8" s="2517"/>
      <c r="P8" s="2517"/>
      <c r="Q8" s="2517"/>
      <c r="R8" s="2517"/>
      <c r="S8" s="2517"/>
      <c r="T8" s="2517"/>
      <c r="U8" s="2517"/>
      <c r="V8" s="2517"/>
      <c r="W8" s="2517"/>
      <c r="X8" s="2517"/>
      <c r="Y8" s="2517"/>
      <c r="Z8" s="2517"/>
      <c r="AA8" s="2518"/>
    </row>
    <row r="9" spans="2:27" ht="20.100000000000001" customHeight="1" x14ac:dyDescent="0.2">
      <c r="B9" s="2331" t="s">
        <v>576</v>
      </c>
      <c r="C9" s="2332"/>
      <c r="D9" s="2332"/>
      <c r="E9" s="2332"/>
      <c r="F9" s="2332"/>
      <c r="G9" s="2586" t="s">
        <v>1329</v>
      </c>
      <c r="H9" s="2586"/>
      <c r="I9" s="2586"/>
      <c r="J9" s="2586"/>
      <c r="K9" s="2586"/>
      <c r="L9" s="2586"/>
      <c r="M9" s="2586"/>
      <c r="N9" s="2586" t="s">
        <v>1330</v>
      </c>
      <c r="O9" s="2586"/>
      <c r="P9" s="2586"/>
      <c r="Q9" s="2586"/>
      <c r="R9" s="2586"/>
      <c r="S9" s="2586"/>
      <c r="T9" s="2586"/>
      <c r="U9" s="2586" t="s">
        <v>1331</v>
      </c>
      <c r="V9" s="2586"/>
      <c r="W9" s="2586"/>
      <c r="X9" s="2586"/>
      <c r="Y9" s="2586"/>
      <c r="Z9" s="2586"/>
      <c r="AA9" s="2586"/>
    </row>
    <row r="10" spans="2:27" ht="20.100000000000001" customHeight="1" x14ac:dyDescent="0.2">
      <c r="B10" s="2523"/>
      <c r="C10" s="2441"/>
      <c r="D10" s="2441"/>
      <c r="E10" s="2441"/>
      <c r="F10" s="2441"/>
      <c r="G10" s="2586" t="s">
        <v>1332</v>
      </c>
      <c r="H10" s="2586"/>
      <c r="I10" s="2586"/>
      <c r="J10" s="2586"/>
      <c r="K10" s="2586"/>
      <c r="L10" s="2586"/>
      <c r="M10" s="2586"/>
      <c r="N10" s="2586" t="s">
        <v>1333</v>
      </c>
      <c r="O10" s="2586"/>
      <c r="P10" s="2586"/>
      <c r="Q10" s="2586"/>
      <c r="R10" s="2586"/>
      <c r="S10" s="2586"/>
      <c r="T10" s="2586"/>
      <c r="U10" s="2586" t="s">
        <v>1334</v>
      </c>
      <c r="V10" s="2586"/>
      <c r="W10" s="2586"/>
      <c r="X10" s="2586"/>
      <c r="Y10" s="2586"/>
      <c r="Z10" s="2586"/>
      <c r="AA10" s="2586"/>
    </row>
    <row r="11" spans="2:27" ht="20.100000000000001" customHeight="1" x14ac:dyDescent="0.2">
      <c r="B11" s="2523"/>
      <c r="C11" s="2441"/>
      <c r="D11" s="2441"/>
      <c r="E11" s="2441"/>
      <c r="F11" s="2441"/>
      <c r="G11" s="2586" t="s">
        <v>1335</v>
      </c>
      <c r="H11" s="2586"/>
      <c r="I11" s="2586"/>
      <c r="J11" s="2586"/>
      <c r="K11" s="2586"/>
      <c r="L11" s="2586"/>
      <c r="M11" s="2586"/>
      <c r="N11" s="2586" t="s">
        <v>1336</v>
      </c>
      <c r="O11" s="2586"/>
      <c r="P11" s="2586"/>
      <c r="Q11" s="2586"/>
      <c r="R11" s="2586"/>
      <c r="S11" s="2586"/>
      <c r="T11" s="2586"/>
      <c r="U11" s="2586" t="s">
        <v>1337</v>
      </c>
      <c r="V11" s="2586"/>
      <c r="W11" s="2586"/>
      <c r="X11" s="2586"/>
      <c r="Y11" s="2586"/>
      <c r="Z11" s="2586"/>
      <c r="AA11" s="2586"/>
    </row>
    <row r="12" spans="2:27" ht="20.100000000000001" customHeight="1" x14ac:dyDescent="0.2">
      <c r="B12" s="2523"/>
      <c r="C12" s="2441"/>
      <c r="D12" s="2441"/>
      <c r="E12" s="2441"/>
      <c r="F12" s="2441"/>
      <c r="G12" s="2586" t="s">
        <v>1338</v>
      </c>
      <c r="H12" s="2586"/>
      <c r="I12" s="2586"/>
      <c r="J12" s="2586"/>
      <c r="K12" s="2586"/>
      <c r="L12" s="2586"/>
      <c r="M12" s="2586"/>
      <c r="N12" s="2586" t="s">
        <v>1339</v>
      </c>
      <c r="O12" s="2586"/>
      <c r="P12" s="2586"/>
      <c r="Q12" s="2586"/>
      <c r="R12" s="2586"/>
      <c r="S12" s="2586"/>
      <c r="T12" s="2586"/>
      <c r="U12" s="2587" t="s">
        <v>1340</v>
      </c>
      <c r="V12" s="2587"/>
      <c r="W12" s="2587"/>
      <c r="X12" s="2587"/>
      <c r="Y12" s="2587"/>
      <c r="Z12" s="2587"/>
      <c r="AA12" s="2587"/>
    </row>
    <row r="13" spans="2:27" ht="20.100000000000001" customHeight="1" x14ac:dyDescent="0.2">
      <c r="B13" s="2523"/>
      <c r="C13" s="2441"/>
      <c r="D13" s="2441"/>
      <c r="E13" s="2441"/>
      <c r="F13" s="2441"/>
      <c r="G13" s="2586" t="s">
        <v>1341</v>
      </c>
      <c r="H13" s="2586"/>
      <c r="I13" s="2586"/>
      <c r="J13" s="2586"/>
      <c r="K13" s="2586"/>
      <c r="L13" s="2586"/>
      <c r="M13" s="2586"/>
      <c r="N13" s="2586" t="s">
        <v>1342</v>
      </c>
      <c r="O13" s="2586"/>
      <c r="P13" s="2586"/>
      <c r="Q13" s="2586"/>
      <c r="R13" s="2586"/>
      <c r="S13" s="2586"/>
      <c r="T13" s="2586"/>
      <c r="U13" s="2587" t="s">
        <v>1343</v>
      </c>
      <c r="V13" s="2587"/>
      <c r="W13" s="2587"/>
      <c r="X13" s="2587"/>
      <c r="Y13" s="2587"/>
      <c r="Z13" s="2587"/>
      <c r="AA13" s="2587"/>
    </row>
    <row r="14" spans="2:27" ht="20.100000000000001" customHeight="1" x14ac:dyDescent="0.2">
      <c r="B14" s="2334"/>
      <c r="C14" s="2335"/>
      <c r="D14" s="2335"/>
      <c r="E14" s="2335"/>
      <c r="F14" s="2335"/>
      <c r="G14" s="2586" t="s">
        <v>1344</v>
      </c>
      <c r="H14" s="2586"/>
      <c r="I14" s="2586"/>
      <c r="J14" s="2586"/>
      <c r="K14" s="2586"/>
      <c r="L14" s="2586"/>
      <c r="M14" s="2586"/>
      <c r="N14" s="2586"/>
      <c r="O14" s="2586"/>
      <c r="P14" s="2586"/>
      <c r="Q14" s="2586"/>
      <c r="R14" s="2586"/>
      <c r="S14" s="2586"/>
      <c r="T14" s="2586"/>
      <c r="U14" s="2587"/>
      <c r="V14" s="2587"/>
      <c r="W14" s="2587"/>
      <c r="X14" s="2587"/>
      <c r="Y14" s="2587"/>
      <c r="Z14" s="2587"/>
      <c r="AA14" s="2587"/>
    </row>
    <row r="15" spans="2:27" ht="20.25" customHeight="1" x14ac:dyDescent="0.2">
      <c r="B15" s="2258" t="s">
        <v>1345</v>
      </c>
      <c r="C15" s="2259"/>
      <c r="D15" s="2259"/>
      <c r="E15" s="2259"/>
      <c r="F15" s="2260"/>
      <c r="G15" s="2519" t="s">
        <v>1346</v>
      </c>
      <c r="H15" s="2346"/>
      <c r="I15" s="2346"/>
      <c r="J15" s="2346"/>
      <c r="K15" s="2346"/>
      <c r="L15" s="2346"/>
      <c r="M15" s="2346"/>
      <c r="N15" s="2346"/>
      <c r="O15" s="2346"/>
      <c r="P15" s="2346"/>
      <c r="Q15" s="2346"/>
      <c r="R15" s="2346"/>
      <c r="S15" s="2346"/>
      <c r="T15" s="2346"/>
      <c r="U15" s="2346"/>
      <c r="V15" s="2346"/>
      <c r="W15" s="2346"/>
      <c r="X15" s="2346"/>
      <c r="Y15" s="2346"/>
      <c r="Z15" s="2346"/>
      <c r="AA15" s="2520"/>
    </row>
    <row r="16" spans="2:27" s="1" customFormat="1" ht="9" customHeight="1" x14ac:dyDescent="0.2"/>
    <row r="17" spans="2:27" s="1" customFormat="1" ht="17.25" customHeight="1" x14ac:dyDescent="0.2">
      <c r="B17" s="1" t="s">
        <v>1347</v>
      </c>
    </row>
    <row r="18" spans="2:27" s="1" customFormat="1" ht="6" customHeight="1" x14ac:dyDescent="0.2">
      <c r="B18" s="5"/>
      <c r="C18" s="637"/>
      <c r="D18" s="637"/>
      <c r="E18" s="637"/>
      <c r="F18" s="637"/>
      <c r="G18" s="637"/>
      <c r="H18" s="637"/>
      <c r="I18" s="637"/>
      <c r="J18" s="637"/>
      <c r="K18" s="637"/>
      <c r="L18" s="637"/>
      <c r="M18" s="637"/>
      <c r="N18" s="637"/>
      <c r="O18" s="637"/>
      <c r="P18" s="637"/>
      <c r="Q18" s="637"/>
      <c r="R18" s="637"/>
      <c r="S18" s="637"/>
      <c r="T18" s="637"/>
      <c r="U18" s="637"/>
      <c r="V18" s="637"/>
      <c r="W18" s="637"/>
      <c r="X18" s="637"/>
      <c r="Y18" s="637"/>
      <c r="Z18" s="637"/>
      <c r="AA18" s="4"/>
    </row>
    <row r="19" spans="2:27" s="1" customFormat="1" ht="19.5" customHeight="1" x14ac:dyDescent="0.2">
      <c r="B19" s="59"/>
      <c r="C19" s="1" t="s">
        <v>1348</v>
      </c>
      <c r="D19" s="7"/>
      <c r="E19" s="7"/>
      <c r="F19" s="7"/>
      <c r="G19" s="7"/>
      <c r="H19" s="7"/>
      <c r="I19" s="7"/>
      <c r="J19" s="7"/>
      <c r="K19" s="7"/>
      <c r="L19" s="7"/>
      <c r="M19" s="7"/>
      <c r="N19" s="7"/>
      <c r="O19" s="7"/>
      <c r="Y19" s="2450" t="s">
        <v>1138</v>
      </c>
      <c r="Z19" s="2450"/>
      <c r="AA19" s="636"/>
    </row>
    <row r="20" spans="2:27" s="1" customFormat="1" x14ac:dyDescent="0.2">
      <c r="B20" s="59"/>
      <c r="D20" s="7"/>
      <c r="E20" s="7"/>
      <c r="F20" s="7"/>
      <c r="G20" s="7"/>
      <c r="H20" s="7"/>
      <c r="I20" s="7"/>
      <c r="J20" s="7"/>
      <c r="K20" s="7"/>
      <c r="L20" s="7"/>
      <c r="M20" s="7"/>
      <c r="N20" s="7"/>
      <c r="O20" s="7"/>
      <c r="Y20" s="662"/>
      <c r="Z20" s="662"/>
      <c r="AA20" s="636"/>
    </row>
    <row r="21" spans="2:27" s="1" customFormat="1" x14ac:dyDescent="0.2">
      <c r="B21" s="59"/>
      <c r="C21" s="1" t="s">
        <v>1349</v>
      </c>
      <c r="D21" s="7"/>
      <c r="E21" s="7"/>
      <c r="F21" s="7"/>
      <c r="G21" s="7"/>
      <c r="H21" s="7"/>
      <c r="I21" s="7"/>
      <c r="J21" s="7"/>
      <c r="K21" s="7"/>
      <c r="L21" s="7"/>
      <c r="M21" s="7"/>
      <c r="N21" s="7"/>
      <c r="O21" s="7"/>
      <c r="Y21" s="662"/>
      <c r="Z21" s="662"/>
      <c r="AA21" s="636"/>
    </row>
    <row r="22" spans="2:27" s="1" customFormat="1" ht="19.5" customHeight="1" x14ac:dyDescent="0.2">
      <c r="B22" s="59"/>
      <c r="C22" s="1" t="s">
        <v>1350</v>
      </c>
      <c r="D22" s="7"/>
      <c r="E22" s="7"/>
      <c r="F22" s="7"/>
      <c r="G22" s="7"/>
      <c r="H22" s="7"/>
      <c r="I22" s="7"/>
      <c r="J22" s="7"/>
      <c r="K22" s="7"/>
      <c r="L22" s="7"/>
      <c r="M22" s="7"/>
      <c r="N22" s="7"/>
      <c r="O22" s="7"/>
      <c r="Y22" s="2450" t="s">
        <v>1138</v>
      </c>
      <c r="Z22" s="2450"/>
      <c r="AA22" s="636"/>
    </row>
    <row r="23" spans="2:27" s="1" customFormat="1" ht="19.5" customHeight="1" x14ac:dyDescent="0.2">
      <c r="B23" s="59"/>
      <c r="C23" s="1" t="s">
        <v>1351</v>
      </c>
      <c r="D23" s="7"/>
      <c r="E23" s="7"/>
      <c r="F23" s="7"/>
      <c r="G23" s="7"/>
      <c r="H23" s="7"/>
      <c r="I23" s="7"/>
      <c r="J23" s="7"/>
      <c r="K23" s="7"/>
      <c r="L23" s="7"/>
      <c r="M23" s="7"/>
      <c r="N23" s="7"/>
      <c r="O23" s="7"/>
      <c r="Y23" s="2450" t="s">
        <v>1138</v>
      </c>
      <c r="Z23" s="2450"/>
      <c r="AA23" s="636"/>
    </row>
    <row r="24" spans="2:27" s="1" customFormat="1" ht="19.5" customHeight="1" x14ac:dyDescent="0.2">
      <c r="B24" s="59"/>
      <c r="C24" s="1" t="s">
        <v>1352</v>
      </c>
      <c r="D24" s="7"/>
      <c r="E24" s="7"/>
      <c r="F24" s="7"/>
      <c r="G24" s="7"/>
      <c r="H24" s="7"/>
      <c r="I24" s="7"/>
      <c r="J24" s="7"/>
      <c r="K24" s="7"/>
      <c r="L24" s="7"/>
      <c r="M24" s="7"/>
      <c r="N24" s="7"/>
      <c r="O24" s="7"/>
      <c r="Y24" s="2450" t="s">
        <v>1138</v>
      </c>
      <c r="Z24" s="2450"/>
      <c r="AA24" s="636"/>
    </row>
    <row r="25" spans="2:27" s="1" customFormat="1" ht="19.5" customHeight="1" x14ac:dyDescent="0.2">
      <c r="B25" s="59"/>
      <c r="D25" s="2256" t="s">
        <v>1353</v>
      </c>
      <c r="E25" s="2256"/>
      <c r="F25" s="2256"/>
      <c r="G25" s="2256"/>
      <c r="H25" s="2256"/>
      <c r="I25" s="2256"/>
      <c r="J25" s="2256"/>
      <c r="K25" s="7"/>
      <c r="L25" s="7"/>
      <c r="M25" s="7"/>
      <c r="N25" s="7"/>
      <c r="O25" s="7"/>
      <c r="Y25" s="662"/>
      <c r="Z25" s="662"/>
      <c r="AA25" s="636"/>
    </row>
    <row r="26" spans="2:27" s="1" customFormat="1" ht="24.9" customHeight="1" x14ac:dyDescent="0.2">
      <c r="B26" s="59"/>
      <c r="C26" s="1" t="s">
        <v>1354</v>
      </c>
      <c r="AA26" s="636"/>
    </row>
    <row r="27" spans="2:27" s="1" customFormat="1" ht="6.75" customHeight="1" x14ac:dyDescent="0.2">
      <c r="B27" s="59"/>
      <c r="AA27" s="636"/>
    </row>
    <row r="28" spans="2:27" s="1" customFormat="1" ht="23.25" customHeight="1" x14ac:dyDescent="0.2">
      <c r="B28" s="59" t="s">
        <v>586</v>
      </c>
      <c r="C28" s="2258" t="s">
        <v>587</v>
      </c>
      <c r="D28" s="2259"/>
      <c r="E28" s="2259"/>
      <c r="F28" s="2259"/>
      <c r="G28" s="2259"/>
      <c r="H28" s="2260"/>
      <c r="I28" s="2439"/>
      <c r="J28" s="2439"/>
      <c r="K28" s="2439"/>
      <c r="L28" s="2439"/>
      <c r="M28" s="2439"/>
      <c r="N28" s="2439"/>
      <c r="O28" s="2439"/>
      <c r="P28" s="2439"/>
      <c r="Q28" s="2439"/>
      <c r="R28" s="2439"/>
      <c r="S28" s="2439"/>
      <c r="T28" s="2439"/>
      <c r="U28" s="2439"/>
      <c r="V28" s="2439"/>
      <c r="W28" s="2439"/>
      <c r="X28" s="2439"/>
      <c r="Y28" s="2439"/>
      <c r="Z28" s="2440"/>
      <c r="AA28" s="636"/>
    </row>
    <row r="29" spans="2:27" s="1" customFormat="1" ht="23.25" customHeight="1" x14ac:dyDescent="0.2">
      <c r="B29" s="59" t="s">
        <v>586</v>
      </c>
      <c r="C29" s="2258" t="s">
        <v>588</v>
      </c>
      <c r="D29" s="2259"/>
      <c r="E29" s="2259"/>
      <c r="F29" s="2259"/>
      <c r="G29" s="2259"/>
      <c r="H29" s="2260"/>
      <c r="I29" s="2439"/>
      <c r="J29" s="2439"/>
      <c r="K29" s="2439"/>
      <c r="L29" s="2439"/>
      <c r="M29" s="2439"/>
      <c r="N29" s="2439"/>
      <c r="O29" s="2439"/>
      <c r="P29" s="2439"/>
      <c r="Q29" s="2439"/>
      <c r="R29" s="2439"/>
      <c r="S29" s="2439"/>
      <c r="T29" s="2439"/>
      <c r="U29" s="2439"/>
      <c r="V29" s="2439"/>
      <c r="W29" s="2439"/>
      <c r="X29" s="2439"/>
      <c r="Y29" s="2439"/>
      <c r="Z29" s="2440"/>
      <c r="AA29" s="636"/>
    </row>
    <row r="30" spans="2:27" s="1" customFormat="1" ht="23.25" customHeight="1" x14ac:dyDescent="0.2">
      <c r="B30" s="59" t="s">
        <v>586</v>
      </c>
      <c r="C30" s="2258" t="s">
        <v>589</v>
      </c>
      <c r="D30" s="2259"/>
      <c r="E30" s="2259"/>
      <c r="F30" s="2259"/>
      <c r="G30" s="2259"/>
      <c r="H30" s="2260"/>
      <c r="I30" s="2439"/>
      <c r="J30" s="2439"/>
      <c r="K30" s="2439"/>
      <c r="L30" s="2439"/>
      <c r="M30" s="2439"/>
      <c r="N30" s="2439"/>
      <c r="O30" s="2439"/>
      <c r="P30" s="2439"/>
      <c r="Q30" s="2439"/>
      <c r="R30" s="2439"/>
      <c r="S30" s="2439"/>
      <c r="T30" s="2439"/>
      <c r="U30" s="2439"/>
      <c r="V30" s="2439"/>
      <c r="W30" s="2439"/>
      <c r="X30" s="2439"/>
      <c r="Y30" s="2439"/>
      <c r="Z30" s="2440"/>
      <c r="AA30" s="636"/>
    </row>
    <row r="31" spans="2:27" s="1" customFormat="1" ht="9" customHeight="1" x14ac:dyDescent="0.2">
      <c r="B31" s="59"/>
      <c r="C31" s="7"/>
      <c r="D31" s="7"/>
      <c r="E31" s="7"/>
      <c r="F31" s="7"/>
      <c r="G31" s="7"/>
      <c r="H31" s="7"/>
      <c r="I31" s="2"/>
      <c r="J31" s="2"/>
      <c r="K31" s="2"/>
      <c r="L31" s="2"/>
      <c r="M31" s="2"/>
      <c r="N31" s="2"/>
      <c r="O31" s="2"/>
      <c r="P31" s="2"/>
      <c r="Q31" s="2"/>
      <c r="R31" s="2"/>
      <c r="S31" s="2"/>
      <c r="T31" s="2"/>
      <c r="U31" s="2"/>
      <c r="V31" s="2"/>
      <c r="W31" s="2"/>
      <c r="X31" s="2"/>
      <c r="Y31" s="2"/>
      <c r="Z31" s="2"/>
      <c r="AA31" s="636"/>
    </row>
    <row r="32" spans="2:27" s="1" customFormat="1" ht="19.5" customHeight="1" x14ac:dyDescent="0.2">
      <c r="B32" s="59"/>
      <c r="C32" s="1" t="s">
        <v>1355</v>
      </c>
      <c r="D32" s="7"/>
      <c r="E32" s="7"/>
      <c r="F32" s="7"/>
      <c r="G32" s="7"/>
      <c r="H32" s="7"/>
      <c r="I32" s="7"/>
      <c r="J32" s="7"/>
      <c r="K32" s="7"/>
      <c r="L32" s="7"/>
      <c r="M32" s="7"/>
      <c r="N32" s="7"/>
      <c r="O32" s="7"/>
      <c r="Y32" s="2450" t="s">
        <v>1138</v>
      </c>
      <c r="Z32" s="2450"/>
      <c r="AA32" s="636"/>
    </row>
    <row r="33" spans="1:37" s="1" customFormat="1" ht="12.75" customHeight="1" x14ac:dyDescent="0.2">
      <c r="B33" s="59"/>
      <c r="D33" s="7"/>
      <c r="E33" s="7"/>
      <c r="F33" s="7"/>
      <c r="G33" s="7"/>
      <c r="H33" s="7"/>
      <c r="I33" s="7"/>
      <c r="J33" s="7"/>
      <c r="K33" s="7"/>
      <c r="L33" s="7"/>
      <c r="M33" s="7"/>
      <c r="N33" s="7"/>
      <c r="O33" s="7"/>
      <c r="Y33" s="662"/>
      <c r="Z33" s="662"/>
      <c r="AA33" s="636"/>
    </row>
    <row r="34" spans="1:37" s="1" customFormat="1" ht="19.5" customHeight="1" x14ac:dyDescent="0.2">
      <c r="B34" s="59"/>
      <c r="C34" s="2581" t="s">
        <v>1588</v>
      </c>
      <c r="D34" s="2581"/>
      <c r="E34" s="2581"/>
      <c r="F34" s="2581"/>
      <c r="G34" s="2581"/>
      <c r="H34" s="2581"/>
      <c r="I34" s="2581"/>
      <c r="J34" s="2581"/>
      <c r="K34" s="2581"/>
      <c r="L34" s="2581"/>
      <c r="M34" s="2581"/>
      <c r="N34" s="2581"/>
      <c r="O34" s="2581"/>
      <c r="P34" s="2581"/>
      <c r="Q34" s="2581"/>
      <c r="R34" s="2581"/>
      <c r="S34" s="2581"/>
      <c r="T34" s="2581"/>
      <c r="U34" s="2581"/>
      <c r="V34" s="2581"/>
      <c r="W34" s="2581"/>
      <c r="X34" s="2581"/>
      <c r="Y34" s="2581"/>
      <c r="Z34" s="2581"/>
      <c r="AA34" s="636"/>
    </row>
    <row r="35" spans="1:37" s="1" customFormat="1" ht="19.5" customHeight="1" x14ac:dyDescent="0.2">
      <c r="B35" s="59"/>
      <c r="C35" s="2581" t="s">
        <v>1589</v>
      </c>
      <c r="D35" s="2581"/>
      <c r="E35" s="2581"/>
      <c r="F35" s="2581"/>
      <c r="G35" s="2581"/>
      <c r="H35" s="2581"/>
      <c r="I35" s="2581"/>
      <c r="J35" s="2581"/>
      <c r="K35" s="2581"/>
      <c r="L35" s="2581"/>
      <c r="M35" s="2581"/>
      <c r="N35" s="2581"/>
      <c r="O35" s="2581"/>
      <c r="P35" s="2581"/>
      <c r="Q35" s="2581"/>
      <c r="R35" s="2581"/>
      <c r="S35" s="2581"/>
      <c r="T35" s="2581"/>
      <c r="U35" s="2581"/>
      <c r="V35" s="2581"/>
      <c r="W35" s="2581"/>
      <c r="X35" s="2581"/>
      <c r="Y35" s="2581"/>
      <c r="Z35" s="2581"/>
      <c r="AA35" s="636"/>
    </row>
    <row r="36" spans="1:37" s="1" customFormat="1" ht="19.5" customHeight="1" x14ac:dyDescent="0.2">
      <c r="B36" s="59"/>
      <c r="C36" s="2256" t="s">
        <v>1590</v>
      </c>
      <c r="D36" s="2256"/>
      <c r="E36" s="2256"/>
      <c r="F36" s="2256"/>
      <c r="G36" s="2256"/>
      <c r="H36" s="2256"/>
      <c r="I36" s="2256"/>
      <c r="J36" s="2256"/>
      <c r="K36" s="2256"/>
      <c r="L36" s="2256"/>
      <c r="M36" s="2256"/>
      <c r="N36" s="2256"/>
      <c r="O36" s="2256"/>
      <c r="P36" s="2256"/>
      <c r="Q36" s="2256"/>
      <c r="R36" s="2256"/>
      <c r="S36" s="2256"/>
      <c r="T36" s="2256"/>
      <c r="U36" s="2256"/>
      <c r="V36" s="2256"/>
      <c r="W36" s="2256"/>
      <c r="X36" s="2256"/>
      <c r="Y36" s="2256"/>
      <c r="Z36" s="2256"/>
      <c r="AA36" s="636"/>
    </row>
    <row r="37" spans="1:37" s="2" customFormat="1" ht="12.75" customHeight="1" x14ac:dyDescent="0.2">
      <c r="A37" s="1"/>
      <c r="B37" s="59"/>
      <c r="C37" s="7"/>
      <c r="D37" s="7"/>
      <c r="E37" s="7"/>
      <c r="F37" s="7"/>
      <c r="G37" s="7"/>
      <c r="H37" s="7"/>
      <c r="I37" s="7"/>
      <c r="J37" s="7"/>
      <c r="K37" s="7"/>
      <c r="L37" s="7"/>
      <c r="M37" s="7"/>
      <c r="N37" s="7"/>
      <c r="O37" s="7"/>
      <c r="P37" s="1"/>
      <c r="Q37" s="1"/>
      <c r="R37" s="1"/>
      <c r="S37" s="1"/>
      <c r="T37" s="1"/>
      <c r="U37" s="1"/>
      <c r="V37" s="1"/>
      <c r="W37" s="1"/>
      <c r="X37" s="1"/>
      <c r="Y37" s="1"/>
      <c r="Z37" s="1"/>
      <c r="AA37" s="636"/>
      <c r="AB37" s="1"/>
      <c r="AC37" s="1"/>
      <c r="AD37" s="1"/>
      <c r="AE37" s="1"/>
      <c r="AF37" s="1"/>
      <c r="AG37" s="1"/>
      <c r="AH37" s="1"/>
      <c r="AI37" s="1"/>
      <c r="AJ37" s="1"/>
      <c r="AK37" s="1"/>
    </row>
    <row r="38" spans="1:37" s="2" customFormat="1" ht="18" customHeight="1" x14ac:dyDescent="0.2">
      <c r="A38" s="1"/>
      <c r="B38" s="59"/>
      <c r="C38" s="1"/>
      <c r="D38" s="2581" t="s">
        <v>1356</v>
      </c>
      <c r="E38" s="2581"/>
      <c r="F38" s="2581"/>
      <c r="G38" s="2581"/>
      <c r="H38" s="2581"/>
      <c r="I38" s="2581"/>
      <c r="J38" s="2581"/>
      <c r="K38" s="2581"/>
      <c r="L38" s="2581"/>
      <c r="M38" s="2581"/>
      <c r="N38" s="2581"/>
      <c r="O38" s="2581"/>
      <c r="P38" s="2581"/>
      <c r="Q38" s="2581"/>
      <c r="R38" s="2581"/>
      <c r="S38" s="2581"/>
      <c r="T38" s="2581"/>
      <c r="U38" s="2581"/>
      <c r="V38" s="2581"/>
      <c r="W38" s="1"/>
      <c r="X38" s="1"/>
      <c r="Y38" s="2450" t="s">
        <v>1138</v>
      </c>
      <c r="Z38" s="2450"/>
      <c r="AA38" s="636"/>
      <c r="AB38" s="1"/>
      <c r="AC38" s="1"/>
      <c r="AD38" s="1"/>
      <c r="AE38" s="1"/>
      <c r="AF38" s="1"/>
      <c r="AG38" s="1"/>
      <c r="AH38" s="1"/>
      <c r="AI38" s="1"/>
      <c r="AJ38" s="1"/>
      <c r="AK38" s="1"/>
    </row>
    <row r="39" spans="1:37" s="2" customFormat="1" ht="37.5" customHeight="1" x14ac:dyDescent="0.2">
      <c r="B39" s="530"/>
      <c r="D39" s="2581" t="s">
        <v>591</v>
      </c>
      <c r="E39" s="2581"/>
      <c r="F39" s="2581"/>
      <c r="G39" s="2581"/>
      <c r="H39" s="2581"/>
      <c r="I39" s="2581"/>
      <c r="J39" s="2581"/>
      <c r="K39" s="2581"/>
      <c r="L39" s="2581"/>
      <c r="M39" s="2581"/>
      <c r="N39" s="2581"/>
      <c r="O39" s="2581"/>
      <c r="P39" s="2581"/>
      <c r="Q39" s="2581"/>
      <c r="R39" s="2581"/>
      <c r="S39" s="2581"/>
      <c r="T39" s="2581"/>
      <c r="U39" s="2581"/>
      <c r="V39" s="2581"/>
      <c r="Y39" s="2450" t="s">
        <v>1138</v>
      </c>
      <c r="Z39" s="2450"/>
      <c r="AA39" s="52"/>
    </row>
    <row r="40" spans="1:37" ht="19.5" customHeight="1" x14ac:dyDescent="0.2">
      <c r="A40" s="2"/>
      <c r="B40" s="530"/>
      <c r="C40" s="2"/>
      <c r="D40" s="2581" t="s">
        <v>1102</v>
      </c>
      <c r="E40" s="2581"/>
      <c r="F40" s="2581"/>
      <c r="G40" s="2581"/>
      <c r="H40" s="2581"/>
      <c r="I40" s="2581"/>
      <c r="J40" s="2581"/>
      <c r="K40" s="2581"/>
      <c r="L40" s="2581"/>
      <c r="M40" s="2581"/>
      <c r="N40" s="2581"/>
      <c r="O40" s="2581"/>
      <c r="P40" s="2581"/>
      <c r="Q40" s="2581"/>
      <c r="R40" s="2581"/>
      <c r="S40" s="2581"/>
      <c r="T40" s="2581"/>
      <c r="U40" s="2581"/>
      <c r="V40" s="2581"/>
      <c r="W40" s="2"/>
      <c r="X40" s="2"/>
      <c r="Y40" s="2450" t="s">
        <v>1138</v>
      </c>
      <c r="Z40" s="2450"/>
      <c r="AA40" s="52"/>
      <c r="AB40" s="2"/>
      <c r="AC40" s="2"/>
      <c r="AD40" s="2"/>
      <c r="AE40" s="2"/>
      <c r="AF40" s="2"/>
      <c r="AG40" s="2"/>
      <c r="AH40" s="2"/>
      <c r="AI40" s="2"/>
      <c r="AJ40" s="2"/>
      <c r="AK40" s="2"/>
    </row>
    <row r="41" spans="1:37" s="1" customFormat="1" ht="19.5" customHeight="1" x14ac:dyDescent="0.2">
      <c r="A41" s="2"/>
      <c r="B41" s="530"/>
      <c r="C41" s="2"/>
      <c r="D41" s="2581" t="s">
        <v>1591</v>
      </c>
      <c r="E41" s="2581"/>
      <c r="F41" s="2581"/>
      <c r="G41" s="2581"/>
      <c r="H41" s="2581"/>
      <c r="I41" s="2581"/>
      <c r="J41" s="2581"/>
      <c r="K41" s="2581"/>
      <c r="L41" s="2581"/>
      <c r="M41" s="2581"/>
      <c r="N41" s="2581"/>
      <c r="O41" s="2581"/>
      <c r="P41" s="2581"/>
      <c r="Q41" s="2581"/>
      <c r="R41" s="2581"/>
      <c r="S41" s="2581"/>
      <c r="T41" s="2581"/>
      <c r="U41" s="2581"/>
      <c r="V41" s="2581"/>
      <c r="W41" s="2"/>
      <c r="X41" s="2"/>
      <c r="Y41" s="2450" t="s">
        <v>1138</v>
      </c>
      <c r="Z41" s="2450"/>
      <c r="AA41" s="52"/>
      <c r="AB41" s="2"/>
      <c r="AC41" s="2"/>
      <c r="AD41" s="2"/>
      <c r="AE41" s="2"/>
      <c r="AF41" s="2"/>
      <c r="AG41" s="2"/>
      <c r="AH41" s="2"/>
      <c r="AI41" s="2"/>
      <c r="AJ41" s="2"/>
      <c r="AK41" s="2"/>
    </row>
    <row r="42" spans="1:37" s="1" customFormat="1" ht="16.5" customHeight="1" x14ac:dyDescent="0.2">
      <c r="A42" s="2"/>
      <c r="B42" s="530"/>
      <c r="C42" s="2"/>
      <c r="D42" s="2581" t="s">
        <v>1592</v>
      </c>
      <c r="E42" s="2581"/>
      <c r="F42" s="2581"/>
      <c r="G42" s="2581"/>
      <c r="H42" s="2581"/>
      <c r="I42" s="2581"/>
      <c r="J42" s="2581"/>
      <c r="K42" s="2581"/>
      <c r="L42" s="2581"/>
      <c r="M42" s="2581"/>
      <c r="N42" s="2581"/>
      <c r="O42" s="2581"/>
      <c r="P42" s="2581"/>
      <c r="Q42" s="2581"/>
      <c r="R42" s="2581"/>
      <c r="S42" s="2581"/>
      <c r="T42" s="2581"/>
      <c r="U42" s="2581"/>
      <c r="V42" s="2581"/>
      <c r="W42" s="2"/>
      <c r="X42" s="2"/>
      <c r="Y42" s="169"/>
      <c r="Z42" s="169"/>
      <c r="AA42" s="52"/>
      <c r="AB42" s="2"/>
      <c r="AC42" s="2"/>
      <c r="AD42" s="2"/>
      <c r="AE42" s="2"/>
      <c r="AF42" s="2"/>
      <c r="AG42" s="2"/>
      <c r="AH42" s="2"/>
      <c r="AI42" s="2"/>
      <c r="AJ42" s="2"/>
      <c r="AK42" s="2"/>
    </row>
    <row r="43" spans="1:37" s="1" customFormat="1" ht="8.25" customHeight="1" x14ac:dyDescent="0.2">
      <c r="A43" s="3"/>
      <c r="B43" s="590"/>
      <c r="C43" s="19"/>
      <c r="D43" s="19"/>
      <c r="E43" s="19"/>
      <c r="F43" s="19"/>
      <c r="G43" s="19"/>
      <c r="H43" s="19"/>
      <c r="I43" s="19"/>
      <c r="J43" s="19"/>
      <c r="K43" s="19"/>
      <c r="L43" s="19"/>
      <c r="M43" s="19"/>
      <c r="N43" s="19"/>
      <c r="O43" s="19"/>
      <c r="P43" s="19"/>
      <c r="Q43" s="19"/>
      <c r="R43" s="19"/>
      <c r="S43" s="19"/>
      <c r="T43" s="19"/>
      <c r="U43" s="19"/>
      <c r="V43" s="19"/>
      <c r="W43" s="19"/>
      <c r="X43" s="19"/>
      <c r="Y43" s="19"/>
      <c r="Z43" s="19"/>
      <c r="AA43" s="20"/>
      <c r="AB43" s="3"/>
      <c r="AC43" s="3"/>
      <c r="AD43" s="3"/>
      <c r="AE43" s="3"/>
      <c r="AF43" s="3"/>
      <c r="AG43" s="3"/>
      <c r="AH43" s="3"/>
      <c r="AI43" s="3"/>
      <c r="AJ43" s="3"/>
      <c r="AK43" s="3"/>
    </row>
    <row r="44" spans="1:37" s="1" customFormat="1" x14ac:dyDescent="0.2"/>
    <row r="45" spans="1:37" s="1" customFormat="1" ht="19.5" customHeight="1" x14ac:dyDescent="0.2">
      <c r="B45" s="1" t="s">
        <v>1357</v>
      </c>
    </row>
    <row r="46" spans="1:37" s="1" customFormat="1" ht="19.5" customHeight="1" x14ac:dyDescent="0.2">
      <c r="B46" s="5"/>
      <c r="C46" s="637"/>
      <c r="D46" s="637"/>
      <c r="E46" s="637"/>
      <c r="F46" s="637"/>
      <c r="G46" s="637"/>
      <c r="H46" s="637"/>
      <c r="I46" s="637"/>
      <c r="J46" s="637"/>
      <c r="K46" s="637"/>
      <c r="L46" s="637"/>
      <c r="M46" s="637"/>
      <c r="N46" s="637"/>
      <c r="O46" s="637"/>
      <c r="P46" s="637"/>
      <c r="Q46" s="637"/>
      <c r="R46" s="637"/>
      <c r="S46" s="637"/>
      <c r="T46" s="637"/>
      <c r="U46" s="637"/>
      <c r="V46" s="637"/>
      <c r="W46" s="637"/>
      <c r="X46" s="637"/>
      <c r="Y46" s="637"/>
      <c r="Z46" s="637"/>
      <c r="AA46" s="4"/>
    </row>
    <row r="47" spans="1:37" s="1" customFormat="1" ht="19.5" customHeight="1" x14ac:dyDescent="0.2">
      <c r="B47" s="59"/>
      <c r="C47" s="1" t="s">
        <v>1358</v>
      </c>
      <c r="D47" s="7"/>
      <c r="E47" s="7"/>
      <c r="F47" s="7"/>
      <c r="G47" s="7"/>
      <c r="H47" s="7"/>
      <c r="I47" s="7"/>
      <c r="J47" s="7"/>
      <c r="K47" s="7"/>
      <c r="L47" s="7"/>
      <c r="M47" s="7"/>
      <c r="N47" s="7"/>
      <c r="O47" s="7"/>
      <c r="Y47" s="662"/>
      <c r="Z47" s="662"/>
      <c r="AA47" s="636"/>
    </row>
    <row r="48" spans="1:37" s="1" customFormat="1" ht="19.5" customHeight="1" x14ac:dyDescent="0.2">
      <c r="B48" s="59"/>
      <c r="C48" s="1" t="s">
        <v>1359</v>
      </c>
      <c r="D48" s="7"/>
      <c r="E48" s="7"/>
      <c r="F48" s="7"/>
      <c r="G48" s="7"/>
      <c r="H48" s="7"/>
      <c r="I48" s="7"/>
      <c r="J48" s="7"/>
      <c r="K48" s="7"/>
      <c r="L48" s="7"/>
      <c r="M48" s="7"/>
      <c r="N48" s="7"/>
      <c r="O48" s="7"/>
      <c r="Y48" s="2450" t="s">
        <v>1138</v>
      </c>
      <c r="Z48" s="2450"/>
      <c r="AA48" s="636"/>
    </row>
    <row r="49" spans="1:37" s="1" customFormat="1" ht="19.5" customHeight="1" x14ac:dyDescent="0.2">
      <c r="B49" s="59"/>
      <c r="D49" s="2582" t="s">
        <v>1360</v>
      </c>
      <c r="E49" s="2439"/>
      <c r="F49" s="2439"/>
      <c r="G49" s="2439"/>
      <c r="H49" s="2439"/>
      <c r="I49" s="2439"/>
      <c r="J49" s="2439"/>
      <c r="K49" s="2439"/>
      <c r="L49" s="2439"/>
      <c r="M49" s="2439"/>
      <c r="N49" s="2439"/>
      <c r="O49" s="2439"/>
      <c r="P49" s="2439"/>
      <c r="Q49" s="2439"/>
      <c r="R49" s="2583" t="s">
        <v>606</v>
      </c>
      <c r="S49" s="2584"/>
      <c r="T49" s="2584"/>
      <c r="U49" s="2584"/>
      <c r="V49" s="2585"/>
      <c r="AA49" s="636"/>
    </row>
    <row r="50" spans="1:37" s="1" customFormat="1" ht="19.5" customHeight="1" x14ac:dyDescent="0.2">
      <c r="B50" s="59"/>
      <c r="D50" s="2582" t="s">
        <v>1361</v>
      </c>
      <c r="E50" s="2439"/>
      <c r="F50" s="2439"/>
      <c r="G50" s="2439"/>
      <c r="H50" s="2439"/>
      <c r="I50" s="2439"/>
      <c r="J50" s="2439"/>
      <c r="K50" s="2439"/>
      <c r="L50" s="2439"/>
      <c r="M50" s="2439"/>
      <c r="N50" s="2439"/>
      <c r="O50" s="2439"/>
      <c r="P50" s="2439"/>
      <c r="Q50" s="2440"/>
      <c r="R50" s="2583" t="s">
        <v>606</v>
      </c>
      <c r="S50" s="2584"/>
      <c r="T50" s="2584"/>
      <c r="U50" s="2584"/>
      <c r="V50" s="2585"/>
      <c r="AA50" s="636"/>
    </row>
    <row r="51" spans="1:37" s="1" customFormat="1" ht="19.5" customHeight="1" x14ac:dyDescent="0.2">
      <c r="B51" s="59"/>
      <c r="C51" s="1" t="s">
        <v>1351</v>
      </c>
      <c r="D51" s="7"/>
      <c r="E51" s="7"/>
      <c r="F51" s="7"/>
      <c r="G51" s="7"/>
      <c r="H51" s="7"/>
      <c r="I51" s="7"/>
      <c r="J51" s="7"/>
      <c r="K51" s="7"/>
      <c r="L51" s="7"/>
      <c r="M51" s="7"/>
      <c r="N51" s="7"/>
      <c r="O51" s="7"/>
      <c r="Y51" s="2450" t="s">
        <v>1138</v>
      </c>
      <c r="Z51" s="2450"/>
      <c r="AA51" s="636"/>
    </row>
    <row r="52" spans="1:37" s="1" customFormat="1" ht="19.5" customHeight="1" x14ac:dyDescent="0.2">
      <c r="B52" s="59"/>
      <c r="C52" s="1" t="s">
        <v>1352</v>
      </c>
      <c r="D52" s="7"/>
      <c r="E52" s="7"/>
      <c r="F52" s="7"/>
      <c r="G52" s="7"/>
      <c r="H52" s="7"/>
      <c r="I52" s="7"/>
      <c r="J52" s="7"/>
      <c r="K52" s="7"/>
      <c r="L52" s="7"/>
      <c r="M52" s="7"/>
      <c r="N52" s="7"/>
      <c r="O52" s="7"/>
      <c r="Y52" s="2450" t="s">
        <v>1138</v>
      </c>
      <c r="Z52" s="2450"/>
      <c r="AA52" s="636"/>
    </row>
    <row r="53" spans="1:37" s="1" customFormat="1" ht="23.25" customHeight="1" x14ac:dyDescent="0.2">
      <c r="B53" s="59"/>
      <c r="D53" s="2256" t="s">
        <v>1353</v>
      </c>
      <c r="E53" s="2256"/>
      <c r="F53" s="2256"/>
      <c r="G53" s="2256"/>
      <c r="H53" s="2256"/>
      <c r="I53" s="2256"/>
      <c r="J53" s="2256"/>
      <c r="K53" s="7"/>
      <c r="L53" s="7"/>
      <c r="M53" s="7"/>
      <c r="N53" s="7"/>
      <c r="O53" s="7"/>
      <c r="Y53" s="662"/>
      <c r="Z53" s="662"/>
      <c r="AA53" s="636"/>
    </row>
    <row r="54" spans="1:37" s="1" customFormat="1" ht="23.25" customHeight="1" x14ac:dyDescent="0.2">
      <c r="B54" s="59"/>
      <c r="C54" s="1" t="s">
        <v>1354</v>
      </c>
      <c r="AA54" s="636"/>
    </row>
    <row r="55" spans="1:37" s="1" customFormat="1" ht="6.75" customHeight="1" x14ac:dyDescent="0.2">
      <c r="B55" s="59"/>
      <c r="AA55" s="636"/>
    </row>
    <row r="56" spans="1:37" s="1" customFormat="1" ht="19.5" customHeight="1" x14ac:dyDescent="0.2">
      <c r="B56" s="59" t="s">
        <v>586</v>
      </c>
      <c r="C56" s="2258" t="s">
        <v>587</v>
      </c>
      <c r="D56" s="2259"/>
      <c r="E56" s="2259"/>
      <c r="F56" s="2259"/>
      <c r="G56" s="2259"/>
      <c r="H56" s="2260"/>
      <c r="I56" s="2439"/>
      <c r="J56" s="2439"/>
      <c r="K56" s="2439"/>
      <c r="L56" s="2439"/>
      <c r="M56" s="2439"/>
      <c r="N56" s="2439"/>
      <c r="O56" s="2439"/>
      <c r="P56" s="2439"/>
      <c r="Q56" s="2439"/>
      <c r="R56" s="2439"/>
      <c r="S56" s="2439"/>
      <c r="T56" s="2439"/>
      <c r="U56" s="2439"/>
      <c r="V56" s="2439"/>
      <c r="W56" s="2439"/>
      <c r="X56" s="2439"/>
      <c r="Y56" s="2439"/>
      <c r="Z56" s="2440"/>
      <c r="AA56" s="636"/>
    </row>
    <row r="57" spans="1:37" s="1" customFormat="1" ht="19.5" customHeight="1" x14ac:dyDescent="0.2">
      <c r="B57" s="59" t="s">
        <v>586</v>
      </c>
      <c r="C57" s="2258" t="s">
        <v>588</v>
      </c>
      <c r="D57" s="2259"/>
      <c r="E57" s="2259"/>
      <c r="F57" s="2259"/>
      <c r="G57" s="2259"/>
      <c r="H57" s="2260"/>
      <c r="I57" s="2439"/>
      <c r="J57" s="2439"/>
      <c r="K57" s="2439"/>
      <c r="L57" s="2439"/>
      <c r="M57" s="2439"/>
      <c r="N57" s="2439"/>
      <c r="O57" s="2439"/>
      <c r="P57" s="2439"/>
      <c r="Q57" s="2439"/>
      <c r="R57" s="2439"/>
      <c r="S57" s="2439"/>
      <c r="T57" s="2439"/>
      <c r="U57" s="2439"/>
      <c r="V57" s="2439"/>
      <c r="W57" s="2439"/>
      <c r="X57" s="2439"/>
      <c r="Y57" s="2439"/>
      <c r="Z57" s="2440"/>
      <c r="AA57" s="636"/>
    </row>
    <row r="58" spans="1:37" s="1" customFormat="1" ht="19.5" customHeight="1" x14ac:dyDescent="0.2">
      <c r="B58" s="59" t="s">
        <v>586</v>
      </c>
      <c r="C58" s="2258" t="s">
        <v>589</v>
      </c>
      <c r="D58" s="2259"/>
      <c r="E58" s="2259"/>
      <c r="F58" s="2259"/>
      <c r="G58" s="2259"/>
      <c r="H58" s="2260"/>
      <c r="I58" s="2439"/>
      <c r="J58" s="2439"/>
      <c r="K58" s="2439"/>
      <c r="L58" s="2439"/>
      <c r="M58" s="2439"/>
      <c r="N58" s="2439"/>
      <c r="O58" s="2439"/>
      <c r="P58" s="2439"/>
      <c r="Q58" s="2439"/>
      <c r="R58" s="2439"/>
      <c r="S58" s="2439"/>
      <c r="T58" s="2439"/>
      <c r="U58" s="2439"/>
      <c r="V58" s="2439"/>
      <c r="W58" s="2439"/>
      <c r="X58" s="2439"/>
      <c r="Y58" s="2439"/>
      <c r="Z58" s="2440"/>
      <c r="AA58" s="636"/>
    </row>
    <row r="59" spans="1:37" s="1" customFormat="1" ht="19.5" customHeight="1" x14ac:dyDescent="0.2">
      <c r="B59" s="59"/>
      <c r="C59" s="7"/>
      <c r="D59" s="7"/>
      <c r="E59" s="7"/>
      <c r="F59" s="7"/>
      <c r="G59" s="7"/>
      <c r="H59" s="7"/>
      <c r="I59" s="2"/>
      <c r="J59" s="2"/>
      <c r="K59" s="2"/>
      <c r="L59" s="2"/>
      <c r="M59" s="2"/>
      <c r="N59" s="2"/>
      <c r="O59" s="2"/>
      <c r="P59" s="2"/>
      <c r="Q59" s="2"/>
      <c r="R59" s="2"/>
      <c r="S59" s="2"/>
      <c r="T59" s="2"/>
      <c r="U59" s="2"/>
      <c r="V59" s="2"/>
      <c r="W59" s="2"/>
      <c r="X59" s="2"/>
      <c r="Y59" s="2"/>
      <c r="Z59" s="2"/>
      <c r="AA59" s="636"/>
    </row>
    <row r="60" spans="1:37" s="2" customFormat="1" ht="18" customHeight="1" x14ac:dyDescent="0.2">
      <c r="A60" s="1"/>
      <c r="B60" s="59"/>
      <c r="C60" s="2254" t="s">
        <v>1362</v>
      </c>
      <c r="D60" s="2254"/>
      <c r="E60" s="2254"/>
      <c r="F60" s="2254"/>
      <c r="G60" s="2254"/>
      <c r="H60" s="2254"/>
      <c r="I60" s="2254"/>
      <c r="J60" s="2254"/>
      <c r="K60" s="2254"/>
      <c r="L60" s="2254"/>
      <c r="M60" s="2254"/>
      <c r="N60" s="2254"/>
      <c r="O60" s="2254"/>
      <c r="P60" s="2254"/>
      <c r="Q60" s="2254"/>
      <c r="R60" s="2254"/>
      <c r="S60" s="2254"/>
      <c r="T60" s="2254"/>
      <c r="U60" s="2254"/>
      <c r="V60" s="2254"/>
      <c r="W60" s="2254"/>
      <c r="X60" s="2254"/>
      <c r="Y60" s="2254"/>
      <c r="Z60" s="2254"/>
      <c r="AA60" s="2571"/>
      <c r="AB60" s="1"/>
      <c r="AC60" s="1"/>
      <c r="AD60" s="1"/>
      <c r="AE60" s="1"/>
      <c r="AF60" s="1"/>
      <c r="AG60" s="1"/>
      <c r="AH60" s="1"/>
      <c r="AI60" s="1"/>
      <c r="AJ60" s="1"/>
      <c r="AK60" s="1"/>
    </row>
    <row r="61" spans="1:37" s="2" customFormat="1" ht="18" customHeight="1" x14ac:dyDescent="0.2">
      <c r="A61" s="1"/>
      <c r="B61" s="59"/>
      <c r="C61" s="7"/>
      <c r="D61" s="7"/>
      <c r="E61" s="7"/>
      <c r="F61" s="7"/>
      <c r="G61" s="7"/>
      <c r="H61" s="7"/>
      <c r="I61" s="7"/>
      <c r="J61" s="7"/>
      <c r="K61" s="7"/>
      <c r="L61" s="7"/>
      <c r="M61" s="7"/>
      <c r="N61" s="7"/>
      <c r="O61" s="7"/>
      <c r="P61" s="1"/>
      <c r="Q61" s="1"/>
      <c r="R61" s="1"/>
      <c r="S61" s="1"/>
      <c r="T61" s="1"/>
      <c r="U61" s="1"/>
      <c r="V61" s="1"/>
      <c r="W61" s="1"/>
      <c r="X61" s="1"/>
      <c r="Y61" s="1"/>
      <c r="Z61" s="1"/>
      <c r="AA61" s="636"/>
      <c r="AB61" s="1"/>
      <c r="AC61" s="1"/>
      <c r="AD61" s="1"/>
      <c r="AE61" s="1"/>
      <c r="AF61" s="1"/>
      <c r="AG61" s="1"/>
      <c r="AH61" s="1"/>
      <c r="AI61" s="1"/>
      <c r="AJ61" s="1"/>
      <c r="AK61" s="1"/>
    </row>
    <row r="62" spans="1:37" s="2" customFormat="1" ht="19.5" customHeight="1" x14ac:dyDescent="0.2">
      <c r="A62" s="1"/>
      <c r="B62" s="59"/>
      <c r="C62" s="1"/>
      <c r="D62" s="2581" t="s">
        <v>1363</v>
      </c>
      <c r="E62" s="2581"/>
      <c r="F62" s="2581"/>
      <c r="G62" s="2581"/>
      <c r="H62" s="2581"/>
      <c r="I62" s="2581"/>
      <c r="J62" s="2581"/>
      <c r="K62" s="2581"/>
      <c r="L62" s="2581"/>
      <c r="M62" s="2581"/>
      <c r="N62" s="2581"/>
      <c r="O62" s="2581"/>
      <c r="P62" s="2581"/>
      <c r="Q62" s="2581"/>
      <c r="R62" s="2581"/>
      <c r="S62" s="2581"/>
      <c r="T62" s="2581"/>
      <c r="U62" s="2581"/>
      <c r="V62" s="2581"/>
      <c r="W62" s="1"/>
      <c r="X62" s="1"/>
      <c r="Y62" s="2450" t="s">
        <v>1138</v>
      </c>
      <c r="Z62" s="2450"/>
      <c r="AA62" s="636"/>
      <c r="AB62" s="1"/>
      <c r="AC62" s="1"/>
      <c r="AD62" s="1"/>
      <c r="AE62" s="1"/>
      <c r="AF62" s="1"/>
      <c r="AG62" s="1"/>
      <c r="AH62" s="1"/>
      <c r="AI62" s="1"/>
      <c r="AJ62" s="1"/>
      <c r="AK62" s="1"/>
    </row>
    <row r="63" spans="1:37" ht="19.5" customHeight="1" x14ac:dyDescent="0.2">
      <c r="A63" s="2"/>
      <c r="B63" s="530"/>
      <c r="C63" s="2"/>
      <c r="D63" s="2581" t="s">
        <v>591</v>
      </c>
      <c r="E63" s="2581"/>
      <c r="F63" s="2581"/>
      <c r="G63" s="2581"/>
      <c r="H63" s="2581"/>
      <c r="I63" s="2581"/>
      <c r="J63" s="2581"/>
      <c r="K63" s="2581"/>
      <c r="L63" s="2581"/>
      <c r="M63" s="2581"/>
      <c r="N63" s="2581"/>
      <c r="O63" s="2581"/>
      <c r="P63" s="2581"/>
      <c r="Q63" s="2581"/>
      <c r="R63" s="2581"/>
      <c r="S63" s="2581"/>
      <c r="T63" s="2581"/>
      <c r="U63" s="2581"/>
      <c r="V63" s="2581"/>
      <c r="W63" s="2"/>
      <c r="X63" s="2"/>
      <c r="Y63" s="2450" t="s">
        <v>1138</v>
      </c>
      <c r="Z63" s="2450"/>
      <c r="AA63" s="52"/>
      <c r="AB63" s="2"/>
      <c r="AC63" s="2"/>
      <c r="AD63" s="2"/>
      <c r="AE63" s="2"/>
      <c r="AF63" s="2"/>
      <c r="AG63" s="2"/>
      <c r="AH63" s="2"/>
      <c r="AI63" s="2"/>
      <c r="AJ63" s="2"/>
      <c r="AK63" s="2"/>
    </row>
    <row r="64" spans="1:37" ht="19.5" customHeight="1" x14ac:dyDescent="0.2">
      <c r="A64" s="2"/>
      <c r="B64" s="530"/>
      <c r="C64" s="2"/>
      <c r="D64" s="2581" t="s">
        <v>1102</v>
      </c>
      <c r="E64" s="2581"/>
      <c r="F64" s="2581"/>
      <c r="G64" s="2581"/>
      <c r="H64" s="2581"/>
      <c r="I64" s="2581"/>
      <c r="J64" s="2581"/>
      <c r="K64" s="2581"/>
      <c r="L64" s="2581"/>
      <c r="M64" s="2581"/>
      <c r="N64" s="2581"/>
      <c r="O64" s="2581"/>
      <c r="P64" s="2581"/>
      <c r="Q64" s="2581"/>
      <c r="R64" s="2581"/>
      <c r="S64" s="2581"/>
      <c r="T64" s="2581"/>
      <c r="U64" s="2581"/>
      <c r="V64" s="2581"/>
      <c r="W64" s="2"/>
      <c r="X64" s="2"/>
      <c r="Y64" s="2450" t="s">
        <v>1138</v>
      </c>
      <c r="Z64" s="2450"/>
      <c r="AA64" s="52"/>
      <c r="AB64" s="2"/>
      <c r="AC64" s="2"/>
      <c r="AD64" s="2"/>
      <c r="AE64" s="2"/>
      <c r="AF64" s="2"/>
      <c r="AG64" s="2"/>
      <c r="AH64" s="2"/>
      <c r="AI64" s="2"/>
      <c r="AJ64" s="2"/>
      <c r="AK64" s="2"/>
    </row>
    <row r="65" spans="1:37" ht="19.5" customHeight="1" x14ac:dyDescent="0.2">
      <c r="A65" s="2"/>
      <c r="B65" s="530"/>
      <c r="C65" s="2"/>
      <c r="D65" s="2581" t="s">
        <v>1591</v>
      </c>
      <c r="E65" s="2581"/>
      <c r="F65" s="2581"/>
      <c r="G65" s="2581"/>
      <c r="H65" s="2581"/>
      <c r="I65" s="2581"/>
      <c r="J65" s="2581"/>
      <c r="K65" s="2581"/>
      <c r="L65" s="2581"/>
      <c r="M65" s="2581"/>
      <c r="N65" s="2581"/>
      <c r="O65" s="2581"/>
      <c r="P65" s="2581"/>
      <c r="Q65" s="2581"/>
      <c r="R65" s="2581"/>
      <c r="S65" s="2581"/>
      <c r="T65" s="2581"/>
      <c r="U65" s="2581"/>
      <c r="V65" s="2581"/>
      <c r="W65" s="2"/>
      <c r="X65" s="2"/>
      <c r="Y65" s="2450" t="s">
        <v>1138</v>
      </c>
      <c r="Z65" s="2450"/>
      <c r="AA65" s="52"/>
      <c r="AB65" s="2"/>
      <c r="AC65" s="2"/>
      <c r="AD65" s="2"/>
      <c r="AE65" s="2"/>
      <c r="AF65" s="2"/>
      <c r="AG65" s="2"/>
      <c r="AH65" s="2"/>
      <c r="AI65" s="2"/>
      <c r="AJ65" s="2"/>
      <c r="AK65" s="2"/>
    </row>
    <row r="66" spans="1:37" s="2" customFormat="1" x14ac:dyDescent="0.2">
      <c r="B66" s="530"/>
      <c r="D66" s="2581" t="s">
        <v>1592</v>
      </c>
      <c r="E66" s="2581"/>
      <c r="F66" s="2581"/>
      <c r="G66" s="2581"/>
      <c r="H66" s="2581"/>
      <c r="I66" s="2581"/>
      <c r="J66" s="2581"/>
      <c r="K66" s="2581"/>
      <c r="L66" s="2581"/>
      <c r="M66" s="2581"/>
      <c r="N66" s="2581"/>
      <c r="O66" s="2581"/>
      <c r="P66" s="2581"/>
      <c r="Q66" s="2581"/>
      <c r="R66" s="2581"/>
      <c r="S66" s="2581"/>
      <c r="T66" s="2581"/>
      <c r="U66" s="2581"/>
      <c r="V66" s="2581"/>
      <c r="Y66" s="169"/>
      <c r="Z66" s="169"/>
      <c r="AA66" s="52"/>
    </row>
    <row r="67" spans="1:37" s="2" customFormat="1" x14ac:dyDescent="0.2">
      <c r="A67" s="3"/>
      <c r="B67" s="590"/>
      <c r="C67" s="19"/>
      <c r="D67" s="19"/>
      <c r="E67" s="19"/>
      <c r="F67" s="19"/>
      <c r="G67" s="19"/>
      <c r="H67" s="19"/>
      <c r="I67" s="19"/>
      <c r="J67" s="19"/>
      <c r="K67" s="19"/>
      <c r="L67" s="19"/>
      <c r="M67" s="19"/>
      <c r="N67" s="19"/>
      <c r="O67" s="19"/>
      <c r="P67" s="19"/>
      <c r="Q67" s="19"/>
      <c r="R67" s="19"/>
      <c r="S67" s="19"/>
      <c r="T67" s="19"/>
      <c r="U67" s="19"/>
      <c r="V67" s="19"/>
      <c r="W67" s="19"/>
      <c r="X67" s="19"/>
      <c r="Y67" s="19"/>
      <c r="Z67" s="19"/>
      <c r="AA67" s="20"/>
      <c r="AB67" s="3"/>
      <c r="AC67" s="3"/>
      <c r="AD67" s="3"/>
      <c r="AE67" s="3"/>
      <c r="AF67" s="3"/>
      <c r="AG67" s="3"/>
      <c r="AH67" s="3"/>
      <c r="AI67" s="3"/>
      <c r="AJ67" s="3"/>
      <c r="AK67" s="3"/>
    </row>
    <row r="68" spans="1:37" s="2" customFormat="1" x14ac:dyDescent="0.2">
      <c r="A68" s="3"/>
      <c r="B68" s="57"/>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 customHeight="1" x14ac:dyDescent="0.2">
      <c r="B69" s="2580" t="s">
        <v>1364</v>
      </c>
      <c r="C69" s="2580"/>
      <c r="D69" s="2580"/>
      <c r="E69" s="2580"/>
      <c r="F69" s="2580"/>
      <c r="G69" s="2580"/>
      <c r="H69" s="2580"/>
      <c r="I69" s="2580"/>
      <c r="J69" s="2580"/>
      <c r="K69" s="2580"/>
      <c r="L69" s="2580"/>
      <c r="M69" s="2580"/>
      <c r="N69" s="2580"/>
      <c r="O69" s="2580"/>
      <c r="P69" s="2580"/>
      <c r="Q69" s="2580"/>
      <c r="R69" s="2580"/>
      <c r="S69" s="2580"/>
      <c r="T69" s="2580"/>
      <c r="U69" s="2580"/>
      <c r="V69" s="2580"/>
      <c r="W69" s="2580"/>
      <c r="X69" s="2580"/>
      <c r="Y69" s="2580"/>
      <c r="Z69" s="2580"/>
      <c r="AA69" s="2580"/>
    </row>
    <row r="70" spans="1:37" x14ac:dyDescent="0.2">
      <c r="A70" s="2"/>
      <c r="B70" s="2580" t="s">
        <v>1365</v>
      </c>
      <c r="C70" s="2580"/>
      <c r="D70" s="2580"/>
      <c r="E70" s="2580"/>
      <c r="F70" s="2580"/>
      <c r="G70" s="2580"/>
      <c r="H70" s="2580"/>
      <c r="I70" s="2580"/>
      <c r="J70" s="2580"/>
      <c r="K70" s="2580"/>
      <c r="L70" s="2580"/>
      <c r="M70" s="2580"/>
      <c r="N70" s="2580"/>
      <c r="O70" s="2580"/>
      <c r="P70" s="2580"/>
      <c r="Q70" s="2580"/>
      <c r="R70" s="2580"/>
      <c r="S70" s="2580"/>
      <c r="T70" s="2580"/>
      <c r="U70" s="2580"/>
      <c r="V70" s="2580"/>
      <c r="W70" s="2580"/>
      <c r="X70" s="2580"/>
      <c r="Y70" s="2580"/>
      <c r="Z70" s="2580"/>
      <c r="AA70" s="2580"/>
      <c r="AB70" s="2"/>
      <c r="AC70" s="2"/>
      <c r="AD70" s="2"/>
      <c r="AE70" s="2"/>
      <c r="AF70" s="2"/>
      <c r="AG70" s="2"/>
      <c r="AH70" s="2"/>
      <c r="AI70" s="2"/>
      <c r="AJ70" s="2"/>
      <c r="AK70" s="2"/>
    </row>
    <row r="71" spans="1:37" ht="13.5" customHeight="1" x14ac:dyDescent="0.2">
      <c r="A71" s="2"/>
      <c r="B71" s="2580" t="s">
        <v>1366</v>
      </c>
      <c r="C71" s="2580"/>
      <c r="D71" s="2580"/>
      <c r="E71" s="2580"/>
      <c r="F71" s="2580"/>
      <c r="G71" s="2580"/>
      <c r="H71" s="2580"/>
      <c r="I71" s="2580"/>
      <c r="J71" s="2580"/>
      <c r="K71" s="2580"/>
      <c r="L71" s="2580"/>
      <c r="M71" s="2580"/>
      <c r="N71" s="2580"/>
      <c r="O71" s="2580"/>
      <c r="P71" s="2580"/>
      <c r="Q71" s="2580"/>
      <c r="R71" s="2580"/>
      <c r="S71" s="2580"/>
      <c r="T71" s="2580"/>
      <c r="U71" s="2580"/>
      <c r="V71" s="2580"/>
      <c r="W71" s="2580"/>
      <c r="X71" s="2580"/>
      <c r="Y71" s="2580"/>
      <c r="Z71" s="2580"/>
      <c r="AA71" s="2580"/>
      <c r="AB71" s="2"/>
      <c r="AC71" s="2"/>
      <c r="AD71" s="2"/>
      <c r="AE71" s="2"/>
      <c r="AF71" s="2"/>
      <c r="AG71" s="2"/>
      <c r="AH71" s="2"/>
      <c r="AI71" s="2"/>
      <c r="AJ71" s="2"/>
      <c r="AK71" s="2"/>
    </row>
    <row r="72" spans="1:37" x14ac:dyDescent="0.2">
      <c r="A72" s="2"/>
      <c r="B72" s="2580" t="s">
        <v>1593</v>
      </c>
      <c r="C72" s="2580"/>
      <c r="D72" s="2580"/>
      <c r="E72" s="2580"/>
      <c r="F72" s="2580"/>
      <c r="G72" s="2580"/>
      <c r="H72" s="2580"/>
      <c r="I72" s="2580"/>
      <c r="J72" s="2580"/>
      <c r="K72" s="2580"/>
      <c r="L72" s="2580"/>
      <c r="M72" s="2580"/>
      <c r="N72" s="2580"/>
      <c r="O72" s="2580"/>
      <c r="P72" s="2580"/>
      <c r="Q72" s="2580"/>
      <c r="R72" s="2580"/>
      <c r="S72" s="2580"/>
      <c r="T72" s="2580"/>
      <c r="U72" s="2580"/>
      <c r="V72" s="2580"/>
      <c r="W72" s="2580"/>
      <c r="X72" s="2580"/>
      <c r="Y72" s="2580"/>
      <c r="Z72" s="2580"/>
      <c r="AA72" s="2580"/>
      <c r="AB72" s="2"/>
      <c r="AC72" s="2"/>
      <c r="AD72" s="2"/>
      <c r="AE72" s="2"/>
      <c r="AF72" s="2"/>
      <c r="AG72" s="2"/>
      <c r="AH72" s="2"/>
      <c r="AI72" s="2"/>
      <c r="AJ72" s="2"/>
      <c r="AK72" s="2"/>
    </row>
    <row r="73" spans="1:37" x14ac:dyDescent="0.2">
      <c r="B73" s="2580" t="s">
        <v>1594</v>
      </c>
      <c r="C73" s="2580"/>
      <c r="D73" s="2580"/>
      <c r="E73" s="2580"/>
      <c r="F73" s="2580"/>
      <c r="G73" s="2580"/>
      <c r="H73" s="2580"/>
      <c r="I73" s="2580"/>
      <c r="J73" s="2580"/>
      <c r="K73" s="2580"/>
      <c r="L73" s="2580"/>
      <c r="M73" s="2580"/>
      <c r="N73" s="2580"/>
      <c r="O73" s="2580"/>
      <c r="P73" s="2580"/>
      <c r="Q73" s="2580"/>
      <c r="R73" s="2580"/>
      <c r="S73" s="2580"/>
      <c r="T73" s="2580"/>
      <c r="U73" s="2580"/>
      <c r="V73" s="2580"/>
      <c r="W73" s="2580"/>
      <c r="X73" s="2580"/>
      <c r="Y73" s="2580"/>
      <c r="Z73" s="2580"/>
      <c r="AA73" s="2580"/>
      <c r="AB73" s="529"/>
    </row>
    <row r="74" spans="1:37" x14ac:dyDescent="0.2">
      <c r="B74" s="2580" t="s">
        <v>1595</v>
      </c>
      <c r="C74" s="2580"/>
      <c r="D74" s="2580"/>
      <c r="E74" s="2580"/>
      <c r="F74" s="2580"/>
      <c r="G74" s="2580"/>
      <c r="H74" s="2580"/>
      <c r="I74" s="2580"/>
      <c r="J74" s="2580"/>
      <c r="K74" s="2580"/>
      <c r="L74" s="2580"/>
      <c r="M74" s="2580"/>
      <c r="N74" s="2580"/>
      <c r="O74" s="2580"/>
      <c r="P74" s="2580"/>
      <c r="Q74" s="2580"/>
      <c r="R74" s="2580"/>
      <c r="S74" s="2580"/>
      <c r="T74" s="2580"/>
      <c r="U74" s="2580"/>
      <c r="V74" s="2580"/>
      <c r="W74" s="2580"/>
      <c r="X74" s="2580"/>
      <c r="Y74" s="2580"/>
      <c r="Z74" s="2580"/>
      <c r="AA74" s="672"/>
      <c r="AB74" s="529"/>
    </row>
    <row r="75" spans="1:37" x14ac:dyDescent="0.2">
      <c r="B75" s="304"/>
      <c r="D75" s="305"/>
    </row>
    <row r="76" spans="1:37" x14ac:dyDescent="0.2">
      <c r="B76" s="304"/>
      <c r="D76" s="305"/>
    </row>
    <row r="77" spans="1:37" x14ac:dyDescent="0.2">
      <c r="B77" s="304"/>
      <c r="D77" s="305"/>
    </row>
    <row r="78" spans="1:37" x14ac:dyDescent="0.2">
      <c r="B78" s="304"/>
      <c r="D78" s="305"/>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10"/>
  <pageMargins left="0.7" right="0.7" top="0.75" bottom="0.75" header="0.3" footer="0.3"/>
  <pageSetup paperSize="9" scale="94" fitToHeight="0" orientation="portrait" r:id="rId1"/>
  <rowBreaks count="1" manualBreakCount="1">
    <brk id="44" max="2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73">
    <pageSetUpPr fitToPage="1"/>
  </sheetPr>
  <dimension ref="B1:AK106"/>
  <sheetViews>
    <sheetView workbookViewId="0"/>
  </sheetViews>
  <sheetFormatPr defaultColWidth="3.44140625" defaultRowHeight="13.2" x14ac:dyDescent="0.2"/>
  <cols>
    <col min="1" max="1" width="1.77734375" style="3" customWidth="1"/>
    <col min="2" max="2" width="3" style="57" customWidth="1"/>
    <col min="3" max="5" width="4.88671875" style="3" customWidth="1"/>
    <col min="6" max="6" width="1.21875" style="3" customWidth="1"/>
    <col min="7" max="7" width="2.6640625" style="3" customWidth="1"/>
    <col min="8" max="13" width="6.21875" style="3" customWidth="1"/>
    <col min="14" max="16" width="5.21875" style="3" customWidth="1"/>
    <col min="17" max="17" width="4.77734375" style="3" customWidth="1"/>
    <col min="18" max="22" width="5.109375" style="3" customWidth="1"/>
    <col min="23" max="24" width="4.77734375" style="3" customWidth="1"/>
    <col min="25" max="28" width="5.21875" style="3" customWidth="1"/>
    <col min="29" max="31" width="6.6640625" style="3" customWidth="1"/>
    <col min="32" max="32" width="1.21875" style="3" customWidth="1"/>
    <col min="33" max="33" width="1.77734375" style="3" customWidth="1"/>
    <col min="34" max="16384" width="3.44140625" style="3"/>
  </cols>
  <sheetData>
    <row r="1" spans="2:32" s="1" customFormat="1" ht="6.75" customHeight="1" x14ac:dyDescent="0.2"/>
    <row r="2" spans="2:32" s="1" customFormat="1" x14ac:dyDescent="0.2">
      <c r="B2" s="1" t="s">
        <v>947</v>
      </c>
    </row>
    <row r="3" spans="2:32" s="1" customFormat="1" x14ac:dyDescent="0.2">
      <c r="W3" s="598" t="s">
        <v>427</v>
      </c>
      <c r="X3" s="2441"/>
      <c r="Y3" s="2441"/>
      <c r="Z3" s="1" t="s">
        <v>428</v>
      </c>
      <c r="AA3" s="2441"/>
      <c r="AB3" s="2441"/>
      <c r="AC3" s="1" t="s">
        <v>429</v>
      </c>
      <c r="AD3" s="598"/>
      <c r="AE3" s="1" t="s">
        <v>477</v>
      </c>
    </row>
    <row r="4" spans="2:32" s="1" customFormat="1" ht="3.75" customHeight="1" x14ac:dyDescent="0.2">
      <c r="W4" s="598"/>
      <c r="X4" s="7"/>
      <c r="Y4" s="7"/>
      <c r="AA4" s="7"/>
      <c r="AB4" s="7"/>
      <c r="AD4" s="598"/>
    </row>
    <row r="5" spans="2:32" s="1" customFormat="1" ht="26.25" customHeight="1" x14ac:dyDescent="0.2">
      <c r="B5" s="2533" t="s">
        <v>1439</v>
      </c>
      <c r="C5" s="2441"/>
      <c r="D5" s="2441"/>
      <c r="E5" s="2441"/>
      <c r="F5" s="2441"/>
      <c r="G5" s="2441"/>
      <c r="H5" s="2441"/>
      <c r="I5" s="2441"/>
      <c r="J5" s="2441"/>
      <c r="K5" s="2441"/>
      <c r="L5" s="2441"/>
      <c r="M5" s="2441"/>
      <c r="N5" s="2441"/>
      <c r="O5" s="2441"/>
      <c r="P5" s="2441"/>
      <c r="Q5" s="2441"/>
      <c r="R5" s="2441"/>
      <c r="S5" s="2441"/>
      <c r="T5" s="2441"/>
      <c r="U5" s="2441"/>
      <c r="V5" s="2441"/>
      <c r="W5" s="2441"/>
      <c r="X5" s="2441"/>
      <c r="Y5" s="2441"/>
      <c r="Z5" s="2441"/>
      <c r="AA5" s="2441"/>
      <c r="AB5" s="2441"/>
      <c r="AC5" s="2441"/>
      <c r="AD5" s="2441"/>
    </row>
    <row r="6" spans="2:32" s="1" customFormat="1" ht="8.25" customHeight="1" x14ac:dyDescent="0.2"/>
    <row r="7" spans="2:32" s="1" customFormat="1" ht="30" customHeight="1" x14ac:dyDescent="0.2">
      <c r="B7" s="2443" t="s">
        <v>793</v>
      </c>
      <c r="C7" s="2444"/>
      <c r="D7" s="2444"/>
      <c r="E7" s="2445"/>
      <c r="F7" s="2545"/>
      <c r="G7" s="2545"/>
      <c r="H7" s="2545"/>
      <c r="I7" s="2545"/>
      <c r="J7" s="2545"/>
      <c r="K7" s="2545"/>
      <c r="L7" s="2545"/>
      <c r="M7" s="2545"/>
      <c r="N7" s="2545"/>
      <c r="O7" s="2545"/>
      <c r="P7" s="2545"/>
      <c r="Q7" s="2545"/>
      <c r="R7" s="2545"/>
      <c r="S7" s="2545"/>
      <c r="T7" s="2545"/>
      <c r="U7" s="2545"/>
      <c r="V7" s="2545"/>
      <c r="W7" s="2545"/>
      <c r="X7" s="2545"/>
      <c r="Y7" s="2545"/>
      <c r="Z7" s="2545"/>
      <c r="AA7" s="2545"/>
      <c r="AB7" s="2545"/>
      <c r="AC7" s="2545"/>
      <c r="AD7" s="2545"/>
      <c r="AE7" s="2545"/>
      <c r="AF7" s="2545"/>
    </row>
    <row r="8" spans="2:32" ht="30" customHeight="1" x14ac:dyDescent="0.2">
      <c r="B8" s="2443" t="s">
        <v>794</v>
      </c>
      <c r="C8" s="2444"/>
      <c r="D8" s="2444"/>
      <c r="E8" s="2445"/>
      <c r="F8" s="648"/>
      <c r="G8" s="649"/>
      <c r="H8" s="125" t="s">
        <v>8</v>
      </c>
      <c r="I8" s="649" t="s">
        <v>573</v>
      </c>
      <c r="J8" s="649"/>
      <c r="K8" s="649"/>
      <c r="L8" s="649"/>
      <c r="M8" s="126" t="s">
        <v>8</v>
      </c>
      <c r="N8" s="649" t="s">
        <v>574</v>
      </c>
      <c r="O8" s="649"/>
      <c r="P8" s="649"/>
      <c r="Q8" s="649"/>
      <c r="R8" s="649"/>
      <c r="S8" s="125" t="s">
        <v>8</v>
      </c>
      <c r="T8" s="649" t="s">
        <v>575</v>
      </c>
      <c r="U8" s="647"/>
      <c r="V8" s="649"/>
      <c r="W8" s="649"/>
      <c r="X8" s="649"/>
      <c r="Y8" s="649"/>
      <c r="Z8" s="649"/>
      <c r="AA8" s="649"/>
      <c r="AB8" s="649"/>
      <c r="AC8" s="649"/>
      <c r="AD8" s="649"/>
      <c r="AE8" s="649"/>
      <c r="AF8" s="653"/>
    </row>
    <row r="9" spans="2:32" ht="30" customHeight="1" x14ac:dyDescent="0.2">
      <c r="B9" s="2443" t="s">
        <v>795</v>
      </c>
      <c r="C9" s="2444"/>
      <c r="D9" s="2444"/>
      <c r="E9" s="2445"/>
      <c r="F9" s="648"/>
      <c r="G9" s="649"/>
      <c r="H9" s="125" t="s">
        <v>8</v>
      </c>
      <c r="I9" s="637" t="s">
        <v>796</v>
      </c>
      <c r="J9" s="649"/>
      <c r="K9" s="649"/>
      <c r="L9" s="649"/>
      <c r="M9" s="649"/>
      <c r="N9" s="649"/>
      <c r="O9" s="649"/>
      <c r="P9" s="649"/>
      <c r="Q9" s="649"/>
      <c r="R9" s="649"/>
      <c r="S9" s="126" t="s">
        <v>8</v>
      </c>
      <c r="T9" s="637" t="s">
        <v>797</v>
      </c>
      <c r="U9" s="647"/>
      <c r="V9" s="649"/>
      <c r="W9" s="649"/>
      <c r="X9" s="649"/>
      <c r="Y9" s="649"/>
      <c r="Z9" s="649"/>
      <c r="AA9" s="649"/>
      <c r="AB9" s="649"/>
      <c r="AC9" s="649"/>
      <c r="AD9" s="649"/>
      <c r="AE9" s="649"/>
      <c r="AF9" s="653"/>
    </row>
    <row r="10" spans="2:32" ht="30" customHeight="1" x14ac:dyDescent="0.2">
      <c r="B10" s="2516" t="s">
        <v>798</v>
      </c>
      <c r="C10" s="2517"/>
      <c r="D10" s="2517"/>
      <c r="E10" s="2518"/>
      <c r="F10" s="540"/>
      <c r="G10" s="13"/>
      <c r="H10" s="126" t="s">
        <v>8</v>
      </c>
      <c r="I10" s="637" t="s">
        <v>799</v>
      </c>
      <c r="J10" s="13"/>
      <c r="K10" s="13"/>
      <c r="L10" s="13"/>
      <c r="M10" s="13"/>
      <c r="N10" s="13"/>
      <c r="O10" s="13"/>
      <c r="P10" s="13"/>
      <c r="Q10" s="13"/>
      <c r="R10" s="13"/>
      <c r="S10" s="13"/>
      <c r="T10" s="637"/>
      <c r="U10" s="144"/>
      <c r="V10" s="13"/>
      <c r="W10" s="13"/>
      <c r="X10" s="13"/>
      <c r="Y10" s="13"/>
      <c r="Z10" s="13"/>
      <c r="AA10" s="13"/>
      <c r="AB10" s="13"/>
      <c r="AC10" s="13"/>
      <c r="AD10" s="13"/>
      <c r="AE10" s="13"/>
      <c r="AF10" s="14"/>
    </row>
    <row r="11" spans="2:32" ht="30" customHeight="1" x14ac:dyDescent="0.2">
      <c r="B11" s="2519"/>
      <c r="C11" s="2346"/>
      <c r="D11" s="2346"/>
      <c r="E11" s="2520"/>
      <c r="F11" s="65"/>
      <c r="G11" s="23"/>
      <c r="H11" s="128" t="s">
        <v>8</v>
      </c>
      <c r="I11" s="6" t="s">
        <v>800</v>
      </c>
      <c r="J11" s="23"/>
      <c r="K11" s="23"/>
      <c r="L11" s="23"/>
      <c r="M11" s="23"/>
      <c r="N11" s="23"/>
      <c r="O11" s="23"/>
      <c r="P11" s="23"/>
      <c r="Q11" s="23"/>
      <c r="R11" s="23"/>
      <c r="S11" s="23"/>
      <c r="T11" s="6"/>
      <c r="U11" s="146"/>
      <c r="V11" s="23"/>
      <c r="W11" s="23"/>
      <c r="X11" s="23"/>
      <c r="Y11" s="23"/>
      <c r="Z11" s="23"/>
      <c r="AA11" s="23"/>
      <c r="AB11" s="23"/>
      <c r="AC11" s="23"/>
      <c r="AD11" s="23"/>
      <c r="AE11" s="23"/>
      <c r="AF11" s="62"/>
    </row>
    <row r="12" spans="2:32" s="1" customFormat="1" ht="15" customHeight="1" x14ac:dyDescent="0.2">
      <c r="B12" s="637"/>
      <c r="C12" s="637"/>
      <c r="D12" s="637"/>
      <c r="E12" s="637"/>
      <c r="Q12" s="598"/>
    </row>
    <row r="13" spans="2:32" s="1" customFormat="1" ht="7.5" customHeight="1" thickBot="1" x14ac:dyDescent="0.25">
      <c r="B13" s="5"/>
      <c r="C13" s="637"/>
      <c r="D13" s="637"/>
      <c r="E13" s="4"/>
      <c r="F13" s="637"/>
      <c r="G13" s="637"/>
      <c r="H13" s="637"/>
      <c r="I13" s="637"/>
      <c r="J13" s="637"/>
      <c r="K13" s="637"/>
      <c r="L13" s="637"/>
      <c r="M13" s="637"/>
      <c r="N13" s="637"/>
      <c r="O13" s="637"/>
      <c r="P13" s="637"/>
      <c r="Q13" s="162"/>
      <c r="R13" s="637"/>
      <c r="S13" s="637"/>
      <c r="T13" s="637"/>
      <c r="U13" s="637"/>
      <c r="V13" s="637"/>
      <c r="W13" s="637"/>
      <c r="X13" s="637"/>
      <c r="Y13" s="637"/>
      <c r="Z13" s="637"/>
      <c r="AA13" s="637"/>
      <c r="AB13" s="637"/>
      <c r="AC13" s="637"/>
      <c r="AD13" s="637"/>
      <c r="AE13" s="637"/>
      <c r="AF13" s="4"/>
    </row>
    <row r="14" spans="2:32" s="1" customFormat="1" ht="21" customHeight="1" x14ac:dyDescent="0.2">
      <c r="B14" s="2570" t="s">
        <v>801</v>
      </c>
      <c r="C14" s="2254"/>
      <c r="D14" s="2254"/>
      <c r="E14" s="2571"/>
      <c r="AD14" s="2625" t="s">
        <v>802</v>
      </c>
      <c r="AE14" s="2626"/>
      <c r="AF14" s="636"/>
    </row>
    <row r="15" spans="2:32" s="1" customFormat="1" ht="21" customHeight="1" x14ac:dyDescent="0.2">
      <c r="B15" s="2570"/>
      <c r="C15" s="2254"/>
      <c r="D15" s="2254"/>
      <c r="E15" s="2571"/>
      <c r="AD15" s="2627"/>
      <c r="AE15" s="2628"/>
      <c r="AF15" s="636"/>
    </row>
    <row r="16" spans="2:32" s="1" customFormat="1" ht="21" customHeight="1" x14ac:dyDescent="0.2">
      <c r="B16" s="2570"/>
      <c r="C16" s="2254"/>
      <c r="D16" s="2254"/>
      <c r="E16" s="2571"/>
      <c r="G16" s="5" t="s">
        <v>803</v>
      </c>
      <c r="H16" s="637"/>
      <c r="I16" s="637"/>
      <c r="J16" s="637"/>
      <c r="K16" s="637"/>
      <c r="L16" s="637"/>
      <c r="M16" s="637"/>
      <c r="N16" s="637"/>
      <c r="O16" s="637"/>
      <c r="P16" s="637"/>
      <c r="Q16" s="637"/>
      <c r="R16" s="637"/>
      <c r="S16" s="637"/>
      <c r="T16" s="637"/>
      <c r="U16" s="637"/>
      <c r="V16" s="637"/>
      <c r="W16" s="637"/>
      <c r="X16" s="637"/>
      <c r="Y16" s="637"/>
      <c r="Z16" s="637"/>
      <c r="AA16" s="637"/>
      <c r="AB16" s="637"/>
      <c r="AC16" s="637"/>
      <c r="AD16" s="163"/>
      <c r="AE16" s="164"/>
      <c r="AF16" s="636"/>
    </row>
    <row r="17" spans="2:32" s="1" customFormat="1" ht="30" customHeight="1" x14ac:dyDescent="0.2">
      <c r="B17" s="66"/>
      <c r="C17" s="577"/>
      <c r="D17" s="577"/>
      <c r="E17" s="53"/>
      <c r="G17" s="59"/>
      <c r="H17" s="658" t="s">
        <v>605</v>
      </c>
      <c r="I17" s="2606" t="s">
        <v>804</v>
      </c>
      <c r="J17" s="2623"/>
      <c r="K17" s="2623"/>
      <c r="L17" s="2623"/>
      <c r="M17" s="2624"/>
      <c r="N17" s="587"/>
      <c r="O17" s="579" t="s">
        <v>606</v>
      </c>
      <c r="P17" s="2598" t="s">
        <v>608</v>
      </c>
      <c r="Q17" s="2567" t="s">
        <v>692</v>
      </c>
      <c r="R17" s="2599" t="s">
        <v>805</v>
      </c>
      <c r="S17" s="2599"/>
      <c r="T17" s="2599"/>
      <c r="U17" s="2599"/>
      <c r="V17" s="2606"/>
      <c r="W17" s="2331"/>
      <c r="X17" s="2260" t="s">
        <v>445</v>
      </c>
      <c r="Y17" s="530" t="s">
        <v>608</v>
      </c>
      <c r="Z17" s="2596" t="s">
        <v>806</v>
      </c>
      <c r="AA17" s="2596"/>
      <c r="AB17" s="2596"/>
      <c r="AC17" s="2596"/>
      <c r="AD17" s="165" t="s">
        <v>8</v>
      </c>
      <c r="AE17" s="166">
        <v>20</v>
      </c>
      <c r="AF17" s="636"/>
    </row>
    <row r="18" spans="2:32" s="1" customFormat="1" ht="30" customHeight="1" x14ac:dyDescent="0.2">
      <c r="B18" s="66"/>
      <c r="C18" s="577"/>
      <c r="D18" s="577"/>
      <c r="E18" s="53"/>
      <c r="G18" s="59"/>
      <c r="H18" s="658" t="s">
        <v>607</v>
      </c>
      <c r="I18" s="2606" t="s">
        <v>807</v>
      </c>
      <c r="J18" s="2607"/>
      <c r="K18" s="2607"/>
      <c r="L18" s="2607"/>
      <c r="M18" s="2608"/>
      <c r="N18" s="314"/>
      <c r="O18" s="642" t="s">
        <v>606</v>
      </c>
      <c r="P18" s="2598"/>
      <c r="Q18" s="2567"/>
      <c r="R18" s="2599"/>
      <c r="S18" s="2599"/>
      <c r="T18" s="2599"/>
      <c r="U18" s="2599"/>
      <c r="V18" s="2606"/>
      <c r="W18" s="2523"/>
      <c r="X18" s="2260"/>
      <c r="Y18" s="530" t="s">
        <v>608</v>
      </c>
      <c r="Z18" s="2596" t="s">
        <v>808</v>
      </c>
      <c r="AA18" s="2596"/>
      <c r="AB18" s="2596"/>
      <c r="AC18" s="2596"/>
      <c r="AD18" s="165" t="s">
        <v>8</v>
      </c>
      <c r="AE18" s="166">
        <v>10</v>
      </c>
      <c r="AF18" s="636"/>
    </row>
    <row r="19" spans="2:32" s="1" customFormat="1" ht="30" customHeight="1" x14ac:dyDescent="0.2">
      <c r="B19" s="66"/>
      <c r="C19" s="577"/>
      <c r="D19" s="577"/>
      <c r="E19" s="53"/>
      <c r="G19" s="59"/>
      <c r="H19" s="658" t="s">
        <v>690</v>
      </c>
      <c r="I19" s="2606" t="s">
        <v>809</v>
      </c>
      <c r="J19" s="2607"/>
      <c r="K19" s="2607"/>
      <c r="L19" s="2607"/>
      <c r="M19" s="2608"/>
      <c r="N19" s="314"/>
      <c r="O19" s="642" t="s">
        <v>606</v>
      </c>
      <c r="P19" s="2598"/>
      <c r="Q19" s="2567"/>
      <c r="R19" s="2599"/>
      <c r="S19" s="2599"/>
      <c r="T19" s="2599"/>
      <c r="U19" s="2599"/>
      <c r="V19" s="2606"/>
      <c r="W19" s="2334"/>
      <c r="X19" s="2260"/>
      <c r="Y19" s="530" t="s">
        <v>608</v>
      </c>
      <c r="Z19" s="2596" t="s">
        <v>810</v>
      </c>
      <c r="AA19" s="2596"/>
      <c r="AB19" s="2596"/>
      <c r="AC19" s="2596"/>
      <c r="AD19" s="165" t="s">
        <v>8</v>
      </c>
      <c r="AE19" s="166">
        <v>0</v>
      </c>
      <c r="AF19" s="636"/>
    </row>
    <row r="20" spans="2:32" s="1" customFormat="1" ht="7.5" customHeight="1" x14ac:dyDescent="0.2">
      <c r="B20" s="66"/>
      <c r="C20" s="577"/>
      <c r="D20" s="577"/>
      <c r="E20" s="53"/>
      <c r="G20" s="55"/>
      <c r="H20" s="6"/>
      <c r="I20" s="111"/>
      <c r="J20" s="111"/>
      <c r="K20" s="111"/>
      <c r="L20" s="111"/>
      <c r="M20" s="111"/>
      <c r="N20" s="111"/>
      <c r="O20" s="111"/>
      <c r="P20" s="111"/>
      <c r="Q20" s="111"/>
      <c r="R20" s="111"/>
      <c r="S20" s="111"/>
      <c r="T20" s="111"/>
      <c r="U20" s="111"/>
      <c r="V20" s="111"/>
      <c r="W20" s="6"/>
      <c r="X20" s="574"/>
      <c r="Y20" s="574"/>
      <c r="Z20" s="6"/>
      <c r="AA20" s="6"/>
      <c r="AB20" s="6"/>
      <c r="AC20" s="6"/>
      <c r="AD20" s="167"/>
      <c r="AE20" s="168"/>
      <c r="AF20" s="636"/>
    </row>
    <row r="21" spans="2:32" s="1" customFormat="1" ht="21" customHeight="1" x14ac:dyDescent="0.2">
      <c r="B21" s="66"/>
      <c r="C21" s="577"/>
      <c r="D21" s="577"/>
      <c r="E21" s="53"/>
      <c r="G21" s="5" t="s">
        <v>811</v>
      </c>
      <c r="H21" s="637"/>
      <c r="I21" s="583"/>
      <c r="J21" s="583"/>
      <c r="K21" s="583"/>
      <c r="L21" s="583"/>
      <c r="M21" s="583"/>
      <c r="N21" s="583"/>
      <c r="O21" s="583"/>
      <c r="P21" s="583"/>
      <c r="Q21" s="583"/>
      <c r="R21" s="583"/>
      <c r="S21" s="583"/>
      <c r="T21" s="583"/>
      <c r="U21" s="583"/>
      <c r="V21" s="583"/>
      <c r="W21" s="637"/>
      <c r="X21" s="573"/>
      <c r="Y21" s="573"/>
      <c r="Z21" s="637"/>
      <c r="AA21" s="637"/>
      <c r="AB21" s="637"/>
      <c r="AC21" s="637"/>
      <c r="AD21" s="170"/>
      <c r="AE21" s="171"/>
      <c r="AF21" s="636"/>
    </row>
    <row r="22" spans="2:32" s="1" customFormat="1" ht="23.25" customHeight="1" x14ac:dyDescent="0.2">
      <c r="B22" s="110"/>
      <c r="C22" s="12"/>
      <c r="D22" s="12"/>
      <c r="E22" s="586"/>
      <c r="G22" s="59"/>
      <c r="H22" s="658" t="s">
        <v>605</v>
      </c>
      <c r="I22" s="2606" t="s">
        <v>812</v>
      </c>
      <c r="J22" s="2607"/>
      <c r="K22" s="2607"/>
      <c r="L22" s="2607"/>
      <c r="M22" s="2608"/>
      <c r="N22" s="587"/>
      <c r="O22" s="579" t="s">
        <v>606</v>
      </c>
      <c r="P22" s="2598" t="s">
        <v>608</v>
      </c>
      <c r="Q22" s="2567" t="s">
        <v>692</v>
      </c>
      <c r="R22" s="2599" t="s">
        <v>813</v>
      </c>
      <c r="S22" s="2599"/>
      <c r="T22" s="2599"/>
      <c r="U22" s="2599"/>
      <c r="V22" s="2599"/>
      <c r="W22" s="2331"/>
      <c r="X22" s="2333" t="s">
        <v>445</v>
      </c>
      <c r="Y22" s="530" t="s">
        <v>608</v>
      </c>
      <c r="Z22" s="2596" t="s">
        <v>814</v>
      </c>
      <c r="AA22" s="2596"/>
      <c r="AB22" s="2596"/>
      <c r="AC22" s="2596"/>
      <c r="AD22" s="165" t="s">
        <v>8</v>
      </c>
      <c r="AE22" s="166">
        <v>20</v>
      </c>
      <c r="AF22" s="636"/>
    </row>
    <row r="23" spans="2:32" s="1" customFormat="1" ht="30" customHeight="1" x14ac:dyDescent="0.2">
      <c r="B23" s="110"/>
      <c r="C23" s="12"/>
      <c r="D23" s="12"/>
      <c r="E23" s="586"/>
      <c r="G23" s="59"/>
      <c r="H23" s="658" t="s">
        <v>607</v>
      </c>
      <c r="I23" s="2606" t="s">
        <v>815</v>
      </c>
      <c r="J23" s="2607"/>
      <c r="K23" s="2607"/>
      <c r="L23" s="2607"/>
      <c r="M23" s="2608"/>
      <c r="N23" s="314"/>
      <c r="O23" s="642" t="s">
        <v>606</v>
      </c>
      <c r="P23" s="2598"/>
      <c r="Q23" s="2567"/>
      <c r="R23" s="2599"/>
      <c r="S23" s="2599"/>
      <c r="T23" s="2599"/>
      <c r="U23" s="2599"/>
      <c r="V23" s="2599"/>
      <c r="W23" s="2523"/>
      <c r="X23" s="2524"/>
      <c r="Y23" s="530" t="s">
        <v>608</v>
      </c>
      <c r="Z23" s="2596" t="s">
        <v>816</v>
      </c>
      <c r="AA23" s="2596"/>
      <c r="AB23" s="2596"/>
      <c r="AC23" s="2596"/>
      <c r="AD23" s="165" t="s">
        <v>8</v>
      </c>
      <c r="AE23" s="166">
        <v>10</v>
      </c>
      <c r="AF23" s="636"/>
    </row>
    <row r="24" spans="2:32" s="1" customFormat="1" ht="24.75" customHeight="1" x14ac:dyDescent="0.2">
      <c r="B24" s="110"/>
      <c r="C24" s="12"/>
      <c r="D24" s="12"/>
      <c r="E24" s="586"/>
      <c r="G24" s="59"/>
      <c r="H24" s="658" t="s">
        <v>690</v>
      </c>
      <c r="I24" s="2606" t="s">
        <v>817</v>
      </c>
      <c r="J24" s="2607"/>
      <c r="K24" s="2607"/>
      <c r="L24" s="2607"/>
      <c r="M24" s="2608"/>
      <c r="N24" s="314"/>
      <c r="O24" s="642" t="s">
        <v>606</v>
      </c>
      <c r="P24" s="2598"/>
      <c r="Q24" s="2567"/>
      <c r="R24" s="2599"/>
      <c r="S24" s="2599"/>
      <c r="T24" s="2599"/>
      <c r="U24" s="2599"/>
      <c r="V24" s="2599"/>
      <c r="W24" s="2334"/>
      <c r="X24" s="2336"/>
      <c r="Y24" s="530" t="s">
        <v>608</v>
      </c>
      <c r="Z24" s="2596" t="s">
        <v>818</v>
      </c>
      <c r="AA24" s="2596"/>
      <c r="AB24" s="2596"/>
      <c r="AC24" s="2596"/>
      <c r="AD24" s="165" t="s">
        <v>8</v>
      </c>
      <c r="AE24" s="166">
        <v>0</v>
      </c>
      <c r="AF24" s="172"/>
    </row>
    <row r="25" spans="2:32" s="1" customFormat="1" ht="7.5" customHeight="1" x14ac:dyDescent="0.2">
      <c r="B25" s="110"/>
      <c r="C25" s="12"/>
      <c r="D25" s="12"/>
      <c r="E25" s="586"/>
      <c r="G25" s="55"/>
      <c r="H25" s="6"/>
      <c r="I25" s="669"/>
      <c r="J25" s="596"/>
      <c r="K25" s="596"/>
      <c r="L25" s="596"/>
      <c r="M25" s="596"/>
      <c r="N25" s="111"/>
      <c r="O25" s="641"/>
      <c r="P25" s="173"/>
      <c r="Q25" s="173"/>
      <c r="R25" s="111"/>
      <c r="S25" s="111"/>
      <c r="T25" s="111"/>
      <c r="U25" s="111"/>
      <c r="V25" s="111"/>
      <c r="W25" s="6"/>
      <c r="X25" s="574"/>
      <c r="Y25" s="574"/>
      <c r="Z25" s="6"/>
      <c r="AA25" s="6"/>
      <c r="AB25" s="6"/>
      <c r="AC25" s="6"/>
      <c r="AD25" s="167"/>
      <c r="AE25" s="168"/>
      <c r="AF25" s="636"/>
    </row>
    <row r="26" spans="2:32" s="1" customFormat="1" ht="21" customHeight="1" x14ac:dyDescent="0.2">
      <c r="B26" s="59"/>
      <c r="E26" s="636"/>
      <c r="G26" s="59" t="s">
        <v>819</v>
      </c>
      <c r="I26" s="12"/>
      <c r="J26" s="12"/>
      <c r="K26" s="12"/>
      <c r="L26" s="12"/>
      <c r="M26" s="12"/>
      <c r="N26" s="12"/>
      <c r="O26" s="12"/>
      <c r="P26" s="12"/>
      <c r="Q26" s="12"/>
      <c r="R26" s="12"/>
      <c r="S26" s="12"/>
      <c r="T26" s="12"/>
      <c r="U26" s="12"/>
      <c r="V26" s="12"/>
      <c r="X26" s="7"/>
      <c r="Y26" s="7"/>
      <c r="AD26" s="170"/>
      <c r="AE26" s="171"/>
      <c r="AF26" s="636"/>
    </row>
    <row r="27" spans="2:32" s="1" customFormat="1" ht="30.75" customHeight="1" x14ac:dyDescent="0.2">
      <c r="B27" s="66"/>
      <c r="C27" s="577"/>
      <c r="D27" s="577"/>
      <c r="E27" s="53"/>
      <c r="G27" s="59"/>
      <c r="H27" s="2568" t="s">
        <v>605</v>
      </c>
      <c r="I27" s="2600" t="s">
        <v>820</v>
      </c>
      <c r="J27" s="2601"/>
      <c r="K27" s="2601"/>
      <c r="L27" s="2601"/>
      <c r="M27" s="2602"/>
      <c r="N27" s="2537"/>
      <c r="O27" s="2539" t="s">
        <v>606</v>
      </c>
      <c r="P27" s="2540" t="s">
        <v>608</v>
      </c>
      <c r="Q27" s="2616" t="s">
        <v>692</v>
      </c>
      <c r="R27" s="2616" t="s">
        <v>821</v>
      </c>
      <c r="S27" s="2617"/>
      <c r="T27" s="2617"/>
      <c r="U27" s="2617"/>
      <c r="V27" s="2618"/>
      <c r="W27" s="2332"/>
      <c r="X27" s="2333" t="s">
        <v>445</v>
      </c>
      <c r="Y27" s="7" t="s">
        <v>608</v>
      </c>
      <c r="Z27" s="2596" t="s">
        <v>822</v>
      </c>
      <c r="AA27" s="2596"/>
      <c r="AB27" s="2596"/>
      <c r="AC27" s="2596"/>
      <c r="AD27" s="165" t="s">
        <v>8</v>
      </c>
      <c r="AE27" s="166">
        <v>10</v>
      </c>
      <c r="AF27" s="636"/>
    </row>
    <row r="28" spans="2:32" s="1" customFormat="1" ht="30.75" customHeight="1" x14ac:dyDescent="0.2">
      <c r="B28" s="66"/>
      <c r="C28" s="577"/>
      <c r="D28" s="577"/>
      <c r="E28" s="53"/>
      <c r="G28" s="59"/>
      <c r="H28" s="2568"/>
      <c r="I28" s="2603"/>
      <c r="J28" s="2604"/>
      <c r="K28" s="2604"/>
      <c r="L28" s="2604"/>
      <c r="M28" s="2605"/>
      <c r="N28" s="2542"/>
      <c r="O28" s="2544"/>
      <c r="P28" s="2540"/>
      <c r="Q28" s="2619"/>
      <c r="R28" s="2619"/>
      <c r="S28" s="2609"/>
      <c r="T28" s="2609"/>
      <c r="U28" s="2609"/>
      <c r="V28" s="2620"/>
      <c r="W28" s="2441"/>
      <c r="X28" s="2524"/>
      <c r="Y28" s="7" t="s">
        <v>608</v>
      </c>
      <c r="Z28" s="2596" t="s">
        <v>823</v>
      </c>
      <c r="AA28" s="2596"/>
      <c r="AB28" s="2596"/>
      <c r="AC28" s="2596"/>
      <c r="AD28" s="165" t="s">
        <v>8</v>
      </c>
      <c r="AE28" s="166">
        <v>5</v>
      </c>
      <c r="AF28" s="636"/>
    </row>
    <row r="29" spans="2:32" s="1" customFormat="1" ht="27" customHeight="1" x14ac:dyDescent="0.2">
      <c r="B29" s="66"/>
      <c r="C29" s="577"/>
      <c r="D29" s="577"/>
      <c r="E29" s="53"/>
      <c r="G29" s="59"/>
      <c r="H29" s="658" t="s">
        <v>607</v>
      </c>
      <c r="I29" s="2606" t="s">
        <v>824</v>
      </c>
      <c r="J29" s="2607"/>
      <c r="K29" s="2607"/>
      <c r="L29" s="2607"/>
      <c r="M29" s="2608"/>
      <c r="N29" s="314"/>
      <c r="O29" s="642" t="s">
        <v>606</v>
      </c>
      <c r="P29" s="631"/>
      <c r="Q29" s="2614"/>
      <c r="R29" s="2614"/>
      <c r="S29" s="2621"/>
      <c r="T29" s="2621"/>
      <c r="U29" s="2621"/>
      <c r="V29" s="2622"/>
      <c r="W29" s="2335"/>
      <c r="X29" s="2336"/>
      <c r="Y29" s="7" t="s">
        <v>608</v>
      </c>
      <c r="Z29" s="2596" t="s">
        <v>825</v>
      </c>
      <c r="AA29" s="2596"/>
      <c r="AB29" s="2596"/>
      <c r="AC29" s="2596"/>
      <c r="AD29" s="165" t="s">
        <v>8</v>
      </c>
      <c r="AE29" s="166">
        <v>0</v>
      </c>
      <c r="AF29" s="636"/>
    </row>
    <row r="30" spans="2:32" s="1" customFormat="1" ht="7.5" customHeight="1" x14ac:dyDescent="0.2">
      <c r="B30" s="66"/>
      <c r="C30" s="577"/>
      <c r="D30" s="577"/>
      <c r="E30" s="53"/>
      <c r="G30" s="55"/>
      <c r="H30" s="692"/>
      <c r="I30" s="596"/>
      <c r="J30" s="596"/>
      <c r="K30" s="596"/>
      <c r="L30" s="596"/>
      <c r="M30" s="596"/>
      <c r="N30" s="111"/>
      <c r="O30" s="641"/>
      <c r="P30" s="111"/>
      <c r="Q30" s="111"/>
      <c r="R30" s="111"/>
      <c r="S30" s="111"/>
      <c r="T30" s="111"/>
      <c r="U30" s="111"/>
      <c r="V30" s="111"/>
      <c r="W30" s="6"/>
      <c r="X30" s="574"/>
      <c r="Y30" s="574"/>
      <c r="Z30" s="596"/>
      <c r="AA30" s="596"/>
      <c r="AB30" s="6"/>
      <c r="AC30" s="6"/>
      <c r="AD30" s="174"/>
      <c r="AE30" s="168"/>
      <c r="AF30" s="636"/>
    </row>
    <row r="31" spans="2:32" s="1" customFormat="1" ht="21" customHeight="1" x14ac:dyDescent="0.2">
      <c r="B31" s="110"/>
      <c r="C31" s="12"/>
      <c r="D31" s="12"/>
      <c r="E31" s="586"/>
      <c r="G31" s="5" t="s">
        <v>826</v>
      </c>
      <c r="H31" s="637"/>
      <c r="I31" s="583"/>
      <c r="J31" s="583"/>
      <c r="K31" s="583"/>
      <c r="L31" s="583"/>
      <c r="M31" s="583"/>
      <c r="N31" s="583"/>
      <c r="O31" s="583"/>
      <c r="P31" s="583"/>
      <c r="Q31" s="583"/>
      <c r="R31" s="583"/>
      <c r="S31" s="583"/>
      <c r="T31" s="583"/>
      <c r="U31" s="583"/>
      <c r="V31" s="583"/>
      <c r="W31" s="637"/>
      <c r="X31" s="573"/>
      <c r="Y31" s="573"/>
      <c r="AD31" s="170"/>
      <c r="AE31" s="171"/>
      <c r="AF31" s="636"/>
    </row>
    <row r="32" spans="2:32" s="1" customFormat="1" ht="31.5" customHeight="1" x14ac:dyDescent="0.2">
      <c r="B32" s="59"/>
      <c r="E32" s="636"/>
      <c r="G32" s="59"/>
      <c r="H32" s="2615" t="s">
        <v>605</v>
      </c>
      <c r="I32" s="2600" t="s">
        <v>827</v>
      </c>
      <c r="J32" s="2601"/>
      <c r="K32" s="2601"/>
      <c r="L32" s="2601"/>
      <c r="M32" s="2602"/>
      <c r="N32" s="2537"/>
      <c r="O32" s="2539" t="s">
        <v>606</v>
      </c>
      <c r="P32" s="2598" t="s">
        <v>608</v>
      </c>
      <c r="Q32" s="2567" t="s">
        <v>692</v>
      </c>
      <c r="R32" s="2567" t="s">
        <v>828</v>
      </c>
      <c r="S32" s="2567"/>
      <c r="T32" s="2567"/>
      <c r="U32" s="2567"/>
      <c r="V32" s="2567"/>
      <c r="W32" s="2331"/>
      <c r="X32" s="2333" t="s">
        <v>445</v>
      </c>
      <c r="Y32" s="7" t="s">
        <v>608</v>
      </c>
      <c r="Z32" s="2596" t="s">
        <v>822</v>
      </c>
      <c r="AA32" s="2596"/>
      <c r="AB32" s="2596"/>
      <c r="AC32" s="2596"/>
      <c r="AD32" s="165" t="s">
        <v>8</v>
      </c>
      <c r="AE32" s="166">
        <v>10</v>
      </c>
      <c r="AF32" s="636"/>
    </row>
    <row r="33" spans="2:37" s="1" customFormat="1" ht="31.5" customHeight="1" x14ac:dyDescent="0.2">
      <c r="B33" s="59"/>
      <c r="E33" s="636"/>
      <c r="G33" s="59"/>
      <c r="H33" s="2612"/>
      <c r="I33" s="2603"/>
      <c r="J33" s="2604"/>
      <c r="K33" s="2604"/>
      <c r="L33" s="2604"/>
      <c r="M33" s="2605"/>
      <c r="N33" s="2542"/>
      <c r="O33" s="2544"/>
      <c r="P33" s="2598"/>
      <c r="Q33" s="2567"/>
      <c r="R33" s="2567"/>
      <c r="S33" s="2567"/>
      <c r="T33" s="2567"/>
      <c r="U33" s="2567"/>
      <c r="V33" s="2567"/>
      <c r="W33" s="2523"/>
      <c r="X33" s="2524"/>
      <c r="Y33" s="7" t="s">
        <v>608</v>
      </c>
      <c r="Z33" s="2596" t="s">
        <v>829</v>
      </c>
      <c r="AA33" s="2596"/>
      <c r="AB33" s="2596"/>
      <c r="AC33" s="2596"/>
      <c r="AD33" s="165" t="s">
        <v>8</v>
      </c>
      <c r="AE33" s="166">
        <v>5</v>
      </c>
      <c r="AF33" s="172"/>
    </row>
    <row r="34" spans="2:37" s="1" customFormat="1" ht="30.75" customHeight="1" x14ac:dyDescent="0.2">
      <c r="B34" s="59"/>
      <c r="E34" s="636"/>
      <c r="G34" s="59"/>
      <c r="H34" s="658" t="s">
        <v>607</v>
      </c>
      <c r="I34" s="2606" t="s">
        <v>830</v>
      </c>
      <c r="J34" s="2607"/>
      <c r="K34" s="2607"/>
      <c r="L34" s="2607"/>
      <c r="M34" s="2608"/>
      <c r="N34" s="314"/>
      <c r="O34" s="642" t="s">
        <v>606</v>
      </c>
      <c r="P34" s="2598"/>
      <c r="Q34" s="2567"/>
      <c r="R34" s="2567"/>
      <c r="S34" s="2567"/>
      <c r="T34" s="2567"/>
      <c r="U34" s="2567"/>
      <c r="V34" s="2567"/>
      <c r="W34" s="2334"/>
      <c r="X34" s="2336"/>
      <c r="Y34" s="7" t="s">
        <v>608</v>
      </c>
      <c r="Z34" s="2596" t="s">
        <v>831</v>
      </c>
      <c r="AA34" s="2596"/>
      <c r="AB34" s="2596"/>
      <c r="AC34" s="2596"/>
      <c r="AD34" s="165" t="s">
        <v>8</v>
      </c>
      <c r="AE34" s="166">
        <v>0</v>
      </c>
      <c r="AF34" s="172"/>
    </row>
    <row r="35" spans="2:37" s="1" customFormat="1" ht="7.5" customHeight="1" x14ac:dyDescent="0.2">
      <c r="B35" s="59"/>
      <c r="E35" s="636"/>
      <c r="G35" s="55"/>
      <c r="H35" s="6"/>
      <c r="I35" s="111"/>
      <c r="J35" s="111"/>
      <c r="K35" s="111"/>
      <c r="L35" s="111"/>
      <c r="M35" s="111"/>
      <c r="N35" s="111"/>
      <c r="O35" s="111"/>
      <c r="P35" s="111"/>
      <c r="Q35" s="111"/>
      <c r="R35" s="111"/>
      <c r="S35" s="111"/>
      <c r="T35" s="111"/>
      <c r="U35" s="111"/>
      <c r="V35" s="111"/>
      <c r="W35" s="6"/>
      <c r="X35" s="574"/>
      <c r="Y35" s="574"/>
      <c r="Z35" s="574"/>
      <c r="AA35" s="574"/>
      <c r="AB35" s="6"/>
      <c r="AC35" s="6"/>
      <c r="AD35" s="167"/>
      <c r="AE35" s="168"/>
      <c r="AF35" s="172"/>
    </row>
    <row r="36" spans="2:37" s="1" customFormat="1" ht="21" customHeight="1" x14ac:dyDescent="0.2">
      <c r="B36" s="59"/>
      <c r="E36" s="636"/>
      <c r="G36" s="5" t="s">
        <v>832</v>
      </c>
      <c r="H36" s="637"/>
      <c r="I36" s="583"/>
      <c r="J36" s="583"/>
      <c r="K36" s="583"/>
      <c r="L36" s="583"/>
      <c r="M36" s="583"/>
      <c r="N36" s="583"/>
      <c r="O36" s="583"/>
      <c r="P36" s="583"/>
      <c r="Q36" s="583"/>
      <c r="R36" s="583"/>
      <c r="S36" s="583"/>
      <c r="T36" s="583"/>
      <c r="U36" s="583"/>
      <c r="V36" s="583"/>
      <c r="W36" s="637"/>
      <c r="X36" s="573"/>
      <c r="Y36" s="573"/>
      <c r="Z36" s="7"/>
      <c r="AA36" s="7"/>
      <c r="AD36" s="170"/>
      <c r="AE36" s="171"/>
      <c r="AF36" s="636"/>
    </row>
    <row r="37" spans="2:37" s="1" customFormat="1" ht="19.5" customHeight="1" x14ac:dyDescent="0.2">
      <c r="B37" s="59"/>
      <c r="E37" s="636"/>
      <c r="G37" s="59"/>
      <c r="H37" s="2568" t="s">
        <v>605</v>
      </c>
      <c r="I37" s="2600" t="s">
        <v>833</v>
      </c>
      <c r="J37" s="2601"/>
      <c r="K37" s="2601"/>
      <c r="L37" s="2601"/>
      <c r="M37" s="2601"/>
      <c r="N37" s="2601"/>
      <c r="O37" s="2601"/>
      <c r="P37" s="2601"/>
      <c r="Q37" s="2601"/>
      <c r="R37" s="2601"/>
      <c r="S37" s="2601"/>
      <c r="T37" s="2601"/>
      <c r="U37" s="2602"/>
      <c r="V37" s="2540" t="s">
        <v>608</v>
      </c>
      <c r="W37" s="2567"/>
      <c r="X37" s="2567"/>
      <c r="Y37" s="7" t="s">
        <v>608</v>
      </c>
      <c r="Z37" s="2609" t="s">
        <v>834</v>
      </c>
      <c r="AA37" s="2609"/>
      <c r="AD37" s="165" t="s">
        <v>8</v>
      </c>
      <c r="AE37" s="166">
        <v>5</v>
      </c>
      <c r="AF37" s="636"/>
    </row>
    <row r="38" spans="2:37" s="1" customFormat="1" ht="30.75" customHeight="1" x14ac:dyDescent="0.2">
      <c r="B38" s="66"/>
      <c r="C38" s="577"/>
      <c r="D38" s="577"/>
      <c r="E38" s="53"/>
      <c r="G38" s="59"/>
      <c r="H38" s="2568"/>
      <c r="I38" s="2603"/>
      <c r="J38" s="2604"/>
      <c r="K38" s="2604"/>
      <c r="L38" s="2604"/>
      <c r="M38" s="2604"/>
      <c r="N38" s="2604"/>
      <c r="O38" s="2604"/>
      <c r="P38" s="2604"/>
      <c r="Q38" s="2604"/>
      <c r="R38" s="2604"/>
      <c r="S38" s="2604"/>
      <c r="T38" s="2604"/>
      <c r="U38" s="2605"/>
      <c r="V38" s="2542"/>
      <c r="W38" s="2567"/>
      <c r="X38" s="2567"/>
      <c r="Y38" s="7" t="s">
        <v>608</v>
      </c>
      <c r="Z38" s="2609" t="s">
        <v>835</v>
      </c>
      <c r="AA38" s="2609"/>
      <c r="AD38" s="165" t="s">
        <v>8</v>
      </c>
      <c r="AE38" s="166">
        <v>3</v>
      </c>
      <c r="AF38" s="636"/>
    </row>
    <row r="39" spans="2:37" s="1" customFormat="1" ht="38.25" customHeight="1" x14ac:dyDescent="0.2">
      <c r="B39" s="66"/>
      <c r="C39" s="577"/>
      <c r="D39" s="577"/>
      <c r="E39" s="53"/>
      <c r="G39" s="312"/>
      <c r="H39" s="2612"/>
      <c r="I39" s="2610"/>
      <c r="J39" s="2596"/>
      <c r="K39" s="2596"/>
      <c r="L39" s="2596"/>
      <c r="M39" s="2596"/>
      <c r="N39" s="2596"/>
      <c r="O39" s="2596"/>
      <c r="P39" s="2596"/>
      <c r="Q39" s="2596"/>
      <c r="R39" s="2596"/>
      <c r="S39" s="2596"/>
      <c r="T39" s="2596"/>
      <c r="U39" s="2611"/>
      <c r="V39" s="2540"/>
      <c r="W39" s="2613"/>
      <c r="X39" s="2614"/>
      <c r="Y39" s="530" t="s">
        <v>608</v>
      </c>
      <c r="Z39" s="2609" t="s">
        <v>836</v>
      </c>
      <c r="AA39" s="2609"/>
      <c r="AD39" s="165" t="s">
        <v>8</v>
      </c>
      <c r="AE39" s="166">
        <v>2</v>
      </c>
      <c r="AF39" s="636"/>
    </row>
    <row r="40" spans="2:37" s="1" customFormat="1" ht="19.5" customHeight="1" x14ac:dyDescent="0.2">
      <c r="B40" s="66"/>
      <c r="C40" s="577"/>
      <c r="D40" s="577"/>
      <c r="E40" s="53"/>
      <c r="G40" s="59"/>
      <c r="H40" s="2568"/>
      <c r="I40" s="2603"/>
      <c r="J40" s="2604"/>
      <c r="K40" s="2604"/>
      <c r="L40" s="2604"/>
      <c r="M40" s="2604"/>
      <c r="N40" s="2604"/>
      <c r="O40" s="2604"/>
      <c r="P40" s="2604"/>
      <c r="Q40" s="2604"/>
      <c r="R40" s="2604"/>
      <c r="S40" s="2604"/>
      <c r="T40" s="2604"/>
      <c r="U40" s="2605"/>
      <c r="V40" s="2540"/>
      <c r="W40" s="2567"/>
      <c r="X40" s="2567"/>
      <c r="Y40" s="7" t="s">
        <v>608</v>
      </c>
      <c r="Z40" s="2609" t="s">
        <v>837</v>
      </c>
      <c r="AA40" s="2609"/>
      <c r="AD40" s="165" t="s">
        <v>8</v>
      </c>
      <c r="AE40" s="166">
        <v>0</v>
      </c>
      <c r="AF40" s="636"/>
    </row>
    <row r="41" spans="2:37" s="1" customFormat="1" ht="7.5" customHeight="1" x14ac:dyDescent="0.2">
      <c r="B41" s="66"/>
      <c r="C41" s="577"/>
      <c r="D41" s="577"/>
      <c r="E41" s="53"/>
      <c r="G41" s="55"/>
      <c r="H41" s="6"/>
      <c r="I41" s="111"/>
      <c r="J41" s="111"/>
      <c r="K41" s="111"/>
      <c r="L41" s="111"/>
      <c r="M41" s="111"/>
      <c r="N41" s="111"/>
      <c r="O41" s="111"/>
      <c r="P41" s="111"/>
      <c r="Q41" s="111"/>
      <c r="R41" s="111"/>
      <c r="S41" s="111"/>
      <c r="T41" s="111"/>
      <c r="U41" s="111"/>
      <c r="V41" s="111"/>
      <c r="W41" s="6"/>
      <c r="X41" s="6"/>
      <c r="Y41" s="574"/>
      <c r="Z41" s="669"/>
      <c r="AA41" s="669"/>
      <c r="AB41" s="6"/>
      <c r="AC41" s="6"/>
      <c r="AD41" s="174"/>
      <c r="AE41" s="168"/>
      <c r="AF41" s="636"/>
    </row>
    <row r="42" spans="2:37" s="1" customFormat="1" ht="21" customHeight="1" x14ac:dyDescent="0.2">
      <c r="B42" s="110"/>
      <c r="C42" s="12"/>
      <c r="D42" s="12"/>
      <c r="E42" s="586"/>
      <c r="G42" s="5" t="s">
        <v>838</v>
      </c>
      <c r="H42" s="637"/>
      <c r="I42" s="583"/>
      <c r="J42" s="583"/>
      <c r="K42" s="583"/>
      <c r="L42" s="583"/>
      <c r="M42" s="583"/>
      <c r="N42" s="583"/>
      <c r="O42" s="583"/>
      <c r="P42" s="583"/>
      <c r="Q42" s="583"/>
      <c r="R42" s="583"/>
      <c r="S42" s="583"/>
      <c r="T42" s="583"/>
      <c r="U42" s="583"/>
      <c r="V42" s="583"/>
      <c r="W42" s="637"/>
      <c r="X42" s="637"/>
      <c r="Y42" s="573"/>
      <c r="Z42" s="573"/>
      <c r="AA42" s="573"/>
      <c r="AB42" s="637"/>
      <c r="AC42" s="637"/>
      <c r="AD42" s="170"/>
      <c r="AE42" s="171"/>
      <c r="AF42" s="636"/>
    </row>
    <row r="43" spans="2:37" s="1" customFormat="1" ht="42" customHeight="1" x14ac:dyDescent="0.2">
      <c r="B43" s="110"/>
      <c r="C43" s="12"/>
      <c r="D43" s="12"/>
      <c r="E43" s="586"/>
      <c r="G43" s="59"/>
      <c r="H43" s="658" t="s">
        <v>605</v>
      </c>
      <c r="I43" s="2599" t="s">
        <v>839</v>
      </c>
      <c r="J43" s="2599"/>
      <c r="K43" s="2599"/>
      <c r="L43" s="2599"/>
      <c r="M43" s="2599"/>
      <c r="N43" s="587"/>
      <c r="O43" s="579" t="s">
        <v>840</v>
      </c>
      <c r="P43" s="2598" t="s">
        <v>608</v>
      </c>
      <c r="Q43" s="2567" t="s">
        <v>699</v>
      </c>
      <c r="R43" s="2599" t="s">
        <v>841</v>
      </c>
      <c r="S43" s="2599"/>
      <c r="T43" s="2599"/>
      <c r="U43" s="2599"/>
      <c r="V43" s="2599"/>
      <c r="W43" s="2442"/>
      <c r="X43" s="2442"/>
      <c r="Y43" s="7" t="s">
        <v>608</v>
      </c>
      <c r="Z43" s="2596" t="s">
        <v>842</v>
      </c>
      <c r="AA43" s="2596"/>
      <c r="AB43" s="2596"/>
      <c r="AC43" s="2596"/>
      <c r="AD43" s="165" t="s">
        <v>8</v>
      </c>
      <c r="AE43" s="166">
        <v>5</v>
      </c>
      <c r="AF43" s="636"/>
    </row>
    <row r="44" spans="2:37" s="1" customFormat="1" ht="40.5" customHeight="1" x14ac:dyDescent="0.2">
      <c r="B44" s="59"/>
      <c r="E44" s="636"/>
      <c r="G44" s="59"/>
      <c r="H44" s="658" t="s">
        <v>607</v>
      </c>
      <c r="I44" s="2599" t="s">
        <v>843</v>
      </c>
      <c r="J44" s="2599"/>
      <c r="K44" s="2599"/>
      <c r="L44" s="2599"/>
      <c r="M44" s="2599"/>
      <c r="N44" s="111"/>
      <c r="O44" s="642" t="s">
        <v>840</v>
      </c>
      <c r="P44" s="2598"/>
      <c r="Q44" s="2567"/>
      <c r="R44" s="2599"/>
      <c r="S44" s="2599"/>
      <c r="T44" s="2599"/>
      <c r="U44" s="2599"/>
      <c r="V44" s="2599"/>
      <c r="W44" s="2442"/>
      <c r="X44" s="2442"/>
      <c r="Y44" s="7" t="s">
        <v>608</v>
      </c>
      <c r="Z44" s="2596" t="s">
        <v>844</v>
      </c>
      <c r="AA44" s="2596"/>
      <c r="AB44" s="2596"/>
      <c r="AC44" s="2596"/>
      <c r="AD44" s="165" t="s">
        <v>8</v>
      </c>
      <c r="AE44" s="166">
        <v>3</v>
      </c>
      <c r="AF44" s="636"/>
    </row>
    <row r="45" spans="2:37" s="1" customFormat="1" ht="30" customHeight="1" x14ac:dyDescent="0.2">
      <c r="B45" s="59"/>
      <c r="E45" s="636"/>
      <c r="G45" s="59"/>
      <c r="H45" s="658" t="s">
        <v>690</v>
      </c>
      <c r="I45" s="2606" t="s">
        <v>845</v>
      </c>
      <c r="J45" s="2607"/>
      <c r="K45" s="2607"/>
      <c r="L45" s="2607"/>
      <c r="M45" s="2608"/>
      <c r="N45" s="587"/>
      <c r="O45" s="579" t="s">
        <v>606</v>
      </c>
      <c r="P45" s="2598"/>
      <c r="Q45" s="2567"/>
      <c r="R45" s="2599"/>
      <c r="S45" s="2599"/>
      <c r="T45" s="2599"/>
      <c r="U45" s="2599"/>
      <c r="V45" s="2599"/>
      <c r="W45" s="2442"/>
      <c r="X45" s="2442"/>
      <c r="Y45" s="7" t="s">
        <v>608</v>
      </c>
      <c r="Z45" s="2596" t="s">
        <v>846</v>
      </c>
      <c r="AA45" s="2596"/>
      <c r="AB45" s="2596"/>
      <c r="AC45" s="2596"/>
      <c r="AD45" s="165" t="s">
        <v>8</v>
      </c>
      <c r="AE45" s="166">
        <v>0</v>
      </c>
      <c r="AF45" s="636"/>
    </row>
    <row r="46" spans="2:37" s="1" customFormat="1" ht="21" customHeight="1" x14ac:dyDescent="0.2">
      <c r="B46" s="59"/>
      <c r="E46" s="636"/>
      <c r="G46" s="59"/>
      <c r="H46" s="658" t="s">
        <v>692</v>
      </c>
      <c r="I46" s="2606" t="s">
        <v>847</v>
      </c>
      <c r="J46" s="2607"/>
      <c r="K46" s="2607"/>
      <c r="L46" s="2607"/>
      <c r="M46" s="2608"/>
      <c r="N46" s="314"/>
      <c r="O46" s="642" t="s">
        <v>477</v>
      </c>
      <c r="P46" s="2598"/>
      <c r="Q46" s="2567"/>
      <c r="R46" s="2599"/>
      <c r="S46" s="2599"/>
      <c r="T46" s="2599"/>
      <c r="U46" s="2599"/>
      <c r="V46" s="2599"/>
      <c r="W46" s="2442"/>
      <c r="X46" s="2442"/>
      <c r="Y46" s="7"/>
      <c r="Z46" s="2609"/>
      <c r="AA46" s="2609"/>
      <c r="AD46" s="176"/>
      <c r="AE46" s="166"/>
      <c r="AF46" s="636"/>
    </row>
    <row r="47" spans="2:37" s="1" customFormat="1" ht="7.5" customHeight="1" x14ac:dyDescent="0.2">
      <c r="B47" s="59"/>
      <c r="E47" s="636"/>
      <c r="G47" s="55"/>
      <c r="H47" s="6"/>
      <c r="I47" s="111"/>
      <c r="J47" s="111"/>
      <c r="K47" s="111"/>
      <c r="L47" s="111"/>
      <c r="M47" s="111"/>
      <c r="N47" s="111"/>
      <c r="O47" s="111"/>
      <c r="P47" s="111"/>
      <c r="Q47" s="111"/>
      <c r="R47" s="111"/>
      <c r="S47" s="111"/>
      <c r="T47" s="111"/>
      <c r="U47" s="111"/>
      <c r="V47" s="111"/>
      <c r="W47" s="6"/>
      <c r="X47" s="6"/>
      <c r="Y47" s="574"/>
      <c r="Z47" s="574"/>
      <c r="AA47" s="574"/>
      <c r="AB47" s="6"/>
      <c r="AC47" s="6"/>
      <c r="AD47" s="167"/>
      <c r="AE47" s="168"/>
      <c r="AF47" s="177"/>
      <c r="AH47" s="594"/>
      <c r="AI47" s="594"/>
      <c r="AJ47" s="7"/>
      <c r="AK47" s="7"/>
    </row>
    <row r="48" spans="2:37" s="1" customFormat="1" ht="21" customHeight="1" x14ac:dyDescent="0.2">
      <c r="B48" s="66"/>
      <c r="C48" s="577"/>
      <c r="D48" s="577"/>
      <c r="E48" s="53"/>
      <c r="G48" s="5" t="s">
        <v>848</v>
      </c>
      <c r="H48" s="637"/>
      <c r="I48" s="583"/>
      <c r="J48" s="583"/>
      <c r="K48" s="583"/>
      <c r="L48" s="583"/>
      <c r="M48" s="583"/>
      <c r="N48" s="583"/>
      <c r="O48" s="583"/>
      <c r="P48" s="583"/>
      <c r="Q48" s="583"/>
      <c r="R48" s="583"/>
      <c r="S48" s="583"/>
      <c r="T48" s="583"/>
      <c r="U48" s="583"/>
      <c r="V48" s="583"/>
      <c r="W48" s="637"/>
      <c r="X48" s="637"/>
      <c r="Y48" s="573"/>
      <c r="Z48" s="573"/>
      <c r="AA48" s="573"/>
      <c r="AB48" s="637"/>
      <c r="AC48" s="637"/>
      <c r="AD48" s="170"/>
      <c r="AE48" s="171"/>
      <c r="AF48" s="636"/>
    </row>
    <row r="49" spans="2:32" s="1" customFormat="1" ht="43.5" customHeight="1" x14ac:dyDescent="0.2">
      <c r="B49" s="66"/>
      <c r="C49" s="577"/>
      <c r="D49" s="577"/>
      <c r="E49" s="53"/>
      <c r="G49" s="59"/>
      <c r="H49" s="658" t="s">
        <v>605</v>
      </c>
      <c r="I49" s="2599" t="s">
        <v>849</v>
      </c>
      <c r="J49" s="2599"/>
      <c r="K49" s="2599"/>
      <c r="L49" s="2599"/>
      <c r="M49" s="2599"/>
      <c r="N49" s="587"/>
      <c r="O49" s="579" t="s">
        <v>840</v>
      </c>
      <c r="P49" s="2598" t="s">
        <v>608</v>
      </c>
      <c r="Q49" s="2567" t="s">
        <v>699</v>
      </c>
      <c r="R49" s="2599" t="s">
        <v>841</v>
      </c>
      <c r="S49" s="2599"/>
      <c r="T49" s="2599"/>
      <c r="U49" s="2599"/>
      <c r="V49" s="2599"/>
      <c r="W49" s="2442"/>
      <c r="X49" s="2442"/>
      <c r="Y49" s="7" t="s">
        <v>608</v>
      </c>
      <c r="Z49" s="2596" t="s">
        <v>850</v>
      </c>
      <c r="AA49" s="2596"/>
      <c r="AB49" s="2596"/>
      <c r="AC49" s="2596"/>
      <c r="AD49" s="165" t="s">
        <v>8</v>
      </c>
      <c r="AE49" s="166">
        <v>5</v>
      </c>
      <c r="AF49" s="636"/>
    </row>
    <row r="50" spans="2:32" s="1" customFormat="1" ht="42" customHeight="1" x14ac:dyDescent="0.2">
      <c r="B50" s="110"/>
      <c r="C50" s="12"/>
      <c r="D50" s="12"/>
      <c r="E50" s="586"/>
      <c r="G50" s="59"/>
      <c r="H50" s="658" t="s">
        <v>607</v>
      </c>
      <c r="I50" s="2599" t="s">
        <v>851</v>
      </c>
      <c r="J50" s="2599"/>
      <c r="K50" s="2599"/>
      <c r="L50" s="2599"/>
      <c r="M50" s="2599"/>
      <c r="N50" s="314"/>
      <c r="O50" s="642" t="s">
        <v>840</v>
      </c>
      <c r="P50" s="2598"/>
      <c r="Q50" s="2567"/>
      <c r="R50" s="2599"/>
      <c r="S50" s="2599"/>
      <c r="T50" s="2599"/>
      <c r="U50" s="2599"/>
      <c r="V50" s="2599"/>
      <c r="W50" s="2442"/>
      <c r="X50" s="2442"/>
      <c r="Y50" s="7" t="s">
        <v>608</v>
      </c>
      <c r="Z50" s="2596" t="s">
        <v>852</v>
      </c>
      <c r="AA50" s="2596"/>
      <c r="AB50" s="2596"/>
      <c r="AC50" s="2596"/>
      <c r="AD50" s="165" t="s">
        <v>8</v>
      </c>
      <c r="AE50" s="166">
        <v>3</v>
      </c>
      <c r="AF50" s="636"/>
    </row>
    <row r="51" spans="2:32" s="1" customFormat="1" ht="30" customHeight="1" x14ac:dyDescent="0.2">
      <c r="B51" s="110"/>
      <c r="C51" s="12"/>
      <c r="D51" s="12"/>
      <c r="E51" s="586"/>
      <c r="G51" s="59"/>
      <c r="H51" s="658" t="s">
        <v>690</v>
      </c>
      <c r="I51" s="2606" t="s">
        <v>853</v>
      </c>
      <c r="J51" s="2607"/>
      <c r="K51" s="2607"/>
      <c r="L51" s="2607"/>
      <c r="M51" s="2608"/>
      <c r="N51" s="587"/>
      <c r="O51" s="579" t="s">
        <v>606</v>
      </c>
      <c r="P51" s="2598"/>
      <c r="Q51" s="2567"/>
      <c r="R51" s="2599"/>
      <c r="S51" s="2599"/>
      <c r="T51" s="2599"/>
      <c r="U51" s="2599"/>
      <c r="V51" s="2599"/>
      <c r="W51" s="2442"/>
      <c r="X51" s="2442"/>
      <c r="Y51" s="7" t="s">
        <v>608</v>
      </c>
      <c r="Z51" s="2596" t="s">
        <v>854</v>
      </c>
      <c r="AA51" s="2596"/>
      <c r="AB51" s="2596"/>
      <c r="AC51" s="2596"/>
      <c r="AD51" s="165" t="s">
        <v>8</v>
      </c>
      <c r="AE51" s="166">
        <v>0</v>
      </c>
      <c r="AF51" s="636"/>
    </row>
    <row r="52" spans="2:32" s="1" customFormat="1" ht="25.5" customHeight="1" x14ac:dyDescent="0.2">
      <c r="B52" s="110"/>
      <c r="C52" s="12"/>
      <c r="D52" s="12"/>
      <c r="E52" s="586"/>
      <c r="G52" s="59"/>
      <c r="H52" s="658" t="s">
        <v>692</v>
      </c>
      <c r="I52" s="2606" t="s">
        <v>855</v>
      </c>
      <c r="J52" s="2607"/>
      <c r="K52" s="2607"/>
      <c r="L52" s="2607"/>
      <c r="M52" s="2608"/>
      <c r="N52" s="314"/>
      <c r="O52" s="642" t="s">
        <v>477</v>
      </c>
      <c r="P52" s="2598"/>
      <c r="Q52" s="2567"/>
      <c r="R52" s="2599"/>
      <c r="S52" s="2599"/>
      <c r="T52" s="2599"/>
      <c r="U52" s="2599"/>
      <c r="V52" s="2599"/>
      <c r="W52" s="2442"/>
      <c r="X52" s="2442"/>
      <c r="Y52" s="7"/>
      <c r="Z52" s="2609"/>
      <c r="AA52" s="2609"/>
      <c r="AD52" s="176"/>
      <c r="AE52" s="166"/>
      <c r="AF52" s="636"/>
    </row>
    <row r="53" spans="2:32" s="1" customFormat="1" ht="6.75" customHeight="1" x14ac:dyDescent="0.2">
      <c r="B53" s="110"/>
      <c r="C53" s="12"/>
      <c r="D53" s="12"/>
      <c r="E53" s="586"/>
      <c r="G53" s="55"/>
      <c r="H53" s="6"/>
      <c r="I53" s="111"/>
      <c r="J53" s="111"/>
      <c r="K53" s="111"/>
      <c r="L53" s="111"/>
      <c r="M53" s="111"/>
      <c r="N53" s="111"/>
      <c r="O53" s="111"/>
      <c r="P53" s="111"/>
      <c r="Q53" s="111"/>
      <c r="R53" s="111"/>
      <c r="S53" s="111"/>
      <c r="T53" s="111"/>
      <c r="U53" s="111"/>
      <c r="V53" s="111"/>
      <c r="W53" s="6"/>
      <c r="X53" s="6"/>
      <c r="Y53" s="574"/>
      <c r="Z53" s="574"/>
      <c r="AA53" s="574"/>
      <c r="AB53" s="6"/>
      <c r="AC53" s="6"/>
      <c r="AD53" s="167"/>
      <c r="AE53" s="168"/>
      <c r="AF53" s="636"/>
    </row>
    <row r="54" spans="2:32" s="1" customFormat="1" ht="21" customHeight="1" x14ac:dyDescent="0.2">
      <c r="B54" s="110"/>
      <c r="C54" s="12"/>
      <c r="D54" s="12"/>
      <c r="E54" s="586"/>
      <c r="G54" s="5" t="s">
        <v>856</v>
      </c>
      <c r="H54" s="637"/>
      <c r="I54" s="583"/>
      <c r="J54" s="583"/>
      <c r="K54" s="583"/>
      <c r="L54" s="583"/>
      <c r="M54" s="583"/>
      <c r="N54" s="583"/>
      <c r="O54" s="583"/>
      <c r="P54" s="583"/>
      <c r="Q54" s="583"/>
      <c r="R54" s="583"/>
      <c r="S54" s="583"/>
      <c r="T54" s="583"/>
      <c r="U54" s="583"/>
      <c r="V54" s="583"/>
      <c r="W54" s="637"/>
      <c r="X54" s="637"/>
      <c r="Y54" s="573"/>
      <c r="Z54" s="573"/>
      <c r="AA54" s="573"/>
      <c r="AB54" s="637"/>
      <c r="AC54" s="637"/>
      <c r="AD54" s="170"/>
      <c r="AE54" s="171"/>
      <c r="AF54" s="636"/>
    </row>
    <row r="55" spans="2:32" s="1" customFormat="1" ht="30" customHeight="1" x14ac:dyDescent="0.2">
      <c r="B55" s="59"/>
      <c r="E55" s="636"/>
      <c r="G55" s="59"/>
      <c r="H55" s="658" t="s">
        <v>605</v>
      </c>
      <c r="I55" s="2599" t="s">
        <v>857</v>
      </c>
      <c r="J55" s="2599"/>
      <c r="K55" s="2599"/>
      <c r="L55" s="2599"/>
      <c r="M55" s="2599"/>
      <c r="N55" s="588"/>
      <c r="O55" s="579" t="s">
        <v>477</v>
      </c>
      <c r="P55" s="2540" t="s">
        <v>608</v>
      </c>
      <c r="Q55" s="2567" t="s">
        <v>690</v>
      </c>
      <c r="R55" s="2600" t="s">
        <v>858</v>
      </c>
      <c r="S55" s="2601"/>
      <c r="T55" s="2601"/>
      <c r="U55" s="2601"/>
      <c r="V55" s="2602"/>
      <c r="W55" s="2331"/>
      <c r="X55" s="2333" t="s">
        <v>445</v>
      </c>
      <c r="Y55" s="7" t="s">
        <v>608</v>
      </c>
      <c r="Z55" s="2596" t="s">
        <v>859</v>
      </c>
      <c r="AA55" s="2596"/>
      <c r="AB55" s="2596"/>
      <c r="AC55" s="2596"/>
      <c r="AD55" s="165" t="s">
        <v>8</v>
      </c>
      <c r="AE55" s="166">
        <v>5</v>
      </c>
      <c r="AF55" s="636"/>
    </row>
    <row r="56" spans="2:32" s="1" customFormat="1" ht="19.5" customHeight="1" x14ac:dyDescent="0.2">
      <c r="B56" s="59"/>
      <c r="E56" s="636"/>
      <c r="G56" s="59"/>
      <c r="H56" s="2568" t="s">
        <v>607</v>
      </c>
      <c r="I56" s="2600" t="s">
        <v>860</v>
      </c>
      <c r="J56" s="2601"/>
      <c r="K56" s="2601"/>
      <c r="L56" s="2601"/>
      <c r="M56" s="2602"/>
      <c r="N56" s="2537"/>
      <c r="O56" s="2539" t="s">
        <v>477</v>
      </c>
      <c r="P56" s="2533"/>
      <c r="Q56" s="2567"/>
      <c r="R56" s="2610"/>
      <c r="S56" s="2596"/>
      <c r="T56" s="2596"/>
      <c r="U56" s="2596"/>
      <c r="V56" s="2611"/>
      <c r="W56" s="2523"/>
      <c r="X56" s="2524"/>
      <c r="Y56" s="7" t="s">
        <v>608</v>
      </c>
      <c r="Z56" s="2596" t="s">
        <v>861</v>
      </c>
      <c r="AA56" s="2596"/>
      <c r="AB56" s="2596"/>
      <c r="AC56" s="2596"/>
      <c r="AD56" s="165" t="s">
        <v>8</v>
      </c>
      <c r="AE56" s="166">
        <v>3</v>
      </c>
      <c r="AF56" s="636"/>
    </row>
    <row r="57" spans="2:32" s="1" customFormat="1" ht="19.5" customHeight="1" x14ac:dyDescent="0.2">
      <c r="B57" s="59"/>
      <c r="E57" s="636"/>
      <c r="G57" s="59"/>
      <c r="H57" s="2568"/>
      <c r="I57" s="2603"/>
      <c r="J57" s="2604"/>
      <c r="K57" s="2604"/>
      <c r="L57" s="2604"/>
      <c r="M57" s="2605"/>
      <c r="N57" s="2542"/>
      <c r="O57" s="2544"/>
      <c r="P57" s="631"/>
      <c r="Q57" s="2567"/>
      <c r="R57" s="2603"/>
      <c r="S57" s="2604"/>
      <c r="T57" s="2604"/>
      <c r="U57" s="2604"/>
      <c r="V57" s="2605"/>
      <c r="W57" s="2334"/>
      <c r="X57" s="2336"/>
      <c r="Y57" s="7" t="s">
        <v>608</v>
      </c>
      <c r="Z57" s="2596" t="s">
        <v>862</v>
      </c>
      <c r="AA57" s="2596"/>
      <c r="AB57" s="2596"/>
      <c r="AC57" s="2596"/>
      <c r="AD57" s="165" t="s">
        <v>8</v>
      </c>
      <c r="AE57" s="166">
        <v>0</v>
      </c>
      <c r="AF57" s="636"/>
    </row>
    <row r="58" spans="2:32" s="1" customFormat="1" ht="7.5" customHeight="1" x14ac:dyDescent="0.2">
      <c r="B58" s="59"/>
      <c r="E58" s="636"/>
      <c r="G58" s="55"/>
      <c r="H58" s="692"/>
      <c r="I58" s="596"/>
      <c r="J58" s="596"/>
      <c r="K58" s="596"/>
      <c r="L58" s="596"/>
      <c r="M58" s="596"/>
      <c r="N58" s="111"/>
      <c r="O58" s="641"/>
      <c r="P58" s="111"/>
      <c r="Q58" s="111"/>
      <c r="R58" s="111"/>
      <c r="S58" s="111"/>
      <c r="T58" s="111"/>
      <c r="U58" s="111"/>
      <c r="V58" s="111"/>
      <c r="W58" s="6"/>
      <c r="X58" s="6"/>
      <c r="Y58" s="574"/>
      <c r="Z58" s="669"/>
      <c r="AA58" s="669"/>
      <c r="AB58" s="6"/>
      <c r="AC58" s="6"/>
      <c r="AD58" s="174"/>
      <c r="AE58" s="168"/>
      <c r="AF58" s="636"/>
    </row>
    <row r="59" spans="2:32" s="1" customFormat="1" ht="21" customHeight="1" x14ac:dyDescent="0.2">
      <c r="B59" s="66"/>
      <c r="C59" s="577"/>
      <c r="D59" s="577"/>
      <c r="E59" s="53"/>
      <c r="G59" s="5" t="s">
        <v>863</v>
      </c>
      <c r="H59" s="178"/>
      <c r="I59" s="592"/>
      <c r="J59" s="592"/>
      <c r="K59" s="592"/>
      <c r="L59" s="592"/>
      <c r="M59" s="592"/>
      <c r="N59" s="582"/>
      <c r="O59" s="583"/>
      <c r="P59" s="583"/>
      <c r="Q59" s="583"/>
      <c r="R59" s="583"/>
      <c r="S59" s="583"/>
      <c r="T59" s="583"/>
      <c r="U59" s="583"/>
      <c r="V59" s="583"/>
      <c r="W59" s="637"/>
      <c r="X59" s="637"/>
      <c r="Y59" s="573"/>
      <c r="Z59" s="573"/>
      <c r="AA59" s="573"/>
      <c r="AB59" s="637"/>
      <c r="AC59" s="637"/>
      <c r="AD59" s="170"/>
      <c r="AE59" s="171"/>
      <c r="AF59" s="636"/>
    </row>
    <row r="60" spans="2:32" s="1" customFormat="1" ht="48.75" customHeight="1" x14ac:dyDescent="0.2">
      <c r="B60" s="66"/>
      <c r="C60" s="577"/>
      <c r="D60" s="577"/>
      <c r="E60" s="53"/>
      <c r="G60" s="59"/>
      <c r="H60" s="658" t="s">
        <v>605</v>
      </c>
      <c r="I60" s="2597" t="s">
        <v>864</v>
      </c>
      <c r="J60" s="2597"/>
      <c r="K60" s="2597"/>
      <c r="L60" s="2597"/>
      <c r="M60" s="2597"/>
      <c r="N60" s="588"/>
      <c r="O60" s="579" t="s">
        <v>606</v>
      </c>
      <c r="P60" s="2540" t="s">
        <v>608</v>
      </c>
      <c r="Q60" s="2567" t="s">
        <v>690</v>
      </c>
      <c r="R60" s="2599" t="s">
        <v>858</v>
      </c>
      <c r="S60" s="2599"/>
      <c r="T60" s="2599"/>
      <c r="U60" s="2599"/>
      <c r="V60" s="2599"/>
      <c r="W60" s="2331"/>
      <c r="X60" s="2333" t="s">
        <v>445</v>
      </c>
      <c r="Y60" s="7" t="s">
        <v>608</v>
      </c>
      <c r="Z60" s="2596" t="s">
        <v>814</v>
      </c>
      <c r="AA60" s="2596"/>
      <c r="AB60" s="2596"/>
      <c r="AC60" s="2596"/>
      <c r="AD60" s="165" t="s">
        <v>8</v>
      </c>
      <c r="AE60" s="166">
        <v>5</v>
      </c>
      <c r="AF60" s="636"/>
    </row>
    <row r="61" spans="2:32" s="1" customFormat="1" ht="19.5" customHeight="1" x14ac:dyDescent="0.2">
      <c r="B61" s="66"/>
      <c r="C61" s="577"/>
      <c r="D61" s="577"/>
      <c r="E61" s="53"/>
      <c r="G61" s="59"/>
      <c r="H61" s="2568" t="s">
        <v>607</v>
      </c>
      <c r="I61" s="2597" t="s">
        <v>865</v>
      </c>
      <c r="J61" s="2597"/>
      <c r="K61" s="2597"/>
      <c r="L61" s="2597"/>
      <c r="M61" s="2597"/>
      <c r="N61" s="2537"/>
      <c r="O61" s="2539" t="s">
        <v>606</v>
      </c>
      <c r="P61" s="2533"/>
      <c r="Q61" s="2567"/>
      <c r="R61" s="2599"/>
      <c r="S61" s="2599"/>
      <c r="T61" s="2599"/>
      <c r="U61" s="2599"/>
      <c r="V61" s="2599"/>
      <c r="W61" s="2523"/>
      <c r="X61" s="2524"/>
      <c r="Y61" s="7" t="s">
        <v>608</v>
      </c>
      <c r="Z61" s="2596" t="s">
        <v>816</v>
      </c>
      <c r="AA61" s="2596"/>
      <c r="AB61" s="2596"/>
      <c r="AC61" s="2596"/>
      <c r="AD61" s="165" t="s">
        <v>8</v>
      </c>
      <c r="AE61" s="166">
        <v>3</v>
      </c>
      <c r="AF61" s="636"/>
    </row>
    <row r="62" spans="2:32" s="1" customFormat="1" ht="19.5" customHeight="1" x14ac:dyDescent="0.2">
      <c r="B62" s="66"/>
      <c r="C62" s="577"/>
      <c r="D62" s="577"/>
      <c r="E62" s="53"/>
      <c r="G62" s="59"/>
      <c r="H62" s="2568"/>
      <c r="I62" s="2597"/>
      <c r="J62" s="2597"/>
      <c r="K62" s="2597"/>
      <c r="L62" s="2597"/>
      <c r="M62" s="2597"/>
      <c r="N62" s="2542"/>
      <c r="O62" s="2544"/>
      <c r="P62" s="631"/>
      <c r="Q62" s="2567"/>
      <c r="R62" s="2599"/>
      <c r="S62" s="2599"/>
      <c r="T62" s="2599"/>
      <c r="U62" s="2599"/>
      <c r="V62" s="2599"/>
      <c r="W62" s="2334"/>
      <c r="X62" s="2336"/>
      <c r="Y62" s="7" t="s">
        <v>608</v>
      </c>
      <c r="Z62" s="2596" t="s">
        <v>818</v>
      </c>
      <c r="AA62" s="2596"/>
      <c r="AB62" s="2596"/>
      <c r="AC62" s="2596"/>
      <c r="AD62" s="165" t="s">
        <v>8</v>
      </c>
      <c r="AE62" s="166">
        <v>0</v>
      </c>
      <c r="AF62" s="636"/>
    </row>
    <row r="63" spans="2:32" s="1" customFormat="1" ht="7.5" customHeight="1" x14ac:dyDescent="0.2">
      <c r="B63" s="66"/>
      <c r="C63" s="577"/>
      <c r="D63" s="577"/>
      <c r="E63" s="53"/>
      <c r="G63" s="55"/>
      <c r="H63" s="692"/>
      <c r="I63" s="596"/>
      <c r="J63" s="596"/>
      <c r="K63" s="596"/>
      <c r="L63" s="596"/>
      <c r="M63" s="596"/>
      <c r="N63" s="111"/>
      <c r="O63" s="641"/>
      <c r="P63" s="111"/>
      <c r="Q63" s="669"/>
      <c r="R63" s="596"/>
      <c r="S63" s="596"/>
      <c r="T63" s="596"/>
      <c r="U63" s="596"/>
      <c r="V63" s="596"/>
      <c r="W63" s="6"/>
      <c r="X63" s="574"/>
      <c r="Y63" s="6"/>
      <c r="Z63" s="6"/>
      <c r="AA63" s="6"/>
      <c r="AB63" s="6"/>
      <c r="AC63" s="6"/>
      <c r="AD63" s="179"/>
      <c r="AE63" s="168"/>
      <c r="AF63" s="636"/>
    </row>
    <row r="64" spans="2:32" s="1" customFormat="1" ht="21" customHeight="1" x14ac:dyDescent="0.2">
      <c r="B64" s="110"/>
      <c r="C64" s="12"/>
      <c r="D64" s="12"/>
      <c r="E64" s="586"/>
      <c r="G64" s="5" t="s">
        <v>866</v>
      </c>
      <c r="H64" s="637"/>
      <c r="I64" s="583"/>
      <c r="J64" s="583"/>
      <c r="K64" s="583"/>
      <c r="L64" s="583"/>
      <c r="M64" s="583"/>
      <c r="N64" s="583"/>
      <c r="O64" s="583"/>
      <c r="P64" s="583"/>
      <c r="Q64" s="583"/>
      <c r="R64" s="583"/>
      <c r="S64" s="583"/>
      <c r="T64" s="583"/>
      <c r="U64" s="583"/>
      <c r="V64" s="583"/>
      <c r="W64" s="637"/>
      <c r="X64" s="637"/>
      <c r="Y64" s="637"/>
      <c r="Z64" s="637"/>
      <c r="AA64" s="637"/>
      <c r="AB64" s="637"/>
      <c r="AC64" s="637"/>
      <c r="AD64" s="180"/>
      <c r="AE64" s="171"/>
      <c r="AF64" s="636"/>
    </row>
    <row r="65" spans="2:32" s="1" customFormat="1" ht="48.75" customHeight="1" x14ac:dyDescent="0.2">
      <c r="B65" s="110"/>
      <c r="C65" s="12"/>
      <c r="D65" s="12"/>
      <c r="E65" s="586"/>
      <c r="G65" s="59"/>
      <c r="H65" s="658" t="s">
        <v>605</v>
      </c>
      <c r="I65" s="2597" t="s">
        <v>867</v>
      </c>
      <c r="J65" s="2597"/>
      <c r="K65" s="2597"/>
      <c r="L65" s="2597"/>
      <c r="M65" s="2597"/>
      <c r="N65" s="588"/>
      <c r="O65" s="579" t="s">
        <v>606</v>
      </c>
      <c r="P65" s="2598" t="s">
        <v>608</v>
      </c>
      <c r="Q65" s="2567" t="s">
        <v>690</v>
      </c>
      <c r="R65" s="2599" t="s">
        <v>858</v>
      </c>
      <c r="S65" s="2599"/>
      <c r="T65" s="2599"/>
      <c r="U65" s="2599"/>
      <c r="V65" s="2599"/>
      <c r="W65" s="2331"/>
      <c r="X65" s="2333" t="s">
        <v>445</v>
      </c>
      <c r="Y65" s="7" t="s">
        <v>608</v>
      </c>
      <c r="Z65" s="2596" t="s">
        <v>814</v>
      </c>
      <c r="AA65" s="2596"/>
      <c r="AB65" s="2596"/>
      <c r="AC65" s="2596"/>
      <c r="AD65" s="165" t="s">
        <v>8</v>
      </c>
      <c r="AE65" s="166">
        <v>5</v>
      </c>
      <c r="AF65" s="636"/>
    </row>
    <row r="66" spans="2:32" s="1" customFormat="1" ht="19.5" customHeight="1" x14ac:dyDescent="0.2">
      <c r="B66" s="110"/>
      <c r="C66" s="12"/>
      <c r="D66" s="12"/>
      <c r="E66" s="586"/>
      <c r="G66" s="59"/>
      <c r="H66" s="2568" t="s">
        <v>607</v>
      </c>
      <c r="I66" s="2597" t="s">
        <v>865</v>
      </c>
      <c r="J66" s="2597"/>
      <c r="K66" s="2597"/>
      <c r="L66" s="2597"/>
      <c r="M66" s="2597"/>
      <c r="N66" s="2537"/>
      <c r="O66" s="2539" t="s">
        <v>606</v>
      </c>
      <c r="P66" s="2541"/>
      <c r="Q66" s="2567"/>
      <c r="R66" s="2599"/>
      <c r="S66" s="2599"/>
      <c r="T66" s="2599"/>
      <c r="U66" s="2599"/>
      <c r="V66" s="2599"/>
      <c r="W66" s="2523"/>
      <c r="X66" s="2524"/>
      <c r="Y66" s="530" t="s">
        <v>608</v>
      </c>
      <c r="Z66" s="2596" t="s">
        <v>816</v>
      </c>
      <c r="AA66" s="2596"/>
      <c r="AB66" s="2596"/>
      <c r="AC66" s="2596"/>
      <c r="AD66" s="165" t="s">
        <v>8</v>
      </c>
      <c r="AE66" s="166">
        <v>3</v>
      </c>
      <c r="AF66" s="636"/>
    </row>
    <row r="67" spans="2:32" s="1" customFormat="1" ht="19.5" customHeight="1" x14ac:dyDescent="0.2">
      <c r="B67" s="110"/>
      <c r="C67" s="12"/>
      <c r="D67" s="12"/>
      <c r="E67" s="586"/>
      <c r="G67" s="59"/>
      <c r="H67" s="2568"/>
      <c r="I67" s="2597"/>
      <c r="J67" s="2597"/>
      <c r="K67" s="2597"/>
      <c r="L67" s="2597"/>
      <c r="M67" s="2597"/>
      <c r="N67" s="2542"/>
      <c r="O67" s="2544"/>
      <c r="P67" s="631"/>
      <c r="Q67" s="2567"/>
      <c r="R67" s="2599"/>
      <c r="S67" s="2599"/>
      <c r="T67" s="2599"/>
      <c r="U67" s="2599"/>
      <c r="V67" s="2599"/>
      <c r="W67" s="2334"/>
      <c r="X67" s="2336"/>
      <c r="Y67" s="530" t="s">
        <v>608</v>
      </c>
      <c r="Z67" s="2596" t="s">
        <v>818</v>
      </c>
      <c r="AA67" s="2596"/>
      <c r="AB67" s="2596"/>
      <c r="AC67" s="2596"/>
      <c r="AD67" s="165" t="s">
        <v>8</v>
      </c>
      <c r="AE67" s="166">
        <v>0</v>
      </c>
      <c r="AF67" s="636"/>
    </row>
    <row r="68" spans="2:32" s="1" customFormat="1" ht="7.5" customHeight="1" thickBot="1" x14ac:dyDescent="0.25">
      <c r="B68" s="110"/>
      <c r="C68" s="12"/>
      <c r="D68" s="12"/>
      <c r="E68" s="586"/>
      <c r="G68" s="55"/>
      <c r="H68" s="692"/>
      <c r="I68" s="596"/>
      <c r="J68" s="596"/>
      <c r="K68" s="596"/>
      <c r="L68" s="596"/>
      <c r="M68" s="596"/>
      <c r="N68" s="6"/>
      <c r="O68" s="574"/>
      <c r="P68" s="6"/>
      <c r="Q68" s="692"/>
      <c r="R68" s="596"/>
      <c r="S68" s="596"/>
      <c r="T68" s="596"/>
      <c r="U68" s="596"/>
      <c r="V68" s="596"/>
      <c r="W68" s="574"/>
      <c r="X68" s="574"/>
      <c r="Y68" s="574"/>
      <c r="Z68" s="669"/>
      <c r="AA68" s="669"/>
      <c r="AB68" s="6"/>
      <c r="AC68" s="6"/>
      <c r="AD68" s="665"/>
      <c r="AE68" s="181"/>
      <c r="AF68" s="636"/>
    </row>
    <row r="69" spans="2:32" s="1" customFormat="1" ht="24.75" customHeight="1" thickBot="1" x14ac:dyDescent="0.25">
      <c r="B69" s="110"/>
      <c r="C69" s="12"/>
      <c r="D69" s="12"/>
      <c r="E69" s="586"/>
      <c r="H69" s="662"/>
      <c r="I69" s="594"/>
      <c r="J69" s="594"/>
      <c r="K69" s="594"/>
      <c r="L69" s="594"/>
      <c r="M69" s="594"/>
      <c r="O69" s="7"/>
      <c r="Q69" s="662"/>
      <c r="R69" s="594"/>
      <c r="S69" s="594"/>
      <c r="T69" s="594"/>
      <c r="U69" s="594"/>
      <c r="V69" s="594"/>
      <c r="W69" s="7"/>
      <c r="X69" s="7"/>
      <c r="Y69" s="7"/>
      <c r="Z69" s="666"/>
      <c r="AA69" s="666"/>
      <c r="AB69" s="574"/>
      <c r="AC69" s="574"/>
      <c r="AD69" s="2591" t="s">
        <v>719</v>
      </c>
      <c r="AE69" s="2591"/>
      <c r="AF69" s="636"/>
    </row>
    <row r="70" spans="2:32" s="1" customFormat="1" ht="15" customHeight="1" x14ac:dyDescent="0.2">
      <c r="B70" s="59"/>
      <c r="E70" s="636"/>
      <c r="I70" s="2442" t="s">
        <v>868</v>
      </c>
      <c r="J70" s="2442"/>
      <c r="K70" s="2442"/>
      <c r="L70" s="2442"/>
      <c r="M70" s="2442"/>
      <c r="N70" s="2442"/>
      <c r="O70" s="2442"/>
      <c r="P70" s="2442"/>
      <c r="Q70" s="2442"/>
      <c r="R70" s="2442"/>
      <c r="S70" s="2442"/>
      <c r="T70" s="2442"/>
      <c r="U70" s="2442"/>
      <c r="V70" s="2442"/>
      <c r="W70" s="2442"/>
      <c r="X70" s="2442"/>
      <c r="Y70" s="2442"/>
      <c r="Z70" s="2442"/>
      <c r="AA70" s="2442"/>
      <c r="AB70" s="2442" t="s">
        <v>869</v>
      </c>
      <c r="AC70" s="2258"/>
      <c r="AD70" s="2592"/>
      <c r="AE70" s="2593"/>
      <c r="AF70" s="636"/>
    </row>
    <row r="71" spans="2:32" s="1" customFormat="1" ht="15" customHeight="1" thickBot="1" x14ac:dyDescent="0.25">
      <c r="B71" s="59"/>
      <c r="E71" s="636"/>
      <c r="H71" s="662"/>
      <c r="I71" s="2442"/>
      <c r="J71" s="2442"/>
      <c r="K71" s="2442"/>
      <c r="L71" s="2442"/>
      <c r="M71" s="2442"/>
      <c r="N71" s="2442"/>
      <c r="O71" s="2442"/>
      <c r="P71" s="2442"/>
      <c r="Q71" s="2442"/>
      <c r="R71" s="2442"/>
      <c r="S71" s="2442"/>
      <c r="T71" s="2442"/>
      <c r="U71" s="2442"/>
      <c r="V71" s="2442"/>
      <c r="W71" s="2442"/>
      <c r="X71" s="2442"/>
      <c r="Y71" s="2442"/>
      <c r="Z71" s="2442"/>
      <c r="AA71" s="2442"/>
      <c r="AB71" s="2442"/>
      <c r="AC71" s="2258"/>
      <c r="AD71" s="2594"/>
      <c r="AE71" s="2595"/>
      <c r="AF71" s="636"/>
    </row>
    <row r="72" spans="2:32" s="1" customFormat="1" ht="7.5" customHeight="1" x14ac:dyDescent="0.2">
      <c r="B72" s="55"/>
      <c r="C72" s="6"/>
      <c r="D72" s="6"/>
      <c r="E72" s="56"/>
      <c r="F72" s="6"/>
      <c r="G72" s="6"/>
      <c r="H72" s="692"/>
      <c r="I72" s="692"/>
      <c r="J72" s="692"/>
      <c r="K72" s="6"/>
      <c r="L72" s="596"/>
      <c r="M72" s="596"/>
      <c r="N72" s="574"/>
      <c r="O72" s="574"/>
      <c r="P72" s="574"/>
      <c r="Q72" s="574"/>
      <c r="R72" s="574"/>
      <c r="S72" s="574"/>
      <c r="T72" s="574"/>
      <c r="U72" s="574"/>
      <c r="V72" s="574"/>
      <c r="W72" s="574"/>
      <c r="X72" s="574"/>
      <c r="Y72" s="574"/>
      <c r="Z72" s="574"/>
      <c r="AA72" s="574"/>
      <c r="AB72" s="574"/>
      <c r="AC72" s="574"/>
      <c r="AD72" s="182"/>
      <c r="AE72" s="574"/>
      <c r="AF72" s="56"/>
    </row>
    <row r="73" spans="2:32" s="1" customFormat="1" ht="5.25" customHeight="1" x14ac:dyDescent="0.2"/>
    <row r="74" spans="2:32" s="1" customFormat="1" ht="22.5" customHeight="1" x14ac:dyDescent="0.2">
      <c r="B74" s="5" t="s">
        <v>870</v>
      </c>
      <c r="C74" s="637"/>
      <c r="D74" s="637"/>
      <c r="E74" s="637"/>
      <c r="F74" s="637"/>
      <c r="G74" s="637"/>
      <c r="H74" s="637"/>
      <c r="I74" s="637"/>
      <c r="J74" s="637"/>
      <c r="K74" s="637"/>
      <c r="L74" s="637"/>
      <c r="M74" s="637"/>
      <c r="N74" s="637"/>
      <c r="O74" s="637"/>
      <c r="P74" s="637"/>
      <c r="Q74" s="637"/>
      <c r="R74" s="637"/>
      <c r="S74" s="637"/>
      <c r="T74" s="637"/>
      <c r="U74" s="637"/>
      <c r="V74" s="637"/>
      <c r="W74" s="637"/>
      <c r="X74" s="637"/>
      <c r="Y74" s="637"/>
      <c r="Z74" s="637"/>
      <c r="AA74" s="637"/>
      <c r="AB74" s="637"/>
      <c r="AC74" s="637"/>
      <c r="AD74" s="637"/>
      <c r="AE74" s="637"/>
      <c r="AF74" s="4"/>
    </row>
    <row r="75" spans="2:32" s="1" customFormat="1" ht="7.5" customHeight="1" x14ac:dyDescent="0.2">
      <c r="B75" s="59"/>
      <c r="C75" s="5"/>
      <c r="D75" s="637"/>
      <c r="E75" s="637"/>
      <c r="F75" s="4"/>
      <c r="G75" s="637"/>
      <c r="H75" s="637"/>
      <c r="I75" s="637"/>
      <c r="J75" s="637"/>
      <c r="K75" s="637"/>
      <c r="L75" s="637"/>
      <c r="M75" s="637"/>
      <c r="N75" s="637"/>
      <c r="O75" s="637"/>
      <c r="P75" s="637"/>
      <c r="Q75" s="637"/>
      <c r="R75" s="637"/>
      <c r="S75" s="637"/>
      <c r="T75" s="637"/>
      <c r="U75" s="637"/>
      <c r="V75" s="637"/>
      <c r="W75" s="637"/>
      <c r="X75" s="637"/>
      <c r="Y75" s="637"/>
      <c r="Z75" s="637"/>
      <c r="AA75" s="637"/>
      <c r="AB75" s="637"/>
      <c r="AC75" s="5"/>
      <c r="AD75" s="637"/>
      <c r="AE75" s="4"/>
      <c r="AF75" s="636"/>
    </row>
    <row r="76" spans="2:32" s="1" customFormat="1" ht="17.25" customHeight="1" x14ac:dyDescent="0.2">
      <c r="B76" s="59"/>
      <c r="C76" s="59"/>
      <c r="F76" s="636"/>
      <c r="J76" s="6"/>
      <c r="K76" s="6"/>
      <c r="L76" s="6"/>
      <c r="M76" s="6"/>
      <c r="N76" s="6"/>
      <c r="O76" s="6"/>
      <c r="P76" s="6"/>
      <c r="Q76" s="6"/>
      <c r="R76" s="6"/>
      <c r="S76" s="6"/>
      <c r="T76" s="6"/>
      <c r="U76" s="6"/>
      <c r="V76" s="6"/>
      <c r="W76" s="6"/>
      <c r="X76" s="6"/>
      <c r="Y76" s="6"/>
      <c r="Z76" s="6"/>
      <c r="AA76" s="6"/>
      <c r="AC76" s="183" t="s">
        <v>580</v>
      </c>
      <c r="AD76" s="115" t="s">
        <v>581</v>
      </c>
      <c r="AE76" s="184" t="s">
        <v>582</v>
      </c>
      <c r="AF76" s="636"/>
    </row>
    <row r="77" spans="2:32" s="1" customFormat="1" ht="27" customHeight="1" x14ac:dyDescent="0.2">
      <c r="B77" s="59"/>
      <c r="C77" s="2570" t="s">
        <v>871</v>
      </c>
      <c r="D77" s="2254"/>
      <c r="E77" s="2254"/>
      <c r="F77" s="2571"/>
      <c r="G77" s="577"/>
      <c r="H77" s="577"/>
      <c r="J77" s="658" t="s">
        <v>605</v>
      </c>
      <c r="K77" s="2588" t="s">
        <v>872</v>
      </c>
      <c r="L77" s="2588"/>
      <c r="M77" s="2588"/>
      <c r="N77" s="2588"/>
      <c r="O77" s="2588"/>
      <c r="P77" s="2588"/>
      <c r="Q77" s="2588"/>
      <c r="R77" s="2588"/>
      <c r="S77" s="2588"/>
      <c r="T77" s="2588"/>
      <c r="U77" s="2588"/>
      <c r="V77" s="2588"/>
      <c r="W77" s="2588"/>
      <c r="X77" s="2588"/>
      <c r="Y77" s="2588"/>
      <c r="Z77" s="2588"/>
      <c r="AA77" s="2588"/>
      <c r="AB77" s="677"/>
      <c r="AC77" s="134" t="s">
        <v>8</v>
      </c>
      <c r="AD77" s="126" t="s">
        <v>581</v>
      </c>
      <c r="AE77" s="135" t="s">
        <v>8</v>
      </c>
      <c r="AF77" s="636"/>
    </row>
    <row r="78" spans="2:32" s="1" customFormat="1" ht="27" customHeight="1" x14ac:dyDescent="0.2">
      <c r="B78" s="59"/>
      <c r="C78" s="110"/>
      <c r="D78" s="12"/>
      <c r="E78" s="12"/>
      <c r="F78" s="586"/>
      <c r="G78" s="577"/>
      <c r="H78" s="577"/>
      <c r="J78" s="658" t="s">
        <v>607</v>
      </c>
      <c r="K78" s="2588" t="s">
        <v>873</v>
      </c>
      <c r="L78" s="2588"/>
      <c r="M78" s="2588"/>
      <c r="N78" s="2588"/>
      <c r="O78" s="2588"/>
      <c r="P78" s="2588"/>
      <c r="Q78" s="2588"/>
      <c r="R78" s="2588"/>
      <c r="S78" s="2588"/>
      <c r="T78" s="2588"/>
      <c r="U78" s="2588"/>
      <c r="V78" s="2588"/>
      <c r="W78" s="2588"/>
      <c r="X78" s="2588"/>
      <c r="Y78" s="2588"/>
      <c r="Z78" s="2588"/>
      <c r="AA78" s="2588"/>
      <c r="AB78" s="677"/>
      <c r="AC78" s="134" t="s">
        <v>8</v>
      </c>
      <c r="AD78" s="126" t="s">
        <v>581</v>
      </c>
      <c r="AE78" s="135" t="s">
        <v>8</v>
      </c>
      <c r="AF78" s="52"/>
    </row>
    <row r="79" spans="2:32" s="1" customFormat="1" ht="27" customHeight="1" x14ac:dyDescent="0.2">
      <c r="B79" s="59"/>
      <c r="C79" s="110"/>
      <c r="D79" s="12"/>
      <c r="E79" s="12"/>
      <c r="F79" s="586"/>
      <c r="G79" s="577"/>
      <c r="H79" s="577"/>
      <c r="J79" s="658" t="s">
        <v>690</v>
      </c>
      <c r="K79" s="2588" t="s">
        <v>874</v>
      </c>
      <c r="L79" s="2588"/>
      <c r="M79" s="2588"/>
      <c r="N79" s="2588"/>
      <c r="O79" s="2588"/>
      <c r="P79" s="2588"/>
      <c r="Q79" s="2588"/>
      <c r="R79" s="2588"/>
      <c r="S79" s="2588"/>
      <c r="T79" s="2588"/>
      <c r="U79" s="2588"/>
      <c r="V79" s="2588"/>
      <c r="W79" s="2588"/>
      <c r="X79" s="2588"/>
      <c r="Y79" s="2588"/>
      <c r="Z79" s="2588"/>
      <c r="AA79" s="2588"/>
      <c r="AB79" s="677"/>
      <c r="AC79" s="134" t="s">
        <v>8</v>
      </c>
      <c r="AD79" s="126" t="s">
        <v>581</v>
      </c>
      <c r="AE79" s="135" t="s">
        <v>8</v>
      </c>
      <c r="AF79" s="52"/>
    </row>
    <row r="80" spans="2:32" s="1" customFormat="1" ht="8.25" customHeight="1" x14ac:dyDescent="0.2">
      <c r="B80" s="59"/>
      <c r="C80" s="55"/>
      <c r="D80" s="6"/>
      <c r="E80" s="6"/>
      <c r="F80" s="56"/>
      <c r="G80" s="6"/>
      <c r="H80" s="6"/>
      <c r="I80" s="6"/>
      <c r="J80" s="6"/>
      <c r="K80" s="6"/>
      <c r="L80" s="6"/>
      <c r="M80" s="6"/>
      <c r="N80" s="6"/>
      <c r="O80" s="6"/>
      <c r="P80" s="6"/>
      <c r="Q80" s="6"/>
      <c r="R80" s="6"/>
      <c r="S80" s="6"/>
      <c r="T80" s="6"/>
      <c r="U80" s="6"/>
      <c r="V80" s="6"/>
      <c r="W80" s="6"/>
      <c r="X80" s="6"/>
      <c r="Y80" s="6"/>
      <c r="Z80" s="6"/>
      <c r="AA80" s="6"/>
      <c r="AB80" s="6"/>
      <c r="AC80" s="55"/>
      <c r="AD80" s="6"/>
      <c r="AE80" s="56"/>
      <c r="AF80" s="636"/>
    </row>
    <row r="81" spans="2:32" s="1" customFormat="1" ht="8.25" customHeight="1" x14ac:dyDescent="0.2">
      <c r="B81" s="59"/>
      <c r="C81" s="5"/>
      <c r="D81" s="637"/>
      <c r="E81" s="637"/>
      <c r="F81" s="4"/>
      <c r="G81" s="637"/>
      <c r="H81" s="637"/>
      <c r="I81" s="637"/>
      <c r="J81" s="637"/>
      <c r="K81" s="637"/>
      <c r="L81" s="637"/>
      <c r="M81" s="637"/>
      <c r="N81" s="637"/>
      <c r="O81" s="637"/>
      <c r="P81" s="637"/>
      <c r="Q81" s="637"/>
      <c r="R81" s="637"/>
      <c r="S81" s="637"/>
      <c r="T81" s="637"/>
      <c r="U81" s="637"/>
      <c r="V81" s="637"/>
      <c r="W81" s="637"/>
      <c r="X81" s="637"/>
      <c r="Y81" s="637"/>
      <c r="Z81" s="637"/>
      <c r="AA81" s="637"/>
      <c r="AB81" s="637"/>
      <c r="AC81" s="5"/>
      <c r="AD81" s="637"/>
      <c r="AE81" s="4"/>
      <c r="AF81" s="636"/>
    </row>
    <row r="82" spans="2:32" s="1" customFormat="1" ht="23.25" customHeight="1" x14ac:dyDescent="0.2">
      <c r="B82" s="59"/>
      <c r="C82" s="59"/>
      <c r="F82" s="636"/>
      <c r="J82" s="6"/>
      <c r="K82" s="6"/>
      <c r="L82" s="576"/>
      <c r="M82" s="6"/>
      <c r="N82" s="6"/>
      <c r="O82" s="6"/>
      <c r="P82" s="6"/>
      <c r="Q82" s="6"/>
      <c r="R82" s="6"/>
      <c r="S82" s="6"/>
      <c r="T82" s="6"/>
      <c r="U82" s="6"/>
      <c r="V82" s="6"/>
      <c r="W82" s="6"/>
      <c r="X82" s="6"/>
      <c r="Y82" s="6"/>
      <c r="Z82" s="6"/>
      <c r="AA82" s="6"/>
      <c r="AC82" s="183" t="s">
        <v>580</v>
      </c>
      <c r="AD82" s="115" t="s">
        <v>581</v>
      </c>
      <c r="AE82" s="184" t="s">
        <v>582</v>
      </c>
      <c r="AF82" s="636"/>
    </row>
    <row r="83" spans="2:32" s="1" customFormat="1" ht="28.5" customHeight="1" x14ac:dyDescent="0.2">
      <c r="B83" s="59"/>
      <c r="C83" s="2570" t="s">
        <v>875</v>
      </c>
      <c r="D83" s="2254"/>
      <c r="E83" s="2254"/>
      <c r="F83" s="2571"/>
      <c r="G83" s="577"/>
      <c r="H83" s="577"/>
      <c r="J83" s="658" t="s">
        <v>605</v>
      </c>
      <c r="K83" s="2588" t="s">
        <v>876</v>
      </c>
      <c r="L83" s="2590"/>
      <c r="M83" s="2588"/>
      <c r="N83" s="2588"/>
      <c r="O83" s="2588"/>
      <c r="P83" s="2588"/>
      <c r="Q83" s="2588"/>
      <c r="R83" s="2588"/>
      <c r="S83" s="2588"/>
      <c r="T83" s="2588"/>
      <c r="U83" s="2588"/>
      <c r="V83" s="2588"/>
      <c r="W83" s="2588"/>
      <c r="X83" s="2588"/>
      <c r="Y83" s="2588"/>
      <c r="Z83" s="2588"/>
      <c r="AA83" s="2588"/>
      <c r="AB83" s="677"/>
      <c r="AC83" s="134" t="s">
        <v>8</v>
      </c>
      <c r="AD83" s="126" t="s">
        <v>581</v>
      </c>
      <c r="AE83" s="135" t="s">
        <v>8</v>
      </c>
      <c r="AF83" s="636"/>
    </row>
    <row r="84" spans="2:32" s="1" customFormat="1" ht="24.75" customHeight="1" x14ac:dyDescent="0.2">
      <c r="B84" s="59"/>
      <c r="C84" s="66"/>
      <c r="D84" s="577"/>
      <c r="E84" s="577"/>
      <c r="F84" s="53"/>
      <c r="G84" s="577"/>
      <c r="H84" s="577"/>
      <c r="J84" s="658" t="s">
        <v>607</v>
      </c>
      <c r="K84" s="2588" t="s">
        <v>873</v>
      </c>
      <c r="L84" s="2588"/>
      <c r="M84" s="2588"/>
      <c r="N84" s="2588"/>
      <c r="O84" s="2588"/>
      <c r="P84" s="2588"/>
      <c r="Q84" s="2588"/>
      <c r="R84" s="2588"/>
      <c r="S84" s="2588"/>
      <c r="T84" s="2588"/>
      <c r="U84" s="2588"/>
      <c r="V84" s="2588"/>
      <c r="W84" s="2588"/>
      <c r="X84" s="2588"/>
      <c r="Y84" s="2588"/>
      <c r="Z84" s="2588"/>
      <c r="AA84" s="2588"/>
      <c r="AB84" s="677"/>
      <c r="AC84" s="134" t="s">
        <v>8</v>
      </c>
      <c r="AD84" s="126" t="s">
        <v>581</v>
      </c>
      <c r="AE84" s="135" t="s">
        <v>8</v>
      </c>
      <c r="AF84" s="636"/>
    </row>
    <row r="85" spans="2:32" s="1" customFormat="1" ht="24.75" customHeight="1" x14ac:dyDescent="0.2">
      <c r="B85" s="59"/>
      <c r="C85" s="66"/>
      <c r="D85" s="577"/>
      <c r="E85" s="577"/>
      <c r="F85" s="53"/>
      <c r="G85" s="577"/>
      <c r="H85" s="577"/>
      <c r="J85" s="658" t="s">
        <v>690</v>
      </c>
      <c r="K85" s="2588" t="s">
        <v>874</v>
      </c>
      <c r="L85" s="2588"/>
      <c r="M85" s="2588"/>
      <c r="N85" s="2588"/>
      <c r="O85" s="2588"/>
      <c r="P85" s="2588"/>
      <c r="Q85" s="2588"/>
      <c r="R85" s="2588"/>
      <c r="S85" s="2588"/>
      <c r="T85" s="2588"/>
      <c r="U85" s="2588"/>
      <c r="V85" s="2588"/>
      <c r="W85" s="2588"/>
      <c r="X85" s="2588"/>
      <c r="Y85" s="2588"/>
      <c r="Z85" s="2588"/>
      <c r="AA85" s="2588"/>
      <c r="AB85" s="677"/>
      <c r="AC85" s="134" t="s">
        <v>8</v>
      </c>
      <c r="AD85" s="126" t="s">
        <v>581</v>
      </c>
      <c r="AE85" s="135" t="s">
        <v>8</v>
      </c>
      <c r="AF85" s="636"/>
    </row>
    <row r="86" spans="2:32" s="1" customFormat="1" ht="24.75" customHeight="1" x14ac:dyDescent="0.2">
      <c r="B86" s="59"/>
      <c r="C86" s="66"/>
      <c r="D86" s="577"/>
      <c r="E86" s="577"/>
      <c r="F86" s="53"/>
      <c r="G86" s="577"/>
      <c r="H86" s="577"/>
      <c r="J86" s="658" t="s">
        <v>692</v>
      </c>
      <c r="K86" s="2588" t="s">
        <v>877</v>
      </c>
      <c r="L86" s="2588"/>
      <c r="M86" s="2588"/>
      <c r="N86" s="2588"/>
      <c r="O86" s="2588"/>
      <c r="P86" s="2588"/>
      <c r="Q86" s="2588"/>
      <c r="R86" s="2588"/>
      <c r="S86" s="2588"/>
      <c r="T86" s="2588"/>
      <c r="U86" s="2588"/>
      <c r="V86" s="2588"/>
      <c r="W86" s="2588"/>
      <c r="X86" s="2588"/>
      <c r="Y86" s="2588"/>
      <c r="Z86" s="2588"/>
      <c r="AA86" s="2588"/>
      <c r="AB86" s="677"/>
      <c r="AC86" s="134" t="s">
        <v>8</v>
      </c>
      <c r="AD86" s="126" t="s">
        <v>581</v>
      </c>
      <c r="AE86" s="135" t="s">
        <v>8</v>
      </c>
      <c r="AF86" s="636"/>
    </row>
    <row r="87" spans="2:32" s="1" customFormat="1" ht="27" customHeight="1" x14ac:dyDescent="0.2">
      <c r="B87" s="59"/>
      <c r="C87" s="66"/>
      <c r="D87" s="577"/>
      <c r="E87" s="577"/>
      <c r="F87" s="53"/>
      <c r="G87" s="577"/>
      <c r="H87" s="577"/>
      <c r="J87" s="658" t="s">
        <v>699</v>
      </c>
      <c r="K87" s="2588" t="s">
        <v>878</v>
      </c>
      <c r="L87" s="2588"/>
      <c r="M87" s="2588"/>
      <c r="N87" s="2588"/>
      <c r="O87" s="2588"/>
      <c r="P87" s="2588"/>
      <c r="Q87" s="2588"/>
      <c r="R87" s="2588"/>
      <c r="S87" s="2588"/>
      <c r="T87" s="2588"/>
      <c r="U87" s="2588"/>
      <c r="V87" s="2588"/>
      <c r="W87" s="2588"/>
      <c r="X87" s="2588"/>
      <c r="Y87" s="2588"/>
      <c r="Z87" s="2588"/>
      <c r="AA87" s="2588"/>
      <c r="AB87" s="677"/>
      <c r="AC87" s="134" t="s">
        <v>8</v>
      </c>
      <c r="AD87" s="126" t="s">
        <v>581</v>
      </c>
      <c r="AE87" s="135" t="s">
        <v>8</v>
      </c>
      <c r="AF87" s="636"/>
    </row>
    <row r="88" spans="2:32" s="1" customFormat="1" ht="8.25" customHeight="1" x14ac:dyDescent="0.2">
      <c r="B88" s="59"/>
      <c r="C88" s="55"/>
      <c r="D88" s="6"/>
      <c r="E88" s="6"/>
      <c r="F88" s="56"/>
      <c r="G88" s="6"/>
      <c r="H88" s="6"/>
      <c r="I88" s="6"/>
      <c r="J88" s="6"/>
      <c r="K88" s="6"/>
      <c r="L88" s="6"/>
      <c r="M88" s="6"/>
      <c r="N88" s="6"/>
      <c r="O88" s="6"/>
      <c r="P88" s="6"/>
      <c r="Q88" s="6"/>
      <c r="R88" s="6"/>
      <c r="S88" s="6"/>
      <c r="T88" s="6"/>
      <c r="U88" s="6"/>
      <c r="V88" s="6"/>
      <c r="W88" s="6"/>
      <c r="X88" s="6"/>
      <c r="Y88" s="6"/>
      <c r="Z88" s="6"/>
      <c r="AA88" s="6"/>
      <c r="AB88" s="6"/>
      <c r="AC88" s="55"/>
      <c r="AD88" s="6"/>
      <c r="AE88" s="56"/>
      <c r="AF88" s="636"/>
    </row>
    <row r="89" spans="2:32" s="1" customFormat="1" ht="14.25" customHeight="1" x14ac:dyDescent="0.2">
      <c r="B89" s="59"/>
      <c r="H89" s="662"/>
      <c r="I89" s="662"/>
      <c r="J89" s="662"/>
      <c r="L89" s="594"/>
      <c r="M89" s="594"/>
      <c r="N89" s="7"/>
      <c r="O89" s="7"/>
      <c r="P89" s="7"/>
      <c r="Q89" s="7"/>
      <c r="R89" s="7"/>
      <c r="S89" s="7"/>
      <c r="T89" s="7"/>
      <c r="U89" s="7"/>
      <c r="V89" s="7"/>
      <c r="W89" s="7"/>
      <c r="X89" s="7"/>
      <c r="Y89" s="7"/>
      <c r="Z89" s="7"/>
      <c r="AA89" s="7"/>
      <c r="AB89" s="7"/>
      <c r="AC89" s="7"/>
      <c r="AD89" s="175"/>
      <c r="AE89" s="7"/>
      <c r="AF89" s="636"/>
    </row>
    <row r="90" spans="2:32" s="1" customFormat="1" ht="25.5" customHeight="1" x14ac:dyDescent="0.2">
      <c r="B90" s="59" t="s">
        <v>879</v>
      </c>
      <c r="AF90" s="636"/>
    </row>
    <row r="91" spans="2:32" s="1" customFormat="1" ht="8.25" customHeight="1" x14ac:dyDescent="0.2">
      <c r="B91" s="59"/>
      <c r="C91" s="5"/>
      <c r="D91" s="637"/>
      <c r="E91" s="637"/>
      <c r="F91" s="4"/>
      <c r="G91" s="637"/>
      <c r="H91" s="637"/>
      <c r="I91" s="637"/>
      <c r="J91" s="637"/>
      <c r="K91" s="637"/>
      <c r="L91" s="637"/>
      <c r="M91" s="637"/>
      <c r="N91" s="637"/>
      <c r="O91" s="637"/>
      <c r="P91" s="637"/>
      <c r="Q91" s="637"/>
      <c r="R91" s="637"/>
      <c r="S91" s="637"/>
      <c r="T91" s="637"/>
      <c r="U91" s="637"/>
      <c r="V91" s="637"/>
      <c r="W91" s="637"/>
      <c r="X91" s="637"/>
      <c r="Y91" s="637"/>
      <c r="Z91" s="637"/>
      <c r="AA91" s="637"/>
      <c r="AB91" s="637"/>
      <c r="AC91" s="5"/>
      <c r="AD91" s="637"/>
      <c r="AE91" s="4"/>
      <c r="AF91" s="636"/>
    </row>
    <row r="92" spans="2:32" s="1" customFormat="1" ht="15" customHeight="1" x14ac:dyDescent="0.2">
      <c r="B92" s="59"/>
      <c r="C92" s="59"/>
      <c r="F92" s="636"/>
      <c r="J92" s="6"/>
      <c r="K92" s="6"/>
      <c r="L92" s="6"/>
      <c r="M92" s="6"/>
      <c r="N92" s="6"/>
      <c r="O92" s="6"/>
      <c r="P92" s="6"/>
      <c r="Q92" s="6"/>
      <c r="R92" s="6"/>
      <c r="S92" s="6"/>
      <c r="T92" s="6"/>
      <c r="U92" s="6"/>
      <c r="V92" s="6"/>
      <c r="W92" s="6"/>
      <c r="X92" s="6"/>
      <c r="Y92" s="6"/>
      <c r="Z92" s="6"/>
      <c r="AA92" s="6"/>
      <c r="AC92" s="183" t="s">
        <v>580</v>
      </c>
      <c r="AD92" s="115" t="s">
        <v>581</v>
      </c>
      <c r="AE92" s="184" t="s">
        <v>582</v>
      </c>
      <c r="AF92" s="636"/>
    </row>
    <row r="93" spans="2:32" s="1" customFormat="1" ht="22.5" customHeight="1" x14ac:dyDescent="0.2">
      <c r="B93" s="59"/>
      <c r="C93" s="2570" t="s">
        <v>880</v>
      </c>
      <c r="D93" s="2254"/>
      <c r="E93" s="2254"/>
      <c r="F93" s="2571"/>
      <c r="J93" s="658" t="s">
        <v>605</v>
      </c>
      <c r="K93" s="2588" t="s">
        <v>881</v>
      </c>
      <c r="L93" s="2588"/>
      <c r="M93" s="2588"/>
      <c r="N93" s="2588"/>
      <c r="O93" s="2588"/>
      <c r="P93" s="2588"/>
      <c r="Q93" s="2588"/>
      <c r="R93" s="2588"/>
      <c r="S93" s="2588"/>
      <c r="T93" s="2588"/>
      <c r="U93" s="2588"/>
      <c r="V93" s="2588"/>
      <c r="W93" s="2588"/>
      <c r="X93" s="2588"/>
      <c r="Y93" s="2588"/>
      <c r="Z93" s="2588"/>
      <c r="AA93" s="2588"/>
      <c r="AC93" s="134" t="s">
        <v>8</v>
      </c>
      <c r="AD93" s="126" t="s">
        <v>581</v>
      </c>
      <c r="AE93" s="135" t="s">
        <v>8</v>
      </c>
      <c r="AF93" s="636"/>
    </row>
    <row r="94" spans="2:32" s="1" customFormat="1" ht="25.5" customHeight="1" x14ac:dyDescent="0.2">
      <c r="B94" s="59"/>
      <c r="C94" s="2570"/>
      <c r="D94" s="2254"/>
      <c r="E94" s="2254"/>
      <c r="F94" s="2571"/>
      <c r="G94" s="577"/>
      <c r="H94" s="577"/>
      <c r="J94" s="658" t="s">
        <v>607</v>
      </c>
      <c r="K94" s="2588" t="s">
        <v>882</v>
      </c>
      <c r="L94" s="2588"/>
      <c r="M94" s="2588"/>
      <c r="N94" s="2588"/>
      <c r="O94" s="2588"/>
      <c r="P94" s="2588"/>
      <c r="Q94" s="2588"/>
      <c r="R94" s="2588"/>
      <c r="S94" s="2588"/>
      <c r="T94" s="2588"/>
      <c r="U94" s="2588"/>
      <c r="V94" s="2588"/>
      <c r="W94" s="2588"/>
      <c r="X94" s="2588"/>
      <c r="Y94" s="2588"/>
      <c r="Z94" s="2588"/>
      <c r="AA94" s="2588"/>
      <c r="AB94" s="677"/>
      <c r="AC94" s="134" t="s">
        <v>8</v>
      </c>
      <c r="AD94" s="126" t="s">
        <v>581</v>
      </c>
      <c r="AE94" s="135" t="s">
        <v>8</v>
      </c>
      <c r="AF94" s="636"/>
    </row>
    <row r="95" spans="2:32" s="1" customFormat="1" ht="27" customHeight="1" x14ac:dyDescent="0.2">
      <c r="B95" s="59"/>
      <c r="C95" s="110"/>
      <c r="D95" s="12"/>
      <c r="E95" s="12"/>
      <c r="F95" s="586"/>
      <c r="G95" s="577"/>
      <c r="H95" s="577"/>
      <c r="J95" s="658" t="s">
        <v>690</v>
      </c>
      <c r="K95" s="2588" t="s">
        <v>877</v>
      </c>
      <c r="L95" s="2588"/>
      <c r="M95" s="2588"/>
      <c r="N95" s="2588"/>
      <c r="O95" s="2588"/>
      <c r="P95" s="2588"/>
      <c r="Q95" s="2588"/>
      <c r="R95" s="2588"/>
      <c r="S95" s="2588"/>
      <c r="T95" s="2588"/>
      <c r="U95" s="2588"/>
      <c r="V95" s="2588"/>
      <c r="W95" s="2588"/>
      <c r="X95" s="2588"/>
      <c r="Y95" s="2588"/>
      <c r="Z95" s="2588"/>
      <c r="AA95" s="2588"/>
      <c r="AB95" s="677"/>
      <c r="AC95" s="134" t="s">
        <v>8</v>
      </c>
      <c r="AD95" s="126" t="s">
        <v>581</v>
      </c>
      <c r="AE95" s="135" t="s">
        <v>8</v>
      </c>
      <c r="AF95" s="52"/>
    </row>
    <row r="96" spans="2:32" s="1" customFormat="1" ht="8.25" customHeight="1" x14ac:dyDescent="0.2">
      <c r="B96" s="59"/>
      <c r="C96" s="55"/>
      <c r="D96" s="6"/>
      <c r="E96" s="6"/>
      <c r="F96" s="56"/>
      <c r="G96" s="6"/>
      <c r="H96" s="6"/>
      <c r="I96" s="6"/>
      <c r="J96" s="6"/>
      <c r="K96" s="6"/>
      <c r="L96" s="6"/>
      <c r="M96" s="6"/>
      <c r="N96" s="6"/>
      <c r="O96" s="6"/>
      <c r="P96" s="6"/>
      <c r="Q96" s="6"/>
      <c r="R96" s="6"/>
      <c r="S96" s="6"/>
      <c r="T96" s="6"/>
      <c r="U96" s="6"/>
      <c r="V96" s="6"/>
      <c r="W96" s="6"/>
      <c r="X96" s="6"/>
      <c r="Y96" s="6"/>
      <c r="Z96" s="6"/>
      <c r="AA96" s="6"/>
      <c r="AB96" s="6"/>
      <c r="AC96" s="55"/>
      <c r="AD96" s="6"/>
      <c r="AE96" s="56"/>
      <c r="AF96" s="636"/>
    </row>
    <row r="97" spans="2:32" s="1" customFormat="1" ht="8.25" customHeight="1" x14ac:dyDescent="0.2">
      <c r="B97" s="59"/>
      <c r="C97" s="5"/>
      <c r="D97" s="637"/>
      <c r="E97" s="637"/>
      <c r="F97" s="4"/>
      <c r="G97" s="637"/>
      <c r="H97" s="637"/>
      <c r="I97" s="637"/>
      <c r="J97" s="637"/>
      <c r="K97" s="637"/>
      <c r="L97" s="637"/>
      <c r="M97" s="637"/>
      <c r="N97" s="637"/>
      <c r="O97" s="637"/>
      <c r="P97" s="637"/>
      <c r="Q97" s="637"/>
      <c r="R97" s="637"/>
      <c r="S97" s="637"/>
      <c r="T97" s="637"/>
      <c r="U97" s="637"/>
      <c r="V97" s="637"/>
      <c r="W97" s="637"/>
      <c r="X97" s="637"/>
      <c r="Y97" s="637"/>
      <c r="Z97" s="637"/>
      <c r="AA97" s="637"/>
      <c r="AB97" s="637"/>
      <c r="AC97" s="5"/>
      <c r="AD97" s="637"/>
      <c r="AE97" s="4"/>
      <c r="AF97" s="636"/>
    </row>
    <row r="98" spans="2:32" s="1" customFormat="1" ht="27" customHeight="1" x14ac:dyDescent="0.2">
      <c r="B98" s="59"/>
      <c r="C98" s="59"/>
      <c r="F98" s="636"/>
      <c r="J98" s="6"/>
      <c r="K98" s="6"/>
      <c r="L98" s="6"/>
      <c r="M98" s="6"/>
      <c r="N98" s="6"/>
      <c r="O98" s="6"/>
      <c r="P98" s="6"/>
      <c r="Q98" s="6"/>
      <c r="R98" s="6"/>
      <c r="S98" s="6"/>
      <c r="T98" s="6"/>
      <c r="U98" s="6"/>
      <c r="V98" s="6"/>
      <c r="W98" s="6"/>
      <c r="X98" s="6"/>
      <c r="Y98" s="6"/>
      <c r="Z98" s="6"/>
      <c r="AA98" s="6"/>
      <c r="AC98" s="183" t="s">
        <v>580</v>
      </c>
      <c r="AD98" s="115" t="s">
        <v>581</v>
      </c>
      <c r="AE98" s="184" t="s">
        <v>582</v>
      </c>
      <c r="AF98" s="636"/>
    </row>
    <row r="99" spans="2:32" s="1" customFormat="1" ht="36.75" customHeight="1" x14ac:dyDescent="0.2">
      <c r="B99" s="59"/>
      <c r="C99" s="2570" t="s">
        <v>883</v>
      </c>
      <c r="D99" s="2254"/>
      <c r="E99" s="2254"/>
      <c r="F99" s="2571"/>
      <c r="J99" s="658" t="s">
        <v>605</v>
      </c>
      <c r="K99" s="2588" t="s">
        <v>884</v>
      </c>
      <c r="L99" s="2588"/>
      <c r="M99" s="2588"/>
      <c r="N99" s="2588"/>
      <c r="O99" s="2588"/>
      <c r="P99" s="2588"/>
      <c r="Q99" s="2588"/>
      <c r="R99" s="2588"/>
      <c r="S99" s="2588"/>
      <c r="T99" s="2588"/>
      <c r="U99" s="2588"/>
      <c r="V99" s="2588"/>
      <c r="W99" s="2588"/>
      <c r="X99" s="2588"/>
      <c r="Y99" s="2588"/>
      <c r="Z99" s="2588"/>
      <c r="AA99" s="2588"/>
      <c r="AC99" s="134" t="s">
        <v>8</v>
      </c>
      <c r="AD99" s="126" t="s">
        <v>581</v>
      </c>
      <c r="AE99" s="135" t="s">
        <v>8</v>
      </c>
      <c r="AF99" s="636"/>
    </row>
    <row r="100" spans="2:32" s="1" customFormat="1" ht="39.75" customHeight="1" x14ac:dyDescent="0.2">
      <c r="B100" s="59"/>
      <c r="C100" s="2570"/>
      <c r="D100" s="2254"/>
      <c r="E100" s="2254"/>
      <c r="F100" s="2571"/>
      <c r="G100" s="577"/>
      <c r="H100" s="577"/>
      <c r="J100" s="658" t="s">
        <v>607</v>
      </c>
      <c r="K100" s="2588" t="s">
        <v>885</v>
      </c>
      <c r="L100" s="2588"/>
      <c r="M100" s="2588"/>
      <c r="N100" s="2588"/>
      <c r="O100" s="2588"/>
      <c r="P100" s="2588"/>
      <c r="Q100" s="2588"/>
      <c r="R100" s="2588"/>
      <c r="S100" s="2588"/>
      <c r="T100" s="2588"/>
      <c r="U100" s="2588"/>
      <c r="V100" s="2588"/>
      <c r="W100" s="2588"/>
      <c r="X100" s="2588"/>
      <c r="Y100" s="2588"/>
      <c r="Z100" s="2588"/>
      <c r="AA100" s="2588"/>
      <c r="AB100" s="677"/>
      <c r="AC100" s="134" t="s">
        <v>8</v>
      </c>
      <c r="AD100" s="126" t="s">
        <v>581</v>
      </c>
      <c r="AE100" s="135" t="s">
        <v>8</v>
      </c>
      <c r="AF100" s="636"/>
    </row>
    <row r="101" spans="2:32" s="1" customFormat="1" ht="8.25" customHeight="1" x14ac:dyDescent="0.2">
      <c r="B101" s="59"/>
      <c r="C101" s="55"/>
      <c r="D101" s="6"/>
      <c r="E101" s="6"/>
      <c r="F101" s="56"/>
      <c r="G101" s="6"/>
      <c r="H101" s="6"/>
      <c r="I101" s="6"/>
      <c r="J101" s="6"/>
      <c r="K101" s="6"/>
      <c r="L101" s="6"/>
      <c r="M101" s="6"/>
      <c r="N101" s="6"/>
      <c r="O101" s="6"/>
      <c r="P101" s="6"/>
      <c r="Q101" s="6"/>
      <c r="R101" s="6"/>
      <c r="S101" s="6"/>
      <c r="T101" s="6"/>
      <c r="U101" s="6"/>
      <c r="V101" s="6"/>
      <c r="W101" s="6"/>
      <c r="X101" s="6"/>
      <c r="Y101" s="6"/>
      <c r="Z101" s="6"/>
      <c r="AA101" s="6"/>
      <c r="AB101" s="6"/>
      <c r="AC101" s="55"/>
      <c r="AD101" s="6"/>
      <c r="AE101" s="56"/>
      <c r="AF101" s="636"/>
    </row>
    <row r="102" spans="2:32" s="1" customFormat="1" ht="24.75" customHeight="1" x14ac:dyDescent="0.2">
      <c r="B102" s="55"/>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56"/>
    </row>
    <row r="103" spans="2:32" s="1" customFormat="1" ht="7.5" customHeight="1" x14ac:dyDescent="0.2"/>
    <row r="104" spans="2:32" s="630" customFormat="1" ht="387" customHeight="1" x14ac:dyDescent="0.2">
      <c r="B104" s="2589" t="s">
        <v>886</v>
      </c>
      <c r="C104" s="2589"/>
      <c r="D104" s="2589"/>
      <c r="E104" s="2589"/>
      <c r="F104" s="2589"/>
      <c r="G104" s="2589"/>
      <c r="H104" s="2589"/>
      <c r="I104" s="2589"/>
      <c r="J104" s="2589"/>
      <c r="K104" s="2589"/>
      <c r="L104" s="2589"/>
      <c r="M104" s="2589"/>
      <c r="N104" s="2589"/>
      <c r="O104" s="2589"/>
      <c r="P104" s="2589"/>
      <c r="Q104" s="2589"/>
      <c r="R104" s="2589"/>
      <c r="S104" s="2589"/>
      <c r="T104" s="2589"/>
      <c r="U104" s="2589"/>
      <c r="V104" s="2589"/>
      <c r="W104" s="2589"/>
      <c r="X104" s="2589"/>
      <c r="Y104" s="2589"/>
      <c r="Z104" s="2589"/>
      <c r="AA104" s="2589"/>
      <c r="AB104" s="2589"/>
      <c r="AC104" s="2589"/>
      <c r="AD104" s="2589"/>
      <c r="AE104" s="2589"/>
    </row>
    <row r="105" spans="2:32" s="630" customFormat="1" ht="150" customHeight="1" x14ac:dyDescent="0.2">
      <c r="B105" s="2589" t="s">
        <v>887</v>
      </c>
      <c r="C105" s="2589"/>
      <c r="D105" s="2589"/>
      <c r="E105" s="2589"/>
      <c r="F105" s="2589"/>
      <c r="G105" s="2589"/>
      <c r="H105" s="2589"/>
      <c r="I105" s="2589"/>
      <c r="J105" s="2589"/>
      <c r="K105" s="2589"/>
      <c r="L105" s="2589"/>
      <c r="M105" s="2589"/>
      <c r="N105" s="2589"/>
      <c r="O105" s="2589"/>
      <c r="P105" s="2589"/>
      <c r="Q105" s="2589"/>
      <c r="R105" s="2589"/>
      <c r="S105" s="2589"/>
      <c r="T105" s="2589"/>
      <c r="U105" s="2589"/>
      <c r="V105" s="2589"/>
      <c r="W105" s="2589"/>
      <c r="X105" s="2589"/>
      <c r="Y105" s="2589"/>
      <c r="Z105" s="2589"/>
      <c r="AA105" s="2589"/>
      <c r="AB105" s="2589"/>
      <c r="AC105" s="2589"/>
      <c r="AD105" s="2589"/>
      <c r="AE105" s="2589"/>
    </row>
    <row r="106" spans="2:32" s="141" customFormat="1" ht="34.5" customHeight="1" x14ac:dyDescent="0.15">
      <c r="B106" s="2254" t="s">
        <v>1599</v>
      </c>
      <c r="C106" s="2254"/>
      <c r="D106" s="2254"/>
      <c r="E106" s="2254"/>
      <c r="F106" s="2254"/>
      <c r="G106" s="2254"/>
      <c r="H106" s="2254"/>
      <c r="I106" s="2254"/>
      <c r="J106" s="2254"/>
      <c r="K106" s="2254"/>
      <c r="L106" s="2254"/>
      <c r="M106" s="2254"/>
      <c r="N106" s="2254"/>
      <c r="O106" s="2254"/>
      <c r="P106" s="2254"/>
      <c r="Q106" s="2254"/>
      <c r="R106" s="2254"/>
      <c r="S106" s="2254"/>
      <c r="T106" s="2254"/>
      <c r="U106" s="2254"/>
      <c r="V106" s="2254"/>
      <c r="W106" s="2254"/>
      <c r="X106" s="2254"/>
      <c r="Y106" s="2254"/>
      <c r="Z106" s="2254"/>
      <c r="AA106" s="2254"/>
      <c r="AB106" s="2254"/>
      <c r="AC106" s="2254"/>
      <c r="AD106" s="2254"/>
      <c r="AE106" s="2254"/>
    </row>
  </sheetData>
  <mergeCells count="153">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A38"/>
    <mergeCell ref="Z39:AA39"/>
    <mergeCell ref="Z40:AA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C45"/>
    <mergeCell ref="I46:M46"/>
    <mergeCell ref="Z46:AA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A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C83:F83"/>
    <mergeCell ref="K83:AA83"/>
    <mergeCell ref="K84:AA84"/>
    <mergeCell ref="K85:AA85"/>
    <mergeCell ref="AD69:AE69"/>
    <mergeCell ref="I70:AA71"/>
    <mergeCell ref="AB70:AC71"/>
    <mergeCell ref="AD70:AE71"/>
    <mergeCell ref="C77:F77"/>
    <mergeCell ref="K77:AA77"/>
    <mergeCell ref="C99:F100"/>
    <mergeCell ref="K99:AA99"/>
    <mergeCell ref="K100:AA100"/>
    <mergeCell ref="B104:AE104"/>
    <mergeCell ref="B105:AE105"/>
    <mergeCell ref="B106:AE106"/>
    <mergeCell ref="K86:AA86"/>
    <mergeCell ref="K87:AA87"/>
    <mergeCell ref="C93:F94"/>
    <mergeCell ref="K93:AA93"/>
    <mergeCell ref="K94:AA94"/>
    <mergeCell ref="K95:AA95"/>
  </mergeCells>
  <phoneticPr fontId="10"/>
  <dataValidations count="1">
    <dataValidation type="list" allowBlank="1" showInputMessage="1" showErrorMessage="1" sqref="H8:H11 M8 S8:S9 AD17:AD19 AD22:AD24 AD27:AD29 AD32:AD34 AD37:AD40 AD43:AD45 AD49:AD51 AD55:AD57 AD60:AD62 AD65:AD67 AC77:AC79 AE77:AE79 AC83:AC87 AE83:AE87 AC93:AC95 AE93:AE95 AC99:AC100 AE99:AE100" xr:uid="{00000000-0002-0000-2300-000000000000}">
      <formula1>"□,■"</formula1>
    </dataValidation>
  </dataValidations>
  <pageMargins left="0.7" right="0.7" top="0.75" bottom="0.75" header="0.3" footer="0.3"/>
  <pageSetup paperSize="9" scale="55" fitToHeight="0" orientation="portrait"/>
  <rowBreaks count="1" manualBreakCount="1">
    <brk id="72"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4">
    <pageSetUpPr fitToPage="1"/>
  </sheetPr>
  <dimension ref="B1:AK108"/>
  <sheetViews>
    <sheetView workbookViewId="0"/>
  </sheetViews>
  <sheetFormatPr defaultColWidth="3.44140625" defaultRowHeight="13.2" x14ac:dyDescent="0.2"/>
  <cols>
    <col min="1" max="1" width="1.77734375" style="3" customWidth="1"/>
    <col min="2" max="2" width="3" style="57" customWidth="1"/>
    <col min="3" max="5" width="4.88671875" style="3" customWidth="1"/>
    <col min="6" max="6" width="1.21875" style="3" customWidth="1"/>
    <col min="7" max="7" width="2.6640625" style="3" customWidth="1"/>
    <col min="8" max="13" width="6.21875" style="3" customWidth="1"/>
    <col min="14" max="16" width="5.21875" style="3" customWidth="1"/>
    <col min="17" max="17" width="4.77734375" style="3" customWidth="1"/>
    <col min="18" max="22" width="5.109375" style="3" customWidth="1"/>
    <col min="23" max="24" width="4.77734375" style="3" customWidth="1"/>
    <col min="25" max="28" width="5.21875" style="3" customWidth="1"/>
    <col min="29" max="31" width="6.6640625" style="3" customWidth="1"/>
    <col min="32" max="32" width="1.21875" style="3" customWidth="1"/>
    <col min="33" max="33" width="1.77734375" style="3" customWidth="1"/>
    <col min="34" max="16384" width="3.44140625" style="3"/>
  </cols>
  <sheetData>
    <row r="1" spans="2:32" s="1" customFormat="1" ht="5.25" customHeight="1" x14ac:dyDescent="0.2"/>
    <row r="2" spans="2:32" s="1" customFormat="1" x14ac:dyDescent="0.2">
      <c r="B2" s="1" t="s">
        <v>1428</v>
      </c>
    </row>
    <row r="3" spans="2:32" s="1" customFormat="1" x14ac:dyDescent="0.2">
      <c r="W3" s="598" t="s">
        <v>427</v>
      </c>
      <c r="X3" s="2441"/>
      <c r="Y3" s="2441"/>
      <c r="Z3" s="1" t="s">
        <v>428</v>
      </c>
      <c r="AA3" s="2441"/>
      <c r="AB3" s="2441"/>
      <c r="AC3" s="1" t="s">
        <v>429</v>
      </c>
      <c r="AD3" s="598"/>
      <c r="AE3" s="1" t="s">
        <v>477</v>
      </c>
    </row>
    <row r="4" spans="2:32" s="1" customFormat="1" ht="6.75" customHeight="1" x14ac:dyDescent="0.2">
      <c r="AD4" s="598"/>
    </row>
    <row r="5" spans="2:32" s="1" customFormat="1" ht="26.25" customHeight="1" x14ac:dyDescent="0.2">
      <c r="B5" s="2533" t="s">
        <v>1439</v>
      </c>
      <c r="C5" s="2441"/>
      <c r="D5" s="2441"/>
      <c r="E5" s="2441"/>
      <c r="F5" s="2441"/>
      <c r="G5" s="2441"/>
      <c r="H5" s="2441"/>
      <c r="I5" s="2441"/>
      <c r="J5" s="2441"/>
      <c r="K5" s="2441"/>
      <c r="L5" s="2441"/>
      <c r="M5" s="2441"/>
      <c r="N5" s="2441"/>
      <c r="O5" s="2441"/>
      <c r="P5" s="2441"/>
      <c r="Q5" s="2441"/>
      <c r="R5" s="2441"/>
      <c r="S5" s="2441"/>
      <c r="T5" s="2441"/>
      <c r="U5" s="2441"/>
      <c r="V5" s="2441"/>
      <c r="W5" s="2441"/>
      <c r="X5" s="2441"/>
      <c r="Y5" s="2441"/>
      <c r="Z5" s="2441"/>
      <c r="AA5" s="2441"/>
      <c r="AB5" s="2441"/>
      <c r="AC5" s="2441"/>
      <c r="AD5" s="2441"/>
    </row>
    <row r="6" spans="2:32" s="1" customFormat="1" ht="7.5" customHeight="1" x14ac:dyDescent="0.2"/>
    <row r="7" spans="2:32" s="1" customFormat="1" ht="30" customHeight="1" x14ac:dyDescent="0.2">
      <c r="B7" s="2443" t="s">
        <v>793</v>
      </c>
      <c r="C7" s="2444"/>
      <c r="D7" s="2444"/>
      <c r="E7" s="2445"/>
      <c r="F7" s="2545"/>
      <c r="G7" s="2545"/>
      <c r="H7" s="2545"/>
      <c r="I7" s="2545"/>
      <c r="J7" s="2545"/>
      <c r="K7" s="2545"/>
      <c r="L7" s="2545"/>
      <c r="M7" s="2545"/>
      <c r="N7" s="2545"/>
      <c r="O7" s="2545"/>
      <c r="P7" s="2545"/>
      <c r="Q7" s="2545"/>
      <c r="R7" s="2545"/>
      <c r="S7" s="2545"/>
      <c r="T7" s="2545"/>
      <c r="U7" s="2545"/>
      <c r="V7" s="2545"/>
      <c r="W7" s="2545"/>
      <c r="X7" s="2545"/>
      <c r="Y7" s="2545"/>
      <c r="Z7" s="2545"/>
      <c r="AA7" s="2545"/>
      <c r="AB7" s="2545"/>
      <c r="AC7" s="2545"/>
      <c r="AD7" s="2545"/>
      <c r="AE7" s="2545"/>
      <c r="AF7" s="2545"/>
    </row>
    <row r="8" spans="2:32" ht="30" customHeight="1" x14ac:dyDescent="0.2">
      <c r="B8" s="2443" t="s">
        <v>794</v>
      </c>
      <c r="C8" s="2444"/>
      <c r="D8" s="2444"/>
      <c r="E8" s="2445"/>
      <c r="F8" s="648"/>
      <c r="G8" s="649"/>
      <c r="H8" s="125" t="s">
        <v>8</v>
      </c>
      <c r="I8" s="649" t="s">
        <v>573</v>
      </c>
      <c r="J8" s="649"/>
      <c r="K8" s="649"/>
      <c r="L8" s="649"/>
      <c r="M8" s="125" t="s">
        <v>8</v>
      </c>
      <c r="N8" s="649" t="s">
        <v>574</v>
      </c>
      <c r="O8" s="649"/>
      <c r="P8" s="649"/>
      <c r="Q8" s="649"/>
      <c r="R8" s="649"/>
      <c r="S8" s="125" t="s">
        <v>8</v>
      </c>
      <c r="T8" s="649" t="s">
        <v>575</v>
      </c>
      <c r="U8" s="649"/>
      <c r="V8" s="649"/>
      <c r="W8" s="649"/>
      <c r="X8" s="649"/>
      <c r="Y8" s="649"/>
      <c r="Z8" s="649"/>
      <c r="AA8" s="649"/>
      <c r="AB8" s="649"/>
      <c r="AC8" s="649"/>
      <c r="AD8" s="649"/>
      <c r="AE8" s="649"/>
      <c r="AF8" s="653"/>
    </row>
    <row r="9" spans="2:32" ht="30" customHeight="1" x14ac:dyDescent="0.2">
      <c r="B9" s="2443" t="s">
        <v>795</v>
      </c>
      <c r="C9" s="2444"/>
      <c r="D9" s="2444"/>
      <c r="E9" s="2445"/>
      <c r="F9" s="65"/>
      <c r="G9" s="23"/>
      <c r="H9" s="128" t="s">
        <v>8</v>
      </c>
      <c r="I9" s="1" t="s">
        <v>796</v>
      </c>
      <c r="J9" s="23"/>
      <c r="K9" s="23"/>
      <c r="L9" s="23"/>
      <c r="M9" s="23"/>
      <c r="N9" s="23"/>
      <c r="O9" s="23"/>
      <c r="P9" s="23"/>
      <c r="Q9" s="23"/>
      <c r="R9" s="23"/>
      <c r="S9" s="126" t="s">
        <v>8</v>
      </c>
      <c r="T9" s="1" t="s">
        <v>797</v>
      </c>
      <c r="U9" s="146"/>
      <c r="V9" s="23"/>
      <c r="W9" s="23"/>
      <c r="X9" s="23"/>
      <c r="Y9" s="23"/>
      <c r="Z9" s="23"/>
      <c r="AA9" s="23"/>
      <c r="AB9" s="23"/>
      <c r="AC9" s="23"/>
      <c r="AD9" s="23"/>
      <c r="AE9" s="23"/>
      <c r="AF9" s="62"/>
    </row>
    <row r="10" spans="2:32" ht="30" customHeight="1" x14ac:dyDescent="0.2">
      <c r="B10" s="2516" t="s">
        <v>798</v>
      </c>
      <c r="C10" s="2517"/>
      <c r="D10" s="2517"/>
      <c r="E10" s="2518"/>
      <c r="F10" s="540"/>
      <c r="G10" s="13"/>
      <c r="H10" s="126" t="s">
        <v>8</v>
      </c>
      <c r="I10" s="637" t="s">
        <v>799</v>
      </c>
      <c r="J10" s="13"/>
      <c r="K10" s="13"/>
      <c r="L10" s="13"/>
      <c r="M10" s="13"/>
      <c r="N10" s="13"/>
      <c r="O10" s="13"/>
      <c r="P10" s="13"/>
      <c r="Q10" s="13"/>
      <c r="R10" s="13"/>
      <c r="S10" s="13"/>
      <c r="T10" s="637"/>
      <c r="U10" s="144"/>
      <c r="V10" s="13"/>
      <c r="W10" s="13"/>
      <c r="X10" s="13"/>
      <c r="Y10" s="13"/>
      <c r="Z10" s="13"/>
      <c r="AA10" s="13"/>
      <c r="AB10" s="13"/>
      <c r="AC10" s="13"/>
      <c r="AD10" s="13"/>
      <c r="AE10" s="13"/>
      <c r="AF10" s="14"/>
    </row>
    <row r="11" spans="2:32" ht="30" customHeight="1" x14ac:dyDescent="0.2">
      <c r="B11" s="2519"/>
      <c r="C11" s="2346"/>
      <c r="D11" s="2346"/>
      <c r="E11" s="2520"/>
      <c r="F11" s="65"/>
      <c r="G11" s="23"/>
      <c r="H11" s="128" t="s">
        <v>8</v>
      </c>
      <c r="I11" s="6" t="s">
        <v>800</v>
      </c>
      <c r="J11" s="23"/>
      <c r="K11" s="23"/>
      <c r="L11" s="23"/>
      <c r="M11" s="23"/>
      <c r="N11" s="23"/>
      <c r="O11" s="23"/>
      <c r="P11" s="23"/>
      <c r="Q11" s="23"/>
      <c r="R11" s="23"/>
      <c r="S11" s="23"/>
      <c r="T11" s="6"/>
      <c r="U11" s="146"/>
      <c r="V11" s="23"/>
      <c r="W11" s="23"/>
      <c r="X11" s="23"/>
      <c r="Y11" s="23"/>
      <c r="Z11" s="23"/>
      <c r="AA11" s="23"/>
      <c r="AB11" s="23"/>
      <c r="AC11" s="23"/>
      <c r="AD11" s="23"/>
      <c r="AE11" s="23"/>
      <c r="AF11" s="62"/>
    </row>
    <row r="12" spans="2:32" s="1" customFormat="1" ht="15" customHeight="1" x14ac:dyDescent="0.2">
      <c r="B12" s="637"/>
      <c r="C12" s="637"/>
      <c r="D12" s="637"/>
      <c r="E12" s="637"/>
      <c r="Q12" s="598"/>
    </row>
    <row r="13" spans="2:32" s="1" customFormat="1" ht="7.5" customHeight="1" thickBot="1" x14ac:dyDescent="0.25">
      <c r="B13" s="5"/>
      <c r="C13" s="637"/>
      <c r="D13" s="637"/>
      <c r="E13" s="4"/>
      <c r="F13" s="637"/>
      <c r="G13" s="637"/>
      <c r="H13" s="637"/>
      <c r="I13" s="637"/>
      <c r="J13" s="637"/>
      <c r="K13" s="637"/>
      <c r="L13" s="637"/>
      <c r="M13" s="637"/>
      <c r="N13" s="637"/>
      <c r="O13" s="637"/>
      <c r="P13" s="637"/>
      <c r="Q13" s="162"/>
      <c r="R13" s="637"/>
      <c r="S13" s="637"/>
      <c r="T13" s="637"/>
      <c r="U13" s="637"/>
      <c r="V13" s="637"/>
      <c r="W13" s="637"/>
      <c r="X13" s="637"/>
      <c r="Y13" s="637"/>
      <c r="Z13" s="637"/>
      <c r="AA13" s="637"/>
      <c r="AB13" s="637"/>
      <c r="AC13" s="637"/>
      <c r="AD13" s="637"/>
      <c r="AE13" s="637"/>
      <c r="AF13" s="4"/>
    </row>
    <row r="14" spans="2:32" s="1" customFormat="1" ht="21" customHeight="1" x14ac:dyDescent="0.2">
      <c r="B14" s="2570" t="s">
        <v>801</v>
      </c>
      <c r="C14" s="2254"/>
      <c r="D14" s="2254"/>
      <c r="E14" s="2571"/>
      <c r="AD14" s="2625" t="s">
        <v>802</v>
      </c>
      <c r="AE14" s="2626"/>
      <c r="AF14" s="636"/>
    </row>
    <row r="15" spans="2:32" s="1" customFormat="1" ht="21" customHeight="1" x14ac:dyDescent="0.2">
      <c r="B15" s="2570"/>
      <c r="C15" s="2254"/>
      <c r="D15" s="2254"/>
      <c r="E15" s="2571"/>
      <c r="AD15" s="2627"/>
      <c r="AE15" s="2628"/>
      <c r="AF15" s="636"/>
    </row>
    <row r="16" spans="2:32" s="1" customFormat="1" ht="21" customHeight="1" x14ac:dyDescent="0.2">
      <c r="B16" s="2570"/>
      <c r="C16" s="2254"/>
      <c r="D16" s="2254"/>
      <c r="E16" s="2571"/>
      <c r="G16" s="5" t="s">
        <v>803</v>
      </c>
      <c r="H16" s="637"/>
      <c r="I16" s="637"/>
      <c r="J16" s="637"/>
      <c r="K16" s="637"/>
      <c r="L16" s="637"/>
      <c r="M16" s="637"/>
      <c r="N16" s="637"/>
      <c r="O16" s="637"/>
      <c r="P16" s="637"/>
      <c r="Q16" s="637"/>
      <c r="R16" s="637"/>
      <c r="S16" s="637"/>
      <c r="T16" s="637"/>
      <c r="U16" s="637"/>
      <c r="V16" s="637"/>
      <c r="W16" s="637"/>
      <c r="X16" s="637"/>
      <c r="Y16" s="637"/>
      <c r="Z16" s="637"/>
      <c r="AA16" s="637"/>
      <c r="AB16" s="637"/>
      <c r="AC16" s="637"/>
      <c r="AD16" s="163"/>
      <c r="AE16" s="164"/>
      <c r="AF16" s="636"/>
    </row>
    <row r="17" spans="2:32" s="1" customFormat="1" ht="30" customHeight="1" x14ac:dyDescent="0.2">
      <c r="B17" s="66"/>
      <c r="C17" s="577"/>
      <c r="D17" s="577"/>
      <c r="E17" s="53"/>
      <c r="G17" s="59"/>
      <c r="H17" s="658" t="s">
        <v>605</v>
      </c>
      <c r="I17" s="2606" t="s">
        <v>804</v>
      </c>
      <c r="J17" s="2623"/>
      <c r="K17" s="2623"/>
      <c r="L17" s="2623"/>
      <c r="M17" s="2624"/>
      <c r="N17" s="587"/>
      <c r="O17" s="579" t="s">
        <v>606</v>
      </c>
      <c r="P17" s="2598" t="s">
        <v>608</v>
      </c>
      <c r="Q17" s="2567" t="s">
        <v>692</v>
      </c>
      <c r="R17" s="2599" t="s">
        <v>805</v>
      </c>
      <c r="S17" s="2599"/>
      <c r="T17" s="2599"/>
      <c r="U17" s="2599"/>
      <c r="V17" s="2606"/>
      <c r="W17" s="2331"/>
      <c r="X17" s="2260" t="s">
        <v>445</v>
      </c>
      <c r="Y17" s="530" t="s">
        <v>608</v>
      </c>
      <c r="Z17" s="2596" t="s">
        <v>806</v>
      </c>
      <c r="AA17" s="2596"/>
      <c r="AB17" s="2596"/>
      <c r="AC17" s="2596"/>
      <c r="AD17" s="165" t="s">
        <v>8</v>
      </c>
      <c r="AE17" s="166">
        <v>20</v>
      </c>
      <c r="AF17" s="636"/>
    </row>
    <row r="18" spans="2:32" s="1" customFormat="1" ht="30" customHeight="1" x14ac:dyDescent="0.2">
      <c r="B18" s="66"/>
      <c r="C18" s="577"/>
      <c r="D18" s="577"/>
      <c r="E18" s="53"/>
      <c r="G18" s="59"/>
      <c r="H18" s="658" t="s">
        <v>607</v>
      </c>
      <c r="I18" s="2606" t="s">
        <v>807</v>
      </c>
      <c r="J18" s="2607"/>
      <c r="K18" s="2607"/>
      <c r="L18" s="2607"/>
      <c r="M18" s="2608"/>
      <c r="N18" s="314"/>
      <c r="O18" s="642" t="s">
        <v>606</v>
      </c>
      <c r="P18" s="2598"/>
      <c r="Q18" s="2567"/>
      <c r="R18" s="2599"/>
      <c r="S18" s="2599"/>
      <c r="T18" s="2599"/>
      <c r="U18" s="2599"/>
      <c r="V18" s="2606"/>
      <c r="W18" s="2523"/>
      <c r="X18" s="2260"/>
      <c r="Y18" s="530" t="s">
        <v>608</v>
      </c>
      <c r="Z18" s="2596" t="s">
        <v>808</v>
      </c>
      <c r="AA18" s="2596"/>
      <c r="AB18" s="2596"/>
      <c r="AC18" s="2596"/>
      <c r="AD18" s="165" t="s">
        <v>8</v>
      </c>
      <c r="AE18" s="166">
        <v>10</v>
      </c>
      <c r="AF18" s="636"/>
    </row>
    <row r="19" spans="2:32" s="1" customFormat="1" ht="30" customHeight="1" x14ac:dyDescent="0.2">
      <c r="B19" s="66"/>
      <c r="C19" s="577"/>
      <c r="D19" s="577"/>
      <c r="E19" s="53"/>
      <c r="G19" s="59"/>
      <c r="H19" s="658" t="s">
        <v>690</v>
      </c>
      <c r="I19" s="2606" t="s">
        <v>809</v>
      </c>
      <c r="J19" s="2607"/>
      <c r="K19" s="2607"/>
      <c r="L19" s="2607"/>
      <c r="M19" s="2608"/>
      <c r="N19" s="314"/>
      <c r="O19" s="642" t="s">
        <v>606</v>
      </c>
      <c r="P19" s="2598"/>
      <c r="Q19" s="2567"/>
      <c r="R19" s="2599"/>
      <c r="S19" s="2599"/>
      <c r="T19" s="2599"/>
      <c r="U19" s="2599"/>
      <c r="V19" s="2606"/>
      <c r="W19" s="2334"/>
      <c r="X19" s="2260"/>
      <c r="Y19" s="530" t="s">
        <v>608</v>
      </c>
      <c r="Z19" s="2596" t="s">
        <v>810</v>
      </c>
      <c r="AA19" s="2596"/>
      <c r="AB19" s="2596"/>
      <c r="AC19" s="2596"/>
      <c r="AD19" s="165" t="s">
        <v>8</v>
      </c>
      <c r="AE19" s="166">
        <v>0</v>
      </c>
      <c r="AF19" s="636"/>
    </row>
    <row r="20" spans="2:32" s="1" customFormat="1" ht="7.5" customHeight="1" x14ac:dyDescent="0.2">
      <c r="B20" s="66"/>
      <c r="C20" s="577"/>
      <c r="D20" s="577"/>
      <c r="E20" s="53"/>
      <c r="G20" s="55"/>
      <c r="H20" s="6"/>
      <c r="I20" s="111"/>
      <c r="J20" s="111"/>
      <c r="K20" s="111"/>
      <c r="L20" s="111"/>
      <c r="M20" s="111"/>
      <c r="N20" s="111"/>
      <c r="O20" s="111"/>
      <c r="P20" s="111"/>
      <c r="Q20" s="111"/>
      <c r="R20" s="111"/>
      <c r="S20" s="111"/>
      <c r="T20" s="111"/>
      <c r="U20" s="111"/>
      <c r="V20" s="111"/>
      <c r="W20" s="6"/>
      <c r="X20" s="574"/>
      <c r="Y20" s="574"/>
      <c r="Z20" s="6"/>
      <c r="AA20" s="6"/>
      <c r="AB20" s="6"/>
      <c r="AC20" s="6"/>
      <c r="AD20" s="167"/>
      <c r="AE20" s="168"/>
      <c r="AF20" s="636"/>
    </row>
    <row r="21" spans="2:32" s="1" customFormat="1" ht="21" customHeight="1" x14ac:dyDescent="0.2">
      <c r="B21" s="66"/>
      <c r="C21" s="577"/>
      <c r="D21" s="577"/>
      <c r="E21" s="53"/>
      <c r="G21" s="5" t="s">
        <v>811</v>
      </c>
      <c r="H21" s="637"/>
      <c r="I21" s="583"/>
      <c r="J21" s="583"/>
      <c r="K21" s="583"/>
      <c r="L21" s="583"/>
      <c r="M21" s="583"/>
      <c r="N21" s="583"/>
      <c r="O21" s="583"/>
      <c r="P21" s="583"/>
      <c r="Q21" s="583"/>
      <c r="R21" s="583"/>
      <c r="S21" s="583"/>
      <c r="T21" s="583"/>
      <c r="U21" s="583"/>
      <c r="V21" s="583"/>
      <c r="W21" s="637"/>
      <c r="X21" s="573"/>
      <c r="Y21" s="573"/>
      <c r="Z21" s="637"/>
      <c r="AA21" s="637"/>
      <c r="AB21" s="637"/>
      <c r="AC21" s="637"/>
      <c r="AD21" s="170"/>
      <c r="AE21" s="171"/>
      <c r="AF21" s="636"/>
    </row>
    <row r="22" spans="2:32" s="1" customFormat="1" ht="23.25" customHeight="1" x14ac:dyDescent="0.2">
      <c r="B22" s="110"/>
      <c r="C22" s="12"/>
      <c r="D22" s="12"/>
      <c r="E22" s="586"/>
      <c r="G22" s="59"/>
      <c r="H22" s="658" t="s">
        <v>605</v>
      </c>
      <c r="I22" s="2606" t="s">
        <v>812</v>
      </c>
      <c r="J22" s="2607"/>
      <c r="K22" s="2607"/>
      <c r="L22" s="2607"/>
      <c r="M22" s="2608"/>
      <c r="N22" s="587"/>
      <c r="O22" s="579" t="s">
        <v>606</v>
      </c>
      <c r="P22" s="2598" t="s">
        <v>608</v>
      </c>
      <c r="Q22" s="2567" t="s">
        <v>692</v>
      </c>
      <c r="R22" s="2599" t="s">
        <v>813</v>
      </c>
      <c r="S22" s="2599"/>
      <c r="T22" s="2599"/>
      <c r="U22" s="2599"/>
      <c r="V22" s="2599"/>
      <c r="W22" s="2331"/>
      <c r="X22" s="2333" t="s">
        <v>445</v>
      </c>
      <c r="Y22" s="530" t="s">
        <v>608</v>
      </c>
      <c r="Z22" s="2596" t="s">
        <v>814</v>
      </c>
      <c r="AA22" s="2596"/>
      <c r="AB22" s="2596"/>
      <c r="AC22" s="2596"/>
      <c r="AD22" s="165" t="s">
        <v>8</v>
      </c>
      <c r="AE22" s="166">
        <v>20</v>
      </c>
      <c r="AF22" s="636"/>
    </row>
    <row r="23" spans="2:32" s="1" customFormat="1" ht="30" customHeight="1" x14ac:dyDescent="0.2">
      <c r="B23" s="110"/>
      <c r="C23" s="12"/>
      <c r="D23" s="12"/>
      <c r="E23" s="586"/>
      <c r="G23" s="59"/>
      <c r="H23" s="658" t="s">
        <v>607</v>
      </c>
      <c r="I23" s="2606" t="s">
        <v>815</v>
      </c>
      <c r="J23" s="2607"/>
      <c r="K23" s="2607"/>
      <c r="L23" s="2607"/>
      <c r="M23" s="2608"/>
      <c r="N23" s="314"/>
      <c r="O23" s="642" t="s">
        <v>606</v>
      </c>
      <c r="P23" s="2598"/>
      <c r="Q23" s="2567"/>
      <c r="R23" s="2599"/>
      <c r="S23" s="2599"/>
      <c r="T23" s="2599"/>
      <c r="U23" s="2599"/>
      <c r="V23" s="2599"/>
      <c r="W23" s="2523"/>
      <c r="X23" s="2524"/>
      <c r="Y23" s="530" t="s">
        <v>608</v>
      </c>
      <c r="Z23" s="2596" t="s">
        <v>816</v>
      </c>
      <c r="AA23" s="2596"/>
      <c r="AB23" s="2596"/>
      <c r="AC23" s="2596"/>
      <c r="AD23" s="165" t="s">
        <v>8</v>
      </c>
      <c r="AE23" s="166">
        <v>10</v>
      </c>
      <c r="AF23" s="636"/>
    </row>
    <row r="24" spans="2:32" s="1" customFormat="1" ht="24.75" customHeight="1" x14ac:dyDescent="0.2">
      <c r="B24" s="110"/>
      <c r="C24" s="12"/>
      <c r="D24" s="12"/>
      <c r="E24" s="586"/>
      <c r="G24" s="59"/>
      <c r="H24" s="658" t="s">
        <v>690</v>
      </c>
      <c r="I24" s="2606" t="s">
        <v>817</v>
      </c>
      <c r="J24" s="2607"/>
      <c r="K24" s="2607"/>
      <c r="L24" s="2607"/>
      <c r="M24" s="2608"/>
      <c r="N24" s="314"/>
      <c r="O24" s="642" t="s">
        <v>606</v>
      </c>
      <c r="P24" s="2598"/>
      <c r="Q24" s="2567"/>
      <c r="R24" s="2599"/>
      <c r="S24" s="2599"/>
      <c r="T24" s="2599"/>
      <c r="U24" s="2599"/>
      <c r="V24" s="2599"/>
      <c r="W24" s="2334"/>
      <c r="X24" s="2336"/>
      <c r="Y24" s="530" t="s">
        <v>608</v>
      </c>
      <c r="Z24" s="2596" t="s">
        <v>818</v>
      </c>
      <c r="AA24" s="2596"/>
      <c r="AB24" s="2596"/>
      <c r="AC24" s="2596"/>
      <c r="AD24" s="165" t="s">
        <v>8</v>
      </c>
      <c r="AE24" s="166">
        <v>0</v>
      </c>
      <c r="AF24" s="172"/>
    </row>
    <row r="25" spans="2:32" s="1" customFormat="1" ht="7.5" customHeight="1" x14ac:dyDescent="0.2">
      <c r="B25" s="110"/>
      <c r="C25" s="12"/>
      <c r="D25" s="12"/>
      <c r="E25" s="586"/>
      <c r="G25" s="55"/>
      <c r="H25" s="6"/>
      <c r="I25" s="669"/>
      <c r="J25" s="596"/>
      <c r="K25" s="596"/>
      <c r="L25" s="596"/>
      <c r="M25" s="596"/>
      <c r="N25" s="111"/>
      <c r="O25" s="641"/>
      <c r="P25" s="173"/>
      <c r="Q25" s="173"/>
      <c r="R25" s="111"/>
      <c r="S25" s="111"/>
      <c r="T25" s="111"/>
      <c r="U25" s="111"/>
      <c r="V25" s="111"/>
      <c r="W25" s="6"/>
      <c r="X25" s="574"/>
      <c r="Y25" s="574"/>
      <c r="Z25" s="6"/>
      <c r="AA25" s="6"/>
      <c r="AB25" s="6"/>
      <c r="AC25" s="6"/>
      <c r="AD25" s="167"/>
      <c r="AE25" s="168"/>
      <c r="AF25" s="636"/>
    </row>
    <row r="26" spans="2:32" s="1" customFormat="1" ht="21" customHeight="1" x14ac:dyDescent="0.2">
      <c r="B26" s="59"/>
      <c r="E26" s="636"/>
      <c r="G26" s="59" t="s">
        <v>819</v>
      </c>
      <c r="I26" s="12"/>
      <c r="J26" s="12"/>
      <c r="K26" s="12"/>
      <c r="L26" s="12"/>
      <c r="M26" s="12"/>
      <c r="N26" s="12"/>
      <c r="O26" s="12"/>
      <c r="P26" s="12"/>
      <c r="Q26" s="12"/>
      <c r="R26" s="12"/>
      <c r="S26" s="12"/>
      <c r="T26" s="12"/>
      <c r="U26" s="12"/>
      <c r="V26" s="12"/>
      <c r="X26" s="7"/>
      <c r="Y26" s="7"/>
      <c r="AD26" s="170"/>
      <c r="AE26" s="171"/>
      <c r="AF26" s="636"/>
    </row>
    <row r="27" spans="2:32" s="1" customFormat="1" ht="30.75" customHeight="1" x14ac:dyDescent="0.2">
      <c r="B27" s="66"/>
      <c r="C27" s="577"/>
      <c r="D27" s="577"/>
      <c r="E27" s="53"/>
      <c r="G27" s="59"/>
      <c r="H27" s="2568" t="s">
        <v>605</v>
      </c>
      <c r="I27" s="2600" t="s">
        <v>820</v>
      </c>
      <c r="J27" s="2601"/>
      <c r="K27" s="2601"/>
      <c r="L27" s="2601"/>
      <c r="M27" s="2602"/>
      <c r="N27" s="2537"/>
      <c r="O27" s="2539" t="s">
        <v>606</v>
      </c>
      <c r="P27" s="2540" t="s">
        <v>608</v>
      </c>
      <c r="Q27" s="2616" t="s">
        <v>692</v>
      </c>
      <c r="R27" s="2616" t="s">
        <v>821</v>
      </c>
      <c r="S27" s="2617"/>
      <c r="T27" s="2617"/>
      <c r="U27" s="2617"/>
      <c r="V27" s="2618"/>
      <c r="W27" s="2332"/>
      <c r="X27" s="2333" t="s">
        <v>445</v>
      </c>
      <c r="Y27" s="7" t="s">
        <v>608</v>
      </c>
      <c r="Z27" s="2596" t="s">
        <v>888</v>
      </c>
      <c r="AA27" s="2596"/>
      <c r="AB27" s="2596"/>
      <c r="AC27" s="2596"/>
      <c r="AD27" s="165" t="s">
        <v>8</v>
      </c>
      <c r="AE27" s="166">
        <v>10</v>
      </c>
      <c r="AF27" s="636"/>
    </row>
    <row r="28" spans="2:32" s="1" customFormat="1" ht="30.75" customHeight="1" x14ac:dyDescent="0.2">
      <c r="B28" s="66"/>
      <c r="C28" s="577"/>
      <c r="D28" s="577"/>
      <c r="E28" s="53"/>
      <c r="G28" s="59"/>
      <c r="H28" s="2568"/>
      <c r="I28" s="2603"/>
      <c r="J28" s="2604"/>
      <c r="K28" s="2604"/>
      <c r="L28" s="2604"/>
      <c r="M28" s="2605"/>
      <c r="N28" s="2542"/>
      <c r="O28" s="2544"/>
      <c r="P28" s="2540"/>
      <c r="Q28" s="2619"/>
      <c r="R28" s="2619"/>
      <c r="S28" s="2609"/>
      <c r="T28" s="2609"/>
      <c r="U28" s="2609"/>
      <c r="V28" s="2620"/>
      <c r="W28" s="2441"/>
      <c r="X28" s="2524"/>
      <c r="Y28" s="7" t="s">
        <v>608</v>
      </c>
      <c r="Z28" s="2596" t="s">
        <v>889</v>
      </c>
      <c r="AA28" s="2596"/>
      <c r="AB28" s="2596"/>
      <c r="AC28" s="2596"/>
      <c r="AD28" s="165" t="s">
        <v>8</v>
      </c>
      <c r="AE28" s="166">
        <v>5</v>
      </c>
      <c r="AF28" s="636"/>
    </row>
    <row r="29" spans="2:32" s="1" customFormat="1" ht="27" customHeight="1" x14ac:dyDescent="0.2">
      <c r="B29" s="66"/>
      <c r="C29" s="577"/>
      <c r="D29" s="577"/>
      <c r="E29" s="53"/>
      <c r="G29" s="59"/>
      <c r="H29" s="658" t="s">
        <v>607</v>
      </c>
      <c r="I29" s="2606" t="s">
        <v>824</v>
      </c>
      <c r="J29" s="2607"/>
      <c r="K29" s="2607"/>
      <c r="L29" s="2607"/>
      <c r="M29" s="2608"/>
      <c r="N29" s="314"/>
      <c r="O29" s="642" t="s">
        <v>606</v>
      </c>
      <c r="P29" s="631"/>
      <c r="Q29" s="2614"/>
      <c r="R29" s="2614"/>
      <c r="S29" s="2621"/>
      <c r="T29" s="2621"/>
      <c r="U29" s="2621"/>
      <c r="V29" s="2622"/>
      <c r="W29" s="2335"/>
      <c r="X29" s="2336"/>
      <c r="Y29" s="7" t="s">
        <v>608</v>
      </c>
      <c r="Z29" s="2596" t="s">
        <v>890</v>
      </c>
      <c r="AA29" s="2596"/>
      <c r="AB29" s="2596"/>
      <c r="AC29" s="2596"/>
      <c r="AD29" s="165" t="s">
        <v>8</v>
      </c>
      <c r="AE29" s="166">
        <v>0</v>
      </c>
      <c r="AF29" s="636"/>
    </row>
    <row r="30" spans="2:32" s="1" customFormat="1" ht="7.5" customHeight="1" x14ac:dyDescent="0.2">
      <c r="B30" s="66"/>
      <c r="C30" s="577"/>
      <c r="D30" s="577"/>
      <c r="E30" s="53"/>
      <c r="G30" s="55"/>
      <c r="H30" s="692"/>
      <c r="I30" s="596"/>
      <c r="J30" s="596"/>
      <c r="K30" s="596"/>
      <c r="L30" s="596"/>
      <c r="M30" s="596"/>
      <c r="N30" s="111"/>
      <c r="O30" s="641"/>
      <c r="P30" s="111"/>
      <c r="Q30" s="111"/>
      <c r="R30" s="111"/>
      <c r="S30" s="111"/>
      <c r="T30" s="111"/>
      <c r="U30" s="111"/>
      <c r="V30" s="111"/>
      <c r="W30" s="6"/>
      <c r="X30" s="574"/>
      <c r="Y30" s="574"/>
      <c r="Z30" s="596"/>
      <c r="AA30" s="596"/>
      <c r="AB30" s="6"/>
      <c r="AC30" s="6"/>
      <c r="AD30" s="174"/>
      <c r="AE30" s="168"/>
      <c r="AF30" s="636"/>
    </row>
    <row r="31" spans="2:32" s="1" customFormat="1" ht="21" customHeight="1" x14ac:dyDescent="0.2">
      <c r="B31" s="110"/>
      <c r="C31" s="12"/>
      <c r="D31" s="12"/>
      <c r="E31" s="586"/>
      <c r="G31" s="5" t="s">
        <v>826</v>
      </c>
      <c r="H31" s="637"/>
      <c r="I31" s="583"/>
      <c r="J31" s="583"/>
      <c r="K31" s="583"/>
      <c r="L31" s="583"/>
      <c r="M31" s="583"/>
      <c r="N31" s="583"/>
      <c r="O31" s="583"/>
      <c r="P31" s="583"/>
      <c r="Q31" s="583"/>
      <c r="R31" s="583"/>
      <c r="S31" s="583"/>
      <c r="T31" s="583"/>
      <c r="U31" s="583"/>
      <c r="V31" s="583"/>
      <c r="W31" s="637"/>
      <c r="X31" s="573"/>
      <c r="Y31" s="573"/>
      <c r="AD31" s="170"/>
      <c r="AE31" s="171"/>
      <c r="AF31" s="636"/>
    </row>
    <row r="32" spans="2:32" s="1" customFormat="1" ht="31.5" customHeight="1" x14ac:dyDescent="0.2">
      <c r="B32" s="59"/>
      <c r="E32" s="636"/>
      <c r="G32" s="59"/>
      <c r="H32" s="2615" t="s">
        <v>605</v>
      </c>
      <c r="I32" s="2600" t="s">
        <v>827</v>
      </c>
      <c r="J32" s="2601"/>
      <c r="K32" s="2601"/>
      <c r="L32" s="2601"/>
      <c r="M32" s="2602"/>
      <c r="N32" s="2537"/>
      <c r="O32" s="2539" t="s">
        <v>606</v>
      </c>
      <c r="P32" s="2598" t="s">
        <v>608</v>
      </c>
      <c r="Q32" s="2567" t="s">
        <v>692</v>
      </c>
      <c r="R32" s="2567" t="s">
        <v>828</v>
      </c>
      <c r="S32" s="2567"/>
      <c r="T32" s="2567"/>
      <c r="U32" s="2567"/>
      <c r="V32" s="2567"/>
      <c r="W32" s="2331"/>
      <c r="X32" s="2333" t="s">
        <v>445</v>
      </c>
      <c r="Y32" s="7" t="s">
        <v>608</v>
      </c>
      <c r="Z32" s="2596" t="s">
        <v>888</v>
      </c>
      <c r="AA32" s="2596"/>
      <c r="AB32" s="2596"/>
      <c r="AC32" s="2596"/>
      <c r="AD32" s="165" t="s">
        <v>8</v>
      </c>
      <c r="AE32" s="166">
        <v>10</v>
      </c>
      <c r="AF32" s="636"/>
    </row>
    <row r="33" spans="2:37" s="1" customFormat="1" ht="31.5" customHeight="1" x14ac:dyDescent="0.2">
      <c r="B33" s="59"/>
      <c r="E33" s="636"/>
      <c r="G33" s="59"/>
      <c r="H33" s="2612"/>
      <c r="I33" s="2603"/>
      <c r="J33" s="2604"/>
      <c r="K33" s="2604"/>
      <c r="L33" s="2604"/>
      <c r="M33" s="2605"/>
      <c r="N33" s="2542"/>
      <c r="O33" s="2544"/>
      <c r="P33" s="2598"/>
      <c r="Q33" s="2567"/>
      <c r="R33" s="2567"/>
      <c r="S33" s="2567"/>
      <c r="T33" s="2567"/>
      <c r="U33" s="2567"/>
      <c r="V33" s="2567"/>
      <c r="W33" s="2523"/>
      <c r="X33" s="2524"/>
      <c r="Y33" s="7" t="s">
        <v>608</v>
      </c>
      <c r="Z33" s="2596" t="s">
        <v>889</v>
      </c>
      <c r="AA33" s="2596"/>
      <c r="AB33" s="2596"/>
      <c r="AC33" s="2596"/>
      <c r="AD33" s="165" t="s">
        <v>8</v>
      </c>
      <c r="AE33" s="166">
        <v>5</v>
      </c>
      <c r="AF33" s="172"/>
    </row>
    <row r="34" spans="2:37" s="1" customFormat="1" ht="30.75" customHeight="1" x14ac:dyDescent="0.2">
      <c r="B34" s="59"/>
      <c r="E34" s="636"/>
      <c r="G34" s="59"/>
      <c r="H34" s="658" t="s">
        <v>607</v>
      </c>
      <c r="I34" s="2606" t="s">
        <v>830</v>
      </c>
      <c r="J34" s="2607"/>
      <c r="K34" s="2607"/>
      <c r="L34" s="2607"/>
      <c r="M34" s="2608"/>
      <c r="N34" s="314"/>
      <c r="O34" s="642" t="s">
        <v>606</v>
      </c>
      <c r="P34" s="2598"/>
      <c r="Q34" s="2567"/>
      <c r="R34" s="2567"/>
      <c r="S34" s="2567"/>
      <c r="T34" s="2567"/>
      <c r="U34" s="2567"/>
      <c r="V34" s="2567"/>
      <c r="W34" s="2334"/>
      <c r="X34" s="2336"/>
      <c r="Y34" s="7" t="s">
        <v>608</v>
      </c>
      <c r="Z34" s="2596" t="s">
        <v>890</v>
      </c>
      <c r="AA34" s="2596"/>
      <c r="AB34" s="2596"/>
      <c r="AC34" s="2596"/>
      <c r="AD34" s="165" t="s">
        <v>8</v>
      </c>
      <c r="AE34" s="166">
        <v>0</v>
      </c>
      <c r="AF34" s="172"/>
    </row>
    <row r="35" spans="2:37" s="1" customFormat="1" ht="7.5" customHeight="1" x14ac:dyDescent="0.2">
      <c r="B35" s="59"/>
      <c r="E35" s="636"/>
      <c r="G35" s="55"/>
      <c r="H35" s="6"/>
      <c r="I35" s="111"/>
      <c r="J35" s="111"/>
      <c r="K35" s="111"/>
      <c r="L35" s="111"/>
      <c r="M35" s="111"/>
      <c r="N35" s="111"/>
      <c r="O35" s="111"/>
      <c r="P35" s="111"/>
      <c r="Q35" s="111"/>
      <c r="R35" s="111"/>
      <c r="S35" s="111"/>
      <c r="T35" s="111"/>
      <c r="U35" s="111"/>
      <c r="V35" s="111"/>
      <c r="W35" s="6"/>
      <c r="X35" s="574"/>
      <c r="Y35" s="574"/>
      <c r="Z35" s="574"/>
      <c r="AA35" s="574"/>
      <c r="AB35" s="6"/>
      <c r="AC35" s="6"/>
      <c r="AD35" s="167"/>
      <c r="AE35" s="168"/>
      <c r="AF35" s="172"/>
    </row>
    <row r="36" spans="2:37" s="1" customFormat="1" ht="21" customHeight="1" x14ac:dyDescent="0.2">
      <c r="B36" s="59"/>
      <c r="E36" s="636"/>
      <c r="G36" s="5" t="s">
        <v>832</v>
      </c>
      <c r="H36" s="637"/>
      <c r="I36" s="583"/>
      <c r="J36" s="583"/>
      <c r="K36" s="583"/>
      <c r="L36" s="583"/>
      <c r="M36" s="583"/>
      <c r="N36" s="583"/>
      <c r="O36" s="583"/>
      <c r="P36" s="583"/>
      <c r="Q36" s="583"/>
      <c r="R36" s="583"/>
      <c r="S36" s="583"/>
      <c r="T36" s="583"/>
      <c r="U36" s="583"/>
      <c r="V36" s="583"/>
      <c r="W36" s="637"/>
      <c r="X36" s="573"/>
      <c r="Y36" s="573"/>
      <c r="Z36" s="7"/>
      <c r="AA36" s="7"/>
      <c r="AD36" s="170"/>
      <c r="AE36" s="171"/>
      <c r="AF36" s="636"/>
    </row>
    <row r="37" spans="2:37" s="1" customFormat="1" ht="19.5" customHeight="1" x14ac:dyDescent="0.2">
      <c r="B37" s="59"/>
      <c r="E37" s="636"/>
      <c r="G37" s="59"/>
      <c r="H37" s="2568" t="s">
        <v>605</v>
      </c>
      <c r="I37" s="2600" t="s">
        <v>833</v>
      </c>
      <c r="J37" s="2601"/>
      <c r="K37" s="2601"/>
      <c r="L37" s="2601"/>
      <c r="M37" s="2601"/>
      <c r="N37" s="2601"/>
      <c r="O37" s="2601"/>
      <c r="P37" s="2601"/>
      <c r="Q37" s="2601"/>
      <c r="R37" s="2601"/>
      <c r="S37" s="2601"/>
      <c r="T37" s="2601"/>
      <c r="U37" s="2602"/>
      <c r="V37" s="2540" t="s">
        <v>608</v>
      </c>
      <c r="W37" s="2567"/>
      <c r="X37" s="2567"/>
      <c r="Y37" s="7" t="s">
        <v>608</v>
      </c>
      <c r="Z37" s="2596" t="s">
        <v>834</v>
      </c>
      <c r="AA37" s="2596"/>
      <c r="AD37" s="165" t="s">
        <v>8</v>
      </c>
      <c r="AE37" s="166">
        <v>5</v>
      </c>
      <c r="AF37" s="636"/>
    </row>
    <row r="38" spans="2:37" s="1" customFormat="1" ht="30.75" customHeight="1" x14ac:dyDescent="0.2">
      <c r="B38" s="66"/>
      <c r="C38" s="577"/>
      <c r="D38" s="577"/>
      <c r="E38" s="53"/>
      <c r="G38" s="59"/>
      <c r="H38" s="2568"/>
      <c r="I38" s="2603"/>
      <c r="J38" s="2604"/>
      <c r="K38" s="2604"/>
      <c r="L38" s="2604"/>
      <c r="M38" s="2604"/>
      <c r="N38" s="2604"/>
      <c r="O38" s="2604"/>
      <c r="P38" s="2604"/>
      <c r="Q38" s="2604"/>
      <c r="R38" s="2604"/>
      <c r="S38" s="2604"/>
      <c r="T38" s="2604"/>
      <c r="U38" s="2605"/>
      <c r="V38" s="2542"/>
      <c r="W38" s="2567"/>
      <c r="X38" s="2567"/>
      <c r="Y38" s="7" t="s">
        <v>608</v>
      </c>
      <c r="Z38" s="2596" t="s">
        <v>891</v>
      </c>
      <c r="AA38" s="2596"/>
      <c r="AB38" s="2596"/>
      <c r="AC38" s="2629"/>
      <c r="AD38" s="165" t="s">
        <v>8</v>
      </c>
      <c r="AE38" s="166">
        <v>3</v>
      </c>
      <c r="AF38" s="636"/>
    </row>
    <row r="39" spans="2:37" s="1" customFormat="1" ht="38.25" customHeight="1" x14ac:dyDescent="0.2">
      <c r="B39" s="66"/>
      <c r="C39" s="577"/>
      <c r="D39" s="577"/>
      <c r="E39" s="53"/>
      <c r="G39" s="312"/>
      <c r="H39" s="2612"/>
      <c r="I39" s="2610"/>
      <c r="J39" s="2596"/>
      <c r="K39" s="2596"/>
      <c r="L39" s="2596"/>
      <c r="M39" s="2596"/>
      <c r="N39" s="2596"/>
      <c r="O39" s="2596"/>
      <c r="P39" s="2596"/>
      <c r="Q39" s="2596"/>
      <c r="R39" s="2596"/>
      <c r="S39" s="2596"/>
      <c r="T39" s="2596"/>
      <c r="U39" s="2611"/>
      <c r="V39" s="2540"/>
      <c r="W39" s="2613"/>
      <c r="X39" s="2614"/>
      <c r="Y39" s="530" t="s">
        <v>608</v>
      </c>
      <c r="Z39" s="2596" t="s">
        <v>892</v>
      </c>
      <c r="AA39" s="2596"/>
      <c r="AB39" s="2596"/>
      <c r="AC39" s="2629"/>
      <c r="AD39" s="165" t="s">
        <v>8</v>
      </c>
      <c r="AE39" s="166">
        <v>1</v>
      </c>
      <c r="AF39" s="636"/>
    </row>
    <row r="40" spans="2:37" s="1" customFormat="1" ht="19.5" customHeight="1" x14ac:dyDescent="0.2">
      <c r="B40" s="66"/>
      <c r="C40" s="577"/>
      <c r="D40" s="577"/>
      <c r="E40" s="53"/>
      <c r="G40" s="59"/>
      <c r="H40" s="2568"/>
      <c r="I40" s="2603"/>
      <c r="J40" s="2604"/>
      <c r="K40" s="2604"/>
      <c r="L40" s="2604"/>
      <c r="M40" s="2604"/>
      <c r="N40" s="2604"/>
      <c r="O40" s="2604"/>
      <c r="P40" s="2604"/>
      <c r="Q40" s="2604"/>
      <c r="R40" s="2604"/>
      <c r="S40" s="2604"/>
      <c r="T40" s="2604"/>
      <c r="U40" s="2605"/>
      <c r="V40" s="2540"/>
      <c r="W40" s="2567"/>
      <c r="X40" s="2567"/>
      <c r="Y40" s="7" t="s">
        <v>608</v>
      </c>
      <c r="Z40" s="2596" t="s">
        <v>893</v>
      </c>
      <c r="AA40" s="2596"/>
      <c r="AB40" s="2596"/>
      <c r="AD40" s="165" t="s">
        <v>8</v>
      </c>
      <c r="AE40" s="166">
        <v>0</v>
      </c>
      <c r="AF40" s="636"/>
    </row>
    <row r="41" spans="2:37" s="1" customFormat="1" ht="7.5" customHeight="1" x14ac:dyDescent="0.2">
      <c r="B41" s="66"/>
      <c r="C41" s="577"/>
      <c r="D41" s="577"/>
      <c r="E41" s="53"/>
      <c r="G41" s="55"/>
      <c r="H41" s="6"/>
      <c r="I41" s="111"/>
      <c r="J41" s="111"/>
      <c r="K41" s="111"/>
      <c r="L41" s="111"/>
      <c r="M41" s="111"/>
      <c r="N41" s="111"/>
      <c r="O41" s="111"/>
      <c r="P41" s="111"/>
      <c r="Q41" s="111"/>
      <c r="R41" s="111"/>
      <c r="S41" s="111"/>
      <c r="T41" s="111"/>
      <c r="U41" s="111"/>
      <c r="V41" s="111"/>
      <c r="W41" s="6"/>
      <c r="X41" s="6"/>
      <c r="Y41" s="574"/>
      <c r="Z41" s="596"/>
      <c r="AA41" s="596"/>
      <c r="AB41" s="6"/>
      <c r="AC41" s="6"/>
      <c r="AD41" s="174"/>
      <c r="AE41" s="168"/>
      <c r="AF41" s="636"/>
    </row>
    <row r="42" spans="2:37" s="1" customFormat="1" ht="21" customHeight="1" x14ac:dyDescent="0.2">
      <c r="B42" s="110"/>
      <c r="C42" s="12"/>
      <c r="D42" s="12"/>
      <c r="E42" s="586"/>
      <c r="G42" s="5" t="s">
        <v>838</v>
      </c>
      <c r="H42" s="637"/>
      <c r="I42" s="583"/>
      <c r="J42" s="583"/>
      <c r="K42" s="583"/>
      <c r="L42" s="583"/>
      <c r="M42" s="583"/>
      <c r="N42" s="583"/>
      <c r="O42" s="583"/>
      <c r="P42" s="583"/>
      <c r="Q42" s="583"/>
      <c r="R42" s="583"/>
      <c r="S42" s="583"/>
      <c r="T42" s="583"/>
      <c r="U42" s="583"/>
      <c r="V42" s="583"/>
      <c r="W42" s="637"/>
      <c r="X42" s="637"/>
      <c r="Y42" s="573"/>
      <c r="Z42" s="637"/>
      <c r="AA42" s="637"/>
      <c r="AB42" s="637"/>
      <c r="AC42" s="637"/>
      <c r="AD42" s="170"/>
      <c r="AE42" s="171"/>
      <c r="AF42" s="636"/>
    </row>
    <row r="43" spans="2:37" s="1" customFormat="1" ht="42" customHeight="1" x14ac:dyDescent="0.2">
      <c r="B43" s="110"/>
      <c r="C43" s="12"/>
      <c r="D43" s="12"/>
      <c r="E43" s="586"/>
      <c r="G43" s="59"/>
      <c r="H43" s="658" t="s">
        <v>605</v>
      </c>
      <c r="I43" s="2599" t="s">
        <v>839</v>
      </c>
      <c r="J43" s="2599"/>
      <c r="K43" s="2599"/>
      <c r="L43" s="2599"/>
      <c r="M43" s="2599"/>
      <c r="N43" s="587"/>
      <c r="O43" s="579" t="s">
        <v>840</v>
      </c>
      <c r="P43" s="2598" t="s">
        <v>608</v>
      </c>
      <c r="Q43" s="2567" t="s">
        <v>699</v>
      </c>
      <c r="R43" s="2599" t="s">
        <v>841</v>
      </c>
      <c r="S43" s="2599"/>
      <c r="T43" s="2599"/>
      <c r="U43" s="2599"/>
      <c r="V43" s="2599"/>
      <c r="W43" s="2442"/>
      <c r="X43" s="2442"/>
      <c r="Y43" s="7" t="s">
        <v>608</v>
      </c>
      <c r="Z43" s="2596" t="s">
        <v>894</v>
      </c>
      <c r="AA43" s="2596"/>
      <c r="AB43" s="2596"/>
      <c r="AC43" s="2629"/>
      <c r="AD43" s="165" t="s">
        <v>8</v>
      </c>
      <c r="AE43" s="166">
        <v>5</v>
      </c>
      <c r="AF43" s="636"/>
    </row>
    <row r="44" spans="2:37" s="1" customFormat="1" ht="40.5" customHeight="1" x14ac:dyDescent="0.2">
      <c r="B44" s="59"/>
      <c r="E44" s="636"/>
      <c r="G44" s="59"/>
      <c r="H44" s="658" t="s">
        <v>607</v>
      </c>
      <c r="I44" s="2599" t="s">
        <v>895</v>
      </c>
      <c r="J44" s="2599"/>
      <c r="K44" s="2599"/>
      <c r="L44" s="2599"/>
      <c r="M44" s="2599"/>
      <c r="N44" s="111"/>
      <c r="O44" s="642" t="s">
        <v>840</v>
      </c>
      <c r="P44" s="2598"/>
      <c r="Q44" s="2567"/>
      <c r="R44" s="2599"/>
      <c r="S44" s="2599"/>
      <c r="T44" s="2599"/>
      <c r="U44" s="2599"/>
      <c r="V44" s="2599"/>
      <c r="W44" s="2442"/>
      <c r="X44" s="2442"/>
      <c r="Y44" s="7" t="s">
        <v>608</v>
      </c>
      <c r="Z44" s="2596" t="s">
        <v>842</v>
      </c>
      <c r="AA44" s="2596"/>
      <c r="AB44" s="2596"/>
      <c r="AC44" s="2629"/>
      <c r="AD44" s="165" t="s">
        <v>8</v>
      </c>
      <c r="AE44" s="166">
        <v>3</v>
      </c>
      <c r="AF44" s="636"/>
    </row>
    <row r="45" spans="2:37" s="1" customFormat="1" ht="30" customHeight="1" x14ac:dyDescent="0.2">
      <c r="B45" s="59"/>
      <c r="E45" s="636"/>
      <c r="G45" s="59"/>
      <c r="H45" s="658" t="s">
        <v>690</v>
      </c>
      <c r="I45" s="2606" t="s">
        <v>896</v>
      </c>
      <c r="J45" s="2607"/>
      <c r="K45" s="2607"/>
      <c r="L45" s="2607"/>
      <c r="M45" s="2608"/>
      <c r="N45" s="587"/>
      <c r="O45" s="579" t="s">
        <v>606</v>
      </c>
      <c r="P45" s="2598"/>
      <c r="Q45" s="2567"/>
      <c r="R45" s="2599"/>
      <c r="S45" s="2599"/>
      <c r="T45" s="2599"/>
      <c r="U45" s="2599"/>
      <c r="V45" s="2599"/>
      <c r="W45" s="2442"/>
      <c r="X45" s="2442"/>
      <c r="Y45" s="7" t="s">
        <v>608</v>
      </c>
      <c r="Z45" s="2450" t="s">
        <v>844</v>
      </c>
      <c r="AA45" s="2450"/>
      <c r="AD45" s="165" t="s">
        <v>8</v>
      </c>
      <c r="AE45" s="166">
        <v>2</v>
      </c>
      <c r="AF45" s="636"/>
    </row>
    <row r="46" spans="2:37" s="1" customFormat="1" ht="21" customHeight="1" x14ac:dyDescent="0.2">
      <c r="B46" s="59"/>
      <c r="E46" s="636"/>
      <c r="G46" s="59"/>
      <c r="H46" s="658" t="s">
        <v>692</v>
      </c>
      <c r="I46" s="2606" t="s">
        <v>847</v>
      </c>
      <c r="J46" s="2607"/>
      <c r="K46" s="2607"/>
      <c r="L46" s="2607"/>
      <c r="M46" s="2608"/>
      <c r="N46" s="314"/>
      <c r="O46" s="642" t="s">
        <v>477</v>
      </c>
      <c r="P46" s="2598"/>
      <c r="Q46" s="2567"/>
      <c r="R46" s="2599"/>
      <c r="S46" s="2599"/>
      <c r="T46" s="2599"/>
      <c r="U46" s="2599"/>
      <c r="V46" s="2599"/>
      <c r="W46" s="2442"/>
      <c r="X46" s="2442"/>
      <c r="Y46" s="7" t="s">
        <v>608</v>
      </c>
      <c r="Z46" s="2596" t="s">
        <v>846</v>
      </c>
      <c r="AA46" s="2596"/>
      <c r="AB46" s="2596"/>
      <c r="AD46" s="165" t="s">
        <v>8</v>
      </c>
      <c r="AE46" s="166">
        <v>0</v>
      </c>
      <c r="AF46" s="636"/>
    </row>
    <row r="47" spans="2:37" s="1" customFormat="1" ht="7.5" customHeight="1" x14ac:dyDescent="0.2">
      <c r="B47" s="59"/>
      <c r="E47" s="636"/>
      <c r="G47" s="55"/>
      <c r="H47" s="6"/>
      <c r="I47" s="111"/>
      <c r="J47" s="111"/>
      <c r="K47" s="111"/>
      <c r="L47" s="111"/>
      <c r="M47" s="111"/>
      <c r="N47" s="111"/>
      <c r="O47" s="111"/>
      <c r="P47" s="111"/>
      <c r="Q47" s="111"/>
      <c r="R47" s="111"/>
      <c r="S47" s="111"/>
      <c r="T47" s="111"/>
      <c r="U47" s="111"/>
      <c r="V47" s="111"/>
      <c r="W47" s="6"/>
      <c r="X47" s="6"/>
      <c r="Y47" s="574"/>
      <c r="Z47" s="6"/>
      <c r="AA47" s="6"/>
      <c r="AB47" s="6"/>
      <c r="AC47" s="6"/>
      <c r="AD47" s="167"/>
      <c r="AE47" s="168"/>
      <c r="AF47" s="177"/>
      <c r="AH47" s="594"/>
      <c r="AI47" s="594"/>
      <c r="AJ47" s="7"/>
      <c r="AK47" s="7"/>
    </row>
    <row r="48" spans="2:37" s="1" customFormat="1" ht="21" customHeight="1" x14ac:dyDescent="0.2">
      <c r="B48" s="66"/>
      <c r="C48" s="577"/>
      <c r="D48" s="577"/>
      <c r="E48" s="53"/>
      <c r="G48" s="5" t="s">
        <v>848</v>
      </c>
      <c r="H48" s="637"/>
      <c r="I48" s="583"/>
      <c r="J48" s="583"/>
      <c r="K48" s="583"/>
      <c r="L48" s="583"/>
      <c r="M48" s="583"/>
      <c r="N48" s="583"/>
      <c r="O48" s="583"/>
      <c r="P48" s="583"/>
      <c r="Q48" s="583"/>
      <c r="R48" s="583"/>
      <c r="S48" s="583"/>
      <c r="T48" s="583"/>
      <c r="U48" s="583"/>
      <c r="V48" s="583"/>
      <c r="W48" s="637"/>
      <c r="X48" s="637"/>
      <c r="Y48" s="573"/>
      <c r="Z48" s="573"/>
      <c r="AA48" s="573"/>
      <c r="AB48" s="637"/>
      <c r="AC48" s="637"/>
      <c r="AD48" s="170"/>
      <c r="AE48" s="171"/>
      <c r="AF48" s="636"/>
    </row>
    <row r="49" spans="2:32" s="1" customFormat="1" ht="43.5" customHeight="1" x14ac:dyDescent="0.2">
      <c r="B49" s="66"/>
      <c r="C49" s="577"/>
      <c r="D49" s="577"/>
      <c r="E49" s="53"/>
      <c r="G49" s="59"/>
      <c r="H49" s="658" t="s">
        <v>605</v>
      </c>
      <c r="I49" s="2599" t="s">
        <v>897</v>
      </c>
      <c r="J49" s="2599"/>
      <c r="K49" s="2599"/>
      <c r="L49" s="2599"/>
      <c r="M49" s="2599"/>
      <c r="N49" s="587"/>
      <c r="O49" s="579" t="s">
        <v>840</v>
      </c>
      <c r="P49" s="2598" t="s">
        <v>608</v>
      </c>
      <c r="Q49" s="2567" t="s">
        <v>699</v>
      </c>
      <c r="R49" s="2599" t="s">
        <v>841</v>
      </c>
      <c r="S49" s="2599"/>
      <c r="T49" s="2599"/>
      <c r="U49" s="2599"/>
      <c r="V49" s="2599"/>
      <c r="W49" s="2442"/>
      <c r="X49" s="2442"/>
      <c r="Y49" s="7" t="s">
        <v>608</v>
      </c>
      <c r="Z49" s="2596" t="s">
        <v>898</v>
      </c>
      <c r="AA49" s="2596"/>
      <c r="AB49" s="2596"/>
      <c r="AC49" s="2596"/>
      <c r="AD49" s="165" t="s">
        <v>8</v>
      </c>
      <c r="AE49" s="166">
        <v>5</v>
      </c>
      <c r="AF49" s="636"/>
    </row>
    <row r="50" spans="2:32" s="1" customFormat="1" ht="30" customHeight="1" x14ac:dyDescent="0.2">
      <c r="B50" s="110"/>
      <c r="C50" s="12"/>
      <c r="D50" s="12"/>
      <c r="E50" s="586"/>
      <c r="G50" s="59"/>
      <c r="H50" s="658" t="s">
        <v>607</v>
      </c>
      <c r="I50" s="2599" t="s">
        <v>899</v>
      </c>
      <c r="J50" s="2599"/>
      <c r="K50" s="2599"/>
      <c r="L50" s="2599"/>
      <c r="M50" s="2599"/>
      <c r="N50" s="314"/>
      <c r="O50" s="642" t="s">
        <v>840</v>
      </c>
      <c r="P50" s="2598"/>
      <c r="Q50" s="2567"/>
      <c r="R50" s="2599"/>
      <c r="S50" s="2599"/>
      <c r="T50" s="2599"/>
      <c r="U50" s="2599"/>
      <c r="V50" s="2599"/>
      <c r="W50" s="2442"/>
      <c r="X50" s="2442"/>
      <c r="Y50" s="7" t="s">
        <v>608</v>
      </c>
      <c r="Z50" s="2596" t="s">
        <v>850</v>
      </c>
      <c r="AA50" s="2596"/>
      <c r="AB50" s="2596"/>
      <c r="AC50" s="2596"/>
      <c r="AD50" s="165" t="s">
        <v>8</v>
      </c>
      <c r="AE50" s="166">
        <v>3</v>
      </c>
      <c r="AF50" s="636"/>
    </row>
    <row r="51" spans="2:32" s="1" customFormat="1" ht="30" customHeight="1" x14ac:dyDescent="0.2">
      <c r="B51" s="110"/>
      <c r="C51" s="12"/>
      <c r="D51" s="12"/>
      <c r="E51" s="586"/>
      <c r="G51" s="59"/>
      <c r="H51" s="658" t="s">
        <v>690</v>
      </c>
      <c r="I51" s="2606" t="s">
        <v>900</v>
      </c>
      <c r="J51" s="2607"/>
      <c r="K51" s="2607"/>
      <c r="L51" s="2607"/>
      <c r="M51" s="2608"/>
      <c r="N51" s="587"/>
      <c r="O51" s="579" t="s">
        <v>606</v>
      </c>
      <c r="P51" s="2598"/>
      <c r="Q51" s="2567"/>
      <c r="R51" s="2599"/>
      <c r="S51" s="2599"/>
      <c r="T51" s="2599"/>
      <c r="U51" s="2599"/>
      <c r="V51" s="2599"/>
      <c r="W51" s="2442"/>
      <c r="X51" s="2442"/>
      <c r="Y51" s="7" t="s">
        <v>608</v>
      </c>
      <c r="Z51" s="2596" t="s">
        <v>852</v>
      </c>
      <c r="AA51" s="2596"/>
      <c r="AB51" s="2596"/>
      <c r="AC51" s="2596"/>
      <c r="AD51" s="165" t="s">
        <v>8</v>
      </c>
      <c r="AE51" s="166">
        <v>1</v>
      </c>
      <c r="AF51" s="636"/>
    </row>
    <row r="52" spans="2:32" s="1" customFormat="1" ht="25.5" customHeight="1" x14ac:dyDescent="0.2">
      <c r="B52" s="110"/>
      <c r="C52" s="12"/>
      <c r="D52" s="12"/>
      <c r="E52" s="586"/>
      <c r="G52" s="59"/>
      <c r="H52" s="658" t="s">
        <v>692</v>
      </c>
      <c r="I52" s="2606" t="s">
        <v>855</v>
      </c>
      <c r="J52" s="2607"/>
      <c r="K52" s="2607"/>
      <c r="L52" s="2607"/>
      <c r="M52" s="2608"/>
      <c r="N52" s="314"/>
      <c r="O52" s="642" t="s">
        <v>477</v>
      </c>
      <c r="P52" s="2598"/>
      <c r="Q52" s="2567"/>
      <c r="R52" s="2599"/>
      <c r="S52" s="2599"/>
      <c r="T52" s="2599"/>
      <c r="U52" s="2599"/>
      <c r="V52" s="2599"/>
      <c r="W52" s="2442"/>
      <c r="X52" s="2442"/>
      <c r="Y52" s="7"/>
      <c r="Z52" s="2596" t="s">
        <v>854</v>
      </c>
      <c r="AA52" s="2596"/>
      <c r="AB52" s="2596"/>
      <c r="AC52" s="2629"/>
      <c r="AD52" s="165" t="s">
        <v>8</v>
      </c>
      <c r="AE52" s="166">
        <v>0</v>
      </c>
      <c r="AF52" s="636"/>
    </row>
    <row r="53" spans="2:32" s="1" customFormat="1" ht="6.75" customHeight="1" x14ac:dyDescent="0.2">
      <c r="B53" s="110"/>
      <c r="C53" s="12"/>
      <c r="D53" s="12"/>
      <c r="E53" s="586"/>
      <c r="G53" s="55"/>
      <c r="H53" s="6"/>
      <c r="I53" s="111"/>
      <c r="J53" s="111"/>
      <c r="K53" s="111"/>
      <c r="L53" s="111"/>
      <c r="M53" s="111"/>
      <c r="N53" s="111"/>
      <c r="O53" s="111"/>
      <c r="P53" s="111"/>
      <c r="Q53" s="111"/>
      <c r="R53" s="111"/>
      <c r="S53" s="111"/>
      <c r="T53" s="111"/>
      <c r="U53" s="111"/>
      <c r="V53" s="111"/>
      <c r="W53" s="6"/>
      <c r="X53" s="6"/>
      <c r="Y53" s="574"/>
      <c r="Z53" s="574"/>
      <c r="AA53" s="574"/>
      <c r="AB53" s="6"/>
      <c r="AC53" s="6"/>
      <c r="AD53" s="167"/>
      <c r="AE53" s="168"/>
      <c r="AF53" s="636"/>
    </row>
    <row r="54" spans="2:32" s="1" customFormat="1" ht="21" customHeight="1" x14ac:dyDescent="0.2">
      <c r="B54" s="110"/>
      <c r="C54" s="12"/>
      <c r="D54" s="12"/>
      <c r="E54" s="586"/>
      <c r="G54" s="5" t="s">
        <v>856</v>
      </c>
      <c r="H54" s="637"/>
      <c r="I54" s="583"/>
      <c r="J54" s="583"/>
      <c r="K54" s="583"/>
      <c r="L54" s="583"/>
      <c r="M54" s="583"/>
      <c r="N54" s="583"/>
      <c r="O54" s="583"/>
      <c r="P54" s="583"/>
      <c r="Q54" s="583"/>
      <c r="R54" s="583"/>
      <c r="S54" s="583"/>
      <c r="T54" s="583"/>
      <c r="U54" s="583"/>
      <c r="V54" s="583"/>
      <c r="W54" s="637"/>
      <c r="X54" s="637"/>
      <c r="Y54" s="573"/>
      <c r="Z54" s="573"/>
      <c r="AA54" s="573"/>
      <c r="AB54" s="637"/>
      <c r="AC54" s="637"/>
      <c r="AD54" s="170"/>
      <c r="AE54" s="171"/>
      <c r="AF54" s="636"/>
    </row>
    <row r="55" spans="2:32" s="1" customFormat="1" ht="30" customHeight="1" x14ac:dyDescent="0.2">
      <c r="B55" s="59"/>
      <c r="E55" s="636"/>
      <c r="G55" s="59"/>
      <c r="H55" s="658" t="s">
        <v>605</v>
      </c>
      <c r="I55" s="2599" t="s">
        <v>857</v>
      </c>
      <c r="J55" s="2599"/>
      <c r="K55" s="2599"/>
      <c r="L55" s="2599"/>
      <c r="M55" s="2599"/>
      <c r="N55" s="588"/>
      <c r="O55" s="579" t="s">
        <v>477</v>
      </c>
      <c r="P55" s="2540" t="s">
        <v>608</v>
      </c>
      <c r="Q55" s="2567" t="s">
        <v>690</v>
      </c>
      <c r="R55" s="2600" t="s">
        <v>858</v>
      </c>
      <c r="S55" s="2601"/>
      <c r="T55" s="2601"/>
      <c r="U55" s="2601"/>
      <c r="V55" s="2602"/>
      <c r="W55" s="2331"/>
      <c r="X55" s="2333" t="s">
        <v>445</v>
      </c>
      <c r="Y55" s="7" t="s">
        <v>608</v>
      </c>
      <c r="Z55" s="2596" t="s">
        <v>859</v>
      </c>
      <c r="AA55" s="2596"/>
      <c r="AB55" s="2596"/>
      <c r="AC55" s="2629"/>
      <c r="AD55" s="165" t="s">
        <v>8</v>
      </c>
      <c r="AE55" s="166">
        <v>5</v>
      </c>
      <c r="AF55" s="636"/>
    </row>
    <row r="56" spans="2:32" s="1" customFormat="1" ht="19.5" customHeight="1" x14ac:dyDescent="0.2">
      <c r="B56" s="59"/>
      <c r="E56" s="636"/>
      <c r="G56" s="59"/>
      <c r="H56" s="2568" t="s">
        <v>607</v>
      </c>
      <c r="I56" s="2600" t="s">
        <v>860</v>
      </c>
      <c r="J56" s="2601"/>
      <c r="K56" s="2601"/>
      <c r="L56" s="2601"/>
      <c r="M56" s="2602"/>
      <c r="N56" s="2537"/>
      <c r="O56" s="2539" t="s">
        <v>477</v>
      </c>
      <c r="P56" s="2533"/>
      <c r="Q56" s="2567"/>
      <c r="R56" s="2610"/>
      <c r="S56" s="2596"/>
      <c r="T56" s="2596"/>
      <c r="U56" s="2596"/>
      <c r="V56" s="2611"/>
      <c r="W56" s="2523"/>
      <c r="X56" s="2524"/>
      <c r="Y56" s="7" t="s">
        <v>608</v>
      </c>
      <c r="Z56" s="2596" t="s">
        <v>861</v>
      </c>
      <c r="AA56" s="2596"/>
      <c r="AB56" s="2596"/>
      <c r="AC56" s="2629"/>
      <c r="AD56" s="165" t="s">
        <v>8</v>
      </c>
      <c r="AE56" s="166">
        <v>3</v>
      </c>
      <c r="AF56" s="636"/>
    </row>
    <row r="57" spans="2:32" s="1" customFormat="1" ht="19.5" customHeight="1" x14ac:dyDescent="0.2">
      <c r="B57" s="59"/>
      <c r="E57" s="636"/>
      <c r="G57" s="59"/>
      <c r="H57" s="2568"/>
      <c r="I57" s="2603"/>
      <c r="J57" s="2604"/>
      <c r="K57" s="2604"/>
      <c r="L57" s="2604"/>
      <c r="M57" s="2605"/>
      <c r="N57" s="2542"/>
      <c r="O57" s="2544"/>
      <c r="P57" s="631"/>
      <c r="Q57" s="2567"/>
      <c r="R57" s="2603"/>
      <c r="S57" s="2604"/>
      <c r="T57" s="2604"/>
      <c r="U57" s="2604"/>
      <c r="V57" s="2605"/>
      <c r="W57" s="2334"/>
      <c r="X57" s="2336"/>
      <c r="Y57" s="7" t="s">
        <v>608</v>
      </c>
      <c r="Z57" s="2596" t="s">
        <v>862</v>
      </c>
      <c r="AA57" s="2596"/>
      <c r="AB57" s="2596"/>
      <c r="AC57" s="2629"/>
      <c r="AD57" s="165" t="s">
        <v>8</v>
      </c>
      <c r="AE57" s="166">
        <v>0</v>
      </c>
      <c r="AF57" s="636"/>
    </row>
    <row r="58" spans="2:32" s="1" customFormat="1" ht="7.5" customHeight="1" x14ac:dyDescent="0.2">
      <c r="B58" s="59"/>
      <c r="E58" s="636"/>
      <c r="G58" s="55"/>
      <c r="H58" s="692"/>
      <c r="I58" s="596"/>
      <c r="J58" s="596"/>
      <c r="K58" s="596"/>
      <c r="L58" s="596"/>
      <c r="M58" s="596"/>
      <c r="N58" s="111"/>
      <c r="O58" s="641"/>
      <c r="P58" s="111"/>
      <c r="Q58" s="111"/>
      <c r="R58" s="111"/>
      <c r="S58" s="111"/>
      <c r="T58" s="111"/>
      <c r="U58" s="111"/>
      <c r="V58" s="111"/>
      <c r="W58" s="6"/>
      <c r="X58" s="6"/>
      <c r="Y58" s="574"/>
      <c r="Z58" s="669"/>
      <c r="AA58" s="669"/>
      <c r="AB58" s="6"/>
      <c r="AC58" s="6"/>
      <c r="AD58" s="174"/>
      <c r="AE58" s="168"/>
      <c r="AF58" s="636"/>
    </row>
    <row r="59" spans="2:32" s="1" customFormat="1" ht="21" customHeight="1" x14ac:dyDescent="0.2">
      <c r="B59" s="66"/>
      <c r="C59" s="577"/>
      <c r="D59" s="577"/>
      <c r="E59" s="53"/>
      <c r="G59" s="5" t="s">
        <v>863</v>
      </c>
      <c r="H59" s="178"/>
      <c r="I59" s="592"/>
      <c r="J59" s="592"/>
      <c r="K59" s="592"/>
      <c r="L59" s="592"/>
      <c r="M59" s="592"/>
      <c r="N59" s="582"/>
      <c r="O59" s="583"/>
      <c r="P59" s="583"/>
      <c r="Q59" s="583"/>
      <c r="R59" s="583"/>
      <c r="S59" s="583"/>
      <c r="T59" s="583"/>
      <c r="U59" s="583"/>
      <c r="V59" s="583"/>
      <c r="W59" s="637"/>
      <c r="X59" s="637"/>
      <c r="Y59" s="573"/>
      <c r="Z59" s="573"/>
      <c r="AA59" s="573"/>
      <c r="AB59" s="637"/>
      <c r="AC59" s="637"/>
      <c r="AD59" s="170"/>
      <c r="AE59" s="171"/>
      <c r="AF59" s="636"/>
    </row>
    <row r="60" spans="2:32" s="1" customFormat="1" ht="48.75" customHeight="1" x14ac:dyDescent="0.2">
      <c r="B60" s="66"/>
      <c r="C60" s="577"/>
      <c r="D60" s="577"/>
      <c r="E60" s="53"/>
      <c r="G60" s="59"/>
      <c r="H60" s="658" t="s">
        <v>605</v>
      </c>
      <c r="I60" s="2597" t="s">
        <v>901</v>
      </c>
      <c r="J60" s="2597"/>
      <c r="K60" s="2597"/>
      <c r="L60" s="2597"/>
      <c r="M60" s="2597"/>
      <c r="N60" s="588"/>
      <c r="O60" s="579" t="s">
        <v>606</v>
      </c>
      <c r="P60" s="2540" t="s">
        <v>608</v>
      </c>
      <c r="Q60" s="2567" t="s">
        <v>690</v>
      </c>
      <c r="R60" s="2599" t="s">
        <v>858</v>
      </c>
      <c r="S60" s="2599"/>
      <c r="T60" s="2599"/>
      <c r="U60" s="2599"/>
      <c r="V60" s="2599"/>
      <c r="W60" s="2331"/>
      <c r="X60" s="2333" t="s">
        <v>445</v>
      </c>
      <c r="Y60" s="7" t="s">
        <v>608</v>
      </c>
      <c r="Z60" s="2596" t="s">
        <v>814</v>
      </c>
      <c r="AA60" s="2596"/>
      <c r="AB60" s="2596"/>
      <c r="AC60" s="2629"/>
      <c r="AD60" s="165" t="s">
        <v>8</v>
      </c>
      <c r="AE60" s="166">
        <v>5</v>
      </c>
      <c r="AF60" s="636"/>
    </row>
    <row r="61" spans="2:32" s="1" customFormat="1" ht="19.5" customHeight="1" x14ac:dyDescent="0.2">
      <c r="B61" s="66"/>
      <c r="C61" s="577"/>
      <c r="D61" s="577"/>
      <c r="E61" s="53"/>
      <c r="G61" s="59"/>
      <c r="H61" s="2568" t="s">
        <v>607</v>
      </c>
      <c r="I61" s="2597" t="s">
        <v>865</v>
      </c>
      <c r="J61" s="2597"/>
      <c r="K61" s="2597"/>
      <c r="L61" s="2597"/>
      <c r="M61" s="2597"/>
      <c r="N61" s="2537"/>
      <c r="O61" s="2539" t="s">
        <v>606</v>
      </c>
      <c r="P61" s="2533"/>
      <c r="Q61" s="2567"/>
      <c r="R61" s="2599"/>
      <c r="S61" s="2599"/>
      <c r="T61" s="2599"/>
      <c r="U61" s="2599"/>
      <c r="V61" s="2599"/>
      <c r="W61" s="2523"/>
      <c r="X61" s="2524"/>
      <c r="Y61" s="7" t="s">
        <v>608</v>
      </c>
      <c r="Z61" s="2596" t="s">
        <v>816</v>
      </c>
      <c r="AA61" s="2596"/>
      <c r="AB61" s="2596"/>
      <c r="AC61" s="2629"/>
      <c r="AD61" s="165" t="s">
        <v>8</v>
      </c>
      <c r="AE61" s="166">
        <v>3</v>
      </c>
      <c r="AF61" s="636"/>
    </row>
    <row r="62" spans="2:32" s="1" customFormat="1" ht="19.5" customHeight="1" x14ac:dyDescent="0.2">
      <c r="B62" s="66"/>
      <c r="C62" s="577"/>
      <c r="D62" s="577"/>
      <c r="E62" s="53"/>
      <c r="G62" s="59"/>
      <c r="H62" s="2568"/>
      <c r="I62" s="2597"/>
      <c r="J62" s="2597"/>
      <c r="K62" s="2597"/>
      <c r="L62" s="2597"/>
      <c r="M62" s="2597"/>
      <c r="N62" s="2542"/>
      <c r="O62" s="2544"/>
      <c r="P62" s="631"/>
      <c r="Q62" s="2567"/>
      <c r="R62" s="2599"/>
      <c r="S62" s="2599"/>
      <c r="T62" s="2599"/>
      <c r="U62" s="2599"/>
      <c r="V62" s="2599"/>
      <c r="W62" s="2334"/>
      <c r="X62" s="2336"/>
      <c r="Y62" s="7" t="s">
        <v>608</v>
      </c>
      <c r="Z62" s="2596" t="s">
        <v>818</v>
      </c>
      <c r="AA62" s="2596"/>
      <c r="AB62" s="2596"/>
      <c r="AC62" s="2629"/>
      <c r="AD62" s="165" t="s">
        <v>8</v>
      </c>
      <c r="AE62" s="166">
        <v>0</v>
      </c>
      <c r="AF62" s="636"/>
    </row>
    <row r="63" spans="2:32" s="1" customFormat="1" ht="7.5" customHeight="1" x14ac:dyDescent="0.2">
      <c r="B63" s="66"/>
      <c r="C63" s="577"/>
      <c r="D63" s="577"/>
      <c r="E63" s="53"/>
      <c r="G63" s="55"/>
      <c r="H63" s="692"/>
      <c r="I63" s="596"/>
      <c r="J63" s="596"/>
      <c r="K63" s="596"/>
      <c r="L63" s="596"/>
      <c r="M63" s="596"/>
      <c r="N63" s="111"/>
      <c r="O63" s="641"/>
      <c r="P63" s="111"/>
      <c r="Q63" s="669"/>
      <c r="R63" s="596"/>
      <c r="S63" s="596"/>
      <c r="T63" s="596"/>
      <c r="U63" s="596"/>
      <c r="V63" s="596"/>
      <c r="W63" s="6"/>
      <c r="X63" s="574"/>
      <c r="Y63" s="6"/>
      <c r="Z63" s="6"/>
      <c r="AA63" s="6"/>
      <c r="AB63" s="6"/>
      <c r="AC63" s="6"/>
      <c r="AD63" s="179"/>
      <c r="AE63" s="168"/>
      <c r="AF63" s="636"/>
    </row>
    <row r="64" spans="2:32" s="1" customFormat="1" ht="21" customHeight="1" x14ac:dyDescent="0.2">
      <c r="B64" s="110"/>
      <c r="C64" s="12"/>
      <c r="D64" s="12"/>
      <c r="E64" s="586"/>
      <c r="G64" s="5" t="s">
        <v>866</v>
      </c>
      <c r="H64" s="637"/>
      <c r="I64" s="583"/>
      <c r="J64" s="583"/>
      <c r="K64" s="583"/>
      <c r="L64" s="583"/>
      <c r="M64" s="583"/>
      <c r="N64" s="583"/>
      <c r="O64" s="583"/>
      <c r="P64" s="583"/>
      <c r="Q64" s="583"/>
      <c r="R64" s="583"/>
      <c r="S64" s="583"/>
      <c r="T64" s="583"/>
      <c r="U64" s="583"/>
      <c r="V64" s="583"/>
      <c r="W64" s="637"/>
      <c r="X64" s="637"/>
      <c r="Y64" s="637"/>
      <c r="Z64" s="637"/>
      <c r="AA64" s="637"/>
      <c r="AB64" s="637"/>
      <c r="AC64" s="637"/>
      <c r="AD64" s="180"/>
      <c r="AE64" s="171"/>
      <c r="AF64" s="636"/>
    </row>
    <row r="65" spans="2:32" s="1" customFormat="1" ht="48.75" customHeight="1" x14ac:dyDescent="0.2">
      <c r="B65" s="110"/>
      <c r="C65" s="12"/>
      <c r="D65" s="12"/>
      <c r="E65" s="586"/>
      <c r="G65" s="59"/>
      <c r="H65" s="658" t="s">
        <v>605</v>
      </c>
      <c r="I65" s="2597" t="s">
        <v>902</v>
      </c>
      <c r="J65" s="2597"/>
      <c r="K65" s="2597"/>
      <c r="L65" s="2597"/>
      <c r="M65" s="2597"/>
      <c r="N65" s="588"/>
      <c r="O65" s="579" t="s">
        <v>606</v>
      </c>
      <c r="P65" s="2598" t="s">
        <v>608</v>
      </c>
      <c r="Q65" s="2567" t="s">
        <v>690</v>
      </c>
      <c r="R65" s="2599" t="s">
        <v>858</v>
      </c>
      <c r="S65" s="2599"/>
      <c r="T65" s="2599"/>
      <c r="U65" s="2599"/>
      <c r="V65" s="2599"/>
      <c r="W65" s="2331"/>
      <c r="X65" s="2333" t="s">
        <v>445</v>
      </c>
      <c r="Y65" s="7" t="s">
        <v>608</v>
      </c>
      <c r="Z65" s="2596" t="s">
        <v>814</v>
      </c>
      <c r="AA65" s="2596"/>
      <c r="AB65" s="2596"/>
      <c r="AC65" s="2629"/>
      <c r="AD65" s="165" t="s">
        <v>8</v>
      </c>
      <c r="AE65" s="166">
        <v>5</v>
      </c>
      <c r="AF65" s="636"/>
    </row>
    <row r="66" spans="2:32" s="1" customFormat="1" ht="19.5" customHeight="1" x14ac:dyDescent="0.2">
      <c r="B66" s="110"/>
      <c r="C66" s="12"/>
      <c r="D66" s="12"/>
      <c r="E66" s="586"/>
      <c r="G66" s="59"/>
      <c r="H66" s="2568" t="s">
        <v>607</v>
      </c>
      <c r="I66" s="2597" t="s">
        <v>865</v>
      </c>
      <c r="J66" s="2597"/>
      <c r="K66" s="2597"/>
      <c r="L66" s="2597"/>
      <c r="M66" s="2597"/>
      <c r="N66" s="2537"/>
      <c r="O66" s="2539" t="s">
        <v>606</v>
      </c>
      <c r="P66" s="2541"/>
      <c r="Q66" s="2567"/>
      <c r="R66" s="2599"/>
      <c r="S66" s="2599"/>
      <c r="T66" s="2599"/>
      <c r="U66" s="2599"/>
      <c r="V66" s="2599"/>
      <c r="W66" s="2523"/>
      <c r="X66" s="2524"/>
      <c r="Y66" s="530" t="s">
        <v>608</v>
      </c>
      <c r="Z66" s="2596" t="s">
        <v>816</v>
      </c>
      <c r="AA66" s="2596"/>
      <c r="AB66" s="2596"/>
      <c r="AC66" s="2629"/>
      <c r="AD66" s="165" t="s">
        <v>8</v>
      </c>
      <c r="AE66" s="166">
        <v>3</v>
      </c>
      <c r="AF66" s="636"/>
    </row>
    <row r="67" spans="2:32" s="1" customFormat="1" ht="19.5" customHeight="1" x14ac:dyDescent="0.2">
      <c r="B67" s="110"/>
      <c r="C67" s="12"/>
      <c r="D67" s="12"/>
      <c r="E67" s="586"/>
      <c r="G67" s="59"/>
      <c r="H67" s="2568"/>
      <c r="I67" s="2597"/>
      <c r="J67" s="2597"/>
      <c r="K67" s="2597"/>
      <c r="L67" s="2597"/>
      <c r="M67" s="2597"/>
      <c r="N67" s="2542"/>
      <c r="O67" s="2544"/>
      <c r="P67" s="631"/>
      <c r="Q67" s="2567"/>
      <c r="R67" s="2599"/>
      <c r="S67" s="2599"/>
      <c r="T67" s="2599"/>
      <c r="U67" s="2599"/>
      <c r="V67" s="2599"/>
      <c r="W67" s="2334"/>
      <c r="X67" s="2336"/>
      <c r="Y67" s="530" t="s">
        <v>608</v>
      </c>
      <c r="Z67" s="2596" t="s">
        <v>818</v>
      </c>
      <c r="AA67" s="2596"/>
      <c r="AB67" s="2596"/>
      <c r="AC67" s="2629"/>
      <c r="AD67" s="165" t="s">
        <v>8</v>
      </c>
      <c r="AE67" s="166">
        <v>0</v>
      </c>
      <c r="AF67" s="636"/>
    </row>
    <row r="68" spans="2:32" s="1" customFormat="1" ht="7.5" customHeight="1" thickBot="1" x14ac:dyDescent="0.25">
      <c r="B68" s="110"/>
      <c r="C68" s="12"/>
      <c r="D68" s="12"/>
      <c r="E68" s="586"/>
      <c r="G68" s="55"/>
      <c r="H68" s="692"/>
      <c r="I68" s="596"/>
      <c r="J68" s="596"/>
      <c r="K68" s="596"/>
      <c r="L68" s="596"/>
      <c r="M68" s="596"/>
      <c r="N68" s="6"/>
      <c r="O68" s="574"/>
      <c r="P68" s="6"/>
      <c r="Q68" s="692"/>
      <c r="R68" s="596"/>
      <c r="S68" s="596"/>
      <c r="T68" s="596"/>
      <c r="U68" s="596"/>
      <c r="V68" s="596"/>
      <c r="W68" s="574"/>
      <c r="X68" s="574"/>
      <c r="Y68" s="574"/>
      <c r="Z68" s="669"/>
      <c r="AA68" s="669"/>
      <c r="AB68" s="6"/>
      <c r="AC68" s="6"/>
      <c r="AD68" s="665"/>
      <c r="AE68" s="181"/>
      <c r="AF68" s="636"/>
    </row>
    <row r="69" spans="2:32" s="1" customFormat="1" ht="24.75" customHeight="1" thickBot="1" x14ac:dyDescent="0.25">
      <c r="B69" s="110"/>
      <c r="C69" s="12"/>
      <c r="D69" s="12"/>
      <c r="E69" s="586"/>
      <c r="H69" s="662"/>
      <c r="I69" s="594"/>
      <c r="J69" s="594"/>
      <c r="K69" s="594"/>
      <c r="L69" s="594"/>
      <c r="M69" s="594"/>
      <c r="O69" s="7"/>
      <c r="Q69" s="662"/>
      <c r="R69" s="594"/>
      <c r="S69" s="594"/>
      <c r="T69" s="594"/>
      <c r="U69" s="594"/>
      <c r="V69" s="594"/>
      <c r="W69" s="7"/>
      <c r="X69" s="7"/>
      <c r="Y69" s="7"/>
      <c r="Z69" s="666"/>
      <c r="AA69" s="666"/>
      <c r="AB69" s="574"/>
      <c r="AC69" s="574"/>
      <c r="AD69" s="2591" t="s">
        <v>719</v>
      </c>
      <c r="AE69" s="2591"/>
      <c r="AF69" s="636"/>
    </row>
    <row r="70" spans="2:32" s="1" customFormat="1" ht="15" customHeight="1" x14ac:dyDescent="0.2">
      <c r="B70" s="59"/>
      <c r="E70" s="636"/>
      <c r="I70" s="2442" t="s">
        <v>868</v>
      </c>
      <c r="J70" s="2442"/>
      <c r="K70" s="2442"/>
      <c r="L70" s="2442"/>
      <c r="M70" s="2442"/>
      <c r="N70" s="2442"/>
      <c r="O70" s="2442"/>
      <c r="P70" s="2442"/>
      <c r="Q70" s="2442"/>
      <c r="R70" s="2442"/>
      <c r="S70" s="2442"/>
      <c r="T70" s="2442"/>
      <c r="U70" s="2442"/>
      <c r="V70" s="2442"/>
      <c r="W70" s="2442"/>
      <c r="X70" s="2442"/>
      <c r="Y70" s="2442"/>
      <c r="Z70" s="2442"/>
      <c r="AA70" s="2442"/>
      <c r="AB70" s="2442" t="s">
        <v>869</v>
      </c>
      <c r="AC70" s="2258"/>
      <c r="AD70" s="2592"/>
      <c r="AE70" s="2593"/>
      <c r="AF70" s="636"/>
    </row>
    <row r="71" spans="2:32" s="1" customFormat="1" ht="15" customHeight="1" thickBot="1" x14ac:dyDescent="0.25">
      <c r="B71" s="59"/>
      <c r="E71" s="636"/>
      <c r="H71" s="662"/>
      <c r="I71" s="2442"/>
      <c r="J71" s="2442"/>
      <c r="K71" s="2442"/>
      <c r="L71" s="2442"/>
      <c r="M71" s="2442"/>
      <c r="N71" s="2442"/>
      <c r="O71" s="2442"/>
      <c r="P71" s="2442"/>
      <c r="Q71" s="2442"/>
      <c r="R71" s="2442"/>
      <c r="S71" s="2442"/>
      <c r="T71" s="2442"/>
      <c r="U71" s="2442"/>
      <c r="V71" s="2442"/>
      <c r="W71" s="2442"/>
      <c r="X71" s="2442"/>
      <c r="Y71" s="2442"/>
      <c r="Z71" s="2442"/>
      <c r="AA71" s="2442"/>
      <c r="AB71" s="2442"/>
      <c r="AC71" s="2258"/>
      <c r="AD71" s="2594"/>
      <c r="AE71" s="2595"/>
      <c r="AF71" s="636"/>
    </row>
    <row r="72" spans="2:32" s="1" customFormat="1" ht="7.5" customHeight="1" x14ac:dyDescent="0.2">
      <c r="B72" s="55"/>
      <c r="C72" s="6"/>
      <c r="D72" s="6"/>
      <c r="E72" s="56"/>
      <c r="F72" s="6"/>
      <c r="G72" s="6"/>
      <c r="H72" s="692"/>
      <c r="I72" s="692"/>
      <c r="J72" s="692"/>
      <c r="K72" s="6"/>
      <c r="L72" s="596"/>
      <c r="M72" s="596"/>
      <c r="N72" s="574"/>
      <c r="O72" s="574"/>
      <c r="P72" s="574"/>
      <c r="Q72" s="574"/>
      <c r="R72" s="574"/>
      <c r="S72" s="574"/>
      <c r="T72" s="574"/>
      <c r="U72" s="574"/>
      <c r="V72" s="574"/>
      <c r="W72" s="574"/>
      <c r="X72" s="574"/>
      <c r="Y72" s="574"/>
      <c r="Z72" s="574"/>
      <c r="AA72" s="574"/>
      <c r="AB72" s="574"/>
      <c r="AC72" s="574"/>
      <c r="AD72" s="182"/>
      <c r="AE72" s="574"/>
      <c r="AF72" s="56"/>
    </row>
    <row r="73" spans="2:32" s="1" customFormat="1" ht="5.25" customHeight="1" x14ac:dyDescent="0.2"/>
    <row r="74" spans="2:32" s="1" customFormat="1" ht="22.5" customHeight="1" x14ac:dyDescent="0.2">
      <c r="B74" s="5" t="s">
        <v>870</v>
      </c>
      <c r="C74" s="637"/>
      <c r="D74" s="637"/>
      <c r="E74" s="637"/>
      <c r="F74" s="637"/>
      <c r="G74" s="637"/>
      <c r="H74" s="637"/>
      <c r="I74" s="637"/>
      <c r="J74" s="637"/>
      <c r="K74" s="637"/>
      <c r="L74" s="637"/>
      <c r="M74" s="637"/>
      <c r="N74" s="637"/>
      <c r="O74" s="637"/>
      <c r="P74" s="637"/>
      <c r="Q74" s="637"/>
      <c r="R74" s="637"/>
      <c r="S74" s="637"/>
      <c r="T74" s="637"/>
      <c r="U74" s="637"/>
      <c r="V74" s="637"/>
      <c r="W74" s="637"/>
      <c r="X74" s="637"/>
      <c r="Y74" s="637"/>
      <c r="Z74" s="637"/>
      <c r="AA74" s="637"/>
      <c r="AB74" s="637"/>
      <c r="AC74" s="637"/>
      <c r="AD74" s="637"/>
      <c r="AE74" s="637"/>
      <c r="AF74" s="4"/>
    </row>
    <row r="75" spans="2:32" s="1" customFormat="1" ht="7.5" customHeight="1" x14ac:dyDescent="0.2">
      <c r="B75" s="59"/>
      <c r="C75" s="5"/>
      <c r="D75" s="637"/>
      <c r="E75" s="637"/>
      <c r="F75" s="4"/>
      <c r="G75" s="637"/>
      <c r="H75" s="637"/>
      <c r="I75" s="637"/>
      <c r="J75" s="637"/>
      <c r="K75" s="637"/>
      <c r="L75" s="637"/>
      <c r="M75" s="637"/>
      <c r="N75" s="637"/>
      <c r="O75" s="637"/>
      <c r="P75" s="637"/>
      <c r="Q75" s="637"/>
      <c r="R75" s="637"/>
      <c r="S75" s="637"/>
      <c r="T75" s="637"/>
      <c r="U75" s="637"/>
      <c r="V75" s="637"/>
      <c r="W75" s="637"/>
      <c r="X75" s="637"/>
      <c r="Y75" s="637"/>
      <c r="Z75" s="637"/>
      <c r="AA75" s="637"/>
      <c r="AB75" s="637"/>
      <c r="AC75" s="5"/>
      <c r="AD75" s="637"/>
      <c r="AE75" s="4"/>
      <c r="AF75" s="636"/>
    </row>
    <row r="76" spans="2:32" s="1" customFormat="1" x14ac:dyDescent="0.2">
      <c r="B76" s="59"/>
      <c r="C76" s="59"/>
      <c r="F76" s="636"/>
      <c r="J76" s="6"/>
      <c r="K76" s="6"/>
      <c r="L76" s="6"/>
      <c r="M76" s="6"/>
      <c r="N76" s="6"/>
      <c r="O76" s="6"/>
      <c r="P76" s="6"/>
      <c r="Q76" s="6"/>
      <c r="R76" s="6"/>
      <c r="S76" s="6"/>
      <c r="T76" s="6"/>
      <c r="U76" s="6"/>
      <c r="V76" s="6"/>
      <c r="W76" s="6"/>
      <c r="X76" s="6"/>
      <c r="Y76" s="6"/>
      <c r="Z76" s="6"/>
      <c r="AA76" s="6"/>
      <c r="AC76" s="183" t="s">
        <v>580</v>
      </c>
      <c r="AD76" s="115" t="s">
        <v>581</v>
      </c>
      <c r="AE76" s="184" t="s">
        <v>582</v>
      </c>
      <c r="AF76" s="636"/>
    </row>
    <row r="77" spans="2:32" s="1" customFormat="1" ht="27" customHeight="1" x14ac:dyDescent="0.2">
      <c r="B77" s="59"/>
      <c r="C77" s="2570" t="s">
        <v>871</v>
      </c>
      <c r="D77" s="2254"/>
      <c r="E77" s="2254"/>
      <c r="F77" s="2571"/>
      <c r="G77" s="577"/>
      <c r="H77" s="577"/>
      <c r="J77" s="658" t="s">
        <v>605</v>
      </c>
      <c r="K77" s="2588" t="s">
        <v>872</v>
      </c>
      <c r="L77" s="2588"/>
      <c r="M77" s="2588"/>
      <c r="N77" s="2588"/>
      <c r="O77" s="2588"/>
      <c r="P77" s="2588"/>
      <c r="Q77" s="2588"/>
      <c r="R77" s="2588"/>
      <c r="S77" s="2588"/>
      <c r="T77" s="2588"/>
      <c r="U77" s="2588"/>
      <c r="V77" s="2588"/>
      <c r="W77" s="2588"/>
      <c r="X77" s="2588"/>
      <c r="Y77" s="2588"/>
      <c r="Z77" s="2588"/>
      <c r="AA77" s="2588"/>
      <c r="AB77" s="678"/>
      <c r="AC77" s="134" t="s">
        <v>8</v>
      </c>
      <c r="AD77" s="126" t="s">
        <v>581</v>
      </c>
      <c r="AE77" s="135" t="s">
        <v>8</v>
      </c>
      <c r="AF77" s="636"/>
    </row>
    <row r="78" spans="2:32" s="1" customFormat="1" ht="27" customHeight="1" x14ac:dyDescent="0.2">
      <c r="B78" s="59"/>
      <c r="C78" s="110"/>
      <c r="D78" s="12"/>
      <c r="E78" s="12"/>
      <c r="F78" s="586"/>
      <c r="G78" s="577"/>
      <c r="H78" s="577"/>
      <c r="J78" s="658" t="s">
        <v>607</v>
      </c>
      <c r="K78" s="2588" t="s">
        <v>903</v>
      </c>
      <c r="L78" s="2588"/>
      <c r="M78" s="2588"/>
      <c r="N78" s="2588"/>
      <c r="O78" s="2588"/>
      <c r="P78" s="2588"/>
      <c r="Q78" s="2588"/>
      <c r="R78" s="2588"/>
      <c r="S78" s="2588"/>
      <c r="T78" s="2588"/>
      <c r="U78" s="2588"/>
      <c r="V78" s="2588"/>
      <c r="W78" s="2588"/>
      <c r="X78" s="2588"/>
      <c r="Y78" s="2588"/>
      <c r="Z78" s="2588"/>
      <c r="AA78" s="2588"/>
      <c r="AB78" s="677"/>
      <c r="AC78" s="134" t="s">
        <v>8</v>
      </c>
      <c r="AD78" s="126" t="s">
        <v>581</v>
      </c>
      <c r="AE78" s="135" t="s">
        <v>8</v>
      </c>
      <c r="AF78" s="52"/>
    </row>
    <row r="79" spans="2:32" s="1" customFormat="1" ht="27" customHeight="1" x14ac:dyDescent="0.2">
      <c r="B79" s="59"/>
      <c r="C79" s="110"/>
      <c r="D79" s="12"/>
      <c r="E79" s="12"/>
      <c r="F79" s="586"/>
      <c r="G79" s="577"/>
      <c r="H79" s="577"/>
      <c r="J79" s="658" t="s">
        <v>690</v>
      </c>
      <c r="K79" s="2588" t="s">
        <v>904</v>
      </c>
      <c r="L79" s="2588"/>
      <c r="M79" s="2588"/>
      <c r="N79" s="2588"/>
      <c r="O79" s="2588"/>
      <c r="P79" s="2588"/>
      <c r="Q79" s="2588"/>
      <c r="R79" s="2588"/>
      <c r="S79" s="2588"/>
      <c r="T79" s="2588"/>
      <c r="U79" s="2588"/>
      <c r="V79" s="2588"/>
      <c r="W79" s="2588"/>
      <c r="X79" s="2588"/>
      <c r="Y79" s="2588"/>
      <c r="Z79" s="2588"/>
      <c r="AA79" s="2588"/>
      <c r="AB79" s="677"/>
      <c r="AC79" s="134" t="s">
        <v>8</v>
      </c>
      <c r="AD79" s="126" t="s">
        <v>581</v>
      </c>
      <c r="AE79" s="135" t="s">
        <v>8</v>
      </c>
      <c r="AF79" s="52"/>
    </row>
    <row r="80" spans="2:32" s="1" customFormat="1" ht="27" customHeight="1" x14ac:dyDescent="0.2">
      <c r="B80" s="59"/>
      <c r="C80" s="110"/>
      <c r="D80" s="12"/>
      <c r="E80" s="12"/>
      <c r="F80" s="586"/>
      <c r="G80" s="577"/>
      <c r="H80" s="577"/>
      <c r="J80" s="658" t="s">
        <v>692</v>
      </c>
      <c r="K80" s="2588" t="s">
        <v>905</v>
      </c>
      <c r="L80" s="2588"/>
      <c r="M80" s="2588"/>
      <c r="N80" s="2588"/>
      <c r="O80" s="2588"/>
      <c r="P80" s="2588"/>
      <c r="Q80" s="2588"/>
      <c r="R80" s="2588"/>
      <c r="S80" s="2588"/>
      <c r="T80" s="2588"/>
      <c r="U80" s="2588"/>
      <c r="V80" s="2588"/>
      <c r="W80" s="2588"/>
      <c r="X80" s="2588"/>
      <c r="Y80" s="2588"/>
      <c r="Z80" s="2588"/>
      <c r="AA80" s="2588"/>
      <c r="AB80" s="677"/>
      <c r="AC80" s="134" t="s">
        <v>8</v>
      </c>
      <c r="AD80" s="126" t="s">
        <v>581</v>
      </c>
      <c r="AE80" s="135" t="s">
        <v>8</v>
      </c>
      <c r="AF80" s="52"/>
    </row>
    <row r="81" spans="2:32" s="1" customFormat="1" ht="11.25" customHeight="1" x14ac:dyDescent="0.2">
      <c r="B81" s="59"/>
      <c r="C81" s="55"/>
      <c r="D81" s="6"/>
      <c r="E81" s="6"/>
      <c r="F81" s="56"/>
      <c r="G81" s="6"/>
      <c r="H81" s="6"/>
      <c r="I81" s="6"/>
      <c r="J81" s="6"/>
      <c r="K81" s="6"/>
      <c r="L81" s="6"/>
      <c r="M81" s="6"/>
      <c r="N81" s="6"/>
      <c r="O81" s="6"/>
      <c r="P81" s="6"/>
      <c r="Q81" s="6"/>
      <c r="R81" s="6"/>
      <c r="S81" s="6"/>
      <c r="T81" s="6"/>
      <c r="U81" s="6"/>
      <c r="V81" s="6"/>
      <c r="W81" s="6"/>
      <c r="X81" s="6"/>
      <c r="Y81" s="6"/>
      <c r="Z81" s="6"/>
      <c r="AA81" s="6"/>
      <c r="AB81" s="6"/>
      <c r="AC81" s="55"/>
      <c r="AD81" s="6"/>
      <c r="AE81" s="56"/>
      <c r="AF81" s="636"/>
    </row>
    <row r="82" spans="2:32" s="1" customFormat="1" ht="7.5" customHeight="1" x14ac:dyDescent="0.2">
      <c r="B82" s="59"/>
      <c r="C82" s="5"/>
      <c r="D82" s="637"/>
      <c r="E82" s="637"/>
      <c r="F82" s="4"/>
      <c r="G82" s="637"/>
      <c r="H82" s="637"/>
      <c r="I82" s="637"/>
      <c r="J82" s="637"/>
      <c r="K82" s="637"/>
      <c r="L82" s="637"/>
      <c r="M82" s="637"/>
      <c r="N82" s="637"/>
      <c r="O82" s="637"/>
      <c r="P82" s="637"/>
      <c r="Q82" s="637"/>
      <c r="R82" s="637"/>
      <c r="S82" s="637"/>
      <c r="T82" s="637"/>
      <c r="U82" s="637"/>
      <c r="V82" s="637"/>
      <c r="W82" s="637"/>
      <c r="X82" s="637"/>
      <c r="Y82" s="637"/>
      <c r="Z82" s="637"/>
      <c r="AA82" s="637"/>
      <c r="AB82" s="637"/>
      <c r="AC82" s="5"/>
      <c r="AD82" s="637"/>
      <c r="AE82" s="4"/>
      <c r="AF82" s="636"/>
    </row>
    <row r="83" spans="2:32" s="1" customFormat="1" x14ac:dyDescent="0.2">
      <c r="B83" s="59"/>
      <c r="C83" s="59"/>
      <c r="F83" s="636"/>
      <c r="J83" s="6"/>
      <c r="K83" s="6"/>
      <c r="L83" s="6"/>
      <c r="M83" s="6"/>
      <c r="N83" s="6"/>
      <c r="O83" s="6"/>
      <c r="P83" s="6"/>
      <c r="Q83" s="6"/>
      <c r="R83" s="6"/>
      <c r="S83" s="6"/>
      <c r="T83" s="6"/>
      <c r="U83" s="6"/>
      <c r="V83" s="6"/>
      <c r="W83" s="6"/>
      <c r="X83" s="6"/>
      <c r="Y83" s="6"/>
      <c r="Z83" s="6"/>
      <c r="AA83" s="6"/>
      <c r="AC83" s="183" t="s">
        <v>580</v>
      </c>
      <c r="AD83" s="115" t="s">
        <v>581</v>
      </c>
      <c r="AE83" s="184" t="s">
        <v>582</v>
      </c>
      <c r="AF83" s="636"/>
    </row>
    <row r="84" spans="2:32" s="1" customFormat="1" ht="24.75" customHeight="1" x14ac:dyDescent="0.2">
      <c r="B84" s="59"/>
      <c r="C84" s="2570" t="s">
        <v>875</v>
      </c>
      <c r="D84" s="2254"/>
      <c r="E84" s="2254"/>
      <c r="F84" s="2571"/>
      <c r="G84" s="577"/>
      <c r="H84" s="577"/>
      <c r="J84" s="658" t="s">
        <v>605</v>
      </c>
      <c r="K84" s="2588" t="s">
        <v>876</v>
      </c>
      <c r="L84" s="2588"/>
      <c r="M84" s="2588"/>
      <c r="N84" s="2588"/>
      <c r="O84" s="2588"/>
      <c r="P84" s="2588"/>
      <c r="Q84" s="2588"/>
      <c r="R84" s="2588"/>
      <c r="S84" s="2588"/>
      <c r="T84" s="2588"/>
      <c r="U84" s="2588"/>
      <c r="V84" s="2588"/>
      <c r="W84" s="2588"/>
      <c r="X84" s="2588"/>
      <c r="Y84" s="2588"/>
      <c r="Z84" s="2588"/>
      <c r="AA84" s="2588"/>
      <c r="AB84" s="678"/>
      <c r="AC84" s="134" t="s">
        <v>8</v>
      </c>
      <c r="AD84" s="126" t="s">
        <v>581</v>
      </c>
      <c r="AE84" s="135" t="s">
        <v>8</v>
      </c>
      <c r="AF84" s="636"/>
    </row>
    <row r="85" spans="2:32" s="1" customFormat="1" ht="24.75" customHeight="1" x14ac:dyDescent="0.2">
      <c r="B85" s="59"/>
      <c r="C85" s="66"/>
      <c r="D85" s="577"/>
      <c r="E85" s="577"/>
      <c r="F85" s="53"/>
      <c r="G85" s="577"/>
      <c r="H85" s="577"/>
      <c r="J85" s="658" t="s">
        <v>607</v>
      </c>
      <c r="K85" s="2588" t="s">
        <v>903</v>
      </c>
      <c r="L85" s="2588"/>
      <c r="M85" s="2588"/>
      <c r="N85" s="2588"/>
      <c r="O85" s="2588"/>
      <c r="P85" s="2588"/>
      <c r="Q85" s="2588"/>
      <c r="R85" s="2588"/>
      <c r="S85" s="2588"/>
      <c r="T85" s="2588"/>
      <c r="U85" s="2588"/>
      <c r="V85" s="2588"/>
      <c r="W85" s="2588"/>
      <c r="X85" s="2588"/>
      <c r="Y85" s="2588"/>
      <c r="Z85" s="2588"/>
      <c r="AA85" s="2588"/>
      <c r="AB85" s="677"/>
      <c r="AC85" s="134" t="s">
        <v>8</v>
      </c>
      <c r="AD85" s="126" t="s">
        <v>581</v>
      </c>
      <c r="AE85" s="135" t="s">
        <v>8</v>
      </c>
      <c r="AF85" s="636"/>
    </row>
    <row r="86" spans="2:32" s="1" customFormat="1" ht="24.75" customHeight="1" x14ac:dyDescent="0.2">
      <c r="B86" s="59"/>
      <c r="C86" s="66"/>
      <c r="D86" s="577"/>
      <c r="E86" s="577"/>
      <c r="F86" s="53"/>
      <c r="G86" s="577"/>
      <c r="H86" s="577"/>
      <c r="J86" s="658" t="s">
        <v>690</v>
      </c>
      <c r="K86" s="2588" t="s">
        <v>904</v>
      </c>
      <c r="L86" s="2588"/>
      <c r="M86" s="2588"/>
      <c r="N86" s="2588"/>
      <c r="O86" s="2588"/>
      <c r="P86" s="2588"/>
      <c r="Q86" s="2588"/>
      <c r="R86" s="2588"/>
      <c r="S86" s="2588"/>
      <c r="T86" s="2588"/>
      <c r="U86" s="2588"/>
      <c r="V86" s="2588"/>
      <c r="W86" s="2588"/>
      <c r="X86" s="2588"/>
      <c r="Y86" s="2588"/>
      <c r="Z86" s="2588"/>
      <c r="AA86" s="2588"/>
      <c r="AB86" s="677"/>
      <c r="AC86" s="134" t="s">
        <v>8</v>
      </c>
      <c r="AD86" s="126" t="s">
        <v>581</v>
      </c>
      <c r="AE86" s="135" t="s">
        <v>8</v>
      </c>
      <c r="AF86" s="636"/>
    </row>
    <row r="87" spans="2:32" s="1" customFormat="1" ht="27" customHeight="1" x14ac:dyDescent="0.2">
      <c r="B87" s="59"/>
      <c r="C87" s="110"/>
      <c r="D87" s="12"/>
      <c r="E87" s="12"/>
      <c r="F87" s="586"/>
      <c r="G87" s="577"/>
      <c r="H87" s="577"/>
      <c r="J87" s="658" t="s">
        <v>692</v>
      </c>
      <c r="K87" s="2588" t="s">
        <v>905</v>
      </c>
      <c r="L87" s="2588"/>
      <c r="M87" s="2588"/>
      <c r="N87" s="2588"/>
      <c r="O87" s="2588"/>
      <c r="P87" s="2588"/>
      <c r="Q87" s="2588"/>
      <c r="R87" s="2588"/>
      <c r="S87" s="2588"/>
      <c r="T87" s="2588"/>
      <c r="U87" s="2588"/>
      <c r="V87" s="2588"/>
      <c r="W87" s="2588"/>
      <c r="X87" s="2588"/>
      <c r="Y87" s="2588"/>
      <c r="Z87" s="2588"/>
      <c r="AA87" s="2588"/>
      <c r="AB87" s="677"/>
      <c r="AC87" s="134" t="s">
        <v>8</v>
      </c>
      <c r="AD87" s="126" t="s">
        <v>581</v>
      </c>
      <c r="AE87" s="135" t="s">
        <v>8</v>
      </c>
      <c r="AF87" s="52"/>
    </row>
    <row r="88" spans="2:32" s="1" customFormat="1" ht="24.75" customHeight="1" x14ac:dyDescent="0.2">
      <c r="B88" s="59"/>
      <c r="C88" s="66"/>
      <c r="D88" s="577"/>
      <c r="E88" s="577"/>
      <c r="F88" s="53"/>
      <c r="G88" s="577"/>
      <c r="H88" s="577"/>
      <c r="J88" s="658" t="s">
        <v>699</v>
      </c>
      <c r="K88" s="2588" t="s">
        <v>877</v>
      </c>
      <c r="L88" s="2588"/>
      <c r="M88" s="2588"/>
      <c r="N88" s="2588"/>
      <c r="O88" s="2588"/>
      <c r="P88" s="2588"/>
      <c r="Q88" s="2588"/>
      <c r="R88" s="2588"/>
      <c r="S88" s="2588"/>
      <c r="T88" s="2588"/>
      <c r="U88" s="2588"/>
      <c r="V88" s="2588"/>
      <c r="W88" s="2588"/>
      <c r="X88" s="2588"/>
      <c r="Y88" s="2588"/>
      <c r="Z88" s="2588"/>
      <c r="AA88" s="2588"/>
      <c r="AB88" s="677"/>
      <c r="AC88" s="134" t="s">
        <v>8</v>
      </c>
      <c r="AD88" s="126" t="s">
        <v>581</v>
      </c>
      <c r="AE88" s="135" t="s">
        <v>8</v>
      </c>
      <c r="AF88" s="636"/>
    </row>
    <row r="89" spans="2:32" s="1" customFormat="1" ht="24.75" customHeight="1" x14ac:dyDescent="0.2">
      <c r="B89" s="59"/>
      <c r="C89" s="66"/>
      <c r="D89" s="577"/>
      <c r="E89" s="577"/>
      <c r="F89" s="53"/>
      <c r="G89" s="577"/>
      <c r="H89" s="577"/>
      <c r="J89" s="658" t="s">
        <v>701</v>
      </c>
      <c r="K89" s="2588" t="s">
        <v>906</v>
      </c>
      <c r="L89" s="2588"/>
      <c r="M89" s="2588"/>
      <c r="N89" s="2588"/>
      <c r="O89" s="2588"/>
      <c r="P89" s="2588"/>
      <c r="Q89" s="2588"/>
      <c r="R89" s="2588"/>
      <c r="S89" s="2588"/>
      <c r="T89" s="2588"/>
      <c r="U89" s="2588"/>
      <c r="V89" s="2588"/>
      <c r="W89" s="2588"/>
      <c r="X89" s="2588"/>
      <c r="Y89" s="2588"/>
      <c r="Z89" s="2588"/>
      <c r="AA89" s="2588"/>
      <c r="AB89" s="677"/>
      <c r="AC89" s="134" t="s">
        <v>8</v>
      </c>
      <c r="AD89" s="126" t="s">
        <v>581</v>
      </c>
      <c r="AE89" s="135" t="s">
        <v>8</v>
      </c>
      <c r="AF89" s="636"/>
    </row>
    <row r="90" spans="2:32" s="1" customFormat="1" ht="7.5" customHeight="1" x14ac:dyDescent="0.2">
      <c r="B90" s="59"/>
      <c r="C90" s="55"/>
      <c r="D90" s="6"/>
      <c r="E90" s="6"/>
      <c r="F90" s="56"/>
      <c r="G90" s="6"/>
      <c r="H90" s="6"/>
      <c r="I90" s="6"/>
      <c r="J90" s="6"/>
      <c r="K90" s="6"/>
      <c r="L90" s="6"/>
      <c r="M90" s="6"/>
      <c r="N90" s="6"/>
      <c r="O90" s="6"/>
      <c r="P90" s="6"/>
      <c r="Q90" s="6"/>
      <c r="R90" s="6"/>
      <c r="S90" s="6"/>
      <c r="T90" s="6"/>
      <c r="U90" s="6"/>
      <c r="V90" s="6"/>
      <c r="W90" s="6"/>
      <c r="X90" s="6"/>
      <c r="Y90" s="6"/>
      <c r="Z90" s="6"/>
      <c r="AA90" s="6"/>
      <c r="AB90" s="6"/>
      <c r="AC90" s="55"/>
      <c r="AD90" s="6"/>
      <c r="AE90" s="56"/>
      <c r="AF90" s="636"/>
    </row>
    <row r="91" spans="2:32" s="1" customFormat="1" ht="15" customHeight="1" x14ac:dyDescent="0.2">
      <c r="B91" s="59"/>
      <c r="H91" s="662"/>
      <c r="I91" s="662"/>
      <c r="J91" s="662"/>
      <c r="L91" s="594"/>
      <c r="M91" s="594"/>
      <c r="N91" s="7"/>
      <c r="O91" s="7"/>
      <c r="P91" s="7"/>
      <c r="Q91" s="7"/>
      <c r="R91" s="7"/>
      <c r="S91" s="7"/>
      <c r="T91" s="7"/>
      <c r="U91" s="7"/>
      <c r="V91" s="7"/>
      <c r="W91" s="7"/>
      <c r="X91" s="7"/>
      <c r="Y91" s="7"/>
      <c r="Z91" s="7"/>
      <c r="AA91" s="7"/>
      <c r="AB91" s="7"/>
      <c r="AC91" s="7"/>
      <c r="AD91" s="175"/>
      <c r="AE91" s="7"/>
      <c r="AF91" s="636"/>
    </row>
    <row r="92" spans="2:32" s="1" customFormat="1" ht="22.5" customHeight="1" x14ac:dyDescent="0.2">
      <c r="B92" s="59" t="s">
        <v>879</v>
      </c>
      <c r="AF92" s="636"/>
    </row>
    <row r="93" spans="2:32" s="1" customFormat="1" ht="7.5" customHeight="1" x14ac:dyDescent="0.2">
      <c r="B93" s="59"/>
      <c r="C93" s="5"/>
      <c r="D93" s="637"/>
      <c r="E93" s="637"/>
      <c r="F93" s="4"/>
      <c r="G93" s="637"/>
      <c r="H93" s="637"/>
      <c r="I93" s="637"/>
      <c r="J93" s="637"/>
      <c r="K93" s="637"/>
      <c r="L93" s="637"/>
      <c r="M93" s="637"/>
      <c r="N93" s="637"/>
      <c r="O93" s="637"/>
      <c r="P93" s="637"/>
      <c r="Q93" s="637"/>
      <c r="R93" s="637"/>
      <c r="S93" s="637"/>
      <c r="T93" s="637"/>
      <c r="U93" s="637"/>
      <c r="V93" s="637"/>
      <c r="W93" s="637"/>
      <c r="X93" s="637"/>
      <c r="Y93" s="637"/>
      <c r="Z93" s="637"/>
      <c r="AA93" s="637"/>
      <c r="AB93" s="637"/>
      <c r="AC93" s="5"/>
      <c r="AD93" s="637"/>
      <c r="AE93" s="4"/>
      <c r="AF93" s="636"/>
    </row>
    <row r="94" spans="2:32" s="1" customFormat="1" x14ac:dyDescent="0.2">
      <c r="B94" s="59"/>
      <c r="C94" s="59"/>
      <c r="F94" s="636"/>
      <c r="J94" s="6"/>
      <c r="K94" s="6"/>
      <c r="L94" s="6"/>
      <c r="M94" s="6"/>
      <c r="N94" s="6"/>
      <c r="O94" s="6"/>
      <c r="P94" s="6"/>
      <c r="Q94" s="6"/>
      <c r="R94" s="6"/>
      <c r="S94" s="6"/>
      <c r="T94" s="6"/>
      <c r="U94" s="6"/>
      <c r="V94" s="6"/>
      <c r="W94" s="6"/>
      <c r="X94" s="6"/>
      <c r="Y94" s="6"/>
      <c r="Z94" s="6"/>
      <c r="AA94" s="6"/>
      <c r="AC94" s="183" t="s">
        <v>580</v>
      </c>
      <c r="AD94" s="115" t="s">
        <v>581</v>
      </c>
      <c r="AE94" s="184" t="s">
        <v>582</v>
      </c>
      <c r="AF94" s="636"/>
    </row>
    <row r="95" spans="2:32" s="1" customFormat="1" ht="27" customHeight="1" x14ac:dyDescent="0.2">
      <c r="B95" s="59"/>
      <c r="C95" s="2570" t="s">
        <v>880</v>
      </c>
      <c r="D95" s="2254"/>
      <c r="E95" s="2254"/>
      <c r="F95" s="2571"/>
      <c r="J95" s="658" t="s">
        <v>605</v>
      </c>
      <c r="K95" s="2588" t="s">
        <v>881</v>
      </c>
      <c r="L95" s="2588"/>
      <c r="M95" s="2588"/>
      <c r="N95" s="2588"/>
      <c r="O95" s="2588"/>
      <c r="P95" s="2588"/>
      <c r="Q95" s="2588"/>
      <c r="R95" s="2588"/>
      <c r="S95" s="2588"/>
      <c r="T95" s="2588"/>
      <c r="U95" s="2588"/>
      <c r="V95" s="2588"/>
      <c r="W95" s="2588"/>
      <c r="X95" s="2588"/>
      <c r="Y95" s="2588"/>
      <c r="Z95" s="2588"/>
      <c r="AA95" s="2588"/>
      <c r="AC95" s="134" t="s">
        <v>8</v>
      </c>
      <c r="AD95" s="126" t="s">
        <v>581</v>
      </c>
      <c r="AE95" s="135" t="s">
        <v>8</v>
      </c>
      <c r="AF95" s="636"/>
    </row>
    <row r="96" spans="2:32" s="1" customFormat="1" ht="27" customHeight="1" x14ac:dyDescent="0.2">
      <c r="B96" s="59"/>
      <c r="C96" s="2570"/>
      <c r="D96" s="2254"/>
      <c r="E96" s="2254"/>
      <c r="F96" s="2571"/>
      <c r="G96" s="577"/>
      <c r="H96" s="577"/>
      <c r="J96" s="658" t="s">
        <v>607</v>
      </c>
      <c r="K96" s="2588" t="s">
        <v>882</v>
      </c>
      <c r="L96" s="2588"/>
      <c r="M96" s="2588"/>
      <c r="N96" s="2588"/>
      <c r="O96" s="2588"/>
      <c r="P96" s="2588"/>
      <c r="Q96" s="2588"/>
      <c r="R96" s="2588"/>
      <c r="S96" s="2588"/>
      <c r="T96" s="2588"/>
      <c r="U96" s="2588"/>
      <c r="V96" s="2588"/>
      <c r="W96" s="2588"/>
      <c r="X96" s="2588"/>
      <c r="Y96" s="2588"/>
      <c r="Z96" s="2588"/>
      <c r="AA96" s="2588"/>
      <c r="AB96" s="678"/>
      <c r="AC96" s="134" t="s">
        <v>8</v>
      </c>
      <c r="AD96" s="126" t="s">
        <v>581</v>
      </c>
      <c r="AE96" s="135" t="s">
        <v>8</v>
      </c>
      <c r="AF96" s="636"/>
    </row>
    <row r="97" spans="2:32" s="1" customFormat="1" ht="27" customHeight="1" x14ac:dyDescent="0.2">
      <c r="B97" s="59"/>
      <c r="C97" s="110"/>
      <c r="D97" s="12"/>
      <c r="E97" s="12"/>
      <c r="F97" s="586"/>
      <c r="G97" s="577"/>
      <c r="H97" s="577"/>
      <c r="J97" s="658" t="s">
        <v>690</v>
      </c>
      <c r="K97" s="2588" t="s">
        <v>877</v>
      </c>
      <c r="L97" s="2588"/>
      <c r="M97" s="2588"/>
      <c r="N97" s="2588"/>
      <c r="O97" s="2588"/>
      <c r="P97" s="2588"/>
      <c r="Q97" s="2588"/>
      <c r="R97" s="2588"/>
      <c r="S97" s="2588"/>
      <c r="T97" s="2588"/>
      <c r="U97" s="2588"/>
      <c r="V97" s="2588"/>
      <c r="W97" s="2588"/>
      <c r="X97" s="2588"/>
      <c r="Y97" s="2588"/>
      <c r="Z97" s="2588"/>
      <c r="AA97" s="2588"/>
      <c r="AB97" s="677"/>
      <c r="AC97" s="134" t="s">
        <v>8</v>
      </c>
      <c r="AD97" s="126" t="s">
        <v>581</v>
      </c>
      <c r="AE97" s="135" t="s">
        <v>8</v>
      </c>
      <c r="AF97" s="52"/>
    </row>
    <row r="98" spans="2:32" s="1" customFormat="1" ht="11.25" customHeight="1" x14ac:dyDescent="0.2">
      <c r="B98" s="59"/>
      <c r="C98" s="55"/>
      <c r="D98" s="6"/>
      <c r="E98" s="6"/>
      <c r="F98" s="56"/>
      <c r="G98" s="6"/>
      <c r="H98" s="6"/>
      <c r="I98" s="6"/>
      <c r="J98" s="6"/>
      <c r="K98" s="6"/>
      <c r="L98" s="6"/>
      <c r="M98" s="6"/>
      <c r="N98" s="6"/>
      <c r="O98" s="6"/>
      <c r="P98" s="6"/>
      <c r="Q98" s="6"/>
      <c r="R98" s="6"/>
      <c r="S98" s="6"/>
      <c r="T98" s="6"/>
      <c r="U98" s="6"/>
      <c r="V98" s="6"/>
      <c r="W98" s="6"/>
      <c r="X98" s="6"/>
      <c r="Y98" s="6"/>
      <c r="Z98" s="6"/>
      <c r="AA98" s="6"/>
      <c r="AB98" s="6"/>
      <c r="AC98" s="55"/>
      <c r="AD98" s="6"/>
      <c r="AE98" s="56"/>
      <c r="AF98" s="636"/>
    </row>
    <row r="99" spans="2:32" s="1" customFormat="1" ht="7.5" customHeight="1" x14ac:dyDescent="0.2">
      <c r="B99" s="59"/>
      <c r="C99" s="5"/>
      <c r="D99" s="637"/>
      <c r="E99" s="637"/>
      <c r="F99" s="4"/>
      <c r="G99" s="637"/>
      <c r="H99" s="637"/>
      <c r="I99" s="637"/>
      <c r="J99" s="637"/>
      <c r="K99" s="637"/>
      <c r="L99" s="637"/>
      <c r="M99" s="637"/>
      <c r="N99" s="637"/>
      <c r="O99" s="637"/>
      <c r="P99" s="637"/>
      <c r="Q99" s="637"/>
      <c r="R99" s="637"/>
      <c r="S99" s="637"/>
      <c r="T99" s="637"/>
      <c r="U99" s="637"/>
      <c r="V99" s="637"/>
      <c r="W99" s="637"/>
      <c r="X99" s="637"/>
      <c r="Y99" s="637"/>
      <c r="Z99" s="637"/>
      <c r="AA99" s="637"/>
      <c r="AB99" s="637"/>
      <c r="AC99" s="5"/>
      <c r="AD99" s="637"/>
      <c r="AE99" s="4"/>
      <c r="AF99" s="636"/>
    </row>
    <row r="100" spans="2:32" s="1" customFormat="1" x14ac:dyDescent="0.2">
      <c r="B100" s="59"/>
      <c r="C100" s="59"/>
      <c r="F100" s="636"/>
      <c r="J100" s="6"/>
      <c r="K100" s="6"/>
      <c r="L100" s="6"/>
      <c r="M100" s="6"/>
      <c r="N100" s="6"/>
      <c r="O100" s="6"/>
      <c r="P100" s="6"/>
      <c r="Q100" s="6"/>
      <c r="R100" s="6"/>
      <c r="S100" s="6"/>
      <c r="T100" s="6"/>
      <c r="U100" s="6"/>
      <c r="V100" s="6"/>
      <c r="W100" s="6"/>
      <c r="X100" s="6"/>
      <c r="Y100" s="6"/>
      <c r="Z100" s="6"/>
      <c r="AA100" s="6"/>
      <c r="AC100" s="183" t="s">
        <v>580</v>
      </c>
      <c r="AD100" s="115" t="s">
        <v>581</v>
      </c>
      <c r="AE100" s="184" t="s">
        <v>582</v>
      </c>
      <c r="AF100" s="636"/>
    </row>
    <row r="101" spans="2:32" s="1" customFormat="1" ht="27" customHeight="1" x14ac:dyDescent="0.2">
      <c r="B101" s="59"/>
      <c r="C101" s="2570" t="s">
        <v>883</v>
      </c>
      <c r="D101" s="2254"/>
      <c r="E101" s="2254"/>
      <c r="F101" s="2571"/>
      <c r="J101" s="658" t="s">
        <v>605</v>
      </c>
      <c r="K101" s="2588" t="s">
        <v>884</v>
      </c>
      <c r="L101" s="2588"/>
      <c r="M101" s="2588"/>
      <c r="N101" s="2588"/>
      <c r="O101" s="2588"/>
      <c r="P101" s="2588"/>
      <c r="Q101" s="2588"/>
      <c r="R101" s="2588"/>
      <c r="S101" s="2588"/>
      <c r="T101" s="2588"/>
      <c r="U101" s="2588"/>
      <c r="V101" s="2588"/>
      <c r="W101" s="2588"/>
      <c r="X101" s="2588"/>
      <c r="Y101" s="2588"/>
      <c r="Z101" s="2588"/>
      <c r="AA101" s="2588"/>
      <c r="AC101" s="134" t="s">
        <v>8</v>
      </c>
      <c r="AD101" s="126" t="s">
        <v>581</v>
      </c>
      <c r="AE101" s="135" t="s">
        <v>8</v>
      </c>
      <c r="AF101" s="636"/>
    </row>
    <row r="102" spans="2:32" s="1" customFormat="1" ht="24.75" customHeight="1" x14ac:dyDescent="0.2">
      <c r="B102" s="59"/>
      <c r="C102" s="2570"/>
      <c r="D102" s="2254"/>
      <c r="E102" s="2254"/>
      <c r="F102" s="2571"/>
      <c r="G102" s="577"/>
      <c r="H102" s="577"/>
      <c r="J102" s="658" t="s">
        <v>607</v>
      </c>
      <c r="K102" s="2588" t="s">
        <v>885</v>
      </c>
      <c r="L102" s="2588"/>
      <c r="M102" s="2588"/>
      <c r="N102" s="2588"/>
      <c r="O102" s="2588"/>
      <c r="P102" s="2588"/>
      <c r="Q102" s="2588"/>
      <c r="R102" s="2588"/>
      <c r="S102" s="2588"/>
      <c r="T102" s="2588"/>
      <c r="U102" s="2588"/>
      <c r="V102" s="2588"/>
      <c r="W102" s="2588"/>
      <c r="X102" s="2588"/>
      <c r="Y102" s="2588"/>
      <c r="Z102" s="2588"/>
      <c r="AA102" s="2588"/>
      <c r="AB102" s="678"/>
      <c r="AC102" s="134" t="s">
        <v>8</v>
      </c>
      <c r="AD102" s="126" t="s">
        <v>581</v>
      </c>
      <c r="AE102" s="135" t="s">
        <v>8</v>
      </c>
      <c r="AF102" s="636"/>
    </row>
    <row r="103" spans="2:32" s="1" customFormat="1" ht="7.5" customHeight="1" x14ac:dyDescent="0.2">
      <c r="B103" s="59"/>
      <c r="C103" s="55"/>
      <c r="D103" s="6"/>
      <c r="E103" s="6"/>
      <c r="F103" s="56"/>
      <c r="G103" s="6"/>
      <c r="H103" s="6"/>
      <c r="I103" s="6"/>
      <c r="J103" s="6"/>
      <c r="K103" s="6"/>
      <c r="L103" s="6"/>
      <c r="M103" s="6"/>
      <c r="N103" s="6"/>
      <c r="O103" s="6"/>
      <c r="P103" s="6"/>
      <c r="Q103" s="6"/>
      <c r="R103" s="6"/>
      <c r="S103" s="6"/>
      <c r="T103" s="6"/>
      <c r="U103" s="6"/>
      <c r="V103" s="6"/>
      <c r="W103" s="6"/>
      <c r="X103" s="6"/>
      <c r="Y103" s="6"/>
      <c r="Z103" s="6"/>
      <c r="AA103" s="6"/>
      <c r="AB103" s="6"/>
      <c r="AC103" s="55"/>
      <c r="AD103" s="6"/>
      <c r="AE103" s="56"/>
      <c r="AF103" s="636"/>
    </row>
    <row r="104" spans="2:32" s="1" customFormat="1" ht="7.5" customHeight="1" x14ac:dyDescent="0.2">
      <c r="B104" s="55"/>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56"/>
    </row>
    <row r="105" spans="2:32" s="1" customFormat="1" ht="7.5" customHeight="1" x14ac:dyDescent="0.2"/>
    <row r="106" spans="2:32" s="630" customFormat="1" ht="398.25" customHeight="1" x14ac:dyDescent="0.2">
      <c r="B106" s="2589" t="s">
        <v>907</v>
      </c>
      <c r="C106" s="2589"/>
      <c r="D106" s="2589"/>
      <c r="E106" s="2589"/>
      <c r="F106" s="2589"/>
      <c r="G106" s="2589"/>
      <c r="H106" s="2589"/>
      <c r="I106" s="2589"/>
      <c r="J106" s="2589"/>
      <c r="K106" s="2589"/>
      <c r="L106" s="2589"/>
      <c r="M106" s="2589"/>
      <c r="N106" s="2589"/>
      <c r="O106" s="2589"/>
      <c r="P106" s="2589"/>
      <c r="Q106" s="2589"/>
      <c r="R106" s="2589"/>
      <c r="S106" s="2589"/>
      <c r="T106" s="2589"/>
      <c r="U106" s="2589"/>
      <c r="V106" s="2589"/>
      <c r="W106" s="2589"/>
      <c r="X106" s="2589"/>
      <c r="Y106" s="2589"/>
      <c r="Z106" s="2589"/>
      <c r="AA106" s="2589"/>
      <c r="AB106" s="2589"/>
      <c r="AC106" s="2589"/>
      <c r="AD106" s="2589"/>
      <c r="AE106" s="2589"/>
    </row>
    <row r="107" spans="2:32" s="630" customFormat="1" ht="187.5" customHeight="1" x14ac:dyDescent="0.2">
      <c r="B107" s="2589" t="s">
        <v>908</v>
      </c>
      <c r="C107" s="2589"/>
      <c r="D107" s="2589"/>
      <c r="E107" s="2589"/>
      <c r="F107" s="2589"/>
      <c r="G107" s="2589"/>
      <c r="H107" s="2589"/>
      <c r="I107" s="2589"/>
      <c r="J107" s="2589"/>
      <c r="K107" s="2589"/>
      <c r="L107" s="2589"/>
      <c r="M107" s="2589"/>
      <c r="N107" s="2589"/>
      <c r="O107" s="2589"/>
      <c r="P107" s="2589"/>
      <c r="Q107" s="2589"/>
      <c r="R107" s="2589"/>
      <c r="S107" s="2589"/>
      <c r="T107" s="2589"/>
      <c r="U107" s="2589"/>
      <c r="V107" s="2589"/>
      <c r="W107" s="2589"/>
      <c r="X107" s="2589"/>
      <c r="Y107" s="2589"/>
      <c r="Z107" s="2589"/>
      <c r="AA107" s="2589"/>
      <c r="AB107" s="2589"/>
      <c r="AC107" s="2589"/>
      <c r="AD107" s="2589"/>
      <c r="AE107" s="2589"/>
    </row>
    <row r="108" spans="2:32" s="141" customFormat="1" ht="21.75" customHeight="1" x14ac:dyDescent="0.15">
      <c r="B108" s="2254" t="s">
        <v>909</v>
      </c>
      <c r="C108" s="2254"/>
      <c r="D108" s="2254"/>
      <c r="E108" s="2254"/>
      <c r="F108" s="2254"/>
      <c r="G108" s="2254"/>
      <c r="H108" s="2254"/>
      <c r="I108" s="2254"/>
      <c r="J108" s="2254"/>
      <c r="K108" s="2254"/>
      <c r="L108" s="2254"/>
      <c r="M108" s="2254"/>
      <c r="N108" s="2254"/>
      <c r="O108" s="2254"/>
      <c r="P108" s="2254"/>
      <c r="Q108" s="2254"/>
      <c r="R108" s="2254"/>
      <c r="S108" s="2254"/>
      <c r="T108" s="2254"/>
      <c r="U108" s="2254"/>
      <c r="V108" s="2254"/>
      <c r="W108" s="2254"/>
      <c r="X108" s="2254"/>
      <c r="Y108" s="2254"/>
      <c r="Z108" s="2254"/>
      <c r="AA108" s="2254"/>
      <c r="AB108" s="2254"/>
      <c r="AC108" s="2254"/>
      <c r="AD108" s="2254"/>
      <c r="AE108" s="2254"/>
    </row>
  </sheetData>
  <mergeCells count="155">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A45"/>
    <mergeCell ref="I46:M46"/>
    <mergeCell ref="Z46:AB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K80:AA80"/>
    <mergeCell ref="C84:F84"/>
    <mergeCell ref="K84:AA84"/>
    <mergeCell ref="K85:AA85"/>
    <mergeCell ref="AD69:AE69"/>
    <mergeCell ref="I70:AA71"/>
    <mergeCell ref="AB70:AC71"/>
    <mergeCell ref="AD70:AE71"/>
    <mergeCell ref="C77:F77"/>
    <mergeCell ref="K77:AA77"/>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s>
  <phoneticPr fontId="10"/>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xr:uid="{00000000-0002-0000-2400-000000000000}">
      <formula1>"□,■"</formula1>
    </dataValidation>
  </dataValidations>
  <pageMargins left="0.7" right="0.7" top="0.75" bottom="0.75" header="0.3" footer="0.3"/>
  <pageSetup paperSize="9" scale="55" fitToHeight="0" orientation="portrait"/>
  <rowBreaks count="1" manualBreakCount="1">
    <brk id="72"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75">
    <pageSetUpPr fitToPage="1"/>
  </sheetPr>
  <dimension ref="B1:AH40"/>
  <sheetViews>
    <sheetView workbookViewId="0"/>
  </sheetViews>
  <sheetFormatPr defaultColWidth="3.44140625" defaultRowHeight="13.2" x14ac:dyDescent="0.2"/>
  <cols>
    <col min="1" max="1" width="1.44140625" style="3" customWidth="1"/>
    <col min="2" max="2" width="2.109375" style="3" customWidth="1"/>
    <col min="3" max="3" width="3" style="57" customWidth="1"/>
    <col min="4" max="7" width="3.44140625" style="3"/>
    <col min="8" max="8" width="1.44140625" style="3" customWidth="1"/>
    <col min="9" max="9" width="3.109375" style="3" customWidth="1"/>
    <col min="10" max="10" width="4.77734375" style="3" customWidth="1"/>
    <col min="11" max="17" width="3.44140625" style="3"/>
    <col min="18" max="18" width="5.44140625" style="3" customWidth="1"/>
    <col min="19" max="26" width="4.44140625" style="3" customWidth="1"/>
    <col min="27" max="27" width="3.88671875" style="3" customWidth="1"/>
    <col min="28" max="29" width="4.6640625" style="3" customWidth="1"/>
    <col min="30" max="30" width="4.44140625" style="3" customWidth="1"/>
    <col min="31" max="32" width="4.33203125" style="3" customWidth="1"/>
    <col min="33" max="33" width="4" style="3" customWidth="1"/>
    <col min="34" max="34" width="2.109375" style="3" customWidth="1"/>
    <col min="35" max="35" width="1.44140625" style="3" customWidth="1"/>
    <col min="36" max="16384" width="3.44140625" style="3"/>
  </cols>
  <sheetData>
    <row r="1" spans="2:34" s="1" customFormat="1" ht="13.5" customHeight="1" x14ac:dyDescent="0.2"/>
    <row r="2" spans="2:34" s="1" customFormat="1" ht="13.5" customHeight="1" x14ac:dyDescent="0.2">
      <c r="C2" s="1" t="s">
        <v>1429</v>
      </c>
    </row>
    <row r="3" spans="2:34" s="1" customFormat="1" ht="13.5" customHeight="1" x14ac:dyDescent="0.2">
      <c r="AA3" s="598" t="s">
        <v>427</v>
      </c>
      <c r="AB3" s="7"/>
      <c r="AC3" s="7" t="s">
        <v>428</v>
      </c>
      <c r="AD3" s="7"/>
      <c r="AE3" s="7" t="s">
        <v>476</v>
      </c>
      <c r="AF3" s="7"/>
      <c r="AG3" s="7" t="s">
        <v>477</v>
      </c>
    </row>
    <row r="4" spans="2:34" s="1" customFormat="1" ht="9.75" customHeight="1" x14ac:dyDescent="0.2">
      <c r="AG4" s="598"/>
    </row>
    <row r="5" spans="2:34" s="1" customFormat="1" ht="33" customHeight="1" x14ac:dyDescent="0.2">
      <c r="C5" s="2533" t="s">
        <v>1440</v>
      </c>
      <c r="D5" s="2533"/>
      <c r="E5" s="2533"/>
      <c r="F5" s="2533"/>
      <c r="G5" s="2533"/>
      <c r="H5" s="2533"/>
      <c r="I5" s="2533"/>
      <c r="J5" s="2533"/>
      <c r="K5" s="2533"/>
      <c r="L5" s="2533"/>
      <c r="M5" s="2533"/>
      <c r="N5" s="2533"/>
      <c r="O5" s="2533"/>
      <c r="P5" s="2533"/>
      <c r="Q5" s="2533"/>
      <c r="R5" s="2533"/>
      <c r="S5" s="2533"/>
      <c r="T5" s="2533"/>
      <c r="U5" s="2533"/>
      <c r="V5" s="2533"/>
      <c r="W5" s="2533"/>
      <c r="X5" s="2533"/>
      <c r="Y5" s="2533"/>
      <c r="Z5" s="2533"/>
      <c r="AA5" s="2533"/>
      <c r="AB5" s="2533"/>
      <c r="AC5" s="2533"/>
      <c r="AD5" s="2533"/>
      <c r="AE5" s="2533"/>
      <c r="AF5" s="2533"/>
      <c r="AG5" s="2533"/>
    </row>
    <row r="6" spans="2:34" s="1" customFormat="1" ht="11.25" customHeight="1" x14ac:dyDescent="0.2"/>
    <row r="7" spans="2:34" s="1" customFormat="1" ht="39.75" customHeight="1" x14ac:dyDescent="0.2">
      <c r="B7" s="589"/>
      <c r="C7" s="2444" t="s">
        <v>793</v>
      </c>
      <c r="D7" s="2444"/>
      <c r="E7" s="2444"/>
      <c r="F7" s="2444"/>
      <c r="G7" s="2445"/>
      <c r="H7" s="2258"/>
      <c r="I7" s="2259"/>
      <c r="J7" s="2259"/>
      <c r="K7" s="2259"/>
      <c r="L7" s="2259"/>
      <c r="M7" s="2259"/>
      <c r="N7" s="2259"/>
      <c r="O7" s="2259"/>
      <c r="P7" s="2259"/>
      <c r="Q7" s="2259"/>
      <c r="R7" s="2259"/>
      <c r="S7" s="2259"/>
      <c r="T7" s="2259"/>
      <c r="U7" s="2259"/>
      <c r="V7" s="2259"/>
      <c r="W7" s="2259"/>
      <c r="X7" s="2259"/>
      <c r="Y7" s="2259"/>
      <c r="Z7" s="2259"/>
      <c r="AA7" s="2259"/>
      <c r="AB7" s="2259"/>
      <c r="AC7" s="2259"/>
      <c r="AD7" s="2259"/>
      <c r="AE7" s="2259"/>
      <c r="AF7" s="2259"/>
      <c r="AG7" s="2259"/>
      <c r="AH7" s="2260"/>
    </row>
    <row r="8" spans="2:34" ht="36" customHeight="1" x14ac:dyDescent="0.2">
      <c r="B8" s="9"/>
      <c r="C8" s="2444" t="s">
        <v>794</v>
      </c>
      <c r="D8" s="2444"/>
      <c r="E8" s="2444"/>
      <c r="F8" s="2444"/>
      <c r="G8" s="2445"/>
      <c r="H8" s="648"/>
      <c r="I8" s="128" t="s">
        <v>8</v>
      </c>
      <c r="J8" s="649" t="s">
        <v>573</v>
      </c>
      <c r="K8" s="649"/>
      <c r="L8" s="649"/>
      <c r="M8" s="649"/>
      <c r="N8" s="128" t="s">
        <v>8</v>
      </c>
      <c r="O8" s="649" t="s">
        <v>574</v>
      </c>
      <c r="P8" s="649"/>
      <c r="Q8" s="649"/>
      <c r="R8" s="649"/>
      <c r="S8" s="128" t="s">
        <v>8</v>
      </c>
      <c r="T8" s="649" t="s">
        <v>575</v>
      </c>
      <c r="U8" s="649"/>
      <c r="V8" s="649"/>
      <c r="W8" s="649"/>
      <c r="X8" s="649"/>
      <c r="Y8" s="649"/>
      <c r="Z8" s="649"/>
      <c r="AA8" s="649"/>
      <c r="AB8" s="649"/>
      <c r="AC8" s="649"/>
      <c r="AD8" s="649"/>
      <c r="AE8" s="649"/>
      <c r="AF8" s="649"/>
      <c r="AG8" s="649"/>
      <c r="AH8" s="11"/>
    </row>
    <row r="9" spans="2:34" ht="36" customHeight="1" x14ac:dyDescent="0.2">
      <c r="B9" s="9"/>
      <c r="C9" s="2444" t="s">
        <v>795</v>
      </c>
      <c r="D9" s="2444"/>
      <c r="E9" s="2444"/>
      <c r="F9" s="2444"/>
      <c r="G9" s="2444"/>
      <c r="H9" s="648"/>
      <c r="I9" s="128" t="s">
        <v>8</v>
      </c>
      <c r="J9" s="637" t="s">
        <v>910</v>
      </c>
      <c r="K9" s="649"/>
      <c r="L9" s="649"/>
      <c r="M9" s="649"/>
      <c r="N9" s="649"/>
      <c r="O9" s="649"/>
      <c r="P9" s="649"/>
      <c r="Q9" s="649"/>
      <c r="R9" s="649"/>
      <c r="S9" s="649"/>
      <c r="T9" s="649"/>
      <c r="U9" s="649"/>
      <c r="V9" s="649"/>
      <c r="W9" s="649"/>
      <c r="X9" s="649"/>
      <c r="Y9" s="649"/>
      <c r="Z9" s="649"/>
      <c r="AA9" s="649"/>
      <c r="AB9" s="649"/>
      <c r="AC9" s="649"/>
      <c r="AD9" s="649"/>
      <c r="AE9" s="649"/>
      <c r="AF9" s="649"/>
      <c r="AG9" s="649"/>
      <c r="AH9" s="11"/>
    </row>
    <row r="10" spans="2:34" ht="36" customHeight="1" x14ac:dyDescent="0.2">
      <c r="B10" s="9"/>
      <c r="C10" s="2444" t="s">
        <v>911</v>
      </c>
      <c r="D10" s="2444"/>
      <c r="E10" s="2444"/>
      <c r="F10" s="2444"/>
      <c r="G10" s="2444"/>
      <c r="H10" s="648"/>
      <c r="I10" s="128" t="s">
        <v>8</v>
      </c>
      <c r="J10" s="628" t="s">
        <v>912</v>
      </c>
      <c r="K10" s="649"/>
      <c r="L10" s="649"/>
      <c r="M10" s="649"/>
      <c r="N10" s="649"/>
      <c r="O10" s="649"/>
      <c r="P10" s="649"/>
      <c r="Q10" s="649"/>
      <c r="R10" s="649"/>
      <c r="S10" s="649"/>
      <c r="T10" s="649"/>
      <c r="U10" s="649"/>
      <c r="V10" s="649"/>
      <c r="W10" s="649"/>
      <c r="X10" s="649"/>
      <c r="Y10" s="649"/>
      <c r="Z10" s="649"/>
      <c r="AA10" s="649"/>
      <c r="AB10" s="649"/>
      <c r="AC10" s="649"/>
      <c r="AD10" s="649"/>
      <c r="AE10" s="649"/>
      <c r="AF10" s="649"/>
      <c r="AG10" s="649"/>
      <c r="AH10" s="11"/>
    </row>
    <row r="11" spans="2:34" s="1" customFormat="1" x14ac:dyDescent="0.2"/>
    <row r="12" spans="2:34" s="1" customFormat="1" ht="25.5" customHeight="1" x14ac:dyDescent="0.2">
      <c r="B12" s="5" t="s">
        <v>913</v>
      </c>
      <c r="C12" s="628" t="s">
        <v>914</v>
      </c>
      <c r="D12" s="628"/>
      <c r="E12" s="628"/>
      <c r="F12" s="628"/>
      <c r="G12" s="628"/>
      <c r="H12" s="628"/>
      <c r="I12" s="628"/>
      <c r="J12" s="628"/>
      <c r="K12" s="628"/>
      <c r="L12" s="628"/>
      <c r="M12" s="628"/>
      <c r="N12" s="628"/>
      <c r="O12" s="628"/>
      <c r="P12" s="628"/>
      <c r="Q12" s="628"/>
      <c r="R12" s="628"/>
      <c r="S12" s="663"/>
      <c r="T12" s="628"/>
      <c r="U12" s="628"/>
      <c r="V12" s="628"/>
      <c r="W12" s="628"/>
      <c r="X12" s="628"/>
      <c r="Y12" s="637"/>
      <c r="Z12" s="637"/>
      <c r="AA12" s="628"/>
      <c r="AB12" s="628"/>
      <c r="AC12" s="628"/>
      <c r="AD12" s="637"/>
      <c r="AE12" s="637"/>
      <c r="AF12" s="637"/>
      <c r="AG12" s="637"/>
      <c r="AH12" s="4"/>
    </row>
    <row r="13" spans="2:34" s="1" customFormat="1" ht="11.25" customHeight="1" x14ac:dyDescent="0.2">
      <c r="B13" s="59"/>
      <c r="C13" s="5"/>
      <c r="D13" s="637"/>
      <c r="E13" s="637"/>
      <c r="F13" s="637"/>
      <c r="G13" s="4"/>
      <c r="H13" s="5"/>
      <c r="Y13" s="637"/>
      <c r="Z13" s="637"/>
      <c r="AA13" s="637"/>
      <c r="AB13" s="637"/>
      <c r="AC13" s="637"/>
      <c r="AD13" s="637"/>
      <c r="AE13" s="5"/>
      <c r="AF13" s="637"/>
      <c r="AG13" s="4"/>
      <c r="AH13" s="636"/>
    </row>
    <row r="14" spans="2:34" s="1" customFormat="1" ht="27" customHeight="1" x14ac:dyDescent="0.2">
      <c r="B14" s="59"/>
      <c r="C14" s="2540" t="s">
        <v>915</v>
      </c>
      <c r="D14" s="2533"/>
      <c r="E14" s="2533"/>
      <c r="F14" s="2533"/>
      <c r="G14" s="2541"/>
      <c r="I14" s="658" t="s">
        <v>605</v>
      </c>
      <c r="J14" s="2642" t="s">
        <v>916</v>
      </c>
      <c r="K14" s="2645"/>
      <c r="L14" s="2645"/>
      <c r="M14" s="2645"/>
      <c r="N14" s="2645"/>
      <c r="O14" s="2645"/>
      <c r="P14" s="2645"/>
      <c r="Q14" s="2645"/>
      <c r="R14" s="2645"/>
      <c r="S14" s="2645"/>
      <c r="T14" s="2645"/>
      <c r="U14" s="2646"/>
      <c r="V14" s="2258"/>
      <c r="W14" s="2259"/>
      <c r="X14" s="629" t="s">
        <v>606</v>
      </c>
      <c r="AE14" s="59"/>
      <c r="AG14" s="636"/>
      <c r="AH14" s="636"/>
    </row>
    <row r="15" spans="2:34" s="1" customFormat="1" ht="27" customHeight="1" x14ac:dyDescent="0.2">
      <c r="B15" s="59"/>
      <c r="C15" s="2540"/>
      <c r="D15" s="2533"/>
      <c r="E15" s="2533"/>
      <c r="F15" s="2533"/>
      <c r="G15" s="2541"/>
      <c r="I15" s="658" t="s">
        <v>607</v>
      </c>
      <c r="J15" s="2606" t="s">
        <v>917</v>
      </c>
      <c r="K15" s="2647"/>
      <c r="L15" s="2647"/>
      <c r="M15" s="2647"/>
      <c r="N15" s="2647"/>
      <c r="O15" s="2647"/>
      <c r="P15" s="2647"/>
      <c r="Q15" s="2647"/>
      <c r="R15" s="2647"/>
      <c r="S15" s="2647"/>
      <c r="T15" s="2647"/>
      <c r="U15" s="2648"/>
      <c r="V15" s="2258"/>
      <c r="W15" s="2259"/>
      <c r="X15" s="629" t="s">
        <v>606</v>
      </c>
      <c r="Z15" s="2596"/>
      <c r="AA15" s="2596"/>
      <c r="AB15" s="2596"/>
      <c r="AC15" s="2596"/>
      <c r="AE15" s="64"/>
      <c r="AF15" s="2"/>
      <c r="AG15" s="52"/>
      <c r="AH15" s="636"/>
    </row>
    <row r="16" spans="2:34" s="1" customFormat="1" ht="27" customHeight="1" x14ac:dyDescent="0.2">
      <c r="B16" s="59"/>
      <c r="C16" s="2540"/>
      <c r="D16" s="2533"/>
      <c r="E16" s="2533"/>
      <c r="F16" s="2533"/>
      <c r="G16" s="2541"/>
      <c r="I16" s="658" t="s">
        <v>690</v>
      </c>
      <c r="J16" s="2642" t="s">
        <v>918</v>
      </c>
      <c r="K16" s="2643"/>
      <c r="L16" s="2643"/>
      <c r="M16" s="2643"/>
      <c r="N16" s="2643"/>
      <c r="O16" s="2643"/>
      <c r="P16" s="2643"/>
      <c r="Q16" s="2643"/>
      <c r="R16" s="2643"/>
      <c r="S16" s="2643"/>
      <c r="T16" s="2643"/>
      <c r="U16" s="2644"/>
      <c r="V16" s="2258"/>
      <c r="W16" s="2259"/>
      <c r="X16" s="629" t="s">
        <v>606</v>
      </c>
      <c r="Z16" s="2596"/>
      <c r="AA16" s="2596"/>
      <c r="AB16" s="2596"/>
      <c r="AC16" s="2596"/>
      <c r="AE16" s="183" t="s">
        <v>580</v>
      </c>
      <c r="AF16" s="115" t="s">
        <v>581</v>
      </c>
      <c r="AG16" s="184" t="s">
        <v>582</v>
      </c>
      <c r="AH16" s="636"/>
    </row>
    <row r="17" spans="2:34" s="1" customFormat="1" ht="27" customHeight="1" x14ac:dyDescent="0.2">
      <c r="B17" s="59"/>
      <c r="C17" s="59"/>
      <c r="G17" s="636"/>
      <c r="I17" s="658" t="s">
        <v>692</v>
      </c>
      <c r="J17" s="2642" t="s">
        <v>919</v>
      </c>
      <c r="K17" s="2643"/>
      <c r="L17" s="2643"/>
      <c r="M17" s="2643"/>
      <c r="N17" s="2643"/>
      <c r="O17" s="2643"/>
      <c r="P17" s="2643"/>
      <c r="Q17" s="2643"/>
      <c r="R17" s="2643"/>
      <c r="S17" s="2643"/>
      <c r="T17" s="2643"/>
      <c r="U17" s="2644"/>
      <c r="V17" s="2258"/>
      <c r="W17" s="2259"/>
      <c r="X17" s="629" t="s">
        <v>445</v>
      </c>
      <c r="Y17" s="1" t="s">
        <v>608</v>
      </c>
      <c r="Z17" s="2596" t="s">
        <v>888</v>
      </c>
      <c r="AA17" s="2596"/>
      <c r="AB17" s="2596"/>
      <c r="AC17" s="2596"/>
      <c r="AE17" s="134" t="s">
        <v>8</v>
      </c>
      <c r="AF17" s="126" t="s">
        <v>581</v>
      </c>
      <c r="AG17" s="135" t="s">
        <v>8</v>
      </c>
      <c r="AH17" s="636"/>
    </row>
    <row r="18" spans="2:34" s="1" customFormat="1" ht="11.25" customHeight="1" x14ac:dyDescent="0.2">
      <c r="B18" s="59"/>
      <c r="C18" s="55"/>
      <c r="D18" s="6"/>
      <c r="E18" s="6"/>
      <c r="F18" s="6"/>
      <c r="G18" s="56"/>
      <c r="H18" s="6"/>
      <c r="I18" s="6"/>
      <c r="J18" s="6"/>
      <c r="K18" s="6"/>
      <c r="L18" s="6"/>
      <c r="M18" s="6"/>
      <c r="N18" s="6"/>
      <c r="O18" s="6"/>
      <c r="P18" s="6"/>
      <c r="Q18" s="6"/>
      <c r="R18" s="6"/>
      <c r="S18" s="6"/>
      <c r="T18" s="6"/>
      <c r="U18" s="6"/>
      <c r="V18" s="6"/>
      <c r="W18" s="6"/>
      <c r="X18" s="6"/>
      <c r="Y18" s="6"/>
      <c r="Z18" s="6"/>
      <c r="AA18" s="6"/>
      <c r="AB18" s="6"/>
      <c r="AC18" s="6"/>
      <c r="AD18" s="6"/>
      <c r="AE18" s="55"/>
      <c r="AF18" s="6"/>
      <c r="AG18" s="56"/>
      <c r="AH18" s="636"/>
    </row>
    <row r="19" spans="2:34" s="1" customFormat="1" ht="11.25" customHeight="1" x14ac:dyDescent="0.2">
      <c r="B19" s="59"/>
      <c r="C19" s="5"/>
      <c r="D19" s="637"/>
      <c r="E19" s="637"/>
      <c r="F19" s="637"/>
      <c r="G19" s="4"/>
      <c r="H19" s="637"/>
      <c r="I19" s="637"/>
      <c r="J19" s="637"/>
      <c r="K19" s="637"/>
      <c r="L19" s="637"/>
      <c r="M19" s="637"/>
      <c r="N19" s="637"/>
      <c r="O19" s="637"/>
      <c r="P19" s="637"/>
      <c r="Q19" s="637"/>
      <c r="R19" s="637"/>
      <c r="S19" s="637"/>
      <c r="T19" s="637"/>
      <c r="U19" s="637"/>
      <c r="V19" s="637"/>
      <c r="W19" s="637"/>
      <c r="X19" s="637"/>
      <c r="Y19" s="637"/>
      <c r="Z19" s="637"/>
      <c r="AA19" s="637"/>
      <c r="AB19" s="637"/>
      <c r="AC19" s="637"/>
      <c r="AD19" s="637"/>
      <c r="AE19" s="5"/>
      <c r="AF19" s="637"/>
      <c r="AG19" s="4"/>
      <c r="AH19" s="636"/>
    </row>
    <row r="20" spans="2:34" s="1" customFormat="1" ht="27" customHeight="1" x14ac:dyDescent="0.2">
      <c r="B20" s="59"/>
      <c r="C20" s="2540" t="s">
        <v>920</v>
      </c>
      <c r="D20" s="2533"/>
      <c r="E20" s="2533"/>
      <c r="F20" s="2533"/>
      <c r="G20" s="2541"/>
      <c r="S20" s="2640" t="s">
        <v>921</v>
      </c>
      <c r="T20" s="2641"/>
      <c r="U20" s="2640" t="s">
        <v>922</v>
      </c>
      <c r="V20" s="2641"/>
      <c r="W20" s="2640" t="s">
        <v>923</v>
      </c>
      <c r="X20" s="2641"/>
      <c r="Y20" s="2258" t="s">
        <v>924</v>
      </c>
      <c r="Z20" s="2260"/>
      <c r="AE20" s="59"/>
      <c r="AG20" s="636"/>
      <c r="AH20" s="636"/>
    </row>
    <row r="21" spans="2:34" s="1" customFormat="1" ht="27" customHeight="1" x14ac:dyDescent="0.2">
      <c r="B21" s="59"/>
      <c r="C21" s="2540"/>
      <c r="D21" s="2533"/>
      <c r="E21" s="2533"/>
      <c r="F21" s="2533"/>
      <c r="G21" s="2541"/>
      <c r="I21" s="627" t="s">
        <v>605</v>
      </c>
      <c r="J21" s="2637" t="s">
        <v>925</v>
      </c>
      <c r="K21" s="2638"/>
      <c r="L21" s="2638"/>
      <c r="M21" s="2638"/>
      <c r="N21" s="2638"/>
      <c r="O21" s="2638"/>
      <c r="P21" s="2638"/>
      <c r="Q21" s="2638"/>
      <c r="R21" s="2639"/>
      <c r="S21" s="589"/>
      <c r="T21" s="663" t="s">
        <v>606</v>
      </c>
      <c r="U21" s="589"/>
      <c r="V21" s="664" t="s">
        <v>606</v>
      </c>
      <c r="W21" s="628"/>
      <c r="X21" s="664" t="s">
        <v>606</v>
      </c>
      <c r="Y21" s="2635"/>
      <c r="Z21" s="2636"/>
      <c r="AE21" s="59"/>
      <c r="AG21" s="636"/>
      <c r="AH21" s="636"/>
    </row>
    <row r="22" spans="2:34" s="1" customFormat="1" ht="27" customHeight="1" x14ac:dyDescent="0.2">
      <c r="B22" s="59"/>
      <c r="C22" s="2540"/>
      <c r="D22" s="2533"/>
      <c r="E22" s="2533"/>
      <c r="F22" s="2533"/>
      <c r="G22" s="2541"/>
      <c r="I22" s="627" t="s">
        <v>607</v>
      </c>
      <c r="J22" s="2632" t="s">
        <v>926</v>
      </c>
      <c r="K22" s="2633"/>
      <c r="L22" s="2633"/>
      <c r="M22" s="2633"/>
      <c r="N22" s="2633"/>
      <c r="O22" s="2633"/>
      <c r="P22" s="2633"/>
      <c r="Q22" s="2633"/>
      <c r="R22" s="2634"/>
      <c r="S22" s="589"/>
      <c r="T22" s="663" t="s">
        <v>606</v>
      </c>
      <c r="U22" s="589"/>
      <c r="V22" s="664" t="s">
        <v>606</v>
      </c>
      <c r="W22" s="628"/>
      <c r="X22" s="664" t="s">
        <v>606</v>
      </c>
      <c r="Y22" s="2635"/>
      <c r="Z22" s="2636"/>
      <c r="AA22" s="2441" t="s">
        <v>927</v>
      </c>
      <c r="AB22" s="2441"/>
      <c r="AC22" s="2441"/>
      <c r="AD22" s="2524"/>
      <c r="AE22" s="59"/>
      <c r="AG22" s="636"/>
      <c r="AH22" s="636"/>
    </row>
    <row r="23" spans="2:34" s="1" customFormat="1" ht="27" customHeight="1" x14ac:dyDescent="0.2">
      <c r="B23" s="59"/>
      <c r="C23" s="59"/>
      <c r="G23" s="636"/>
      <c r="I23" s="627" t="s">
        <v>690</v>
      </c>
      <c r="J23" s="2637" t="s">
        <v>928</v>
      </c>
      <c r="K23" s="2638"/>
      <c r="L23" s="2638"/>
      <c r="M23" s="2638"/>
      <c r="N23" s="2638"/>
      <c r="O23" s="2638"/>
      <c r="P23" s="2638"/>
      <c r="Q23" s="2638"/>
      <c r="R23" s="2639"/>
      <c r="S23" s="5"/>
      <c r="T23" s="162" t="s">
        <v>445</v>
      </c>
      <c r="U23" s="5"/>
      <c r="V23" s="185" t="s">
        <v>445</v>
      </c>
      <c r="W23" s="637"/>
      <c r="X23" s="185" t="s">
        <v>445</v>
      </c>
      <c r="Y23" s="648"/>
      <c r="Z23" s="664" t="s">
        <v>445</v>
      </c>
      <c r="AA23" s="1" t="s">
        <v>608</v>
      </c>
      <c r="AB23" s="2596" t="s">
        <v>929</v>
      </c>
      <c r="AC23" s="2596"/>
      <c r="AD23" s="2611"/>
      <c r="AE23" s="183" t="s">
        <v>580</v>
      </c>
      <c r="AF23" s="115" t="s">
        <v>581</v>
      </c>
      <c r="AG23" s="184" t="s">
        <v>582</v>
      </c>
      <c r="AH23" s="636"/>
    </row>
    <row r="24" spans="2:34" s="1" customFormat="1" ht="27" customHeight="1" x14ac:dyDescent="0.2">
      <c r="B24" s="59"/>
      <c r="C24" s="2523"/>
      <c r="D24" s="2630"/>
      <c r="E24" s="2630"/>
      <c r="F24" s="2630"/>
      <c r="G24" s="2631"/>
      <c r="I24" s="627" t="s">
        <v>692</v>
      </c>
      <c r="J24" s="2632" t="s">
        <v>930</v>
      </c>
      <c r="K24" s="2633"/>
      <c r="L24" s="2633"/>
      <c r="M24" s="2633"/>
      <c r="N24" s="2633"/>
      <c r="O24" s="2633"/>
      <c r="P24" s="2633"/>
      <c r="Q24" s="2633"/>
      <c r="R24" s="2634"/>
      <c r="S24" s="589"/>
      <c r="T24" s="663" t="s">
        <v>606</v>
      </c>
      <c r="U24" s="589"/>
      <c r="V24" s="664" t="s">
        <v>606</v>
      </c>
      <c r="W24" s="628"/>
      <c r="X24" s="664" t="s">
        <v>606</v>
      </c>
      <c r="Y24" s="2635"/>
      <c r="Z24" s="2636"/>
      <c r="AB24" s="2441" t="s">
        <v>761</v>
      </c>
      <c r="AC24" s="2441"/>
      <c r="AE24" s="134" t="s">
        <v>8</v>
      </c>
      <c r="AF24" s="126" t="s">
        <v>581</v>
      </c>
      <c r="AG24" s="135" t="s">
        <v>8</v>
      </c>
      <c r="AH24" s="636"/>
    </row>
    <row r="25" spans="2:34" s="1" customFormat="1" ht="27" customHeight="1" x14ac:dyDescent="0.2">
      <c r="B25" s="59"/>
      <c r="C25" s="530"/>
      <c r="D25" s="26"/>
      <c r="E25" s="26"/>
      <c r="F25" s="26"/>
      <c r="G25" s="670"/>
      <c r="I25" s="627" t="s">
        <v>699</v>
      </c>
      <c r="J25" s="2637" t="s">
        <v>931</v>
      </c>
      <c r="K25" s="2638"/>
      <c r="L25" s="2638"/>
      <c r="M25" s="2638"/>
      <c r="N25" s="2638"/>
      <c r="O25" s="2638"/>
      <c r="P25" s="2638"/>
      <c r="Q25" s="2638"/>
      <c r="R25" s="2639"/>
      <c r="S25" s="589"/>
      <c r="T25" s="663" t="s">
        <v>445</v>
      </c>
      <c r="U25" s="589"/>
      <c r="V25" s="664" t="s">
        <v>445</v>
      </c>
      <c r="W25" s="628"/>
      <c r="X25" s="664" t="s">
        <v>445</v>
      </c>
      <c r="Y25" s="648"/>
      <c r="Z25" s="664" t="s">
        <v>445</v>
      </c>
      <c r="AA25" s="1" t="s">
        <v>608</v>
      </c>
      <c r="AB25" s="2596" t="s">
        <v>932</v>
      </c>
      <c r="AC25" s="2596"/>
      <c r="AD25" s="2611"/>
      <c r="AE25" s="64"/>
      <c r="AF25" s="2"/>
      <c r="AG25" s="52"/>
      <c r="AH25" s="636"/>
    </row>
    <row r="26" spans="2:34" s="1" customFormat="1" ht="11.25" customHeight="1" x14ac:dyDescent="0.2">
      <c r="B26" s="59"/>
      <c r="C26" s="55"/>
      <c r="D26" s="6"/>
      <c r="E26" s="6"/>
      <c r="F26" s="6"/>
      <c r="G26" s="56"/>
      <c r="J26" s="12"/>
      <c r="K26" s="12"/>
      <c r="L26" s="12"/>
      <c r="M26" s="12"/>
      <c r="N26" s="12"/>
      <c r="O26" s="12"/>
      <c r="P26" s="12"/>
      <c r="Q26" s="12"/>
      <c r="R26" s="12"/>
      <c r="S26" s="12"/>
      <c r="T26" s="12"/>
      <c r="U26" s="12"/>
      <c r="W26" s="598"/>
      <c r="Y26" s="598"/>
      <c r="AA26" s="598"/>
      <c r="AB26" s="598"/>
      <c r="AE26" s="2523"/>
      <c r="AF26" s="2441"/>
      <c r="AG26" s="2524"/>
      <c r="AH26" s="636"/>
    </row>
    <row r="27" spans="2:34" s="1" customFormat="1" ht="11.25" customHeight="1" x14ac:dyDescent="0.2">
      <c r="B27" s="55"/>
      <c r="C27" s="637"/>
      <c r="D27" s="637"/>
      <c r="E27" s="637"/>
      <c r="F27" s="637"/>
      <c r="G27" s="637"/>
      <c r="H27" s="637"/>
      <c r="I27" s="637"/>
      <c r="J27" s="637"/>
      <c r="K27" s="637"/>
      <c r="L27" s="637"/>
      <c r="M27" s="637"/>
      <c r="N27" s="637"/>
      <c r="O27" s="637"/>
      <c r="P27" s="637"/>
      <c r="Q27" s="637"/>
      <c r="R27" s="637"/>
      <c r="S27" s="637"/>
      <c r="T27" s="637"/>
      <c r="U27" s="637"/>
      <c r="V27" s="637"/>
      <c r="W27" s="637"/>
      <c r="X27" s="637"/>
      <c r="Y27" s="637"/>
      <c r="Z27" s="637"/>
      <c r="AA27" s="637"/>
      <c r="AB27" s="637"/>
      <c r="AC27" s="637"/>
      <c r="AD27" s="637"/>
      <c r="AE27" s="637"/>
      <c r="AF27" s="637"/>
      <c r="AG27" s="637"/>
      <c r="AH27" s="636"/>
    </row>
    <row r="28" spans="2:34" s="1" customFormat="1" ht="21" customHeight="1" x14ac:dyDescent="0.2">
      <c r="B28" s="628"/>
      <c r="C28" s="628"/>
      <c r="D28" s="628"/>
      <c r="E28" s="628"/>
      <c r="F28" s="628"/>
      <c r="G28" s="628"/>
      <c r="H28" s="628"/>
      <c r="I28" s="628"/>
      <c r="J28" s="628"/>
      <c r="K28" s="628"/>
      <c r="L28" s="628"/>
      <c r="M28" s="628"/>
      <c r="N28" s="628"/>
      <c r="O28" s="628"/>
      <c r="P28" s="628"/>
      <c r="Q28" s="628"/>
      <c r="R28" s="628"/>
      <c r="S28" s="628"/>
      <c r="T28" s="628"/>
      <c r="U28" s="628"/>
      <c r="V28" s="628"/>
      <c r="W28" s="628"/>
      <c r="X28" s="628"/>
      <c r="Y28" s="628"/>
      <c r="Z28" s="628"/>
      <c r="AA28" s="628"/>
      <c r="AB28" s="628"/>
      <c r="AC28" s="628"/>
      <c r="AD28" s="628"/>
      <c r="AE28" s="628"/>
      <c r="AF28" s="628"/>
      <c r="AG28" s="628"/>
      <c r="AH28" s="628"/>
    </row>
    <row r="29" spans="2:34" s="1" customFormat="1" ht="27" customHeight="1" x14ac:dyDescent="0.2">
      <c r="B29" s="5" t="s">
        <v>933</v>
      </c>
      <c r="C29" s="628" t="s">
        <v>934</v>
      </c>
      <c r="D29" s="628"/>
      <c r="E29" s="628"/>
      <c r="F29" s="628"/>
      <c r="G29" s="628"/>
      <c r="H29" s="628"/>
      <c r="I29" s="628"/>
      <c r="J29" s="628"/>
      <c r="K29" s="628"/>
      <c r="L29" s="628"/>
      <c r="M29" s="628"/>
      <c r="N29" s="628"/>
      <c r="O29" s="628"/>
      <c r="P29" s="628"/>
      <c r="Q29" s="628"/>
      <c r="R29" s="628"/>
      <c r="S29" s="663"/>
      <c r="T29" s="628"/>
      <c r="U29" s="628"/>
      <c r="V29" s="628"/>
      <c r="W29" s="628"/>
      <c r="X29" s="628"/>
      <c r="Y29" s="637"/>
      <c r="Z29" s="637"/>
      <c r="AA29" s="628"/>
      <c r="AB29" s="628"/>
      <c r="AC29" s="628"/>
      <c r="AD29" s="637"/>
      <c r="AE29" s="637"/>
      <c r="AF29" s="637"/>
      <c r="AG29" s="637"/>
      <c r="AH29" s="4"/>
    </row>
    <row r="30" spans="2:34" s="1" customFormat="1" ht="11.25" customHeight="1" x14ac:dyDescent="0.2">
      <c r="B30" s="59"/>
      <c r="C30" s="5"/>
      <c r="D30" s="637"/>
      <c r="E30" s="637"/>
      <c r="F30" s="637"/>
      <c r="G30" s="4"/>
      <c r="H30" s="637"/>
      <c r="I30" s="637"/>
      <c r="J30" s="637"/>
      <c r="K30" s="637"/>
      <c r="L30" s="637"/>
      <c r="M30" s="637"/>
      <c r="N30" s="637"/>
      <c r="O30" s="637"/>
      <c r="P30" s="637"/>
      <c r="Q30" s="637"/>
      <c r="R30" s="637"/>
      <c r="S30" s="637"/>
      <c r="T30" s="637"/>
      <c r="U30" s="637"/>
      <c r="V30" s="637"/>
      <c r="W30" s="637"/>
      <c r="X30" s="637"/>
      <c r="Y30" s="637"/>
      <c r="Z30" s="637"/>
      <c r="AA30" s="637"/>
      <c r="AB30" s="637"/>
      <c r="AC30" s="637"/>
      <c r="AD30" s="637"/>
      <c r="AE30" s="5"/>
      <c r="AF30" s="637"/>
      <c r="AG30" s="4"/>
      <c r="AH30" s="636"/>
    </row>
    <row r="31" spans="2:34" s="1" customFormat="1" ht="27" customHeight="1" x14ac:dyDescent="0.2">
      <c r="B31" s="59"/>
      <c r="C31" s="2540" t="s">
        <v>935</v>
      </c>
      <c r="D31" s="2533"/>
      <c r="E31" s="2533"/>
      <c r="F31" s="2533"/>
      <c r="G31" s="2541"/>
      <c r="S31" s="2640" t="s">
        <v>921</v>
      </c>
      <c r="T31" s="2641"/>
      <c r="U31" s="2640" t="s">
        <v>922</v>
      </c>
      <c r="V31" s="2641"/>
      <c r="W31" s="2640" t="s">
        <v>923</v>
      </c>
      <c r="X31" s="2641"/>
      <c r="Y31" s="2258" t="s">
        <v>924</v>
      </c>
      <c r="Z31" s="2260"/>
      <c r="AE31" s="59"/>
      <c r="AG31" s="636"/>
      <c r="AH31" s="636"/>
    </row>
    <row r="32" spans="2:34" s="1" customFormat="1" ht="27" customHeight="1" x14ac:dyDescent="0.2">
      <c r="B32" s="59"/>
      <c r="C32" s="2540"/>
      <c r="D32" s="2533"/>
      <c r="E32" s="2533"/>
      <c r="F32" s="2533"/>
      <c r="G32" s="2541"/>
      <c r="I32" s="627" t="s">
        <v>605</v>
      </c>
      <c r="J32" s="2637" t="s">
        <v>925</v>
      </c>
      <c r="K32" s="2638"/>
      <c r="L32" s="2638"/>
      <c r="M32" s="2638"/>
      <c r="N32" s="2638"/>
      <c r="O32" s="2638"/>
      <c r="P32" s="2638"/>
      <c r="Q32" s="2638"/>
      <c r="R32" s="2639"/>
      <c r="S32" s="589"/>
      <c r="T32" s="663" t="s">
        <v>606</v>
      </c>
      <c r="U32" s="589"/>
      <c r="V32" s="664" t="s">
        <v>606</v>
      </c>
      <c r="W32" s="628"/>
      <c r="X32" s="664" t="s">
        <v>606</v>
      </c>
      <c r="Y32" s="2635"/>
      <c r="Z32" s="2636"/>
      <c r="AE32" s="59"/>
      <c r="AG32" s="636"/>
      <c r="AH32" s="636"/>
    </row>
    <row r="33" spans="2:34" s="1" customFormat="1" ht="27" customHeight="1" x14ac:dyDescent="0.2">
      <c r="B33" s="59"/>
      <c r="C33" s="2540"/>
      <c r="D33" s="2533"/>
      <c r="E33" s="2533"/>
      <c r="F33" s="2533"/>
      <c r="G33" s="2541"/>
      <c r="I33" s="627" t="s">
        <v>607</v>
      </c>
      <c r="J33" s="2632" t="s">
        <v>926</v>
      </c>
      <c r="K33" s="2633"/>
      <c r="L33" s="2633"/>
      <c r="M33" s="2633"/>
      <c r="N33" s="2633"/>
      <c r="O33" s="2633"/>
      <c r="P33" s="2633"/>
      <c r="Q33" s="2633"/>
      <c r="R33" s="2634"/>
      <c r="S33" s="589"/>
      <c r="T33" s="663" t="s">
        <v>606</v>
      </c>
      <c r="U33" s="589"/>
      <c r="V33" s="664" t="s">
        <v>606</v>
      </c>
      <c r="W33" s="628"/>
      <c r="X33" s="664" t="s">
        <v>606</v>
      </c>
      <c r="Y33" s="2635"/>
      <c r="Z33" s="2636"/>
      <c r="AA33" s="2441" t="s">
        <v>927</v>
      </c>
      <c r="AB33" s="2441"/>
      <c r="AC33" s="2441"/>
      <c r="AD33" s="2524"/>
      <c r="AE33" s="59"/>
      <c r="AG33" s="636"/>
      <c r="AH33" s="636"/>
    </row>
    <row r="34" spans="2:34" s="1" customFormat="1" ht="27" customHeight="1" x14ac:dyDescent="0.2">
      <c r="B34" s="59"/>
      <c r="C34" s="59"/>
      <c r="G34" s="636"/>
      <c r="I34" s="627" t="s">
        <v>690</v>
      </c>
      <c r="J34" s="2637" t="s">
        <v>928</v>
      </c>
      <c r="K34" s="2638"/>
      <c r="L34" s="2638"/>
      <c r="M34" s="2638"/>
      <c r="N34" s="2638"/>
      <c r="O34" s="2638"/>
      <c r="P34" s="2638"/>
      <c r="Q34" s="2638"/>
      <c r="R34" s="2639"/>
      <c r="S34" s="5"/>
      <c r="T34" s="162" t="s">
        <v>445</v>
      </c>
      <c r="U34" s="5"/>
      <c r="V34" s="185" t="s">
        <v>445</v>
      </c>
      <c r="W34" s="637"/>
      <c r="X34" s="185" t="s">
        <v>445</v>
      </c>
      <c r="Y34" s="648"/>
      <c r="Z34" s="664" t="s">
        <v>445</v>
      </c>
      <c r="AA34" s="1" t="s">
        <v>608</v>
      </c>
      <c r="AB34" s="2596" t="s">
        <v>932</v>
      </c>
      <c r="AC34" s="2596"/>
      <c r="AD34" s="2611"/>
      <c r="AE34" s="183" t="s">
        <v>580</v>
      </c>
      <c r="AF34" s="115" t="s">
        <v>581</v>
      </c>
      <c r="AG34" s="184" t="s">
        <v>582</v>
      </c>
      <c r="AH34" s="636"/>
    </row>
    <row r="35" spans="2:34" s="1" customFormat="1" ht="27" customHeight="1" x14ac:dyDescent="0.2">
      <c r="B35" s="59"/>
      <c r="C35" s="2523"/>
      <c r="D35" s="2630"/>
      <c r="E35" s="2630"/>
      <c r="F35" s="2630"/>
      <c r="G35" s="2631"/>
      <c r="I35" s="627" t="s">
        <v>692</v>
      </c>
      <c r="J35" s="2632" t="s">
        <v>936</v>
      </c>
      <c r="K35" s="2633"/>
      <c r="L35" s="2633"/>
      <c r="M35" s="2633"/>
      <c r="N35" s="2633"/>
      <c r="O35" s="2633"/>
      <c r="P35" s="2633"/>
      <c r="Q35" s="2633"/>
      <c r="R35" s="2634"/>
      <c r="S35" s="589"/>
      <c r="T35" s="663" t="s">
        <v>606</v>
      </c>
      <c r="U35" s="589"/>
      <c r="V35" s="664" t="s">
        <v>606</v>
      </c>
      <c r="W35" s="628"/>
      <c r="X35" s="664" t="s">
        <v>606</v>
      </c>
      <c r="Y35" s="2635"/>
      <c r="Z35" s="2636"/>
      <c r="AA35" s="2"/>
      <c r="AB35" s="2441" t="s">
        <v>937</v>
      </c>
      <c r="AC35" s="2441"/>
      <c r="AE35" s="134" t="s">
        <v>8</v>
      </c>
      <c r="AF35" s="126" t="s">
        <v>581</v>
      </c>
      <c r="AG35" s="135" t="s">
        <v>8</v>
      </c>
      <c r="AH35" s="636"/>
    </row>
    <row r="36" spans="2:34" s="1" customFormat="1" ht="27" customHeight="1" x14ac:dyDescent="0.2">
      <c r="B36" s="59"/>
      <c r="C36" s="530"/>
      <c r="D36" s="26"/>
      <c r="E36" s="26"/>
      <c r="F36" s="26"/>
      <c r="G36" s="670"/>
      <c r="I36" s="627" t="s">
        <v>699</v>
      </c>
      <c r="J36" s="2637" t="s">
        <v>931</v>
      </c>
      <c r="K36" s="2638"/>
      <c r="L36" s="2638"/>
      <c r="M36" s="2638"/>
      <c r="N36" s="2638"/>
      <c r="O36" s="2638"/>
      <c r="P36" s="2638"/>
      <c r="Q36" s="2638"/>
      <c r="R36" s="2639"/>
      <c r="S36" s="589"/>
      <c r="T36" s="663" t="s">
        <v>445</v>
      </c>
      <c r="U36" s="589"/>
      <c r="V36" s="664" t="s">
        <v>445</v>
      </c>
      <c r="W36" s="628"/>
      <c r="X36" s="664" t="s">
        <v>445</v>
      </c>
      <c r="Y36" s="648"/>
      <c r="Z36" s="664" t="s">
        <v>445</v>
      </c>
      <c r="AA36" s="1" t="s">
        <v>608</v>
      </c>
      <c r="AB36" s="2596" t="s">
        <v>859</v>
      </c>
      <c r="AC36" s="2596"/>
      <c r="AD36" s="2611"/>
      <c r="AE36" s="64"/>
      <c r="AF36" s="2"/>
      <c r="AG36" s="52"/>
      <c r="AH36" s="636"/>
    </row>
    <row r="37" spans="2:34" s="1" customFormat="1" ht="12" customHeight="1" x14ac:dyDescent="0.2">
      <c r="B37" s="59"/>
      <c r="C37" s="55"/>
      <c r="D37" s="6"/>
      <c r="E37" s="6"/>
      <c r="F37" s="6"/>
      <c r="G37" s="56"/>
      <c r="J37" s="12"/>
      <c r="K37" s="12"/>
      <c r="L37" s="12"/>
      <c r="M37" s="12"/>
      <c r="N37" s="12"/>
      <c r="O37" s="12"/>
      <c r="P37" s="12"/>
      <c r="Q37" s="12"/>
      <c r="R37" s="12"/>
      <c r="S37" s="12"/>
      <c r="T37" s="12"/>
      <c r="U37" s="12"/>
      <c r="W37" s="598"/>
      <c r="Y37" s="598"/>
      <c r="AA37" s="598"/>
      <c r="AB37" s="598"/>
      <c r="AE37" s="2523"/>
      <c r="AF37" s="2441"/>
      <c r="AG37" s="2524"/>
      <c r="AH37" s="636"/>
    </row>
    <row r="38" spans="2:34" s="1" customFormat="1" ht="11.25" customHeight="1" x14ac:dyDescent="0.2">
      <c r="B38" s="55"/>
      <c r="C38" s="6"/>
      <c r="D38" s="6"/>
      <c r="E38" s="6"/>
      <c r="F38" s="6"/>
      <c r="G38" s="6"/>
      <c r="H38" s="628"/>
      <c r="I38" s="628"/>
      <c r="J38" s="588"/>
      <c r="K38" s="588"/>
      <c r="L38" s="588"/>
      <c r="M38" s="588"/>
      <c r="N38" s="588"/>
      <c r="O38" s="588"/>
      <c r="P38" s="588"/>
      <c r="Q38" s="588"/>
      <c r="R38" s="588"/>
      <c r="S38" s="588"/>
      <c r="T38" s="588"/>
      <c r="U38" s="588"/>
      <c r="V38" s="628"/>
      <c r="W38" s="663"/>
      <c r="X38" s="628"/>
      <c r="Y38" s="663"/>
      <c r="Z38" s="628"/>
      <c r="AA38" s="663"/>
      <c r="AB38" s="663"/>
      <c r="AC38" s="628"/>
      <c r="AD38" s="628"/>
      <c r="AE38" s="660"/>
      <c r="AF38" s="660"/>
      <c r="AG38" s="178"/>
      <c r="AH38" s="636"/>
    </row>
    <row r="39" spans="2:34" ht="19.5" customHeight="1" x14ac:dyDescent="0.2">
      <c r="C39" s="2574" t="s">
        <v>938</v>
      </c>
      <c r="D39" s="2254"/>
      <c r="E39" s="2254"/>
      <c r="F39" s="2254"/>
      <c r="G39" s="2254"/>
      <c r="H39" s="2254"/>
      <c r="I39" s="2254"/>
      <c r="J39" s="2254"/>
      <c r="K39" s="2254"/>
      <c r="L39" s="2254"/>
      <c r="M39" s="2254"/>
      <c r="N39" s="2254"/>
      <c r="O39" s="2254"/>
      <c r="P39" s="2254"/>
      <c r="Q39" s="2254"/>
      <c r="R39" s="2254"/>
      <c r="S39" s="2254"/>
      <c r="T39" s="2254"/>
      <c r="U39" s="2254"/>
      <c r="V39" s="2254"/>
      <c r="W39" s="2254"/>
      <c r="X39" s="2254"/>
      <c r="Y39" s="2254"/>
      <c r="Z39" s="2254"/>
      <c r="AA39" s="2254"/>
      <c r="AB39" s="2254"/>
      <c r="AC39" s="2254"/>
      <c r="AD39" s="2254"/>
      <c r="AE39" s="2254"/>
      <c r="AF39" s="2254"/>
      <c r="AG39" s="2574"/>
      <c r="AH39" s="17"/>
    </row>
    <row r="40" spans="2:34" x14ac:dyDescent="0.2">
      <c r="C40" s="2254" t="s">
        <v>909</v>
      </c>
      <c r="D40" s="2254"/>
      <c r="E40" s="2254"/>
      <c r="F40" s="2254"/>
      <c r="G40" s="2254"/>
      <c r="H40" s="2254"/>
      <c r="I40" s="2254"/>
      <c r="J40" s="2254"/>
      <c r="K40" s="2254"/>
      <c r="L40" s="2254"/>
      <c r="M40" s="2254"/>
      <c r="N40" s="2254"/>
      <c r="O40" s="2254"/>
      <c r="P40" s="2254"/>
      <c r="Q40" s="2254"/>
      <c r="R40" s="2254"/>
      <c r="S40" s="2254"/>
      <c r="T40" s="2254"/>
      <c r="U40" s="2254"/>
      <c r="V40" s="2254"/>
      <c r="W40" s="2254"/>
      <c r="X40" s="2254"/>
      <c r="Y40" s="2254"/>
      <c r="Z40" s="2254"/>
      <c r="AA40" s="2254"/>
      <c r="AB40" s="2254"/>
      <c r="AC40" s="2254"/>
      <c r="AD40" s="2254"/>
      <c r="AE40" s="2254"/>
      <c r="AF40" s="2254"/>
      <c r="AG40" s="2254"/>
    </row>
  </sheetData>
  <mergeCells count="61">
    <mergeCell ref="Z15:AC15"/>
    <mergeCell ref="C5:AG5"/>
    <mergeCell ref="C7:G7"/>
    <mergeCell ref="H7:AH7"/>
    <mergeCell ref="C8:G8"/>
    <mergeCell ref="C9:G9"/>
    <mergeCell ref="C10:G10"/>
    <mergeCell ref="C14:G15"/>
    <mergeCell ref="J14:U14"/>
    <mergeCell ref="V14:W14"/>
    <mergeCell ref="J15:U15"/>
    <mergeCell ref="V15:W15"/>
    <mergeCell ref="C16:G16"/>
    <mergeCell ref="J16:U16"/>
    <mergeCell ref="V16:W16"/>
    <mergeCell ref="Z16:AC16"/>
    <mergeCell ref="J17:U17"/>
    <mergeCell ref="V17:W17"/>
    <mergeCell ref="Z17:AC17"/>
    <mergeCell ref="C20:G21"/>
    <mergeCell ref="S20:T20"/>
    <mergeCell ref="U20:V20"/>
    <mergeCell ref="W20:X20"/>
    <mergeCell ref="Y20:Z20"/>
    <mergeCell ref="J21:R21"/>
    <mergeCell ref="Y21:Z21"/>
    <mergeCell ref="C22:G22"/>
    <mergeCell ref="J22:R22"/>
    <mergeCell ref="Y22:Z22"/>
    <mergeCell ref="AA22:AD22"/>
    <mergeCell ref="J23:R23"/>
    <mergeCell ref="AB23:AD23"/>
    <mergeCell ref="C24:G24"/>
    <mergeCell ref="J24:R24"/>
    <mergeCell ref="Y24:Z24"/>
    <mergeCell ref="AB24:AC24"/>
    <mergeCell ref="J25:R25"/>
    <mergeCell ref="AB25:AD25"/>
    <mergeCell ref="AE26:AG26"/>
    <mergeCell ref="C31:G32"/>
    <mergeCell ref="S31:T31"/>
    <mergeCell ref="U31:V31"/>
    <mergeCell ref="W31:X31"/>
    <mergeCell ref="Y31:Z31"/>
    <mergeCell ref="J32:R32"/>
    <mergeCell ref="Y32:Z32"/>
    <mergeCell ref="C33:G33"/>
    <mergeCell ref="J33:R33"/>
    <mergeCell ref="Y33:Z33"/>
    <mergeCell ref="AA33:AD33"/>
    <mergeCell ref="J34:R34"/>
    <mergeCell ref="AB34:AD34"/>
    <mergeCell ref="AE37:AG37"/>
    <mergeCell ref="C39:AG39"/>
    <mergeCell ref="C40:AG40"/>
    <mergeCell ref="C35:G35"/>
    <mergeCell ref="J35:R35"/>
    <mergeCell ref="Y35:Z35"/>
    <mergeCell ref="AB35:AC35"/>
    <mergeCell ref="J36:R36"/>
    <mergeCell ref="AB36:AD36"/>
  </mergeCells>
  <phoneticPr fontId="10"/>
  <dataValidations count="1">
    <dataValidation type="list" allowBlank="1" showInputMessage="1" showErrorMessage="1" sqref="I8:I10 N8 S8 AE17 AG17 AE24 AG24 AE35 AG35" xr:uid="{00000000-0002-0000-2500-000000000000}">
      <formula1>"□,■"</formula1>
    </dataValidation>
  </dataValidations>
  <pageMargins left="0.7" right="0.7" top="0.75" bottom="0.75" header="0.3" footer="0.3"/>
  <pageSetup paperSize="9" scale="70" fitToHeight="0"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77">
    <pageSetUpPr fitToPage="1"/>
  </sheetPr>
  <dimension ref="B1:AF55"/>
  <sheetViews>
    <sheetView workbookViewId="0"/>
  </sheetViews>
  <sheetFormatPr defaultColWidth="3.44140625" defaultRowHeight="13.2" x14ac:dyDescent="0.2"/>
  <cols>
    <col min="1" max="1" width="1.44140625" style="3" customWidth="1"/>
    <col min="2" max="2" width="2.44140625" style="3" customWidth="1"/>
    <col min="3" max="3" width="3" style="57" customWidth="1"/>
    <col min="4" max="7" width="4.88671875" style="3" customWidth="1"/>
    <col min="8" max="8" width="3.88671875" style="3" customWidth="1"/>
    <col min="9" max="10" width="4.88671875" style="3" customWidth="1"/>
    <col min="11" max="21" width="5.44140625" style="3" customWidth="1"/>
    <col min="22" max="25" width="4.88671875" style="3" customWidth="1"/>
    <col min="26" max="26" width="5.44140625" style="3" customWidth="1"/>
    <col min="27" max="31" width="4.88671875" style="3" customWidth="1"/>
    <col min="32" max="32" width="2.21875" style="3" customWidth="1"/>
    <col min="33" max="33" width="1.44140625" style="3" customWidth="1"/>
    <col min="34" max="34" width="1.6640625" style="3" customWidth="1"/>
    <col min="35" max="16384" width="3.44140625" style="3"/>
  </cols>
  <sheetData>
    <row r="1" spans="2:32" s="1" customFormat="1" x14ac:dyDescent="0.2"/>
    <row r="2" spans="2:32" s="1" customFormat="1" x14ac:dyDescent="0.2">
      <c r="C2" s="1" t="s">
        <v>1119</v>
      </c>
    </row>
    <row r="3" spans="2:32" s="1" customFormat="1" x14ac:dyDescent="0.2">
      <c r="Y3" s="598" t="s">
        <v>427</v>
      </c>
      <c r="Z3" s="7"/>
      <c r="AA3" s="7" t="s">
        <v>428</v>
      </c>
      <c r="AB3" s="7"/>
      <c r="AC3" s="7" t="s">
        <v>476</v>
      </c>
      <c r="AD3" s="7"/>
      <c r="AE3" s="7" t="s">
        <v>477</v>
      </c>
    </row>
    <row r="4" spans="2:32" s="1" customFormat="1" x14ac:dyDescent="0.2">
      <c r="AE4" s="598"/>
    </row>
    <row r="5" spans="2:32" s="1" customFormat="1" ht="26.25" customHeight="1" x14ac:dyDescent="0.2">
      <c r="C5" s="2533" t="s">
        <v>1442</v>
      </c>
      <c r="D5" s="2441"/>
      <c r="E5" s="2441"/>
      <c r="F5" s="2441"/>
      <c r="G5" s="2441"/>
      <c r="H5" s="2441"/>
      <c r="I5" s="2441"/>
      <c r="J5" s="2441"/>
      <c r="K5" s="2441"/>
      <c r="L5" s="2441"/>
      <c r="M5" s="2441"/>
      <c r="N5" s="2441"/>
      <c r="O5" s="2441"/>
      <c r="P5" s="2441"/>
      <c r="Q5" s="2441"/>
      <c r="R5" s="2441"/>
      <c r="S5" s="2441"/>
      <c r="T5" s="2441"/>
      <c r="U5" s="2441"/>
      <c r="V5" s="2441"/>
      <c r="W5" s="2441"/>
      <c r="X5" s="2441"/>
      <c r="Y5" s="2441"/>
      <c r="Z5" s="2441"/>
      <c r="AA5" s="2441"/>
      <c r="AB5" s="2441"/>
      <c r="AC5" s="2441"/>
      <c r="AD5" s="2441"/>
      <c r="AE5" s="2441"/>
    </row>
    <row r="6" spans="2:32" s="1" customFormat="1" x14ac:dyDescent="0.2"/>
    <row r="7" spans="2:32" s="1" customFormat="1" ht="27" customHeight="1" x14ac:dyDescent="0.2">
      <c r="B7" s="589"/>
      <c r="C7" s="2445" t="s">
        <v>793</v>
      </c>
      <c r="D7" s="2545"/>
      <c r="E7" s="2545"/>
      <c r="F7" s="2545"/>
      <c r="G7" s="2545"/>
      <c r="H7" s="2545"/>
      <c r="I7" s="2443"/>
      <c r="J7" s="2444"/>
      <c r="K7" s="2444"/>
      <c r="L7" s="2444"/>
      <c r="M7" s="2444"/>
      <c r="N7" s="2444"/>
      <c r="O7" s="2444"/>
      <c r="P7" s="2444"/>
      <c r="Q7" s="2444"/>
      <c r="R7" s="2444"/>
      <c r="S7" s="2444"/>
      <c r="T7" s="2444"/>
      <c r="U7" s="2444"/>
      <c r="V7" s="2444"/>
      <c r="W7" s="2444"/>
      <c r="X7" s="2444"/>
      <c r="Y7" s="2444"/>
      <c r="Z7" s="2444"/>
      <c r="AA7" s="2444"/>
      <c r="AB7" s="2444"/>
      <c r="AC7" s="2444"/>
      <c r="AD7" s="2444"/>
      <c r="AE7" s="2444"/>
      <c r="AF7" s="2445"/>
    </row>
    <row r="8" spans="2:32" ht="27" customHeight="1" x14ac:dyDescent="0.2">
      <c r="B8" s="9"/>
      <c r="C8" s="2444" t="s">
        <v>794</v>
      </c>
      <c r="D8" s="2444"/>
      <c r="E8" s="2444"/>
      <c r="F8" s="2444"/>
      <c r="G8" s="2444"/>
      <c r="H8" s="2445"/>
      <c r="I8" s="124" t="s">
        <v>8</v>
      </c>
      <c r="J8" s="649" t="s">
        <v>573</v>
      </c>
      <c r="K8" s="649"/>
      <c r="L8" s="649"/>
      <c r="M8" s="649"/>
      <c r="N8" s="126" t="s">
        <v>8</v>
      </c>
      <c r="O8" s="649" t="s">
        <v>574</v>
      </c>
      <c r="P8" s="649"/>
      <c r="Q8" s="649"/>
      <c r="R8" s="649"/>
      <c r="S8" s="126" t="s">
        <v>8</v>
      </c>
      <c r="T8" s="649" t="s">
        <v>575</v>
      </c>
      <c r="U8" s="649"/>
      <c r="V8" s="649"/>
      <c r="W8" s="649"/>
      <c r="X8" s="649"/>
      <c r="Y8" s="649"/>
      <c r="Z8" s="649"/>
      <c r="AA8" s="649"/>
      <c r="AB8" s="649"/>
      <c r="AC8" s="649"/>
      <c r="AD8" s="649"/>
      <c r="AE8" s="649"/>
      <c r="AF8" s="11"/>
    </row>
    <row r="9" spans="2:32" ht="27" customHeight="1" x14ac:dyDescent="0.2">
      <c r="B9" s="16"/>
      <c r="C9" s="2517" t="s">
        <v>795</v>
      </c>
      <c r="D9" s="2517"/>
      <c r="E9" s="2517"/>
      <c r="F9" s="2517"/>
      <c r="G9" s="2517"/>
      <c r="H9" s="2518"/>
      <c r="I9" s="143" t="s">
        <v>8</v>
      </c>
      <c r="J9" s="637" t="s">
        <v>948</v>
      </c>
      <c r="K9" s="13"/>
      <c r="L9" s="13"/>
      <c r="M9" s="13"/>
      <c r="N9" s="13"/>
      <c r="O9" s="13"/>
      <c r="P9" s="13"/>
      <c r="Q9" s="13"/>
      <c r="R9" s="13"/>
      <c r="S9" s="13"/>
      <c r="T9" s="13"/>
      <c r="U9" s="13"/>
      <c r="V9" s="13"/>
      <c r="W9" s="13"/>
      <c r="X9" s="13"/>
      <c r="Y9" s="13"/>
      <c r="Z9" s="13"/>
      <c r="AA9" s="13"/>
      <c r="AB9" s="13"/>
      <c r="AC9" s="13"/>
      <c r="AD9" s="13"/>
      <c r="AE9" s="13"/>
      <c r="AF9" s="18"/>
    </row>
    <row r="10" spans="2:32" ht="27" customHeight="1" x14ac:dyDescent="0.2">
      <c r="B10" s="118"/>
      <c r="C10" s="2256"/>
      <c r="D10" s="2256"/>
      <c r="E10" s="2256"/>
      <c r="F10" s="2256"/>
      <c r="G10" s="2256"/>
      <c r="H10" s="2558"/>
      <c r="I10" s="134" t="s">
        <v>8</v>
      </c>
      <c r="J10" s="2" t="s">
        <v>949</v>
      </c>
      <c r="K10" s="2"/>
      <c r="L10" s="2"/>
      <c r="M10" s="2"/>
      <c r="N10" s="2"/>
      <c r="O10" s="2"/>
      <c r="P10" s="2"/>
      <c r="Q10" s="2"/>
      <c r="R10" s="2"/>
      <c r="S10" s="2"/>
      <c r="T10" s="2"/>
      <c r="U10" s="2"/>
      <c r="V10" s="2"/>
      <c r="W10" s="2"/>
      <c r="X10" s="2"/>
      <c r="Y10" s="2"/>
      <c r="Z10" s="2"/>
      <c r="AA10" s="2"/>
      <c r="AB10" s="2"/>
      <c r="AC10" s="2"/>
      <c r="AD10" s="2"/>
      <c r="AE10" s="2"/>
      <c r="AF10" s="28"/>
    </row>
    <row r="11" spans="2:32" ht="27" customHeight="1" x14ac:dyDescent="0.2">
      <c r="B11" s="140"/>
      <c r="C11" s="2346"/>
      <c r="D11" s="2346"/>
      <c r="E11" s="2346"/>
      <c r="F11" s="2346"/>
      <c r="G11" s="2346"/>
      <c r="H11" s="2520"/>
      <c r="I11" s="127" t="s">
        <v>8</v>
      </c>
      <c r="J11" s="23" t="s">
        <v>950</v>
      </c>
      <c r="K11" s="23"/>
      <c r="L11" s="23"/>
      <c r="M11" s="23"/>
      <c r="N11" s="23"/>
      <c r="O11" s="23"/>
      <c r="P11" s="23"/>
      <c r="Q11" s="23"/>
      <c r="R11" s="23"/>
      <c r="S11" s="23"/>
      <c r="T11" s="23"/>
      <c r="U11" s="23"/>
      <c r="V11" s="23"/>
      <c r="W11" s="23"/>
      <c r="X11" s="23"/>
      <c r="Y11" s="23"/>
      <c r="Z11" s="23"/>
      <c r="AA11" s="23"/>
      <c r="AB11" s="23"/>
      <c r="AC11" s="23"/>
      <c r="AD11" s="23"/>
      <c r="AE11" s="23"/>
      <c r="AF11" s="20"/>
    </row>
    <row r="12" spans="2:32" s="1" customFormat="1" ht="11.25" customHeight="1" x14ac:dyDescent="0.2"/>
    <row r="13" spans="2:32" s="1" customFormat="1" ht="26.25" customHeight="1" x14ac:dyDescent="0.2">
      <c r="B13" s="5" t="s">
        <v>721</v>
      </c>
      <c r="C13" s="637" t="s">
        <v>951</v>
      </c>
      <c r="D13" s="637"/>
      <c r="E13" s="637"/>
      <c r="F13" s="637"/>
      <c r="G13" s="637"/>
      <c r="H13" s="637"/>
      <c r="I13" s="637"/>
      <c r="J13" s="637"/>
      <c r="K13" s="637"/>
      <c r="L13" s="637"/>
      <c r="M13" s="637"/>
      <c r="N13" s="637"/>
      <c r="O13" s="637"/>
      <c r="P13" s="628"/>
      <c r="Q13" s="162"/>
      <c r="R13" s="637"/>
      <c r="S13" s="637"/>
      <c r="T13" s="637"/>
      <c r="U13" s="637"/>
      <c r="V13" s="637"/>
      <c r="W13" s="637"/>
      <c r="X13" s="637"/>
      <c r="Y13" s="628"/>
      <c r="Z13" s="628"/>
      <c r="AA13" s="628"/>
      <c r="AB13" s="637"/>
      <c r="AC13" s="637"/>
      <c r="AD13" s="637"/>
      <c r="AE13" s="637"/>
      <c r="AF13" s="4"/>
    </row>
    <row r="14" spans="2:32" s="1" customFormat="1" ht="11.25" customHeight="1" x14ac:dyDescent="0.2">
      <c r="B14" s="59"/>
      <c r="C14" s="5"/>
      <c r="D14" s="637"/>
      <c r="E14" s="637"/>
      <c r="F14" s="637"/>
      <c r="G14" s="637"/>
      <c r="H14" s="637"/>
      <c r="I14" s="5"/>
      <c r="J14" s="637"/>
      <c r="K14" s="637"/>
      <c r="L14" s="637"/>
      <c r="M14" s="637"/>
      <c r="N14" s="637"/>
      <c r="O14" s="637"/>
      <c r="P14" s="637"/>
      <c r="Q14" s="637"/>
      <c r="R14" s="637"/>
      <c r="S14" s="637"/>
      <c r="T14" s="637"/>
      <c r="U14" s="637"/>
      <c r="V14" s="637"/>
      <c r="W14" s="637"/>
      <c r="X14" s="637"/>
      <c r="Y14" s="637"/>
      <c r="Z14" s="637"/>
      <c r="AA14" s="637"/>
      <c r="AB14" s="4"/>
      <c r="AC14" s="637"/>
      <c r="AD14" s="637"/>
      <c r="AE14" s="4"/>
      <c r="AF14" s="636"/>
    </row>
    <row r="15" spans="2:32" s="1" customFormat="1" ht="27" customHeight="1" x14ac:dyDescent="0.2">
      <c r="B15" s="59"/>
      <c r="C15" s="2570" t="s">
        <v>939</v>
      </c>
      <c r="D15" s="2254"/>
      <c r="E15" s="2254"/>
      <c r="F15" s="2254"/>
      <c r="G15" s="2254"/>
      <c r="H15" s="2254"/>
      <c r="I15" s="59"/>
      <c r="J15" s="658" t="s">
        <v>605</v>
      </c>
      <c r="K15" s="2637" t="s">
        <v>952</v>
      </c>
      <c r="L15" s="2638"/>
      <c r="M15" s="2638"/>
      <c r="N15" s="2638"/>
      <c r="O15" s="2638"/>
      <c r="P15" s="2638"/>
      <c r="Q15" s="2638"/>
      <c r="R15" s="2638"/>
      <c r="S15" s="2638"/>
      <c r="T15" s="2638"/>
      <c r="U15" s="2639"/>
      <c r="V15" s="2258"/>
      <c r="W15" s="2259"/>
      <c r="X15" s="106" t="s">
        <v>606</v>
      </c>
      <c r="Y15" s="7"/>
      <c r="Z15" s="7"/>
      <c r="AA15" s="7"/>
      <c r="AB15" s="636"/>
      <c r="AC15" s="2441"/>
      <c r="AD15" s="2441"/>
      <c r="AE15" s="2524"/>
      <c r="AF15" s="636"/>
    </row>
    <row r="16" spans="2:32" s="1" customFormat="1" ht="27" customHeight="1" x14ac:dyDescent="0.2">
      <c r="B16" s="59"/>
      <c r="C16" s="2570"/>
      <c r="D16" s="2254"/>
      <c r="E16" s="2254"/>
      <c r="F16" s="2254"/>
      <c r="G16" s="2254"/>
      <c r="H16" s="2254"/>
      <c r="I16" s="59"/>
      <c r="J16" s="658" t="s">
        <v>607</v>
      </c>
      <c r="K16" s="2637" t="s">
        <v>953</v>
      </c>
      <c r="L16" s="2638"/>
      <c r="M16" s="2638"/>
      <c r="N16" s="2638"/>
      <c r="O16" s="2638"/>
      <c r="P16" s="2638"/>
      <c r="Q16" s="2638"/>
      <c r="R16" s="2638"/>
      <c r="S16" s="2638"/>
      <c r="T16" s="2638"/>
      <c r="U16" s="2639"/>
      <c r="V16" s="2258"/>
      <c r="W16" s="2259"/>
      <c r="X16" s="106" t="s">
        <v>606</v>
      </c>
      <c r="Z16" s="2596"/>
      <c r="AA16" s="2596"/>
      <c r="AB16" s="636"/>
      <c r="AC16" s="2"/>
      <c r="AD16" s="2"/>
      <c r="AE16" s="52"/>
      <c r="AF16" s="636"/>
    </row>
    <row r="17" spans="2:32" s="1" customFormat="1" ht="27" customHeight="1" x14ac:dyDescent="0.2">
      <c r="B17" s="59"/>
      <c r="C17" s="2570"/>
      <c r="D17" s="2254"/>
      <c r="E17" s="2254"/>
      <c r="F17" s="2254"/>
      <c r="G17" s="2254"/>
      <c r="H17" s="2254"/>
      <c r="I17" s="59"/>
      <c r="J17" s="658" t="s">
        <v>690</v>
      </c>
      <c r="K17" s="2637" t="s">
        <v>954</v>
      </c>
      <c r="L17" s="2638"/>
      <c r="M17" s="2638"/>
      <c r="N17" s="2638"/>
      <c r="O17" s="2638"/>
      <c r="P17" s="2638"/>
      <c r="Q17" s="2638"/>
      <c r="R17" s="2638"/>
      <c r="S17" s="2638"/>
      <c r="T17" s="2638"/>
      <c r="U17" s="2639"/>
      <c r="V17" s="2258"/>
      <c r="W17" s="2259"/>
      <c r="X17" s="106" t="s">
        <v>606</v>
      </c>
      <c r="Z17" s="2596"/>
      <c r="AA17" s="2596"/>
      <c r="AB17" s="636"/>
      <c r="AC17" s="2"/>
      <c r="AD17" s="2"/>
      <c r="AE17" s="52"/>
      <c r="AF17" s="636"/>
    </row>
    <row r="18" spans="2:32" s="1" customFormat="1" ht="27" customHeight="1" x14ac:dyDescent="0.2">
      <c r="B18" s="59"/>
      <c r="C18" s="110"/>
      <c r="D18" s="12"/>
      <c r="E18" s="12"/>
      <c r="F18" s="12"/>
      <c r="G18" s="12"/>
      <c r="H18" s="12"/>
      <c r="I18" s="59"/>
      <c r="J18" s="658" t="s">
        <v>692</v>
      </c>
      <c r="K18" s="2637" t="s">
        <v>955</v>
      </c>
      <c r="L18" s="2638"/>
      <c r="M18" s="2638"/>
      <c r="N18" s="2638"/>
      <c r="O18" s="2638"/>
      <c r="P18" s="2638"/>
      <c r="Q18" s="2638"/>
      <c r="R18" s="2638"/>
      <c r="S18" s="2638"/>
      <c r="T18" s="2638"/>
      <c r="U18" s="2639"/>
      <c r="V18" s="2258"/>
      <c r="W18" s="2259"/>
      <c r="X18" s="106" t="s">
        <v>606</v>
      </c>
      <c r="Z18" s="2596"/>
      <c r="AA18" s="2596"/>
      <c r="AB18" s="636"/>
      <c r="AC18" s="183" t="s">
        <v>580</v>
      </c>
      <c r="AD18" s="115" t="s">
        <v>581</v>
      </c>
      <c r="AE18" s="184" t="s">
        <v>582</v>
      </c>
      <c r="AF18" s="636"/>
    </row>
    <row r="19" spans="2:32" s="1" customFormat="1" ht="27" customHeight="1" x14ac:dyDescent="0.2">
      <c r="B19" s="59"/>
      <c r="C19" s="2570"/>
      <c r="D19" s="2254"/>
      <c r="E19" s="2254"/>
      <c r="F19" s="2254"/>
      <c r="G19" s="2254"/>
      <c r="H19" s="2254"/>
      <c r="I19" s="59"/>
      <c r="J19" s="658" t="s">
        <v>699</v>
      </c>
      <c r="K19" s="2637" t="s">
        <v>931</v>
      </c>
      <c r="L19" s="2638"/>
      <c r="M19" s="2638"/>
      <c r="N19" s="2638"/>
      <c r="O19" s="2638"/>
      <c r="P19" s="2638"/>
      <c r="Q19" s="2638"/>
      <c r="R19" s="2638"/>
      <c r="S19" s="2638"/>
      <c r="T19" s="2638"/>
      <c r="U19" s="2639"/>
      <c r="V19" s="2258"/>
      <c r="W19" s="2259"/>
      <c r="X19" s="106" t="s">
        <v>445</v>
      </c>
      <c r="Y19" s="1" t="s">
        <v>608</v>
      </c>
      <c r="Z19" s="2596" t="s">
        <v>859</v>
      </c>
      <c r="AA19" s="2596"/>
      <c r="AB19" s="2611"/>
      <c r="AC19" s="134" t="s">
        <v>8</v>
      </c>
      <c r="AD19" s="126" t="s">
        <v>581</v>
      </c>
      <c r="AE19" s="135" t="s">
        <v>8</v>
      </c>
      <c r="AF19" s="636"/>
    </row>
    <row r="20" spans="2:32" s="1" customFormat="1" ht="25.5" customHeight="1" x14ac:dyDescent="0.2">
      <c r="B20" s="59"/>
      <c r="C20" s="55"/>
      <c r="D20" s="6"/>
      <c r="E20" s="6"/>
      <c r="F20" s="6"/>
      <c r="G20" s="6"/>
      <c r="H20" s="6"/>
      <c r="I20" s="55"/>
      <c r="J20" s="6"/>
      <c r="K20" s="6"/>
      <c r="L20" s="6"/>
      <c r="M20" s="6"/>
      <c r="N20" s="6"/>
      <c r="O20" s="6"/>
      <c r="P20" s="6"/>
      <c r="Q20" s="6"/>
      <c r="R20" s="6"/>
      <c r="S20" s="6"/>
      <c r="T20" s="6"/>
      <c r="U20" s="6"/>
      <c r="V20" s="6"/>
      <c r="W20" s="6"/>
      <c r="X20" s="2651" t="s">
        <v>956</v>
      </c>
      <c r="Y20" s="2651"/>
      <c r="Z20" s="2651"/>
      <c r="AA20" s="2651"/>
      <c r="AB20" s="2652"/>
      <c r="AC20" s="6"/>
      <c r="AD20" s="6"/>
      <c r="AE20" s="56"/>
      <c r="AF20" s="636"/>
    </row>
    <row r="21" spans="2:32" s="1" customFormat="1" ht="11.25" customHeight="1" x14ac:dyDescent="0.2">
      <c r="B21" s="59"/>
      <c r="C21" s="59"/>
      <c r="H21" s="636"/>
      <c r="AC21" s="59"/>
      <c r="AE21" s="636"/>
      <c r="AF21" s="636"/>
    </row>
    <row r="22" spans="2:32" s="1" customFormat="1" ht="27" customHeight="1" x14ac:dyDescent="0.2">
      <c r="B22" s="59"/>
      <c r="C22" s="2570" t="s">
        <v>941</v>
      </c>
      <c r="D22" s="2254"/>
      <c r="E22" s="2254"/>
      <c r="F22" s="2254"/>
      <c r="G22" s="2254"/>
      <c r="H22" s="2571"/>
      <c r="J22" s="658" t="s">
        <v>605</v>
      </c>
      <c r="K22" s="2637" t="s">
        <v>952</v>
      </c>
      <c r="L22" s="2638"/>
      <c r="M22" s="2638"/>
      <c r="N22" s="2638"/>
      <c r="O22" s="2638"/>
      <c r="P22" s="2638"/>
      <c r="Q22" s="2638"/>
      <c r="R22" s="2638"/>
      <c r="S22" s="2638"/>
      <c r="T22" s="2638"/>
      <c r="U22" s="2639"/>
      <c r="V22" s="2258"/>
      <c r="W22" s="2259"/>
      <c r="X22" s="106" t="s">
        <v>606</v>
      </c>
      <c r="Y22" s="7"/>
      <c r="Z22" s="7"/>
      <c r="AA22" s="7"/>
      <c r="AC22" s="64"/>
      <c r="AD22" s="2"/>
      <c r="AE22" s="52"/>
      <c r="AF22" s="636"/>
    </row>
    <row r="23" spans="2:32" s="1" customFormat="1" ht="27" customHeight="1" x14ac:dyDescent="0.2">
      <c r="B23" s="59"/>
      <c r="C23" s="2570"/>
      <c r="D23" s="2254"/>
      <c r="E23" s="2254"/>
      <c r="F23" s="2254"/>
      <c r="G23" s="2254"/>
      <c r="H23" s="2571"/>
      <c r="J23" s="658" t="s">
        <v>607</v>
      </c>
      <c r="K23" s="2637" t="s">
        <v>957</v>
      </c>
      <c r="L23" s="2638"/>
      <c r="M23" s="2638"/>
      <c r="N23" s="2638"/>
      <c r="O23" s="2638"/>
      <c r="P23" s="2638"/>
      <c r="Q23" s="2638"/>
      <c r="R23" s="2638"/>
      <c r="S23" s="2638"/>
      <c r="T23" s="2638"/>
      <c r="U23" s="2639"/>
      <c r="V23" s="2258"/>
      <c r="W23" s="2259"/>
      <c r="X23" s="106" t="s">
        <v>606</v>
      </c>
      <c r="Z23" s="594"/>
      <c r="AA23" s="594"/>
      <c r="AC23" s="530"/>
      <c r="AD23" s="7"/>
      <c r="AE23" s="63"/>
      <c r="AF23" s="636"/>
    </row>
    <row r="24" spans="2:32" s="1" customFormat="1" ht="27" customHeight="1" x14ac:dyDescent="0.2">
      <c r="B24" s="59"/>
      <c r="C24" s="110"/>
      <c r="D24" s="12"/>
      <c r="E24" s="12"/>
      <c r="F24" s="12"/>
      <c r="G24" s="12"/>
      <c r="H24" s="586"/>
      <c r="J24" s="658" t="s">
        <v>690</v>
      </c>
      <c r="K24" s="2637" t="s">
        <v>958</v>
      </c>
      <c r="L24" s="2638"/>
      <c r="M24" s="2638"/>
      <c r="N24" s="2638"/>
      <c r="O24" s="2638"/>
      <c r="P24" s="2638"/>
      <c r="Q24" s="2638"/>
      <c r="R24" s="2638"/>
      <c r="S24" s="2638"/>
      <c r="T24" s="2638"/>
      <c r="U24" s="2639"/>
      <c r="V24" s="2258"/>
      <c r="W24" s="2259"/>
      <c r="X24" s="106" t="s">
        <v>606</v>
      </c>
      <c r="Z24" s="594"/>
      <c r="AA24" s="594"/>
      <c r="AC24" s="530"/>
      <c r="AD24" s="7"/>
      <c r="AE24" s="63"/>
      <c r="AF24" s="636"/>
    </row>
    <row r="25" spans="2:32" s="1" customFormat="1" ht="27" customHeight="1" x14ac:dyDescent="0.2">
      <c r="B25" s="59"/>
      <c r="C25" s="110"/>
      <c r="D25" s="12"/>
      <c r="E25" s="12"/>
      <c r="F25" s="12"/>
      <c r="G25" s="12"/>
      <c r="H25" s="586"/>
      <c r="J25" s="658" t="s">
        <v>692</v>
      </c>
      <c r="K25" s="2632" t="s">
        <v>959</v>
      </c>
      <c r="L25" s="2638"/>
      <c r="M25" s="2638"/>
      <c r="N25" s="2638"/>
      <c r="O25" s="2638"/>
      <c r="P25" s="2638"/>
      <c r="Q25" s="2638"/>
      <c r="R25" s="2638"/>
      <c r="S25" s="2638"/>
      <c r="T25" s="2638"/>
      <c r="U25" s="2639"/>
      <c r="V25" s="2258"/>
      <c r="W25" s="2259"/>
      <c r="X25" s="106" t="s">
        <v>606</v>
      </c>
      <c r="Z25" s="594"/>
      <c r="AA25" s="594"/>
      <c r="AC25" s="530"/>
      <c r="AD25" s="7"/>
      <c r="AE25" s="63"/>
      <c r="AF25" s="636"/>
    </row>
    <row r="26" spans="2:32" s="1" customFormat="1" ht="27" customHeight="1" x14ac:dyDescent="0.2">
      <c r="B26" s="59"/>
      <c r="C26" s="110"/>
      <c r="D26" s="12"/>
      <c r="E26" s="12"/>
      <c r="F26" s="12"/>
      <c r="G26" s="12"/>
      <c r="H26" s="586"/>
      <c r="J26" s="658" t="s">
        <v>699</v>
      </c>
      <c r="K26" s="2637" t="s">
        <v>942</v>
      </c>
      <c r="L26" s="2638"/>
      <c r="M26" s="2638"/>
      <c r="N26" s="2638"/>
      <c r="O26" s="2638"/>
      <c r="P26" s="2638"/>
      <c r="Q26" s="2638"/>
      <c r="R26" s="2638"/>
      <c r="S26" s="2638"/>
      <c r="T26" s="2638"/>
      <c r="U26" s="2639"/>
      <c r="V26" s="2258"/>
      <c r="W26" s="2259"/>
      <c r="X26" s="106" t="s">
        <v>606</v>
      </c>
      <c r="Z26" s="594"/>
      <c r="AA26" s="594"/>
      <c r="AC26" s="183" t="s">
        <v>580</v>
      </c>
      <c r="AD26" s="115" t="s">
        <v>581</v>
      </c>
      <c r="AE26" s="184" t="s">
        <v>582</v>
      </c>
      <c r="AF26" s="636"/>
    </row>
    <row r="27" spans="2:32" s="1" customFormat="1" ht="27" customHeight="1" x14ac:dyDescent="0.2">
      <c r="B27" s="59"/>
      <c r="C27" s="59"/>
      <c r="H27" s="636"/>
      <c r="J27" s="658" t="s">
        <v>701</v>
      </c>
      <c r="K27" s="2637" t="s">
        <v>960</v>
      </c>
      <c r="L27" s="2638"/>
      <c r="M27" s="2638"/>
      <c r="N27" s="2638"/>
      <c r="O27" s="2638"/>
      <c r="P27" s="2638"/>
      <c r="Q27" s="2638"/>
      <c r="R27" s="2638"/>
      <c r="S27" s="2638"/>
      <c r="T27" s="2638"/>
      <c r="U27" s="2639"/>
      <c r="V27" s="2258"/>
      <c r="W27" s="2259"/>
      <c r="X27" s="106" t="s">
        <v>445</v>
      </c>
      <c r="Y27" s="1" t="s">
        <v>608</v>
      </c>
      <c r="Z27" s="2596" t="s">
        <v>859</v>
      </c>
      <c r="AA27" s="2596"/>
      <c r="AC27" s="134" t="s">
        <v>8</v>
      </c>
      <c r="AD27" s="126" t="s">
        <v>581</v>
      </c>
      <c r="AE27" s="135" t="s">
        <v>8</v>
      </c>
      <c r="AF27" s="636"/>
    </row>
    <row r="28" spans="2:32" s="1" customFormat="1" ht="18.75" customHeight="1" x14ac:dyDescent="0.2">
      <c r="B28" s="59"/>
      <c r="C28" s="59"/>
      <c r="H28" s="636"/>
      <c r="J28" s="662"/>
      <c r="K28" s="186"/>
      <c r="L28" s="186"/>
      <c r="M28" s="186"/>
      <c r="N28" s="186"/>
      <c r="O28" s="186"/>
      <c r="P28" s="186"/>
      <c r="Q28" s="186"/>
      <c r="R28" s="186"/>
      <c r="S28" s="186"/>
      <c r="T28" s="186"/>
      <c r="U28" s="186"/>
      <c r="X28" s="2649" t="s">
        <v>961</v>
      </c>
      <c r="Y28" s="2649"/>
      <c r="Z28" s="2649"/>
      <c r="AA28" s="2649"/>
      <c r="AB28" s="2650"/>
      <c r="AC28" s="530"/>
      <c r="AD28" s="7"/>
      <c r="AE28" s="63"/>
      <c r="AF28" s="636"/>
    </row>
    <row r="29" spans="2:32" s="1" customFormat="1" ht="26.25" customHeight="1" x14ac:dyDescent="0.2">
      <c r="B29" s="59"/>
      <c r="C29" s="110"/>
      <c r="D29" s="12"/>
      <c r="E29" s="12"/>
      <c r="F29" s="12"/>
      <c r="G29" s="12"/>
      <c r="H29" s="586"/>
      <c r="J29" s="662"/>
      <c r="K29" s="186"/>
      <c r="L29" s="186"/>
      <c r="M29" s="186"/>
      <c r="N29" s="186"/>
      <c r="O29" s="186"/>
      <c r="P29" s="186"/>
      <c r="Q29" s="186"/>
      <c r="R29" s="186"/>
      <c r="S29" s="186"/>
      <c r="T29" s="186"/>
      <c r="U29" s="186"/>
      <c r="X29" s="7"/>
      <c r="Y29" s="1" t="s">
        <v>608</v>
      </c>
      <c r="Z29" s="2596" t="s">
        <v>822</v>
      </c>
      <c r="AA29" s="2596"/>
      <c r="AC29" s="134" t="s">
        <v>8</v>
      </c>
      <c r="AD29" s="126" t="s">
        <v>581</v>
      </c>
      <c r="AE29" s="135" t="s">
        <v>8</v>
      </c>
      <c r="AF29" s="636"/>
    </row>
    <row r="30" spans="2:32" s="1" customFormat="1" ht="26.25" customHeight="1" x14ac:dyDescent="0.2">
      <c r="B30" s="59"/>
      <c r="C30" s="110"/>
      <c r="D30" s="12"/>
      <c r="E30" s="12"/>
      <c r="F30" s="12"/>
      <c r="G30" s="12"/>
      <c r="H30" s="586"/>
      <c r="J30" s="662"/>
      <c r="K30" s="186"/>
      <c r="L30" s="186"/>
      <c r="M30" s="186"/>
      <c r="N30" s="186"/>
      <c r="O30" s="186"/>
      <c r="P30" s="186"/>
      <c r="Q30" s="186"/>
      <c r="R30" s="186"/>
      <c r="S30" s="186"/>
      <c r="T30" s="186"/>
      <c r="U30" s="2651" t="s">
        <v>962</v>
      </c>
      <c r="V30" s="2651"/>
      <c r="W30" s="2651"/>
      <c r="X30" s="2651"/>
      <c r="Y30" s="2651"/>
      <c r="Z30" s="2651"/>
      <c r="AA30" s="2651"/>
      <c r="AB30" s="2652"/>
      <c r="AC30" s="64"/>
      <c r="AD30" s="2"/>
      <c r="AE30" s="52"/>
      <c r="AF30" s="636"/>
    </row>
    <row r="31" spans="2:32" s="1" customFormat="1" ht="10.5" customHeight="1" x14ac:dyDescent="0.2">
      <c r="B31" s="59"/>
      <c r="C31" s="5"/>
      <c r="D31" s="637"/>
      <c r="E31" s="637"/>
      <c r="F31" s="637"/>
      <c r="G31" s="637"/>
      <c r="H31" s="4"/>
      <c r="I31" s="637"/>
      <c r="J31" s="637"/>
      <c r="K31" s="637"/>
      <c r="L31" s="637"/>
      <c r="M31" s="637"/>
      <c r="N31" s="637"/>
      <c r="O31" s="637"/>
      <c r="P31" s="637"/>
      <c r="Q31" s="637"/>
      <c r="R31" s="637"/>
      <c r="S31" s="637"/>
      <c r="T31" s="637"/>
      <c r="U31" s="637"/>
      <c r="V31" s="637"/>
      <c r="W31" s="637"/>
      <c r="X31" s="637"/>
      <c r="Y31" s="637"/>
      <c r="Z31" s="637"/>
      <c r="AA31" s="637"/>
      <c r="AB31" s="637"/>
      <c r="AC31" s="5"/>
      <c r="AD31" s="637"/>
      <c r="AE31" s="4"/>
      <c r="AF31" s="636"/>
    </row>
    <row r="32" spans="2:32" s="1" customFormat="1" ht="27" customHeight="1" x14ac:dyDescent="0.2">
      <c r="B32" s="59"/>
      <c r="C32" s="2570" t="s">
        <v>944</v>
      </c>
      <c r="D32" s="2254"/>
      <c r="E32" s="2254"/>
      <c r="F32" s="2254"/>
      <c r="G32" s="2254"/>
      <c r="H32" s="2571"/>
      <c r="J32" s="658" t="s">
        <v>605</v>
      </c>
      <c r="K32" s="2637" t="s">
        <v>963</v>
      </c>
      <c r="L32" s="2638"/>
      <c r="M32" s="2638"/>
      <c r="N32" s="2638"/>
      <c r="O32" s="2638"/>
      <c r="P32" s="2638"/>
      <c r="Q32" s="2638"/>
      <c r="R32" s="2638"/>
      <c r="S32" s="2638"/>
      <c r="T32" s="2638"/>
      <c r="U32" s="2639"/>
      <c r="V32" s="2258"/>
      <c r="W32" s="2259"/>
      <c r="X32" s="106" t="s">
        <v>477</v>
      </c>
      <c r="Y32" s="7"/>
      <c r="Z32" s="7"/>
      <c r="AA32" s="7"/>
      <c r="AC32" s="64"/>
      <c r="AD32" s="2"/>
      <c r="AE32" s="52"/>
      <c r="AF32" s="636"/>
    </row>
    <row r="33" spans="2:32" s="1" customFormat="1" ht="27" customHeight="1" x14ac:dyDescent="0.2">
      <c r="B33" s="59"/>
      <c r="C33" s="2570"/>
      <c r="D33" s="2254"/>
      <c r="E33" s="2254"/>
      <c r="F33" s="2254"/>
      <c r="G33" s="2254"/>
      <c r="H33" s="2571"/>
      <c r="J33" s="658" t="s">
        <v>607</v>
      </c>
      <c r="K33" s="2637" t="s">
        <v>945</v>
      </c>
      <c r="L33" s="2638"/>
      <c r="M33" s="2638"/>
      <c r="N33" s="2638"/>
      <c r="O33" s="2638"/>
      <c r="P33" s="2638"/>
      <c r="Q33" s="2638"/>
      <c r="R33" s="2638"/>
      <c r="S33" s="2638"/>
      <c r="T33" s="2638"/>
      <c r="U33" s="2639"/>
      <c r="V33" s="2258"/>
      <c r="W33" s="2259"/>
      <c r="X33" s="106" t="s">
        <v>477</v>
      </c>
      <c r="Y33" s="7"/>
      <c r="Z33" s="7"/>
      <c r="AA33" s="7"/>
      <c r="AC33" s="183" t="s">
        <v>580</v>
      </c>
      <c r="AD33" s="115" t="s">
        <v>581</v>
      </c>
      <c r="AE33" s="184" t="s">
        <v>582</v>
      </c>
      <c r="AF33" s="636"/>
    </row>
    <row r="34" spans="2:32" s="1" customFormat="1" ht="27" customHeight="1" x14ac:dyDescent="0.2">
      <c r="B34" s="59"/>
      <c r="C34" s="110"/>
      <c r="D34" s="12"/>
      <c r="E34" s="12"/>
      <c r="F34" s="12"/>
      <c r="G34" s="12"/>
      <c r="H34" s="586"/>
      <c r="J34" s="658" t="s">
        <v>690</v>
      </c>
      <c r="K34" s="2637" t="s">
        <v>964</v>
      </c>
      <c r="L34" s="2638"/>
      <c r="M34" s="2638"/>
      <c r="N34" s="2638"/>
      <c r="O34" s="2638"/>
      <c r="P34" s="2638"/>
      <c r="Q34" s="2638"/>
      <c r="R34" s="2638"/>
      <c r="S34" s="2638"/>
      <c r="T34" s="2638"/>
      <c r="U34" s="2639"/>
      <c r="V34" s="2258"/>
      <c r="W34" s="2259"/>
      <c r="X34" s="106" t="s">
        <v>445</v>
      </c>
      <c r="Y34" s="1" t="s">
        <v>608</v>
      </c>
      <c r="Z34" s="2596" t="s">
        <v>814</v>
      </c>
      <c r="AA34" s="2596"/>
      <c r="AC34" s="134" t="s">
        <v>8</v>
      </c>
      <c r="AD34" s="126" t="s">
        <v>581</v>
      </c>
      <c r="AE34" s="135" t="s">
        <v>8</v>
      </c>
      <c r="AF34" s="636"/>
    </row>
    <row r="35" spans="2:32" s="1" customFormat="1" ht="18.75" customHeight="1" x14ac:dyDescent="0.2">
      <c r="B35" s="59"/>
      <c r="C35" s="110"/>
      <c r="D35" s="12"/>
      <c r="E35" s="12"/>
      <c r="F35" s="12"/>
      <c r="G35" s="12"/>
      <c r="H35" s="586"/>
      <c r="J35" s="662"/>
      <c r="K35" s="186"/>
      <c r="L35" s="186"/>
      <c r="M35" s="186"/>
      <c r="N35" s="186"/>
      <c r="O35" s="186"/>
      <c r="P35" s="186"/>
      <c r="Q35" s="186"/>
      <c r="R35" s="186"/>
      <c r="S35" s="186"/>
      <c r="T35" s="186"/>
      <c r="U35" s="186"/>
      <c r="X35" s="2649" t="s">
        <v>961</v>
      </c>
      <c r="Y35" s="2649"/>
      <c r="Z35" s="2649"/>
      <c r="AA35" s="2649"/>
      <c r="AB35" s="2650"/>
      <c r="AC35" s="530"/>
      <c r="AD35" s="7"/>
      <c r="AE35" s="63"/>
      <c r="AF35" s="636"/>
    </row>
    <row r="36" spans="2:32" s="1" customFormat="1" ht="22.5" customHeight="1" x14ac:dyDescent="0.2">
      <c r="B36" s="59"/>
      <c r="C36" s="110"/>
      <c r="D36" s="12"/>
      <c r="E36" s="12"/>
      <c r="F36" s="12"/>
      <c r="G36" s="12"/>
      <c r="H36" s="586"/>
      <c r="J36" s="662"/>
      <c r="K36" s="186"/>
      <c r="L36" s="186"/>
      <c r="M36" s="186"/>
      <c r="N36" s="186"/>
      <c r="O36" s="186"/>
      <c r="P36" s="186"/>
      <c r="Q36" s="186"/>
      <c r="R36" s="186"/>
      <c r="S36" s="186"/>
      <c r="T36" s="186"/>
      <c r="U36" s="186"/>
      <c r="X36" s="7"/>
      <c r="Y36" s="1" t="s">
        <v>608</v>
      </c>
      <c r="Z36" s="2596" t="s">
        <v>946</v>
      </c>
      <c r="AA36" s="2596"/>
      <c r="AC36" s="134" t="s">
        <v>8</v>
      </c>
      <c r="AD36" s="126" t="s">
        <v>581</v>
      </c>
      <c r="AE36" s="135" t="s">
        <v>8</v>
      </c>
      <c r="AF36" s="636"/>
    </row>
    <row r="37" spans="2:32" s="1" customFormat="1" ht="26.25" customHeight="1" x14ac:dyDescent="0.2">
      <c r="B37" s="59"/>
      <c r="C37" s="110"/>
      <c r="D37" s="12"/>
      <c r="E37" s="12"/>
      <c r="F37" s="12"/>
      <c r="G37" s="12"/>
      <c r="H37" s="12"/>
      <c r="I37" s="59"/>
      <c r="J37" s="662"/>
      <c r="K37" s="186"/>
      <c r="L37" s="186"/>
      <c r="M37" s="186"/>
      <c r="N37" s="186"/>
      <c r="O37" s="186"/>
      <c r="P37" s="186"/>
      <c r="Q37" s="186"/>
      <c r="R37" s="186"/>
      <c r="S37" s="186"/>
      <c r="T37" s="186"/>
      <c r="U37" s="186"/>
      <c r="X37" s="2649" t="s">
        <v>962</v>
      </c>
      <c r="Y37" s="2649"/>
      <c r="Z37" s="2649"/>
      <c r="AA37" s="2649"/>
      <c r="AB37" s="2650"/>
      <c r="AC37" s="108"/>
      <c r="AD37" s="574"/>
      <c r="AE37" s="109"/>
      <c r="AF37" s="636"/>
    </row>
    <row r="38" spans="2:32" s="192" customFormat="1" ht="27" customHeight="1" x14ac:dyDescent="0.2">
      <c r="B38" s="188"/>
      <c r="C38" s="189"/>
      <c r="D38" s="190"/>
      <c r="E38" s="190"/>
      <c r="F38" s="190"/>
      <c r="G38" s="190"/>
      <c r="H38" s="190"/>
      <c r="I38" s="190"/>
      <c r="J38" s="190"/>
      <c r="K38" s="190"/>
      <c r="L38" s="190"/>
      <c r="M38" s="190"/>
      <c r="N38" s="190"/>
      <c r="O38" s="190"/>
      <c r="P38" s="190"/>
      <c r="Q38" s="190"/>
      <c r="R38" s="190"/>
      <c r="S38" s="190"/>
      <c r="T38" s="190"/>
      <c r="U38" s="190"/>
      <c r="V38" s="190"/>
      <c r="W38" s="190"/>
      <c r="X38" s="190"/>
      <c r="Y38" s="190"/>
      <c r="Z38" s="190"/>
      <c r="AA38" s="190"/>
      <c r="AB38" s="190"/>
      <c r="AC38" s="183" t="s">
        <v>580</v>
      </c>
      <c r="AD38" s="115" t="s">
        <v>581</v>
      </c>
      <c r="AE38" s="184" t="s">
        <v>582</v>
      </c>
      <c r="AF38" s="191"/>
    </row>
    <row r="39" spans="2:32" s="1" customFormat="1" ht="27" customHeight="1" x14ac:dyDescent="0.2">
      <c r="B39" s="59"/>
      <c r="C39" s="2570" t="s">
        <v>965</v>
      </c>
      <c r="D39" s="2254"/>
      <c r="E39" s="2254"/>
      <c r="F39" s="2254"/>
      <c r="G39" s="2254"/>
      <c r="H39" s="2254"/>
      <c r="I39" s="2254"/>
      <c r="J39" s="2254"/>
      <c r="K39" s="2254"/>
      <c r="L39" s="2254"/>
      <c r="M39" s="2254"/>
      <c r="N39" s="2254"/>
      <c r="O39" s="2254"/>
      <c r="P39" s="2254"/>
      <c r="Q39" s="2254"/>
      <c r="R39" s="2254"/>
      <c r="S39" s="2254"/>
      <c r="T39" s="2254"/>
      <c r="U39" s="2254"/>
      <c r="V39" s="2254"/>
      <c r="W39" s="2254"/>
      <c r="X39" s="2254"/>
      <c r="Y39" s="2254"/>
      <c r="Z39" s="2254"/>
      <c r="AA39" s="2254"/>
      <c r="AC39" s="134" t="s">
        <v>8</v>
      </c>
      <c r="AD39" s="126" t="s">
        <v>581</v>
      </c>
      <c r="AE39" s="135" t="s">
        <v>8</v>
      </c>
      <c r="AF39" s="636"/>
    </row>
    <row r="40" spans="2:32" s="1" customFormat="1" ht="6.75" customHeight="1" x14ac:dyDescent="0.2">
      <c r="B40" s="59"/>
      <c r="C40" s="55"/>
      <c r="D40" s="6"/>
      <c r="E40" s="6"/>
      <c r="F40" s="6"/>
      <c r="G40" s="6"/>
      <c r="H40" s="6"/>
      <c r="I40" s="6"/>
      <c r="J40" s="6"/>
      <c r="K40" s="6"/>
      <c r="L40" s="6"/>
      <c r="M40" s="6"/>
      <c r="N40" s="6"/>
      <c r="O40" s="6"/>
      <c r="P40" s="6"/>
      <c r="Q40" s="6"/>
      <c r="R40" s="6"/>
      <c r="S40" s="6"/>
      <c r="T40" s="6"/>
      <c r="U40" s="6"/>
      <c r="V40" s="6"/>
      <c r="W40" s="6"/>
      <c r="X40" s="6"/>
      <c r="Y40" s="6"/>
      <c r="Z40" s="6"/>
      <c r="AA40" s="6"/>
      <c r="AB40" s="6"/>
      <c r="AC40" s="55"/>
      <c r="AD40" s="6"/>
      <c r="AE40" s="56"/>
      <c r="AF40" s="636"/>
    </row>
    <row r="41" spans="2:32" s="1" customFormat="1" ht="27" customHeight="1" x14ac:dyDescent="0.2">
      <c r="B41" s="59"/>
      <c r="C41" s="5"/>
      <c r="D41" s="637"/>
      <c r="E41" s="637"/>
      <c r="F41" s="637"/>
      <c r="G41" s="637"/>
      <c r="H41" s="637"/>
      <c r="I41" s="637"/>
      <c r="J41" s="637"/>
      <c r="K41" s="637"/>
      <c r="L41" s="637"/>
      <c r="M41" s="637"/>
      <c r="N41" s="637"/>
      <c r="O41" s="637"/>
      <c r="P41" s="637"/>
      <c r="Q41" s="637"/>
      <c r="R41" s="637"/>
      <c r="S41" s="637"/>
      <c r="T41" s="637"/>
      <c r="U41" s="637"/>
      <c r="V41" s="637"/>
      <c r="W41" s="637"/>
      <c r="X41" s="637"/>
      <c r="Y41" s="637"/>
      <c r="Z41" s="637"/>
      <c r="AA41" s="637"/>
      <c r="AB41" s="637"/>
      <c r="AC41" s="183" t="s">
        <v>580</v>
      </c>
      <c r="AD41" s="115" t="s">
        <v>581</v>
      </c>
      <c r="AE41" s="184" t="s">
        <v>582</v>
      </c>
      <c r="AF41" s="636"/>
    </row>
    <row r="42" spans="2:32" s="1" customFormat="1" ht="27" customHeight="1" x14ac:dyDescent="0.2">
      <c r="B42" s="59"/>
      <c r="C42" s="2570" t="s">
        <v>966</v>
      </c>
      <c r="D42" s="2254"/>
      <c r="E42" s="2254"/>
      <c r="F42" s="2254"/>
      <c r="G42" s="2254"/>
      <c r="H42" s="2254"/>
      <c r="I42" s="2254"/>
      <c r="J42" s="2254"/>
      <c r="K42" s="2254"/>
      <c r="L42" s="2254"/>
      <c r="M42" s="2254"/>
      <c r="N42" s="2254"/>
      <c r="O42" s="2254"/>
      <c r="P42" s="2254"/>
      <c r="Q42" s="2254"/>
      <c r="R42" s="2254"/>
      <c r="S42" s="2254"/>
      <c r="T42" s="2254"/>
      <c r="U42" s="2254"/>
      <c r="V42" s="2254"/>
      <c r="W42" s="2254"/>
      <c r="X42" s="2254"/>
      <c r="Y42" s="2254"/>
      <c r="Z42" s="2254"/>
      <c r="AA42" s="2254"/>
      <c r="AC42" s="134" t="s">
        <v>8</v>
      </c>
      <c r="AD42" s="126" t="s">
        <v>581</v>
      </c>
      <c r="AE42" s="135" t="s">
        <v>8</v>
      </c>
      <c r="AF42" s="636"/>
    </row>
    <row r="43" spans="2:32" s="1" customFormat="1" ht="27" customHeight="1" x14ac:dyDescent="0.2">
      <c r="B43" s="59"/>
      <c r="C43" s="2570" t="s">
        <v>967</v>
      </c>
      <c r="D43" s="2254"/>
      <c r="E43" s="2254"/>
      <c r="F43" s="2254"/>
      <c r="G43" s="2254"/>
      <c r="H43" s="2254"/>
      <c r="I43" s="2254"/>
      <c r="J43" s="2254"/>
      <c r="K43" s="2254"/>
      <c r="L43" s="2254"/>
      <c r="M43" s="2254"/>
      <c r="N43" s="2254"/>
      <c r="O43" s="2254"/>
      <c r="P43" s="2254"/>
      <c r="Q43" s="2254"/>
      <c r="R43" s="2254"/>
      <c r="S43" s="2254"/>
      <c r="T43" s="2254"/>
      <c r="U43" s="2254"/>
      <c r="V43" s="2254"/>
      <c r="W43" s="2254"/>
      <c r="X43" s="2254"/>
      <c r="Y43" s="2254"/>
      <c r="Z43" s="2254"/>
      <c r="AA43" s="2254"/>
      <c r="AC43" s="530"/>
      <c r="AD43" s="7"/>
      <c r="AE43" s="63"/>
      <c r="AF43" s="636"/>
    </row>
    <row r="44" spans="2:32" s="1" customFormat="1" ht="6.75" customHeight="1" x14ac:dyDescent="0.2">
      <c r="B44" s="59"/>
      <c r="C44" s="55"/>
      <c r="D44" s="6"/>
      <c r="E44" s="6"/>
      <c r="F44" s="6"/>
      <c r="G44" s="6"/>
      <c r="H44" s="6"/>
      <c r="I44" s="6"/>
      <c r="J44" s="6"/>
      <c r="K44" s="6"/>
      <c r="L44" s="6"/>
      <c r="M44" s="6"/>
      <c r="N44" s="6"/>
      <c r="O44" s="6"/>
      <c r="P44" s="6"/>
      <c r="Q44" s="6"/>
      <c r="R44" s="6"/>
      <c r="S44" s="6"/>
      <c r="T44" s="6"/>
      <c r="U44" s="6"/>
      <c r="V44" s="6"/>
      <c r="W44" s="6"/>
      <c r="X44" s="6"/>
      <c r="Y44" s="6"/>
      <c r="Z44" s="6"/>
      <c r="AA44" s="6"/>
      <c r="AB44" s="6"/>
      <c r="AC44" s="55"/>
      <c r="AD44" s="6"/>
      <c r="AE44" s="56"/>
      <c r="AF44" s="636"/>
    </row>
    <row r="45" spans="2:32" s="1" customFormat="1" ht="10.5" customHeight="1" x14ac:dyDescent="0.2">
      <c r="B45" s="55"/>
      <c r="C45" s="6"/>
      <c r="D45" s="628"/>
      <c r="E45" s="628"/>
      <c r="F45" s="628"/>
      <c r="G45" s="628"/>
      <c r="H45" s="628"/>
      <c r="I45" s="628"/>
      <c r="J45" s="628"/>
      <c r="K45" s="628"/>
      <c r="L45" s="628"/>
      <c r="M45" s="628"/>
      <c r="N45" s="628"/>
      <c r="O45" s="628"/>
      <c r="P45" s="628"/>
      <c r="Q45" s="628"/>
      <c r="R45" s="628"/>
      <c r="S45" s="628"/>
      <c r="T45" s="628"/>
      <c r="U45" s="628"/>
      <c r="V45" s="628"/>
      <c r="W45" s="628"/>
      <c r="X45" s="628"/>
      <c r="Y45" s="628"/>
      <c r="Z45" s="628"/>
      <c r="AA45" s="628"/>
      <c r="AB45" s="628"/>
      <c r="AC45" s="628"/>
      <c r="AD45" s="628"/>
      <c r="AE45" s="628"/>
      <c r="AF45" s="56"/>
    </row>
    <row r="46" spans="2:32" s="1" customFormat="1" ht="10.5" customHeight="1" x14ac:dyDescent="0.2"/>
    <row r="47" spans="2:32" s="141" customFormat="1" ht="33.75" customHeight="1" x14ac:dyDescent="0.15">
      <c r="C47" s="2254" t="s">
        <v>968</v>
      </c>
      <c r="D47" s="2254"/>
      <c r="E47" s="2254"/>
      <c r="F47" s="2254"/>
      <c r="G47" s="2254"/>
      <c r="H47" s="2254"/>
      <c r="I47" s="2254"/>
      <c r="J47" s="2254"/>
      <c r="K47" s="2254"/>
      <c r="L47" s="2254"/>
      <c r="M47" s="2254"/>
      <c r="N47" s="2254"/>
      <c r="O47" s="2254"/>
      <c r="P47" s="2254"/>
      <c r="Q47" s="2254"/>
      <c r="R47" s="2254"/>
      <c r="S47" s="2254"/>
      <c r="T47" s="2254"/>
      <c r="U47" s="2254"/>
      <c r="V47" s="2254"/>
      <c r="W47" s="2254"/>
      <c r="X47" s="2254"/>
      <c r="Y47" s="2254"/>
      <c r="Z47" s="2254"/>
      <c r="AA47" s="2254"/>
      <c r="AB47" s="2254"/>
      <c r="AC47" s="2254"/>
      <c r="AD47" s="2254"/>
      <c r="AE47" s="2254"/>
    </row>
    <row r="48" spans="2:32" s="141" customFormat="1" ht="33.75" customHeight="1" x14ac:dyDescent="0.15">
      <c r="C48" s="2254" t="s">
        <v>969</v>
      </c>
      <c r="D48" s="2254"/>
      <c r="E48" s="2254"/>
      <c r="F48" s="2254"/>
      <c r="G48" s="2254"/>
      <c r="H48" s="2254"/>
      <c r="I48" s="2254"/>
      <c r="J48" s="2254"/>
      <c r="K48" s="2254"/>
      <c r="L48" s="2254"/>
      <c r="M48" s="2254"/>
      <c r="N48" s="2254"/>
      <c r="O48" s="2254"/>
      <c r="P48" s="2254"/>
      <c r="Q48" s="2254"/>
      <c r="R48" s="2254"/>
      <c r="S48" s="2254"/>
      <c r="T48" s="2254"/>
      <c r="U48" s="2254"/>
      <c r="V48" s="2254"/>
      <c r="W48" s="2254"/>
      <c r="X48" s="2254"/>
      <c r="Y48" s="2254"/>
      <c r="Z48" s="2254"/>
      <c r="AA48" s="2254"/>
      <c r="AB48" s="2254"/>
      <c r="AC48" s="2254"/>
      <c r="AD48" s="2254"/>
      <c r="AE48" s="2254"/>
    </row>
    <row r="49" spans="3:31" s="1" customFormat="1" ht="18" customHeight="1" x14ac:dyDescent="0.2">
      <c r="C49" s="2256" t="s">
        <v>970</v>
      </c>
      <c r="D49" s="2256"/>
      <c r="E49" s="2256"/>
      <c r="F49" s="2256"/>
      <c r="G49" s="2256"/>
      <c r="H49" s="2256"/>
      <c r="I49" s="2256"/>
      <c r="J49" s="2256"/>
      <c r="K49" s="2256"/>
      <c r="L49" s="2256"/>
      <c r="M49" s="2256"/>
      <c r="N49" s="2256"/>
      <c r="O49" s="2256"/>
      <c r="P49" s="2256"/>
      <c r="Q49" s="2256"/>
      <c r="R49" s="2256"/>
      <c r="S49" s="2256"/>
      <c r="T49" s="2256"/>
      <c r="U49" s="2256"/>
      <c r="V49" s="2256"/>
      <c r="W49" s="2256"/>
      <c r="X49" s="2256"/>
      <c r="Y49" s="2256"/>
      <c r="Z49" s="2256"/>
      <c r="AA49" s="2256"/>
      <c r="AB49" s="2256"/>
      <c r="AC49" s="2256"/>
      <c r="AD49" s="2256"/>
      <c r="AE49" s="2256"/>
    </row>
    <row r="50" spans="3:31" s="1" customFormat="1" ht="18" customHeight="1" x14ac:dyDescent="0.2">
      <c r="C50" s="2256" t="s">
        <v>971</v>
      </c>
      <c r="D50" s="2256"/>
      <c r="E50" s="2256"/>
      <c r="F50" s="2256"/>
      <c r="G50" s="2256"/>
      <c r="H50" s="2256"/>
      <c r="I50" s="2256"/>
      <c r="J50" s="2256"/>
      <c r="K50" s="2256"/>
      <c r="L50" s="2256"/>
      <c r="M50" s="2256"/>
      <c r="N50" s="2256"/>
      <c r="O50" s="2256"/>
      <c r="P50" s="2256"/>
      <c r="Q50" s="2256"/>
      <c r="R50" s="2256"/>
      <c r="S50" s="2256"/>
      <c r="T50" s="2256"/>
      <c r="U50" s="2256"/>
      <c r="V50" s="2256"/>
      <c r="W50" s="2256"/>
      <c r="X50" s="2256"/>
      <c r="Y50" s="2256"/>
      <c r="Z50" s="2256"/>
      <c r="AA50" s="2256"/>
      <c r="AB50" s="2256"/>
      <c r="AC50" s="2256"/>
      <c r="AD50" s="2256"/>
      <c r="AE50" s="2256"/>
    </row>
    <row r="51" spans="3:31" s="141" customFormat="1" ht="54.75" customHeight="1" x14ac:dyDescent="0.15">
      <c r="C51" s="2254" t="s">
        <v>972</v>
      </c>
      <c r="D51" s="2254"/>
      <c r="E51" s="2254"/>
      <c r="F51" s="2254"/>
      <c r="G51" s="2254"/>
      <c r="H51" s="2254"/>
      <c r="I51" s="2254"/>
      <c r="J51" s="2254"/>
      <c r="K51" s="2254"/>
      <c r="L51" s="2254"/>
      <c r="M51" s="2254"/>
      <c r="N51" s="2254"/>
      <c r="O51" s="2254"/>
      <c r="P51" s="2254"/>
      <c r="Q51" s="2254"/>
      <c r="R51" s="2254"/>
      <c r="S51" s="2254"/>
      <c r="T51" s="2254"/>
      <c r="U51" s="2254"/>
      <c r="V51" s="2254"/>
      <c r="W51" s="2254"/>
      <c r="X51" s="2254"/>
      <c r="Y51" s="2254"/>
      <c r="Z51" s="2254"/>
      <c r="AA51" s="2254"/>
      <c r="AB51" s="2254"/>
      <c r="AC51" s="2254"/>
      <c r="AD51" s="2254"/>
      <c r="AE51" s="2254"/>
    </row>
    <row r="52" spans="3:31" s="141" customFormat="1" ht="42.75" customHeight="1" x14ac:dyDescent="0.15">
      <c r="C52" s="2254" t="s">
        <v>973</v>
      </c>
      <c r="D52" s="2254"/>
      <c r="E52" s="2254"/>
      <c r="F52" s="2254"/>
      <c r="G52" s="2254"/>
      <c r="H52" s="2254"/>
      <c r="I52" s="2254"/>
      <c r="J52" s="2254"/>
      <c r="K52" s="2254"/>
      <c r="L52" s="2254"/>
      <c r="M52" s="2254"/>
      <c r="N52" s="2254"/>
      <c r="O52" s="2254"/>
      <c r="P52" s="2254"/>
      <c r="Q52" s="2254"/>
      <c r="R52" s="2254"/>
      <c r="S52" s="2254"/>
      <c r="T52" s="2254"/>
      <c r="U52" s="2254"/>
      <c r="V52" s="2254"/>
      <c r="W52" s="2254"/>
      <c r="X52" s="2254"/>
      <c r="Y52" s="2254"/>
      <c r="Z52" s="2254"/>
      <c r="AA52" s="2254"/>
      <c r="AB52" s="2254"/>
      <c r="AC52" s="2254"/>
      <c r="AD52" s="2254"/>
      <c r="AE52" s="2254"/>
    </row>
    <row r="53" spans="3:31" s="141" customFormat="1" ht="18" customHeight="1" x14ac:dyDescent="0.15">
      <c r="C53" s="2256" t="s">
        <v>974</v>
      </c>
      <c r="D53" s="2256"/>
      <c r="E53" s="2256"/>
      <c r="F53" s="2256"/>
      <c r="G53" s="2256"/>
      <c r="H53" s="2256"/>
      <c r="I53" s="2256"/>
      <c r="J53" s="2256"/>
      <c r="K53" s="2256"/>
      <c r="L53" s="2256"/>
      <c r="M53" s="2256"/>
      <c r="N53" s="2256"/>
      <c r="O53" s="2256"/>
      <c r="P53" s="2256"/>
      <c r="Q53" s="2256"/>
      <c r="R53" s="2256"/>
      <c r="S53" s="2256"/>
      <c r="T53" s="2256"/>
      <c r="U53" s="2256"/>
      <c r="V53" s="2256"/>
      <c r="W53" s="2256"/>
      <c r="X53" s="2256"/>
      <c r="Y53" s="2256"/>
      <c r="Z53" s="2256"/>
      <c r="AA53" s="2256"/>
      <c r="AB53" s="2256"/>
      <c r="AC53" s="2256"/>
      <c r="AD53" s="2256"/>
      <c r="AE53" s="2256"/>
    </row>
    <row r="54" spans="3:31" s="141" customFormat="1" ht="29.25" customHeight="1" x14ac:dyDescent="0.15">
      <c r="C54" s="2254" t="s">
        <v>909</v>
      </c>
      <c r="D54" s="2254"/>
      <c r="E54" s="2254"/>
      <c r="F54" s="2254"/>
      <c r="G54" s="2254"/>
      <c r="H54" s="2254"/>
      <c r="I54" s="2254"/>
      <c r="J54" s="2254"/>
      <c r="K54" s="2254"/>
      <c r="L54" s="2254"/>
      <c r="M54" s="2254"/>
      <c r="N54" s="2254"/>
      <c r="O54" s="2254"/>
      <c r="P54" s="2254"/>
      <c r="Q54" s="2254"/>
      <c r="R54" s="2254"/>
      <c r="S54" s="2254"/>
      <c r="T54" s="2254"/>
      <c r="U54" s="2254"/>
      <c r="V54" s="2254"/>
      <c r="W54" s="2254"/>
      <c r="X54" s="2254"/>
      <c r="Y54" s="2254"/>
      <c r="Z54" s="2254"/>
      <c r="AA54" s="2254"/>
      <c r="AB54" s="2254"/>
      <c r="AC54" s="2254"/>
      <c r="AD54" s="2254"/>
      <c r="AE54" s="2254"/>
    </row>
    <row r="55" spans="3:31" s="8" customFormat="1" x14ac:dyDescent="0.2"/>
  </sheetData>
  <mergeCells count="63">
    <mergeCell ref="AC15:AE15"/>
    <mergeCell ref="K16:U16"/>
    <mergeCell ref="C5:AE5"/>
    <mergeCell ref="C7:H7"/>
    <mergeCell ref="I7:AF7"/>
    <mergeCell ref="C8:H8"/>
    <mergeCell ref="C9:H11"/>
    <mergeCell ref="V16:W16"/>
    <mergeCell ref="Z16:AA16"/>
    <mergeCell ref="C17:H17"/>
    <mergeCell ref="K17:U17"/>
    <mergeCell ref="V17:W17"/>
    <mergeCell ref="Z17:AA17"/>
    <mergeCell ref="C15:H16"/>
    <mergeCell ref="K15:U15"/>
    <mergeCell ref="V15:W15"/>
    <mergeCell ref="K18:U18"/>
    <mergeCell ref="V18:W18"/>
    <mergeCell ref="Z18:AA18"/>
    <mergeCell ref="C19:H19"/>
    <mergeCell ref="K19:U19"/>
    <mergeCell ref="V19:W19"/>
    <mergeCell ref="Z19:AB19"/>
    <mergeCell ref="X20:AB20"/>
    <mergeCell ref="C22:H23"/>
    <mergeCell ref="K22:U22"/>
    <mergeCell ref="V22:W22"/>
    <mergeCell ref="K23:U23"/>
    <mergeCell ref="V23:W23"/>
    <mergeCell ref="U30:AB30"/>
    <mergeCell ref="K24:U24"/>
    <mergeCell ref="V24:W24"/>
    <mergeCell ref="K25:U25"/>
    <mergeCell ref="V25:W25"/>
    <mergeCell ref="K26:U26"/>
    <mergeCell ref="V26:W26"/>
    <mergeCell ref="K27:U27"/>
    <mergeCell ref="V27:W27"/>
    <mergeCell ref="Z27:AA27"/>
    <mergeCell ref="X28:AB28"/>
    <mergeCell ref="Z29:AA29"/>
    <mergeCell ref="C42:AA42"/>
    <mergeCell ref="C32:H33"/>
    <mergeCell ref="K32:U32"/>
    <mergeCell ref="V32:W32"/>
    <mergeCell ref="K33:U33"/>
    <mergeCell ref="V33:W33"/>
    <mergeCell ref="K34:U34"/>
    <mergeCell ref="V34:W34"/>
    <mergeCell ref="Z34:AA34"/>
    <mergeCell ref="X35:AB35"/>
    <mergeCell ref="Z36:AA36"/>
    <mergeCell ref="X37:AB37"/>
    <mergeCell ref="C39:AA39"/>
    <mergeCell ref="C52:AE52"/>
    <mergeCell ref="C53:AE53"/>
    <mergeCell ref="C54:AE54"/>
    <mergeCell ref="C43:AA43"/>
    <mergeCell ref="C47:AE47"/>
    <mergeCell ref="C48:AE48"/>
    <mergeCell ref="C49:AE49"/>
    <mergeCell ref="C50:AE50"/>
    <mergeCell ref="C51:AE51"/>
  </mergeCells>
  <phoneticPr fontId="10"/>
  <dataValidations count="1">
    <dataValidation type="list" allowBlank="1" showInputMessage="1" showErrorMessage="1" sqref="AC19 AE19 AC27 AE27 AC29 AE29 AC34 AE34 AC36 AE36 AC39 AE39 AC42 AE42 I8:I11 N8 S8" xr:uid="{00000000-0002-0000-2600-000000000000}">
      <formula1>"□,■"</formula1>
    </dataValidation>
  </dataValidations>
  <pageMargins left="0.7" right="0.7" top="0.75" bottom="0.75" header="0.3" footer="0.3"/>
  <pageSetup paperSize="9" scale="57" fitToHeight="0"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78">
    <pageSetUpPr fitToPage="1"/>
  </sheetPr>
  <dimension ref="A1:AF46"/>
  <sheetViews>
    <sheetView workbookViewId="0"/>
  </sheetViews>
  <sheetFormatPr defaultColWidth="3.44140625" defaultRowHeight="13.2" x14ac:dyDescent="0.2"/>
  <cols>
    <col min="1" max="1" width="1.44140625" style="3" customWidth="1"/>
    <col min="2" max="2" width="2.44140625" style="3" customWidth="1"/>
    <col min="3" max="3" width="3" style="57" customWidth="1"/>
    <col min="4" max="5" width="4.88671875" style="3" customWidth="1"/>
    <col min="6" max="24" width="4.77734375" style="3" customWidth="1"/>
    <col min="25" max="31" width="4.88671875" style="3" customWidth="1"/>
    <col min="32" max="32" width="2.21875" style="3" customWidth="1"/>
    <col min="33" max="33" width="1.44140625" style="3" customWidth="1"/>
    <col min="34" max="16384" width="3.44140625" style="3"/>
  </cols>
  <sheetData>
    <row r="1" spans="2:32" s="1" customFormat="1" x14ac:dyDescent="0.2"/>
    <row r="2" spans="2:32" s="1" customFormat="1" x14ac:dyDescent="0.2">
      <c r="C2" s="1" t="s">
        <v>1430</v>
      </c>
    </row>
    <row r="3" spans="2:32" s="1" customFormat="1" x14ac:dyDescent="0.2">
      <c r="Y3" s="598" t="s">
        <v>427</v>
      </c>
      <c r="Z3" s="7"/>
      <c r="AA3" s="7" t="s">
        <v>428</v>
      </c>
      <c r="AB3" s="7"/>
      <c r="AC3" s="7" t="s">
        <v>476</v>
      </c>
      <c r="AD3" s="7"/>
      <c r="AE3" s="7" t="s">
        <v>477</v>
      </c>
    </row>
    <row r="4" spans="2:32" s="1" customFormat="1" x14ac:dyDescent="0.2">
      <c r="AE4" s="598"/>
    </row>
    <row r="5" spans="2:32" s="1" customFormat="1" ht="27" customHeight="1" x14ac:dyDescent="0.2">
      <c r="B5" s="2533" t="s">
        <v>1443</v>
      </c>
      <c r="C5" s="2533"/>
      <c r="D5" s="2533"/>
      <c r="E5" s="2533"/>
      <c r="F5" s="2533"/>
      <c r="G5" s="2533"/>
      <c r="H5" s="2533"/>
      <c r="I5" s="2533"/>
      <c r="J5" s="2533"/>
      <c r="K5" s="2533"/>
      <c r="L5" s="2533"/>
      <c r="M5" s="2533"/>
      <c r="N5" s="2533"/>
      <c r="O5" s="2533"/>
      <c r="P5" s="2533"/>
      <c r="Q5" s="2533"/>
      <c r="R5" s="2533"/>
      <c r="S5" s="2533"/>
      <c r="T5" s="2533"/>
      <c r="U5" s="2533"/>
      <c r="V5" s="2533"/>
      <c r="W5" s="2533"/>
      <c r="X5" s="2533"/>
      <c r="Y5" s="2533"/>
      <c r="Z5" s="2533"/>
      <c r="AA5" s="2533"/>
      <c r="AB5" s="2533"/>
      <c r="AC5" s="2533"/>
      <c r="AD5" s="2533"/>
      <c r="AE5" s="2533"/>
      <c r="AF5" s="2533"/>
    </row>
    <row r="6" spans="2:32" s="1" customFormat="1" x14ac:dyDescent="0.2"/>
    <row r="7" spans="2:32" s="1" customFormat="1" ht="27" customHeight="1" x14ac:dyDescent="0.2">
      <c r="B7" s="589"/>
      <c r="C7" s="2445" t="s">
        <v>793</v>
      </c>
      <c r="D7" s="2545"/>
      <c r="E7" s="2545"/>
      <c r="F7" s="2545"/>
      <c r="G7" s="2545"/>
      <c r="H7" s="2545"/>
      <c r="I7" s="2258"/>
      <c r="J7" s="2259"/>
      <c r="K7" s="2259"/>
      <c r="L7" s="2259"/>
      <c r="M7" s="2259"/>
      <c r="N7" s="2259"/>
      <c r="O7" s="2259"/>
      <c r="P7" s="2259"/>
      <c r="Q7" s="2259"/>
      <c r="R7" s="2259"/>
      <c r="S7" s="2259"/>
      <c r="T7" s="2259"/>
      <c r="U7" s="2259"/>
      <c r="V7" s="2259"/>
      <c r="W7" s="2259"/>
      <c r="X7" s="2259"/>
      <c r="Y7" s="2259"/>
      <c r="Z7" s="2259"/>
      <c r="AA7" s="2259"/>
      <c r="AB7" s="2259"/>
      <c r="AC7" s="2259"/>
      <c r="AD7" s="2259"/>
      <c r="AE7" s="2259"/>
      <c r="AF7" s="2260"/>
    </row>
    <row r="8" spans="2:32" ht="27" customHeight="1" x14ac:dyDescent="0.2">
      <c r="B8" s="9"/>
      <c r="C8" s="2444" t="s">
        <v>794</v>
      </c>
      <c r="D8" s="2444"/>
      <c r="E8" s="2444"/>
      <c r="F8" s="2444"/>
      <c r="G8" s="2444"/>
      <c r="H8" s="2445"/>
      <c r="I8" s="124" t="s">
        <v>8</v>
      </c>
      <c r="J8" s="649" t="s">
        <v>573</v>
      </c>
      <c r="K8" s="649"/>
      <c r="L8" s="649"/>
      <c r="M8" s="649"/>
      <c r="N8" s="126" t="s">
        <v>8</v>
      </c>
      <c r="O8" s="649" t="s">
        <v>574</v>
      </c>
      <c r="P8" s="649"/>
      <c r="Q8" s="649"/>
      <c r="R8" s="649"/>
      <c r="S8" s="126" t="s">
        <v>8</v>
      </c>
      <c r="T8" s="649" t="s">
        <v>575</v>
      </c>
      <c r="U8" s="649"/>
      <c r="V8" s="649"/>
      <c r="W8" s="649"/>
      <c r="X8" s="649"/>
      <c r="Y8" s="649"/>
      <c r="Z8" s="649"/>
      <c r="AA8" s="649"/>
      <c r="AB8" s="649"/>
      <c r="AC8" s="649"/>
      <c r="AD8" s="649"/>
      <c r="AE8" s="649"/>
      <c r="AF8" s="11"/>
    </row>
    <row r="9" spans="2:32" ht="27" customHeight="1" x14ac:dyDescent="0.2">
      <c r="B9" s="16"/>
      <c r="C9" s="2517" t="s">
        <v>795</v>
      </c>
      <c r="D9" s="2517"/>
      <c r="E9" s="2517"/>
      <c r="F9" s="2517"/>
      <c r="G9" s="2517"/>
      <c r="H9" s="2518"/>
      <c r="I9" s="126" t="s">
        <v>8</v>
      </c>
      <c r="J9" s="1" t="s">
        <v>975</v>
      </c>
      <c r="K9" s="637"/>
      <c r="L9" s="637"/>
      <c r="M9" s="637"/>
      <c r="N9" s="637"/>
      <c r="O9" s="637"/>
      <c r="P9" s="637"/>
      <c r="Q9" s="637"/>
      <c r="R9" s="637"/>
      <c r="S9" s="637"/>
      <c r="T9" s="637"/>
      <c r="U9" s="637"/>
      <c r="V9" s="637"/>
      <c r="W9" s="637"/>
      <c r="X9" s="637"/>
      <c r="Y9" s="637"/>
      <c r="Z9" s="637"/>
      <c r="AA9" s="637"/>
      <c r="AB9" s="637"/>
      <c r="AC9" s="637"/>
      <c r="AD9" s="637"/>
      <c r="AE9" s="637"/>
      <c r="AF9" s="18"/>
    </row>
    <row r="10" spans="2:32" ht="27" customHeight="1" x14ac:dyDescent="0.2">
      <c r="B10" s="118"/>
      <c r="C10" s="2256"/>
      <c r="D10" s="2256"/>
      <c r="E10" s="2256"/>
      <c r="F10" s="2256"/>
      <c r="G10" s="2256"/>
      <c r="H10" s="2558"/>
      <c r="I10" s="126" t="s">
        <v>8</v>
      </c>
      <c r="J10" s="2" t="s">
        <v>976</v>
      </c>
      <c r="K10" s="1"/>
      <c r="L10" s="1"/>
      <c r="M10" s="1"/>
      <c r="N10" s="1"/>
      <c r="O10" s="1"/>
      <c r="P10" s="1"/>
      <c r="Q10" s="1"/>
      <c r="R10" s="1"/>
      <c r="S10" s="1"/>
      <c r="T10" s="1"/>
      <c r="U10" s="1"/>
      <c r="V10" s="1"/>
      <c r="W10" s="1"/>
      <c r="X10" s="1"/>
      <c r="Y10" s="1"/>
      <c r="Z10" s="1"/>
      <c r="AA10" s="1"/>
      <c r="AB10" s="1"/>
      <c r="AC10" s="1"/>
      <c r="AD10" s="1"/>
      <c r="AE10" s="1"/>
      <c r="AF10" s="28"/>
    </row>
    <row r="11" spans="2:32" ht="27" customHeight="1" x14ac:dyDescent="0.2">
      <c r="B11" s="140"/>
      <c r="C11" s="2346"/>
      <c r="D11" s="2346"/>
      <c r="E11" s="2346"/>
      <c r="F11" s="2346"/>
      <c r="G11" s="2346"/>
      <c r="H11" s="2520"/>
      <c r="I11" s="127" t="s">
        <v>8</v>
      </c>
      <c r="J11" s="23" t="s">
        <v>977</v>
      </c>
      <c r="K11" s="6"/>
      <c r="L11" s="6"/>
      <c r="M11" s="6"/>
      <c r="N11" s="6"/>
      <c r="O11" s="6"/>
      <c r="P11" s="6"/>
      <c r="Q11" s="6"/>
      <c r="R11" s="6"/>
      <c r="S11" s="6"/>
      <c r="T11" s="6"/>
      <c r="U11" s="6"/>
      <c r="V11" s="6"/>
      <c r="W11" s="6"/>
      <c r="X11" s="6"/>
      <c r="Y11" s="6"/>
      <c r="Z11" s="6"/>
      <c r="AA11" s="6"/>
      <c r="AB11" s="6"/>
      <c r="AC11" s="6"/>
      <c r="AD11" s="6"/>
      <c r="AE11" s="6"/>
      <c r="AF11" s="20"/>
    </row>
    <row r="12" spans="2:32" s="1" customFormat="1" ht="11.25" customHeight="1" x14ac:dyDescent="0.2"/>
    <row r="13" spans="2:32" s="1" customFormat="1" ht="11.25" customHeight="1" x14ac:dyDescent="0.2"/>
    <row r="14" spans="2:32" s="1" customFormat="1" ht="26.25" customHeight="1" x14ac:dyDescent="0.2">
      <c r="B14" s="5" t="s">
        <v>721</v>
      </c>
      <c r="C14" s="637" t="s">
        <v>978</v>
      </c>
      <c r="D14" s="637"/>
      <c r="E14" s="637"/>
      <c r="F14" s="637"/>
      <c r="G14" s="637"/>
      <c r="H14" s="628"/>
      <c r="I14" s="637"/>
      <c r="J14" s="637"/>
      <c r="K14" s="637"/>
      <c r="L14" s="637"/>
      <c r="M14" s="637"/>
      <c r="N14" s="637"/>
      <c r="O14" s="637"/>
      <c r="P14" s="628"/>
      <c r="Q14" s="162"/>
      <c r="R14" s="637"/>
      <c r="S14" s="637"/>
      <c r="T14" s="637"/>
      <c r="U14" s="637"/>
      <c r="V14" s="637"/>
      <c r="W14" s="637"/>
      <c r="X14" s="637"/>
      <c r="Y14" s="628"/>
      <c r="Z14" s="628"/>
      <c r="AA14" s="628"/>
      <c r="AB14" s="637"/>
      <c r="AC14" s="637"/>
      <c r="AD14" s="637"/>
      <c r="AE14" s="637"/>
      <c r="AF14" s="4"/>
    </row>
    <row r="15" spans="2:32" s="1" customFormat="1" ht="11.25" customHeight="1" x14ac:dyDescent="0.2">
      <c r="B15" s="59"/>
      <c r="C15" s="5"/>
      <c r="D15" s="637"/>
      <c r="E15" s="637"/>
      <c r="F15" s="637"/>
      <c r="G15" s="637"/>
      <c r="I15" s="637"/>
      <c r="J15" s="637"/>
      <c r="K15" s="637"/>
      <c r="L15" s="637"/>
      <c r="M15" s="637"/>
      <c r="N15" s="637"/>
      <c r="O15" s="637"/>
      <c r="P15" s="637"/>
      <c r="Q15" s="637"/>
      <c r="R15" s="637"/>
      <c r="S15" s="637"/>
      <c r="T15" s="637"/>
      <c r="U15" s="637"/>
      <c r="V15" s="637"/>
      <c r="W15" s="637"/>
      <c r="X15" s="637"/>
      <c r="Y15" s="637"/>
      <c r="Z15" s="637"/>
      <c r="AA15" s="637"/>
      <c r="AB15" s="637"/>
      <c r="AC15" s="5"/>
      <c r="AD15" s="637"/>
      <c r="AE15" s="4"/>
      <c r="AF15" s="636"/>
    </row>
    <row r="16" spans="2:32" s="1" customFormat="1" ht="11.25" customHeight="1" x14ac:dyDescent="0.2">
      <c r="B16" s="59"/>
      <c r="C16" s="59"/>
      <c r="AC16" s="59"/>
      <c r="AE16" s="636"/>
      <c r="AF16" s="636"/>
    </row>
    <row r="17" spans="2:32" s="1" customFormat="1" ht="33.75" customHeight="1" x14ac:dyDescent="0.2">
      <c r="B17" s="59"/>
      <c r="C17" s="66"/>
      <c r="D17" s="1" t="s">
        <v>979</v>
      </c>
      <c r="M17" s="598"/>
      <c r="Y17" s="2"/>
      <c r="Z17" s="2"/>
      <c r="AC17" s="59"/>
      <c r="AE17" s="52"/>
      <c r="AF17" s="636"/>
    </row>
    <row r="18" spans="2:32" s="1" customFormat="1" ht="27" customHeight="1" x14ac:dyDescent="0.2">
      <c r="B18" s="59"/>
      <c r="C18" s="110"/>
      <c r="D18" s="169"/>
      <c r="E18" s="658" t="s">
        <v>519</v>
      </c>
      <c r="F18" s="2588" t="s">
        <v>980</v>
      </c>
      <c r="G18" s="2588"/>
      <c r="H18" s="2588"/>
      <c r="I18" s="2588"/>
      <c r="J18" s="2588"/>
      <c r="K18" s="2588"/>
      <c r="L18" s="2588"/>
      <c r="M18" s="2588"/>
      <c r="N18" s="2588"/>
      <c r="O18" s="2588"/>
      <c r="P18" s="2588"/>
      <c r="Q18" s="2588"/>
      <c r="R18" s="2588"/>
      <c r="S18" s="2588"/>
      <c r="T18" s="2588"/>
      <c r="U18" s="2588"/>
      <c r="V18" s="2588"/>
      <c r="W18" s="2588"/>
      <c r="X18" s="2588"/>
      <c r="Y18" s="2575"/>
      <c r="Z18" s="2576"/>
      <c r="AA18" s="106" t="s">
        <v>606</v>
      </c>
      <c r="AC18" s="59"/>
      <c r="AE18" s="63"/>
      <c r="AF18" s="636"/>
    </row>
    <row r="19" spans="2:32" s="1" customFormat="1" ht="27" customHeight="1" x14ac:dyDescent="0.2">
      <c r="B19" s="59"/>
      <c r="C19" s="110"/>
      <c r="D19" s="677"/>
      <c r="E19" s="658" t="s">
        <v>521</v>
      </c>
      <c r="F19" s="2599" t="s">
        <v>981</v>
      </c>
      <c r="G19" s="2599"/>
      <c r="H19" s="2599"/>
      <c r="I19" s="2599"/>
      <c r="J19" s="2599"/>
      <c r="K19" s="2599"/>
      <c r="L19" s="2599"/>
      <c r="M19" s="2599"/>
      <c r="N19" s="2599"/>
      <c r="O19" s="2599"/>
      <c r="P19" s="2599"/>
      <c r="Q19" s="2599"/>
      <c r="R19" s="2599"/>
      <c r="S19" s="2599"/>
      <c r="T19" s="2599"/>
      <c r="U19" s="2599"/>
      <c r="V19" s="2599"/>
      <c r="W19" s="2599"/>
      <c r="X19" s="2599"/>
      <c r="Y19" s="2578"/>
      <c r="Z19" s="2653"/>
      <c r="AA19" s="106" t="s">
        <v>606</v>
      </c>
      <c r="AC19" s="59"/>
      <c r="AE19" s="52"/>
      <c r="AF19" s="636"/>
    </row>
    <row r="20" spans="2:32" s="1" customFormat="1" ht="27" customHeight="1" x14ac:dyDescent="0.2">
      <c r="B20" s="59"/>
      <c r="C20" s="110"/>
      <c r="D20" s="677"/>
      <c r="E20" s="658" t="s">
        <v>520</v>
      </c>
      <c r="F20" s="2599" t="s">
        <v>982</v>
      </c>
      <c r="G20" s="2599"/>
      <c r="H20" s="2599"/>
      <c r="I20" s="2599"/>
      <c r="J20" s="2599"/>
      <c r="K20" s="2599"/>
      <c r="L20" s="2599"/>
      <c r="M20" s="2599"/>
      <c r="N20" s="2599"/>
      <c r="O20" s="2599"/>
      <c r="P20" s="2599"/>
      <c r="Q20" s="2599"/>
      <c r="R20" s="2599"/>
      <c r="S20" s="2599"/>
      <c r="T20" s="2599"/>
      <c r="U20" s="2599"/>
      <c r="V20" s="2599"/>
      <c r="W20" s="2599"/>
      <c r="X20" s="2599"/>
      <c r="Y20" s="2578"/>
      <c r="Z20" s="2653"/>
      <c r="AA20" s="109" t="s">
        <v>464</v>
      </c>
      <c r="AC20" s="59"/>
      <c r="AE20" s="636"/>
      <c r="AF20" s="636"/>
    </row>
    <row r="21" spans="2:32" s="1" customFormat="1" ht="27" customHeight="1" x14ac:dyDescent="0.2">
      <c r="B21" s="59"/>
      <c r="C21" s="66"/>
      <c r="D21" s="169"/>
      <c r="E21" s="658" t="s">
        <v>522</v>
      </c>
      <c r="F21" s="2588" t="s">
        <v>983</v>
      </c>
      <c r="G21" s="2588"/>
      <c r="H21" s="2588"/>
      <c r="I21" s="2588"/>
      <c r="J21" s="2588"/>
      <c r="K21" s="2588"/>
      <c r="L21" s="2588"/>
      <c r="M21" s="2588"/>
      <c r="N21" s="2588"/>
      <c r="O21" s="2588"/>
      <c r="P21" s="2588"/>
      <c r="Q21" s="2588"/>
      <c r="R21" s="2588"/>
      <c r="S21" s="2588"/>
      <c r="T21" s="2588"/>
      <c r="U21" s="2588"/>
      <c r="V21" s="2588"/>
      <c r="W21" s="2588"/>
      <c r="X21" s="2588"/>
      <c r="Y21" s="2575"/>
      <c r="Z21" s="2576"/>
      <c r="AA21" s="106" t="s">
        <v>606</v>
      </c>
      <c r="AC21" s="59"/>
      <c r="AE21" s="636"/>
      <c r="AF21" s="636"/>
    </row>
    <row r="22" spans="2:32" s="1" customFormat="1" ht="27" customHeight="1" x14ac:dyDescent="0.2">
      <c r="B22" s="59"/>
      <c r="C22" s="110"/>
      <c r="D22" s="169"/>
      <c r="E22" s="658" t="s">
        <v>940</v>
      </c>
      <c r="F22" s="2588" t="s">
        <v>984</v>
      </c>
      <c r="G22" s="2588"/>
      <c r="H22" s="2588"/>
      <c r="I22" s="2588"/>
      <c r="J22" s="2588"/>
      <c r="K22" s="2588"/>
      <c r="L22" s="2588"/>
      <c r="M22" s="2588"/>
      <c r="N22" s="2588"/>
      <c r="O22" s="2588"/>
      <c r="P22" s="2588"/>
      <c r="Q22" s="2588"/>
      <c r="R22" s="2588"/>
      <c r="S22" s="2588"/>
      <c r="T22" s="2588"/>
      <c r="U22" s="2588"/>
      <c r="V22" s="2588"/>
      <c r="W22" s="2588"/>
      <c r="X22" s="2588"/>
      <c r="Y22" s="2575"/>
      <c r="Z22" s="2576"/>
      <c r="AA22" s="106" t="s">
        <v>464</v>
      </c>
      <c r="AC22" s="59"/>
      <c r="AE22" s="52"/>
      <c r="AF22" s="636"/>
    </row>
    <row r="23" spans="2:32" s="1" customFormat="1" ht="11.25" customHeight="1" x14ac:dyDescent="0.2">
      <c r="B23" s="59"/>
      <c r="C23" s="66"/>
      <c r="D23" s="186"/>
      <c r="E23" s="662"/>
      <c r="H23" s="186"/>
      <c r="K23" s="186"/>
      <c r="L23" s="186"/>
      <c r="M23" s="186"/>
      <c r="N23" s="186"/>
      <c r="O23" s="186"/>
      <c r="P23" s="186"/>
      <c r="Q23" s="186"/>
      <c r="T23" s="7"/>
      <c r="U23" s="7"/>
      <c r="V23" s="677"/>
      <c r="W23" s="677"/>
      <c r="Z23" s="2"/>
      <c r="AA23" s="2"/>
      <c r="AC23" s="59"/>
      <c r="AE23" s="52"/>
      <c r="AF23" s="636"/>
    </row>
    <row r="24" spans="2:32" s="1" customFormat="1" ht="27" customHeight="1" x14ac:dyDescent="0.2">
      <c r="B24" s="59"/>
      <c r="C24" s="66"/>
      <c r="D24" s="1" t="s">
        <v>985</v>
      </c>
      <c r="E24" s="7"/>
      <c r="H24" s="186"/>
      <c r="K24" s="186"/>
      <c r="L24" s="186"/>
      <c r="M24" s="186"/>
      <c r="N24" s="186"/>
      <c r="O24" s="186"/>
      <c r="P24" s="186"/>
      <c r="Q24" s="186"/>
      <c r="T24" s="7"/>
      <c r="U24" s="7"/>
      <c r="V24" s="677"/>
      <c r="W24" s="677"/>
      <c r="Z24" s="7"/>
      <c r="AA24" s="7"/>
      <c r="AC24" s="59"/>
      <c r="AE24" s="52"/>
      <c r="AF24" s="636"/>
    </row>
    <row r="25" spans="2:32" s="1" customFormat="1" ht="27" customHeight="1" x14ac:dyDescent="0.2">
      <c r="B25" s="59"/>
      <c r="C25" s="110"/>
      <c r="D25" s="169"/>
      <c r="E25" s="658" t="s">
        <v>519</v>
      </c>
      <c r="F25" s="2588" t="s">
        <v>980</v>
      </c>
      <c r="G25" s="2588"/>
      <c r="H25" s="2588"/>
      <c r="I25" s="2588"/>
      <c r="J25" s="2588"/>
      <c r="K25" s="2588"/>
      <c r="L25" s="2588"/>
      <c r="M25" s="2588"/>
      <c r="N25" s="2588"/>
      <c r="O25" s="2588"/>
      <c r="P25" s="2588"/>
      <c r="Q25" s="2588"/>
      <c r="R25" s="2588"/>
      <c r="S25" s="2588"/>
      <c r="T25" s="2588"/>
      <c r="U25" s="2588"/>
      <c r="V25" s="2588"/>
      <c r="W25" s="2588"/>
      <c r="X25" s="2588"/>
      <c r="Y25" s="2258"/>
      <c r="Z25" s="2259"/>
      <c r="AA25" s="106" t="s">
        <v>606</v>
      </c>
      <c r="AB25" s="7"/>
      <c r="AC25" s="59"/>
      <c r="AE25" s="52"/>
      <c r="AF25" s="636"/>
    </row>
    <row r="26" spans="2:32" s="1" customFormat="1" ht="27" customHeight="1" x14ac:dyDescent="0.2">
      <c r="B26" s="59"/>
      <c r="C26" s="66"/>
      <c r="D26" s="169"/>
      <c r="E26" s="658" t="s">
        <v>521</v>
      </c>
      <c r="F26" s="2588" t="s">
        <v>986</v>
      </c>
      <c r="G26" s="2588"/>
      <c r="H26" s="2588"/>
      <c r="I26" s="2588"/>
      <c r="J26" s="2588"/>
      <c r="K26" s="2588"/>
      <c r="L26" s="2588"/>
      <c r="M26" s="2588"/>
      <c r="N26" s="2588"/>
      <c r="O26" s="2588"/>
      <c r="P26" s="2588"/>
      <c r="Q26" s="2588"/>
      <c r="R26" s="2588"/>
      <c r="S26" s="2588"/>
      <c r="T26" s="2588"/>
      <c r="U26" s="2588"/>
      <c r="V26" s="2588"/>
      <c r="W26" s="2588"/>
      <c r="X26" s="2588"/>
      <c r="Y26" s="2258"/>
      <c r="Z26" s="2259"/>
      <c r="AA26" s="106" t="s">
        <v>606</v>
      </c>
      <c r="AB26" s="7"/>
      <c r="AC26" s="59"/>
      <c r="AE26" s="52"/>
      <c r="AF26" s="636"/>
    </row>
    <row r="27" spans="2:32" s="1" customFormat="1" ht="27" customHeight="1" x14ac:dyDescent="0.2">
      <c r="B27" s="59"/>
      <c r="C27" s="66"/>
      <c r="D27" s="169"/>
      <c r="E27" s="658" t="s">
        <v>520</v>
      </c>
      <c r="F27" s="2588" t="s">
        <v>987</v>
      </c>
      <c r="G27" s="2588"/>
      <c r="H27" s="2588"/>
      <c r="I27" s="2588"/>
      <c r="J27" s="2588"/>
      <c r="K27" s="2588"/>
      <c r="L27" s="2588"/>
      <c r="M27" s="2588"/>
      <c r="N27" s="2588"/>
      <c r="O27" s="2588"/>
      <c r="P27" s="2588"/>
      <c r="Q27" s="2588"/>
      <c r="R27" s="2588"/>
      <c r="S27" s="2588"/>
      <c r="T27" s="2588"/>
      <c r="U27" s="2588"/>
      <c r="V27" s="2588"/>
      <c r="W27" s="2588"/>
      <c r="X27" s="2588"/>
      <c r="Y27" s="2258"/>
      <c r="Z27" s="2259"/>
      <c r="AA27" s="106" t="s">
        <v>606</v>
      </c>
      <c r="AB27" s="7"/>
      <c r="AC27" s="59"/>
      <c r="AE27" s="52"/>
      <c r="AF27" s="636"/>
    </row>
    <row r="28" spans="2:32" s="1" customFormat="1" ht="27" customHeight="1" x14ac:dyDescent="0.2">
      <c r="B28" s="59"/>
      <c r="C28" s="66"/>
      <c r="D28" s="169"/>
      <c r="E28" s="658" t="s">
        <v>522</v>
      </c>
      <c r="F28" s="2588" t="s">
        <v>988</v>
      </c>
      <c r="G28" s="2588"/>
      <c r="H28" s="2588"/>
      <c r="I28" s="2588"/>
      <c r="J28" s="2588"/>
      <c r="K28" s="2588"/>
      <c r="L28" s="2588"/>
      <c r="M28" s="2588"/>
      <c r="N28" s="2588"/>
      <c r="O28" s="2588"/>
      <c r="P28" s="2588"/>
      <c r="Q28" s="2588"/>
      <c r="R28" s="2588"/>
      <c r="S28" s="2588"/>
      <c r="T28" s="2588"/>
      <c r="U28" s="2588"/>
      <c r="V28" s="2588"/>
      <c r="W28" s="2588"/>
      <c r="X28" s="2588"/>
      <c r="Y28" s="2258"/>
      <c r="Z28" s="2259"/>
      <c r="AA28" s="106" t="s">
        <v>606</v>
      </c>
      <c r="AB28" s="7"/>
      <c r="AC28" s="59"/>
      <c r="AE28" s="52"/>
      <c r="AF28" s="636"/>
    </row>
    <row r="29" spans="2:32" s="1" customFormat="1" ht="27" customHeight="1" x14ac:dyDescent="0.2">
      <c r="B29" s="59"/>
      <c r="C29" s="66"/>
      <c r="D29" s="169"/>
      <c r="E29" s="658" t="s">
        <v>940</v>
      </c>
      <c r="F29" s="2588" t="s">
        <v>989</v>
      </c>
      <c r="G29" s="2588"/>
      <c r="H29" s="2588"/>
      <c r="I29" s="2588"/>
      <c r="J29" s="2588"/>
      <c r="K29" s="2588"/>
      <c r="L29" s="2588"/>
      <c r="M29" s="2588"/>
      <c r="N29" s="2588"/>
      <c r="O29" s="2588"/>
      <c r="P29" s="2588"/>
      <c r="Q29" s="2588"/>
      <c r="R29" s="2588"/>
      <c r="S29" s="2588"/>
      <c r="T29" s="2588"/>
      <c r="U29" s="2588"/>
      <c r="V29" s="2588"/>
      <c r="W29" s="2588"/>
      <c r="X29" s="2588"/>
      <c r="Y29" s="2258"/>
      <c r="Z29" s="2259"/>
      <c r="AA29" s="106" t="s">
        <v>464</v>
      </c>
      <c r="AB29" s="7"/>
      <c r="AC29" s="59"/>
      <c r="AE29" s="52"/>
      <c r="AF29" s="636"/>
    </row>
    <row r="30" spans="2:32" s="1" customFormat="1" ht="33.75" customHeight="1" x14ac:dyDescent="0.2">
      <c r="B30" s="59"/>
      <c r="C30" s="66"/>
      <c r="D30" s="577"/>
      <c r="F30" s="662"/>
      <c r="G30" s="186"/>
      <c r="H30" s="186"/>
      <c r="I30" s="186"/>
      <c r="J30" s="186"/>
      <c r="K30" s="186"/>
      <c r="L30" s="186"/>
      <c r="M30" s="186"/>
      <c r="N30" s="186"/>
      <c r="O30" s="186"/>
      <c r="P30" s="186"/>
      <c r="Q30" s="186"/>
      <c r="T30" s="7"/>
      <c r="U30" s="7"/>
      <c r="V30" s="666"/>
      <c r="W30" s="666"/>
      <c r="Y30" s="2"/>
      <c r="Z30" s="2"/>
      <c r="AC30" s="183" t="s">
        <v>580</v>
      </c>
      <c r="AD30" s="115" t="s">
        <v>581</v>
      </c>
      <c r="AE30" s="184" t="s">
        <v>582</v>
      </c>
      <c r="AF30" s="636"/>
    </row>
    <row r="31" spans="2:32" s="1" customFormat="1" ht="33.75" customHeight="1" x14ac:dyDescent="0.2">
      <c r="B31" s="59"/>
      <c r="C31" s="66"/>
      <c r="D31" s="2536" t="s">
        <v>990</v>
      </c>
      <c r="E31" s="2536"/>
      <c r="F31" s="2536"/>
      <c r="G31" s="2536"/>
      <c r="H31" s="2536"/>
      <c r="I31" s="2536"/>
      <c r="J31" s="2536"/>
      <c r="K31" s="2536"/>
      <c r="L31" s="2536"/>
      <c r="M31" s="2536"/>
      <c r="N31" s="2536"/>
      <c r="O31" s="2536"/>
      <c r="P31" s="2536"/>
      <c r="Q31" s="2536"/>
      <c r="R31" s="2536"/>
      <c r="S31" s="2536"/>
      <c r="T31" s="2536"/>
      <c r="U31" s="2536"/>
      <c r="V31" s="2536"/>
      <c r="W31" s="2536"/>
      <c r="X31" s="2536"/>
      <c r="Y31" s="2536"/>
      <c r="Z31" s="2536"/>
      <c r="AA31" s="2536"/>
      <c r="AB31" s="7" t="s">
        <v>608</v>
      </c>
      <c r="AC31" s="134" t="s">
        <v>8</v>
      </c>
      <c r="AD31" s="126" t="s">
        <v>581</v>
      </c>
      <c r="AE31" s="135" t="s">
        <v>8</v>
      </c>
      <c r="AF31" s="636"/>
    </row>
    <row r="32" spans="2:32" s="1" customFormat="1" ht="33.75" customHeight="1" x14ac:dyDescent="0.2">
      <c r="B32" s="59"/>
      <c r="C32" s="66"/>
      <c r="D32" s="577"/>
      <c r="AC32" s="59"/>
      <c r="AE32" s="52"/>
      <c r="AF32" s="636"/>
    </row>
    <row r="33" spans="1:32" s="1" customFormat="1" ht="10.5" customHeight="1" x14ac:dyDescent="0.2">
      <c r="B33" s="59"/>
      <c r="C33" s="55"/>
      <c r="D33" s="6"/>
      <c r="E33" s="6"/>
      <c r="F33" s="6"/>
      <c r="G33" s="6"/>
      <c r="H33" s="6"/>
      <c r="AC33" s="59"/>
      <c r="AE33" s="636"/>
      <c r="AF33" s="636"/>
    </row>
    <row r="34" spans="1:32" s="1" customFormat="1" ht="11.25" customHeight="1" x14ac:dyDescent="0.2">
      <c r="B34" s="59"/>
      <c r="C34" s="5"/>
      <c r="D34" s="637"/>
      <c r="E34" s="637"/>
      <c r="F34" s="637"/>
      <c r="G34" s="637"/>
      <c r="I34" s="637"/>
      <c r="J34" s="637"/>
      <c r="K34" s="637"/>
      <c r="L34" s="637"/>
      <c r="M34" s="637"/>
      <c r="N34" s="637"/>
      <c r="O34" s="637"/>
      <c r="P34" s="637"/>
      <c r="Q34" s="637"/>
      <c r="R34" s="637"/>
      <c r="S34" s="637"/>
      <c r="T34" s="637"/>
      <c r="U34" s="637"/>
      <c r="V34" s="637"/>
      <c r="W34" s="637"/>
      <c r="X34" s="637"/>
      <c r="Y34" s="637"/>
      <c r="Z34" s="637"/>
      <c r="AA34" s="637"/>
      <c r="AB34" s="637"/>
      <c r="AC34" s="5"/>
      <c r="AD34" s="637"/>
      <c r="AE34" s="4"/>
      <c r="AF34" s="636"/>
    </row>
    <row r="35" spans="1:32" s="1" customFormat="1" ht="27" customHeight="1" x14ac:dyDescent="0.2">
      <c r="B35" s="59"/>
      <c r="C35" s="59"/>
      <c r="AC35" s="183" t="s">
        <v>580</v>
      </c>
      <c r="AD35" s="115" t="s">
        <v>581</v>
      </c>
      <c r="AE35" s="184" t="s">
        <v>582</v>
      </c>
      <c r="AF35" s="636"/>
    </row>
    <row r="36" spans="1:32" s="1" customFormat="1" ht="27" customHeight="1" x14ac:dyDescent="0.2">
      <c r="B36" s="59"/>
      <c r="C36" s="2570" t="s">
        <v>991</v>
      </c>
      <c r="D36" s="2254"/>
      <c r="E36" s="2254"/>
      <c r="F36" s="2254"/>
      <c r="G36" s="2254"/>
      <c r="H36" s="2254"/>
      <c r="I36" s="2254"/>
      <c r="J36" s="2254"/>
      <c r="K36" s="2254"/>
      <c r="L36" s="2254"/>
      <c r="M36" s="2254"/>
      <c r="N36" s="2254"/>
      <c r="O36" s="2254"/>
      <c r="P36" s="2254"/>
      <c r="Q36" s="2254"/>
      <c r="R36" s="2254"/>
      <c r="S36" s="2254"/>
      <c r="T36" s="2254"/>
      <c r="U36" s="2254"/>
      <c r="V36" s="2254"/>
      <c r="W36" s="2254"/>
      <c r="X36" s="2254"/>
      <c r="Y36" s="2254"/>
      <c r="Z36" s="2254"/>
      <c r="AA36" s="2254"/>
      <c r="AC36" s="134" t="s">
        <v>8</v>
      </c>
      <c r="AD36" s="126" t="s">
        <v>581</v>
      </c>
      <c r="AE36" s="135" t="s">
        <v>8</v>
      </c>
      <c r="AF36" s="636"/>
    </row>
    <row r="37" spans="1:32" s="1" customFormat="1" ht="11.25" customHeight="1" x14ac:dyDescent="0.2">
      <c r="B37" s="59"/>
      <c r="C37" s="55"/>
      <c r="D37" s="6"/>
      <c r="E37" s="6"/>
      <c r="F37" s="6"/>
      <c r="G37" s="6"/>
      <c r="H37" s="6"/>
      <c r="I37" s="6"/>
      <c r="J37" s="6"/>
      <c r="K37" s="6"/>
      <c r="L37" s="6"/>
      <c r="M37" s="6"/>
      <c r="N37" s="6"/>
      <c r="O37" s="6"/>
      <c r="P37" s="6"/>
      <c r="Q37" s="6"/>
      <c r="R37" s="6"/>
      <c r="S37" s="6"/>
      <c r="T37" s="6"/>
      <c r="U37" s="6"/>
      <c r="V37" s="6"/>
      <c r="W37" s="6"/>
      <c r="X37" s="6"/>
      <c r="Y37" s="6"/>
      <c r="Z37" s="6"/>
      <c r="AA37" s="6"/>
      <c r="AB37" s="6"/>
      <c r="AC37" s="55"/>
      <c r="AD37" s="6"/>
      <c r="AE37" s="56"/>
      <c r="AF37" s="636"/>
    </row>
    <row r="38" spans="1:32" s="1" customFormat="1" ht="11.25" customHeight="1" x14ac:dyDescent="0.2">
      <c r="A38" s="636"/>
      <c r="B38" s="55"/>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56"/>
    </row>
    <row r="39" spans="1:32" s="1" customFormat="1" ht="18" customHeight="1" x14ac:dyDescent="0.2">
      <c r="C39" s="2517" t="s">
        <v>992</v>
      </c>
      <c r="D39" s="2256"/>
      <c r="E39" s="2256"/>
      <c r="F39" s="2256"/>
      <c r="G39" s="2256"/>
      <c r="H39" s="2256"/>
      <c r="I39" s="2256"/>
      <c r="J39" s="2256"/>
      <c r="K39" s="2256"/>
      <c r="L39" s="2256"/>
      <c r="M39" s="2256"/>
      <c r="N39" s="2256"/>
      <c r="O39" s="2256"/>
      <c r="P39" s="2256"/>
      <c r="Q39" s="2256"/>
      <c r="R39" s="2256"/>
      <c r="S39" s="2256"/>
      <c r="T39" s="2256"/>
      <c r="U39" s="2256"/>
      <c r="V39" s="2256"/>
      <c r="W39" s="2256"/>
      <c r="X39" s="2256"/>
      <c r="Y39" s="2256"/>
      <c r="Z39" s="2256"/>
      <c r="AA39" s="2256"/>
      <c r="AB39" s="2256"/>
      <c r="AC39" s="2256"/>
      <c r="AD39" s="2256"/>
      <c r="AE39" s="2256"/>
    </row>
    <row r="40" spans="1:32" s="141" customFormat="1" ht="61.5" customHeight="1" x14ac:dyDescent="0.15">
      <c r="C40" s="2254" t="s">
        <v>993</v>
      </c>
      <c r="D40" s="2254"/>
      <c r="E40" s="2254"/>
      <c r="F40" s="2254"/>
      <c r="G40" s="2254"/>
      <c r="H40" s="2254"/>
      <c r="I40" s="2254"/>
      <c r="J40" s="2254"/>
      <c r="K40" s="2254"/>
      <c r="L40" s="2254"/>
      <c r="M40" s="2254"/>
      <c r="N40" s="2254"/>
      <c r="O40" s="2254"/>
      <c r="P40" s="2254"/>
      <c r="Q40" s="2254"/>
      <c r="R40" s="2254"/>
      <c r="S40" s="2254"/>
      <c r="T40" s="2254"/>
      <c r="U40" s="2254"/>
      <c r="V40" s="2254"/>
      <c r="W40" s="2254"/>
      <c r="X40" s="2254"/>
      <c r="Y40" s="2254"/>
      <c r="Z40" s="2254"/>
      <c r="AA40" s="2254"/>
      <c r="AB40" s="2254"/>
      <c r="AC40" s="2254"/>
      <c r="AD40" s="2254"/>
      <c r="AE40" s="2254"/>
    </row>
    <row r="41" spans="1:32" s="141" customFormat="1" ht="52.5" customHeight="1" x14ac:dyDescent="0.15">
      <c r="C41" s="2254" t="s">
        <v>994</v>
      </c>
      <c r="D41" s="2254"/>
      <c r="E41" s="2254"/>
      <c r="F41" s="2254"/>
      <c r="G41" s="2254"/>
      <c r="H41" s="2254"/>
      <c r="I41" s="2254"/>
      <c r="J41" s="2254"/>
      <c r="K41" s="2254"/>
      <c r="L41" s="2254"/>
      <c r="M41" s="2254"/>
      <c r="N41" s="2254"/>
      <c r="O41" s="2254"/>
      <c r="P41" s="2254"/>
      <c r="Q41" s="2254"/>
      <c r="R41" s="2254"/>
      <c r="S41" s="2254"/>
      <c r="T41" s="2254"/>
      <c r="U41" s="2254"/>
      <c r="V41" s="2254"/>
      <c r="W41" s="2254"/>
      <c r="X41" s="2254"/>
      <c r="Y41" s="2254"/>
      <c r="Z41" s="2254"/>
      <c r="AA41" s="2254"/>
      <c r="AB41" s="2254"/>
      <c r="AC41" s="2254"/>
      <c r="AD41" s="2254"/>
      <c r="AE41" s="2254"/>
    </row>
    <row r="42" spans="1:32" s="141" customFormat="1" ht="18.75" customHeight="1" x14ac:dyDescent="0.15">
      <c r="C42" s="2254" t="s">
        <v>995</v>
      </c>
      <c r="D42" s="2254"/>
      <c r="E42" s="2254"/>
      <c r="F42" s="2254"/>
      <c r="G42" s="2254"/>
      <c r="H42" s="2254"/>
      <c r="I42" s="2254"/>
      <c r="J42" s="2254"/>
      <c r="K42" s="2254"/>
      <c r="L42" s="2254"/>
      <c r="M42" s="2254"/>
      <c r="N42" s="2254"/>
      <c r="O42" s="2254"/>
      <c r="P42" s="2254"/>
      <c r="Q42" s="2254"/>
      <c r="R42" s="2254"/>
      <c r="S42" s="2254"/>
      <c r="T42" s="2254"/>
      <c r="U42" s="2254"/>
      <c r="V42" s="2254"/>
      <c r="W42" s="2254"/>
      <c r="X42" s="2254"/>
      <c r="Y42" s="2254"/>
      <c r="Z42" s="2254"/>
      <c r="AA42" s="2254"/>
      <c r="AB42" s="2254"/>
      <c r="AC42" s="2254"/>
      <c r="AD42" s="2254"/>
      <c r="AE42" s="2254"/>
    </row>
    <row r="43" spans="1:32" s="141" customFormat="1" ht="18.75" customHeight="1" x14ac:dyDescent="0.15">
      <c r="C43" s="2254" t="s">
        <v>996</v>
      </c>
      <c r="D43" s="2254"/>
      <c r="E43" s="2254"/>
      <c r="F43" s="2254"/>
      <c r="G43" s="2254"/>
      <c r="H43" s="2254"/>
      <c r="I43" s="2254"/>
      <c r="J43" s="2254"/>
      <c r="K43" s="2254"/>
      <c r="L43" s="2254"/>
      <c r="M43" s="2254"/>
      <c r="N43" s="2254"/>
      <c r="O43" s="2254"/>
      <c r="P43" s="2254"/>
      <c r="Q43" s="2254"/>
      <c r="R43" s="2254"/>
      <c r="S43" s="2254"/>
      <c r="T43" s="2254"/>
      <c r="U43" s="2254"/>
      <c r="V43" s="2254"/>
      <c r="W43" s="2254"/>
      <c r="X43" s="2254"/>
      <c r="Y43" s="2254"/>
      <c r="Z43" s="2254"/>
      <c r="AA43" s="2254"/>
      <c r="AB43" s="2254"/>
      <c r="AC43" s="2254"/>
      <c r="AD43" s="2254"/>
      <c r="AE43" s="2254"/>
    </row>
    <row r="44" spans="1:32" s="141" customFormat="1" ht="18.75" customHeight="1" x14ac:dyDescent="0.15">
      <c r="C44" s="2254" t="s">
        <v>997</v>
      </c>
      <c r="D44" s="2254"/>
      <c r="E44" s="2254"/>
      <c r="F44" s="2254"/>
      <c r="G44" s="2254"/>
      <c r="H44" s="2254"/>
      <c r="I44" s="2254"/>
      <c r="J44" s="2254"/>
      <c r="K44" s="2254"/>
      <c r="L44" s="2254"/>
      <c r="M44" s="2254"/>
      <c r="N44" s="2254"/>
      <c r="O44" s="2254"/>
      <c r="P44" s="2254"/>
      <c r="Q44" s="2254"/>
      <c r="R44" s="2254"/>
      <c r="S44" s="2254"/>
      <c r="T44" s="2254"/>
      <c r="U44" s="2254"/>
      <c r="V44" s="2254"/>
      <c r="W44" s="2254"/>
      <c r="X44" s="2254"/>
      <c r="Y44" s="2254"/>
      <c r="Z44" s="2254"/>
      <c r="AA44" s="2254"/>
      <c r="AB44" s="2254"/>
      <c r="AC44" s="2254"/>
      <c r="AD44" s="2254"/>
      <c r="AE44" s="2254"/>
    </row>
    <row r="45" spans="1:32" s="141" customFormat="1" ht="29.25" customHeight="1" x14ac:dyDescent="0.15">
      <c r="C45" s="2254" t="s">
        <v>909</v>
      </c>
      <c r="D45" s="2254"/>
      <c r="E45" s="2254"/>
      <c r="F45" s="2254"/>
      <c r="G45" s="2254"/>
      <c r="H45" s="2254"/>
      <c r="I45" s="2254"/>
      <c r="J45" s="2254"/>
      <c r="K45" s="2254"/>
      <c r="L45" s="2254"/>
      <c r="M45" s="2254"/>
      <c r="N45" s="2254"/>
      <c r="O45" s="2254"/>
      <c r="P45" s="2254"/>
      <c r="Q45" s="2254"/>
      <c r="R45" s="2254"/>
      <c r="S45" s="2254"/>
      <c r="T45" s="2254"/>
      <c r="U45" s="2254"/>
      <c r="V45" s="2254"/>
      <c r="W45" s="2254"/>
      <c r="X45" s="2254"/>
      <c r="Y45" s="2254"/>
      <c r="Z45" s="2254"/>
      <c r="AA45" s="2254"/>
      <c r="AB45" s="2254"/>
      <c r="AC45" s="2254"/>
      <c r="AD45" s="2254"/>
      <c r="AE45" s="2254"/>
    </row>
    <row r="46" spans="1:32" s="187" customFormat="1" ht="15.75" customHeight="1" x14ac:dyDescent="0.15">
      <c r="D46" s="141"/>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141"/>
      <c r="AE46" s="141"/>
    </row>
  </sheetData>
  <mergeCells count="34">
    <mergeCell ref="F18:X18"/>
    <mergeCell ref="Y18:Z18"/>
    <mergeCell ref="B5:AF5"/>
    <mergeCell ref="C7:H7"/>
    <mergeCell ref="I7:AF7"/>
    <mergeCell ref="C8:H8"/>
    <mergeCell ref="C9:H11"/>
    <mergeCell ref="F19:X19"/>
    <mergeCell ref="Y19:Z19"/>
    <mergeCell ref="F20:X20"/>
    <mergeCell ref="Y20:Z20"/>
    <mergeCell ref="F21:X21"/>
    <mergeCell ref="Y21:Z21"/>
    <mergeCell ref="F22:X22"/>
    <mergeCell ref="Y22:Z22"/>
    <mergeCell ref="F25:X25"/>
    <mergeCell ref="Y25:Z25"/>
    <mergeCell ref="F26:X26"/>
    <mergeCell ref="Y26:Z26"/>
    <mergeCell ref="F27:X27"/>
    <mergeCell ref="Y27:Z27"/>
    <mergeCell ref="F28:X28"/>
    <mergeCell ref="Y28:Z28"/>
    <mergeCell ref="F29:X29"/>
    <mergeCell ref="Y29:Z29"/>
    <mergeCell ref="C43:AE43"/>
    <mergeCell ref="C44:AE44"/>
    <mergeCell ref="C45:AE45"/>
    <mergeCell ref="D31:AA31"/>
    <mergeCell ref="C36:AA36"/>
    <mergeCell ref="C39:AE39"/>
    <mergeCell ref="C40:AE40"/>
    <mergeCell ref="C41:AE41"/>
    <mergeCell ref="C42:AE42"/>
  </mergeCells>
  <phoneticPr fontId="10"/>
  <dataValidations count="1">
    <dataValidation type="list" allowBlank="1" showInputMessage="1" showErrorMessage="1" sqref="I8:I11 N8 S8 AC31 AE31 AC36 AE36" xr:uid="{00000000-0002-0000-2700-000000000000}">
      <formula1>"□,■"</formula1>
    </dataValidation>
  </dataValidations>
  <pageMargins left="0.7" right="0.7" top="0.75" bottom="0.75" header="0.3" footer="0.3"/>
  <pageSetup paperSize="9" scale="61" fitToHeight="0"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9">
    <pageSetUpPr fitToPage="1"/>
  </sheetPr>
  <dimension ref="B1:AD122"/>
  <sheetViews>
    <sheetView workbookViewId="0"/>
  </sheetViews>
  <sheetFormatPr defaultColWidth="3.44140625" defaultRowHeight="13.2" x14ac:dyDescent="0.2"/>
  <cols>
    <col min="1" max="1" width="1.21875" style="3" customWidth="1"/>
    <col min="2" max="2" width="4.109375" style="57" customWidth="1"/>
    <col min="3" max="29" width="4.33203125" style="3" customWidth="1"/>
    <col min="30" max="30" width="0.77734375" style="3" customWidth="1"/>
    <col min="31" max="16384" width="3.44140625" style="3"/>
  </cols>
  <sheetData>
    <row r="1" spans="2:29" s="1" customFormat="1" ht="10.5" customHeight="1" x14ac:dyDescent="0.2"/>
    <row r="2" spans="2:29" s="1" customFormat="1" x14ac:dyDescent="0.2">
      <c r="B2" s="1" t="s">
        <v>1047</v>
      </c>
    </row>
    <row r="3" spans="2:29" s="1" customFormat="1" x14ac:dyDescent="0.2">
      <c r="W3" s="598" t="s">
        <v>427</v>
      </c>
      <c r="X3" s="7"/>
      <c r="Y3" s="7" t="s">
        <v>428</v>
      </c>
      <c r="Z3" s="7"/>
      <c r="AA3" s="7" t="s">
        <v>429</v>
      </c>
      <c r="AB3" s="7"/>
      <c r="AC3" s="7" t="s">
        <v>477</v>
      </c>
    </row>
    <row r="4" spans="2:29" s="1" customFormat="1" ht="4.5" customHeight="1" x14ac:dyDescent="0.2"/>
    <row r="5" spans="2:29" s="1" customFormat="1" ht="15.75" customHeight="1" x14ac:dyDescent="0.2">
      <c r="B5" s="2533" t="s">
        <v>1444</v>
      </c>
      <c r="C5" s="2441"/>
      <c r="D5" s="2441"/>
      <c r="E5" s="2441"/>
      <c r="F5" s="2441"/>
      <c r="G5" s="2441"/>
      <c r="H5" s="2441"/>
      <c r="I5" s="2441"/>
      <c r="J5" s="2441"/>
      <c r="K5" s="2441"/>
      <c r="L5" s="2441"/>
      <c r="M5" s="2441"/>
      <c r="N5" s="2441"/>
      <c r="O5" s="2441"/>
      <c r="P5" s="2441"/>
      <c r="Q5" s="2441"/>
      <c r="R5" s="2441"/>
      <c r="S5" s="2441"/>
      <c r="T5" s="2441"/>
      <c r="U5" s="2441"/>
      <c r="V5" s="2441"/>
      <c r="W5" s="2441"/>
      <c r="X5" s="2441"/>
      <c r="Y5" s="2441"/>
      <c r="Z5" s="2441"/>
      <c r="AA5" s="2441"/>
      <c r="AB5" s="2441"/>
      <c r="AC5" s="2441"/>
    </row>
    <row r="6" spans="2:29" s="1" customFormat="1" x14ac:dyDescent="0.2"/>
    <row r="7" spans="2:29" s="1" customFormat="1" ht="30" customHeight="1" x14ac:dyDescent="0.2">
      <c r="B7" s="2442" t="s">
        <v>749</v>
      </c>
      <c r="C7" s="2442"/>
      <c r="D7" s="2442"/>
      <c r="E7" s="2442"/>
      <c r="F7" s="2258"/>
      <c r="G7" s="2443"/>
      <c r="H7" s="2444"/>
      <c r="I7" s="2444"/>
      <c r="J7" s="2444"/>
      <c r="K7" s="2444"/>
      <c r="L7" s="2444"/>
      <c r="M7" s="2444"/>
      <c r="N7" s="2444"/>
      <c r="O7" s="2444"/>
      <c r="P7" s="2444"/>
      <c r="Q7" s="2444"/>
      <c r="R7" s="2444"/>
      <c r="S7" s="2444"/>
      <c r="T7" s="2444"/>
      <c r="U7" s="2444"/>
      <c r="V7" s="2444"/>
      <c r="W7" s="2444"/>
      <c r="X7" s="2444"/>
      <c r="Y7" s="2444"/>
      <c r="Z7" s="2444"/>
      <c r="AA7" s="2444"/>
      <c r="AB7" s="2444"/>
      <c r="AC7" s="2445"/>
    </row>
    <row r="8" spans="2:29" ht="30" customHeight="1" x14ac:dyDescent="0.2">
      <c r="B8" s="2258" t="s">
        <v>750</v>
      </c>
      <c r="C8" s="2259"/>
      <c r="D8" s="2259"/>
      <c r="E8" s="2259"/>
      <c r="F8" s="2259"/>
      <c r="G8" s="124" t="s">
        <v>8</v>
      </c>
      <c r="H8" s="649" t="s">
        <v>573</v>
      </c>
      <c r="I8" s="649"/>
      <c r="J8" s="649"/>
      <c r="K8" s="649"/>
      <c r="L8" s="125" t="s">
        <v>8</v>
      </c>
      <c r="M8" s="649" t="s">
        <v>574</v>
      </c>
      <c r="N8" s="649"/>
      <c r="O8" s="649"/>
      <c r="P8" s="649"/>
      <c r="Q8" s="125" t="s">
        <v>8</v>
      </c>
      <c r="R8" s="649" t="s">
        <v>575</v>
      </c>
      <c r="S8" s="649"/>
      <c r="T8" s="649"/>
      <c r="U8" s="649"/>
      <c r="V8" s="649"/>
      <c r="W8" s="649"/>
      <c r="X8" s="649"/>
      <c r="Y8" s="649"/>
      <c r="Z8" s="649"/>
      <c r="AA8" s="649"/>
      <c r="AB8" s="649"/>
      <c r="AC8" s="653"/>
    </row>
    <row r="9" spans="2:29" ht="30" customHeight="1" x14ac:dyDescent="0.2">
      <c r="B9" s="2258" t="s">
        <v>1045</v>
      </c>
      <c r="C9" s="2259"/>
      <c r="D9" s="2259"/>
      <c r="E9" s="2259"/>
      <c r="F9" s="2259"/>
      <c r="G9" s="124" t="s">
        <v>8</v>
      </c>
      <c r="H9" s="649" t="s">
        <v>1120</v>
      </c>
      <c r="I9" s="649"/>
      <c r="J9" s="649"/>
      <c r="K9" s="649"/>
      <c r="L9" s="649"/>
      <c r="M9" s="649"/>
      <c r="N9" s="649"/>
      <c r="O9" s="649"/>
      <c r="P9" s="649"/>
      <c r="Q9" s="125" t="s">
        <v>8</v>
      </c>
      <c r="R9" s="649" t="s">
        <v>1121</v>
      </c>
      <c r="S9" s="649"/>
      <c r="T9" s="649"/>
      <c r="U9" s="23"/>
      <c r="V9" s="23"/>
      <c r="W9" s="649"/>
      <c r="X9" s="649"/>
      <c r="Y9" s="649"/>
      <c r="Z9" s="649"/>
      <c r="AA9" s="649"/>
      <c r="AB9" s="649"/>
      <c r="AC9" s="653"/>
    </row>
    <row r="10" spans="2:29" s="1" customFormat="1" x14ac:dyDescent="0.2"/>
    <row r="11" spans="2:29" s="1" customFormat="1" ht="26.25" customHeight="1" x14ac:dyDescent="0.2">
      <c r="B11" s="5" t="s">
        <v>1122</v>
      </c>
      <c r="C11" s="637"/>
      <c r="D11" s="637"/>
      <c r="E11" s="637"/>
      <c r="F11" s="637"/>
      <c r="G11" s="637"/>
      <c r="H11" s="637"/>
      <c r="I11" s="637"/>
      <c r="J11" s="637"/>
      <c r="K11" s="637"/>
      <c r="L11" s="637"/>
      <c r="M11" s="637"/>
      <c r="N11" s="637"/>
      <c r="O11" s="637"/>
      <c r="P11" s="637"/>
      <c r="Q11" s="637"/>
      <c r="R11" s="637"/>
      <c r="S11" s="637"/>
      <c r="T11" s="637"/>
      <c r="U11" s="637"/>
      <c r="V11" s="637"/>
      <c r="W11" s="637"/>
      <c r="X11" s="637"/>
      <c r="Y11" s="637"/>
      <c r="Z11" s="637"/>
      <c r="AA11" s="637"/>
      <c r="AB11" s="628"/>
      <c r="AC11" s="629"/>
    </row>
    <row r="12" spans="2:29" s="1" customFormat="1" x14ac:dyDescent="0.2">
      <c r="B12" s="59"/>
      <c r="C12" s="225"/>
      <c r="D12" s="226"/>
      <c r="E12" s="226"/>
      <c r="F12" s="226"/>
      <c r="G12" s="225"/>
      <c r="H12" s="226"/>
      <c r="I12" s="226"/>
      <c r="J12" s="226"/>
      <c r="K12" s="226"/>
      <c r="L12" s="226"/>
      <c r="M12" s="226"/>
      <c r="N12" s="226"/>
      <c r="O12" s="226"/>
      <c r="P12" s="226"/>
      <c r="Q12" s="226"/>
      <c r="R12" s="226"/>
      <c r="S12" s="226"/>
      <c r="T12" s="226"/>
      <c r="U12" s="226"/>
      <c r="V12" s="226"/>
      <c r="W12" s="226"/>
      <c r="X12" s="226"/>
      <c r="Y12" s="226"/>
      <c r="Z12" s="226"/>
      <c r="AA12" s="129" t="s">
        <v>580</v>
      </c>
      <c r="AB12" s="115" t="s">
        <v>581</v>
      </c>
      <c r="AC12" s="184" t="s">
        <v>582</v>
      </c>
    </row>
    <row r="13" spans="2:29" s="1" customFormat="1" ht="20.25" customHeight="1" x14ac:dyDescent="0.2">
      <c r="B13" s="59"/>
      <c r="C13" s="2665" t="s">
        <v>1123</v>
      </c>
      <c r="D13" s="2666"/>
      <c r="E13" s="2666"/>
      <c r="F13" s="2667"/>
      <c r="G13" s="679"/>
      <c r="H13" s="658" t="s">
        <v>605</v>
      </c>
      <c r="I13" s="2606" t="s">
        <v>1124</v>
      </c>
      <c r="J13" s="2607"/>
      <c r="K13" s="2607"/>
      <c r="L13" s="2607"/>
      <c r="M13" s="2607"/>
      <c r="N13" s="2607"/>
      <c r="O13" s="2607"/>
      <c r="P13" s="2607"/>
      <c r="Q13" s="2607"/>
      <c r="R13" s="2607"/>
      <c r="S13" s="2607"/>
      <c r="T13" s="2607"/>
      <c r="U13" s="2608"/>
      <c r="V13" s="677"/>
      <c r="W13" s="677"/>
      <c r="X13" s="677"/>
      <c r="Y13" s="677"/>
      <c r="Z13" s="679"/>
      <c r="AA13" s="134" t="s">
        <v>8</v>
      </c>
      <c r="AB13" s="126" t="s">
        <v>581</v>
      </c>
      <c r="AC13" s="135" t="s">
        <v>8</v>
      </c>
    </row>
    <row r="14" spans="2:29" s="1" customFormat="1" ht="20.25" customHeight="1" x14ac:dyDescent="0.2">
      <c r="B14" s="66"/>
      <c r="C14" s="676"/>
      <c r="D14" s="677"/>
      <c r="E14" s="677"/>
      <c r="F14" s="678"/>
      <c r="G14" s="679"/>
      <c r="H14" s="658" t="s">
        <v>607</v>
      </c>
      <c r="I14" s="2597" t="s">
        <v>1125</v>
      </c>
      <c r="J14" s="2664"/>
      <c r="K14" s="2664"/>
      <c r="L14" s="2664"/>
      <c r="M14" s="2664"/>
      <c r="N14" s="2664"/>
      <c r="O14" s="2664"/>
      <c r="P14" s="2664"/>
      <c r="Q14" s="2664"/>
      <c r="R14" s="2664"/>
      <c r="S14" s="2575"/>
      <c r="T14" s="2576"/>
      <c r="U14" s="661" t="s">
        <v>606</v>
      </c>
      <c r="V14" s="662" t="s">
        <v>608</v>
      </c>
      <c r="W14" s="2609" t="s">
        <v>609</v>
      </c>
      <c r="X14" s="2609"/>
      <c r="Y14" s="2609"/>
      <c r="Z14" s="679"/>
      <c r="AA14" s="134" t="s">
        <v>8</v>
      </c>
      <c r="AB14" s="126" t="s">
        <v>581</v>
      </c>
      <c r="AC14" s="135" t="s">
        <v>8</v>
      </c>
    </row>
    <row r="15" spans="2:29" s="1" customFormat="1" ht="20.25" customHeight="1" x14ac:dyDescent="0.2">
      <c r="B15" s="66"/>
      <c r="C15" s="676"/>
      <c r="D15" s="677"/>
      <c r="E15" s="677"/>
      <c r="F15" s="678"/>
      <c r="G15" s="679"/>
      <c r="H15" s="658" t="s">
        <v>690</v>
      </c>
      <c r="I15" s="2606" t="s">
        <v>1126</v>
      </c>
      <c r="J15" s="2607"/>
      <c r="K15" s="2607"/>
      <c r="L15" s="2607"/>
      <c r="M15" s="2607"/>
      <c r="N15" s="2607"/>
      <c r="O15" s="2607"/>
      <c r="P15" s="2607"/>
      <c r="Q15" s="2607"/>
      <c r="R15" s="2608"/>
      <c r="S15" s="2575"/>
      <c r="T15" s="2576"/>
      <c r="U15" s="661" t="s">
        <v>606</v>
      </c>
      <c r="V15" s="662" t="s">
        <v>608</v>
      </c>
      <c r="W15" s="2609" t="s">
        <v>609</v>
      </c>
      <c r="X15" s="2609"/>
      <c r="Y15" s="2609"/>
      <c r="Z15" s="679"/>
      <c r="AA15" s="134" t="s">
        <v>8</v>
      </c>
      <c r="AB15" s="126" t="s">
        <v>581</v>
      </c>
      <c r="AC15" s="135" t="s">
        <v>8</v>
      </c>
    </row>
    <row r="16" spans="2:29" s="1" customFormat="1" x14ac:dyDescent="0.2">
      <c r="B16" s="59"/>
      <c r="C16" s="227"/>
      <c r="D16" s="693"/>
      <c r="E16" s="693"/>
      <c r="F16" s="694"/>
      <c r="G16" s="693"/>
      <c r="H16" s="692"/>
      <c r="I16" s="693"/>
      <c r="J16" s="693"/>
      <c r="K16" s="693"/>
      <c r="L16" s="693"/>
      <c r="M16" s="693"/>
      <c r="N16" s="693"/>
      <c r="O16" s="693"/>
      <c r="P16" s="693"/>
      <c r="Q16" s="693"/>
      <c r="R16" s="693"/>
      <c r="S16" s="693"/>
      <c r="T16" s="693"/>
      <c r="U16" s="693"/>
      <c r="V16" s="693"/>
      <c r="W16" s="693"/>
      <c r="X16" s="693"/>
      <c r="Y16" s="693"/>
      <c r="Z16" s="693"/>
      <c r="AA16" s="227"/>
      <c r="AB16" s="693"/>
      <c r="AC16" s="694"/>
    </row>
    <row r="17" spans="2:29" s="1" customFormat="1" ht="10.5" customHeight="1" x14ac:dyDescent="0.2">
      <c r="B17" s="59"/>
      <c r="C17" s="225"/>
      <c r="D17" s="226"/>
      <c r="E17" s="226"/>
      <c r="F17" s="226"/>
      <c r="G17" s="225"/>
      <c r="H17" s="178"/>
      <c r="I17" s="226"/>
      <c r="J17" s="226"/>
      <c r="K17" s="226"/>
      <c r="L17" s="226"/>
      <c r="M17" s="226"/>
      <c r="N17" s="226"/>
      <c r="O17" s="226"/>
      <c r="P17" s="226"/>
      <c r="Q17" s="226"/>
      <c r="R17" s="226"/>
      <c r="S17" s="226"/>
      <c r="T17" s="226"/>
      <c r="U17" s="226"/>
      <c r="V17" s="226"/>
      <c r="W17" s="226"/>
      <c r="X17" s="226"/>
      <c r="Y17" s="226"/>
      <c r="Z17" s="226"/>
      <c r="AA17" s="225"/>
      <c r="AB17" s="226"/>
      <c r="AC17" s="228"/>
    </row>
    <row r="18" spans="2:29" s="1" customFormat="1" ht="18" customHeight="1" x14ac:dyDescent="0.2">
      <c r="B18" s="66"/>
      <c r="C18" s="2610" t="s">
        <v>1127</v>
      </c>
      <c r="D18" s="2596"/>
      <c r="E18" s="2596"/>
      <c r="F18" s="2611"/>
      <c r="G18" s="679"/>
      <c r="H18" s="658" t="s">
        <v>605</v>
      </c>
      <c r="I18" s="2660" t="s">
        <v>1128</v>
      </c>
      <c r="J18" s="2661"/>
      <c r="K18" s="2661"/>
      <c r="L18" s="2661"/>
      <c r="M18" s="2661"/>
      <c r="N18" s="2661"/>
      <c r="O18" s="2661"/>
      <c r="P18" s="2661"/>
      <c r="Q18" s="2661"/>
      <c r="R18" s="2662"/>
      <c r="S18" s="2575"/>
      <c r="T18" s="2576"/>
      <c r="U18" s="661" t="s">
        <v>606</v>
      </c>
      <c r="V18" s="662"/>
      <c r="W18" s="662"/>
      <c r="X18" s="662"/>
      <c r="Y18" s="662"/>
      <c r="Z18" s="679"/>
      <c r="AA18" s="183" t="s">
        <v>580</v>
      </c>
      <c r="AB18" s="115" t="s">
        <v>581</v>
      </c>
      <c r="AC18" s="184" t="s">
        <v>582</v>
      </c>
    </row>
    <row r="19" spans="2:29" s="1" customFormat="1" ht="18" customHeight="1" x14ac:dyDescent="0.2">
      <c r="B19" s="66"/>
      <c r="C19" s="2610"/>
      <c r="D19" s="2596"/>
      <c r="E19" s="2596"/>
      <c r="F19" s="2611"/>
      <c r="G19" s="679"/>
      <c r="H19" s="658" t="s">
        <v>607</v>
      </c>
      <c r="I19" s="2660" t="s">
        <v>1129</v>
      </c>
      <c r="J19" s="2661"/>
      <c r="K19" s="2661"/>
      <c r="L19" s="2661"/>
      <c r="M19" s="2661"/>
      <c r="N19" s="2661"/>
      <c r="O19" s="2661"/>
      <c r="P19" s="2661"/>
      <c r="Q19" s="2661"/>
      <c r="R19" s="2662"/>
      <c r="S19" s="2575"/>
      <c r="T19" s="2576"/>
      <c r="U19" s="661" t="s">
        <v>606</v>
      </c>
      <c r="V19" s="679"/>
      <c r="W19" s="2668"/>
      <c r="X19" s="2596"/>
      <c r="Y19" s="2596"/>
      <c r="Z19" s="679"/>
      <c r="AA19" s="229"/>
      <c r="AB19" s="679"/>
      <c r="AC19" s="230"/>
    </row>
    <row r="20" spans="2:29" s="1" customFormat="1" ht="18" customHeight="1" x14ac:dyDescent="0.2">
      <c r="B20" s="66"/>
      <c r="C20" s="676"/>
      <c r="D20" s="677"/>
      <c r="E20" s="677"/>
      <c r="F20" s="678"/>
      <c r="G20" s="679"/>
      <c r="H20" s="658" t="s">
        <v>690</v>
      </c>
      <c r="I20" s="2660" t="s">
        <v>964</v>
      </c>
      <c r="J20" s="2661"/>
      <c r="K20" s="2661"/>
      <c r="L20" s="2661"/>
      <c r="M20" s="2661"/>
      <c r="N20" s="2661"/>
      <c r="O20" s="2661"/>
      <c r="P20" s="2661"/>
      <c r="Q20" s="2661"/>
      <c r="R20" s="2662"/>
      <c r="S20" s="2575"/>
      <c r="T20" s="2576"/>
      <c r="U20" s="661" t="s">
        <v>445</v>
      </c>
      <c r="V20" s="679" t="s">
        <v>608</v>
      </c>
      <c r="W20" s="2663" t="s">
        <v>1130</v>
      </c>
      <c r="X20" s="2609"/>
      <c r="Y20" s="2609"/>
      <c r="Z20" s="679"/>
      <c r="AA20" s="134" t="s">
        <v>8</v>
      </c>
      <c r="AB20" s="126" t="s">
        <v>581</v>
      </c>
      <c r="AC20" s="135" t="s">
        <v>8</v>
      </c>
    </row>
    <row r="21" spans="2:29" s="1" customFormat="1" ht="18" customHeight="1" x14ac:dyDescent="0.2">
      <c r="B21" s="66"/>
      <c r="C21" s="676"/>
      <c r="D21" s="677"/>
      <c r="E21" s="677"/>
      <c r="F21" s="678"/>
      <c r="G21" s="679"/>
      <c r="H21" s="658" t="s">
        <v>692</v>
      </c>
      <c r="I21" s="2597" t="s">
        <v>1131</v>
      </c>
      <c r="J21" s="2664"/>
      <c r="K21" s="2664"/>
      <c r="L21" s="2664"/>
      <c r="M21" s="2664"/>
      <c r="N21" s="2664"/>
      <c r="O21" s="2664"/>
      <c r="P21" s="2664"/>
      <c r="Q21" s="2664"/>
      <c r="R21" s="2664"/>
      <c r="S21" s="2575"/>
      <c r="T21" s="2576"/>
      <c r="U21" s="661" t="s">
        <v>606</v>
      </c>
      <c r="V21" s="679"/>
      <c r="W21" s="675"/>
      <c r="X21" s="666"/>
      <c r="Y21" s="666"/>
      <c r="Z21" s="679"/>
      <c r="AA21" s="671"/>
      <c r="AB21" s="662"/>
      <c r="AC21" s="172"/>
    </row>
    <row r="22" spans="2:29" s="1" customFormat="1" ht="27" customHeight="1" x14ac:dyDescent="0.2">
      <c r="B22" s="66"/>
      <c r="C22" s="676"/>
      <c r="D22" s="677"/>
      <c r="E22" s="677"/>
      <c r="F22" s="678"/>
      <c r="G22" s="679"/>
      <c r="H22" s="658" t="s">
        <v>699</v>
      </c>
      <c r="I22" s="2597" t="s">
        <v>1132</v>
      </c>
      <c r="J22" s="2664"/>
      <c r="K22" s="2664"/>
      <c r="L22" s="2664"/>
      <c r="M22" s="2664"/>
      <c r="N22" s="2664"/>
      <c r="O22" s="2664"/>
      <c r="P22" s="2664"/>
      <c r="Q22" s="2664"/>
      <c r="R22" s="2664"/>
      <c r="S22" s="2575"/>
      <c r="T22" s="2576"/>
      <c r="U22" s="661" t="s">
        <v>606</v>
      </c>
      <c r="V22" s="662"/>
      <c r="W22" s="169"/>
      <c r="X22" s="169"/>
      <c r="Y22" s="169"/>
      <c r="Z22" s="679"/>
      <c r="AA22" s="229"/>
      <c r="AB22" s="679"/>
      <c r="AC22" s="230"/>
    </row>
    <row r="23" spans="2:29" s="1" customFormat="1" ht="18" customHeight="1" x14ac:dyDescent="0.2">
      <c r="B23" s="59"/>
      <c r="C23" s="676"/>
      <c r="D23" s="677"/>
      <c r="E23" s="677"/>
      <c r="F23" s="678"/>
      <c r="G23" s="679"/>
      <c r="H23" s="658" t="s">
        <v>701</v>
      </c>
      <c r="I23" s="2660" t="s">
        <v>1133</v>
      </c>
      <c r="J23" s="2661"/>
      <c r="K23" s="2661"/>
      <c r="L23" s="2661"/>
      <c r="M23" s="2661"/>
      <c r="N23" s="2661"/>
      <c r="O23" s="2661"/>
      <c r="P23" s="2661"/>
      <c r="Q23" s="2661"/>
      <c r="R23" s="2662"/>
      <c r="S23" s="2575"/>
      <c r="T23" s="2576"/>
      <c r="U23" s="661" t="s">
        <v>445</v>
      </c>
      <c r="V23" s="662" t="s">
        <v>608</v>
      </c>
      <c r="W23" s="2609" t="s">
        <v>859</v>
      </c>
      <c r="X23" s="2609"/>
      <c r="Y23" s="2609"/>
      <c r="Z23" s="594"/>
      <c r="AA23" s="134" t="s">
        <v>8</v>
      </c>
      <c r="AB23" s="126" t="s">
        <v>581</v>
      </c>
      <c r="AC23" s="135" t="s">
        <v>8</v>
      </c>
    </row>
    <row r="24" spans="2:29" s="1" customFormat="1" x14ac:dyDescent="0.2">
      <c r="B24" s="59"/>
      <c r="C24" s="227"/>
      <c r="D24" s="693"/>
      <c r="E24" s="693"/>
      <c r="F24" s="694"/>
      <c r="G24" s="693"/>
      <c r="H24" s="693"/>
      <c r="I24" s="693"/>
      <c r="J24" s="693"/>
      <c r="K24" s="693"/>
      <c r="L24" s="693"/>
      <c r="M24" s="693"/>
      <c r="N24" s="693"/>
      <c r="O24" s="693"/>
      <c r="P24" s="693"/>
      <c r="Q24" s="693"/>
      <c r="R24" s="693"/>
      <c r="S24" s="693"/>
      <c r="T24" s="693"/>
      <c r="U24" s="693"/>
      <c r="V24" s="693"/>
      <c r="W24" s="693"/>
      <c r="X24" s="693"/>
      <c r="Y24" s="693"/>
      <c r="Z24" s="693"/>
      <c r="AA24" s="227"/>
      <c r="AB24" s="693"/>
      <c r="AC24" s="694"/>
    </row>
    <row r="25" spans="2:29" s="1" customFormat="1" ht="10.5" customHeight="1" x14ac:dyDescent="0.2">
      <c r="B25" s="59"/>
      <c r="C25" s="225"/>
      <c r="D25" s="226"/>
      <c r="E25" s="226"/>
      <c r="F25" s="228"/>
      <c r="G25" s="226"/>
      <c r="H25" s="226"/>
      <c r="I25" s="226"/>
      <c r="J25" s="226"/>
      <c r="K25" s="226"/>
      <c r="L25" s="226"/>
      <c r="M25" s="226"/>
      <c r="N25" s="226"/>
      <c r="O25" s="226"/>
      <c r="P25" s="226"/>
      <c r="Q25" s="226"/>
      <c r="R25" s="226"/>
      <c r="S25" s="226"/>
      <c r="T25" s="226"/>
      <c r="U25" s="226"/>
      <c r="V25" s="226"/>
      <c r="W25" s="226"/>
      <c r="X25" s="226"/>
      <c r="Y25" s="226"/>
      <c r="Z25" s="226"/>
      <c r="AA25" s="225"/>
      <c r="AB25" s="226"/>
      <c r="AC25" s="228"/>
    </row>
    <row r="26" spans="2:29" s="1" customFormat="1" ht="18" customHeight="1" x14ac:dyDescent="0.2">
      <c r="B26" s="66"/>
      <c r="C26" s="2610" t="s">
        <v>1134</v>
      </c>
      <c r="D26" s="2596"/>
      <c r="E26" s="2596"/>
      <c r="F26" s="2611"/>
      <c r="G26" s="679"/>
      <c r="H26" s="2575" t="s">
        <v>1135</v>
      </c>
      <c r="I26" s="2576"/>
      <c r="J26" s="2576"/>
      <c r="K26" s="2576"/>
      <c r="L26" s="2576"/>
      <c r="M26" s="2576"/>
      <c r="N26" s="2576"/>
      <c r="O26" s="2576"/>
      <c r="P26" s="2576"/>
      <c r="Q26" s="2576"/>
      <c r="R26" s="2576"/>
      <c r="S26" s="2576"/>
      <c r="T26" s="2576"/>
      <c r="U26" s="2576"/>
      <c r="V26" s="2576"/>
      <c r="W26" s="2577"/>
      <c r="X26" s="679"/>
      <c r="Y26" s="679"/>
      <c r="Z26" s="679"/>
      <c r="AA26" s="183" t="s">
        <v>580</v>
      </c>
      <c r="AB26" s="115" t="s">
        <v>581</v>
      </c>
      <c r="AC26" s="184" t="s">
        <v>582</v>
      </c>
    </row>
    <row r="27" spans="2:29" s="1" customFormat="1" ht="18" customHeight="1" x14ac:dyDescent="0.2">
      <c r="B27" s="66"/>
      <c r="C27" s="676"/>
      <c r="D27" s="677"/>
      <c r="E27" s="677"/>
      <c r="F27" s="678"/>
      <c r="G27" s="679"/>
      <c r="H27" s="2575"/>
      <c r="I27" s="2576"/>
      <c r="J27" s="2576"/>
      <c r="K27" s="2576"/>
      <c r="L27" s="2576"/>
      <c r="M27" s="2576"/>
      <c r="N27" s="2576"/>
      <c r="O27" s="2576"/>
      <c r="P27" s="2576"/>
      <c r="Q27" s="2576"/>
      <c r="R27" s="2576"/>
      <c r="S27" s="2576"/>
      <c r="T27" s="2576"/>
      <c r="U27" s="2576"/>
      <c r="V27" s="2576"/>
      <c r="W27" s="2577"/>
      <c r="X27" s="679"/>
      <c r="Y27" s="679"/>
      <c r="Z27" s="679"/>
      <c r="AA27" s="229"/>
      <c r="AB27" s="679"/>
      <c r="AC27" s="230"/>
    </row>
    <row r="28" spans="2:29" s="1" customFormat="1" ht="18" customHeight="1" x14ac:dyDescent="0.2">
      <c r="B28" s="59"/>
      <c r="C28" s="229"/>
      <c r="D28" s="679"/>
      <c r="E28" s="679"/>
      <c r="F28" s="230"/>
      <c r="G28" s="679"/>
      <c r="H28" s="2575"/>
      <c r="I28" s="2576"/>
      <c r="J28" s="2576"/>
      <c r="K28" s="2576"/>
      <c r="L28" s="2576"/>
      <c r="M28" s="2576"/>
      <c r="N28" s="2576"/>
      <c r="O28" s="2576"/>
      <c r="P28" s="2576"/>
      <c r="Q28" s="2576"/>
      <c r="R28" s="2576"/>
      <c r="S28" s="2576"/>
      <c r="T28" s="2576"/>
      <c r="U28" s="2576"/>
      <c r="V28" s="2576"/>
      <c r="W28" s="2577"/>
      <c r="X28" s="679"/>
      <c r="Y28" s="679"/>
      <c r="Z28" s="679"/>
      <c r="AA28" s="134" t="s">
        <v>8</v>
      </c>
      <c r="AB28" s="126" t="s">
        <v>581</v>
      </c>
      <c r="AC28" s="135" t="s">
        <v>8</v>
      </c>
    </row>
    <row r="29" spans="2:29" s="1" customFormat="1" ht="10.5" customHeight="1" x14ac:dyDescent="0.2">
      <c r="B29" s="59"/>
      <c r="C29" s="227"/>
      <c r="D29" s="693"/>
      <c r="E29" s="693"/>
      <c r="F29" s="694"/>
      <c r="G29" s="693"/>
      <c r="H29" s="692"/>
      <c r="I29" s="692"/>
      <c r="J29" s="692"/>
      <c r="K29" s="692"/>
      <c r="L29" s="692"/>
      <c r="M29" s="692"/>
      <c r="N29" s="692"/>
      <c r="O29" s="692"/>
      <c r="P29" s="692"/>
      <c r="Q29" s="692"/>
      <c r="R29" s="692"/>
      <c r="S29" s="692"/>
      <c r="T29" s="692"/>
      <c r="U29" s="692"/>
      <c r="V29" s="692"/>
      <c r="W29" s="692"/>
      <c r="X29" s="693"/>
      <c r="Y29" s="693"/>
      <c r="Z29" s="693"/>
      <c r="AA29" s="227"/>
      <c r="AB29" s="693"/>
      <c r="AC29" s="694"/>
    </row>
    <row r="30" spans="2:29" s="1" customFormat="1" ht="10.5" customHeight="1" x14ac:dyDescent="0.2">
      <c r="B30" s="59"/>
      <c r="C30" s="225"/>
      <c r="D30" s="226"/>
      <c r="E30" s="226"/>
      <c r="F30" s="228"/>
      <c r="G30" s="226"/>
      <c r="H30" s="178"/>
      <c r="I30" s="178"/>
      <c r="J30" s="178"/>
      <c r="K30" s="178"/>
      <c r="L30" s="178"/>
      <c r="M30" s="178"/>
      <c r="N30" s="178"/>
      <c r="O30" s="178"/>
      <c r="P30" s="178"/>
      <c r="Q30" s="178"/>
      <c r="R30" s="178"/>
      <c r="S30" s="178"/>
      <c r="T30" s="178"/>
      <c r="U30" s="178"/>
      <c r="V30" s="178"/>
      <c r="W30" s="178"/>
      <c r="X30" s="226"/>
      <c r="Y30" s="226"/>
      <c r="Z30" s="226"/>
      <c r="AA30" s="225"/>
      <c r="AB30" s="226"/>
      <c r="AC30" s="228"/>
    </row>
    <row r="31" spans="2:29" s="1" customFormat="1" ht="15.75" customHeight="1" x14ac:dyDescent="0.2">
      <c r="B31" s="59"/>
      <c r="C31" s="2610" t="s">
        <v>1136</v>
      </c>
      <c r="D31" s="2596"/>
      <c r="E31" s="2596"/>
      <c r="F31" s="2611"/>
      <c r="G31" s="679"/>
      <c r="H31" s="662"/>
      <c r="I31" s="662"/>
      <c r="J31" s="662"/>
      <c r="K31" s="662"/>
      <c r="L31" s="662"/>
      <c r="M31" s="662"/>
      <c r="N31" s="662"/>
      <c r="O31" s="662"/>
      <c r="P31" s="2656" t="s">
        <v>921</v>
      </c>
      <c r="Q31" s="2657"/>
      <c r="R31" s="2656" t="s">
        <v>922</v>
      </c>
      <c r="S31" s="2657"/>
      <c r="T31" s="2656" t="s">
        <v>923</v>
      </c>
      <c r="U31" s="2657"/>
      <c r="V31" s="679"/>
      <c r="W31" s="679"/>
      <c r="X31" s="679"/>
      <c r="Y31" s="679"/>
      <c r="Z31" s="679"/>
      <c r="AA31" s="183" t="s">
        <v>580</v>
      </c>
      <c r="AB31" s="115" t="s">
        <v>581</v>
      </c>
      <c r="AC31" s="184" t="s">
        <v>582</v>
      </c>
    </row>
    <row r="32" spans="2:29" s="1" customFormat="1" ht="26.25" customHeight="1" x14ac:dyDescent="0.2">
      <c r="B32" s="59"/>
      <c r="C32" s="2610"/>
      <c r="D32" s="2596"/>
      <c r="E32" s="2596"/>
      <c r="F32" s="2611"/>
      <c r="G32" s="679"/>
      <c r="H32" s="2615" t="s">
        <v>605</v>
      </c>
      <c r="I32" s="2600" t="s">
        <v>1137</v>
      </c>
      <c r="J32" s="2601"/>
      <c r="K32" s="2601"/>
      <c r="L32" s="2601"/>
      <c r="M32" s="2601"/>
      <c r="N32" s="2601"/>
      <c r="O32" s="2602"/>
      <c r="P32" s="2575" t="s">
        <v>1138</v>
      </c>
      <c r="Q32" s="2577"/>
      <c r="R32" s="2575" t="s">
        <v>1138</v>
      </c>
      <c r="S32" s="2577"/>
      <c r="T32" s="2575" t="s">
        <v>1138</v>
      </c>
      <c r="U32" s="2577"/>
      <c r="V32" s="2654" t="s">
        <v>608</v>
      </c>
      <c r="W32" s="2655" t="s">
        <v>1139</v>
      </c>
      <c r="X32" s="2655"/>
      <c r="Y32" s="2655"/>
      <c r="Z32" s="679"/>
      <c r="AA32" s="2523" t="s">
        <v>8</v>
      </c>
      <c r="AB32" s="2441" t="s">
        <v>581</v>
      </c>
      <c r="AC32" s="2524" t="s">
        <v>8</v>
      </c>
    </row>
    <row r="33" spans="2:29" s="1" customFormat="1" ht="26.25" customHeight="1" x14ac:dyDescent="0.2">
      <c r="B33" s="59"/>
      <c r="C33" s="593"/>
      <c r="D33" s="594"/>
      <c r="E33" s="594"/>
      <c r="F33" s="595"/>
      <c r="G33" s="679"/>
      <c r="H33" s="2612"/>
      <c r="I33" s="2603"/>
      <c r="J33" s="2604"/>
      <c r="K33" s="2604"/>
      <c r="L33" s="2604"/>
      <c r="M33" s="2604"/>
      <c r="N33" s="2604"/>
      <c r="O33" s="2605"/>
      <c r="P33" s="127" t="s">
        <v>8</v>
      </c>
      <c r="Q33" s="132" t="s">
        <v>8</v>
      </c>
      <c r="R33" s="127" t="s">
        <v>8</v>
      </c>
      <c r="S33" s="132" t="s">
        <v>8</v>
      </c>
      <c r="T33" s="127" t="s">
        <v>8</v>
      </c>
      <c r="U33" s="132" t="s">
        <v>8</v>
      </c>
      <c r="V33" s="2654"/>
      <c r="W33" s="2655"/>
      <c r="X33" s="2655"/>
      <c r="Y33" s="2655"/>
      <c r="Z33" s="679"/>
      <c r="AA33" s="2523"/>
      <c r="AB33" s="2441"/>
      <c r="AC33" s="2524"/>
    </row>
    <row r="34" spans="2:29" s="1" customFormat="1" ht="10.5" customHeight="1" x14ac:dyDescent="0.2">
      <c r="B34" s="706"/>
      <c r="C34" s="596"/>
      <c r="D34" s="596"/>
      <c r="E34" s="596"/>
      <c r="F34" s="597"/>
      <c r="G34" s="652"/>
      <c r="H34" s="692"/>
      <c r="I34" s="652"/>
      <c r="J34" s="652"/>
      <c r="K34" s="652"/>
      <c r="L34" s="652"/>
      <c r="M34" s="652"/>
      <c r="N34" s="652"/>
      <c r="O34" s="652"/>
      <c r="P34" s="652"/>
      <c r="Q34" s="652"/>
      <c r="R34" s="652"/>
      <c r="S34" s="693"/>
      <c r="T34" s="693"/>
      <c r="U34" s="692"/>
      <c r="V34" s="652"/>
      <c r="W34" s="652"/>
      <c r="X34" s="652"/>
      <c r="Y34" s="652"/>
      <c r="Z34" s="652"/>
      <c r="AA34" s="673"/>
      <c r="AB34" s="692"/>
      <c r="AC34" s="172"/>
    </row>
    <row r="35" spans="2:29" s="1" customFormat="1" ht="9.75" customHeight="1" x14ac:dyDescent="0.2">
      <c r="B35" s="59"/>
      <c r="AC35" s="4"/>
    </row>
    <row r="36" spans="2:29" s="1" customFormat="1" ht="26.25" customHeight="1" x14ac:dyDescent="0.2">
      <c r="B36" s="59" t="s">
        <v>1140</v>
      </c>
      <c r="AC36" s="56"/>
    </row>
    <row r="37" spans="2:29" s="1" customFormat="1" x14ac:dyDescent="0.2">
      <c r="B37" s="59"/>
      <c r="C37" s="225"/>
      <c r="D37" s="226"/>
      <c r="E37" s="226"/>
      <c r="F37" s="228"/>
      <c r="G37" s="225"/>
      <c r="H37" s="226"/>
      <c r="I37" s="226"/>
      <c r="J37" s="226"/>
      <c r="K37" s="226"/>
      <c r="L37" s="226"/>
      <c r="M37" s="226"/>
      <c r="N37" s="226"/>
      <c r="O37" s="226"/>
      <c r="P37" s="226"/>
      <c r="Q37" s="226"/>
      <c r="R37" s="226"/>
      <c r="S37" s="226"/>
      <c r="T37" s="226"/>
      <c r="U37" s="226"/>
      <c r="V37" s="226"/>
      <c r="W37" s="226"/>
      <c r="X37" s="226"/>
      <c r="Y37" s="226"/>
      <c r="Z37" s="228"/>
      <c r="AA37" s="129" t="s">
        <v>580</v>
      </c>
      <c r="AB37" s="130" t="s">
        <v>581</v>
      </c>
      <c r="AC37" s="184" t="s">
        <v>582</v>
      </c>
    </row>
    <row r="38" spans="2:29" s="1" customFormat="1" ht="19.5" customHeight="1" x14ac:dyDescent="0.2">
      <c r="B38" s="59"/>
      <c r="C38" s="2665" t="s">
        <v>1123</v>
      </c>
      <c r="D38" s="2666"/>
      <c r="E38" s="2666"/>
      <c r="F38" s="2667"/>
      <c r="G38" s="229"/>
      <c r="H38" s="658" t="s">
        <v>605</v>
      </c>
      <c r="I38" s="2606" t="s">
        <v>1141</v>
      </c>
      <c r="J38" s="2607"/>
      <c r="K38" s="2607"/>
      <c r="L38" s="2607"/>
      <c r="M38" s="2607"/>
      <c r="N38" s="2607"/>
      <c r="O38" s="2607"/>
      <c r="P38" s="2607"/>
      <c r="Q38" s="2607"/>
      <c r="R38" s="2607"/>
      <c r="S38" s="2607"/>
      <c r="T38" s="2607"/>
      <c r="U38" s="2608"/>
      <c r="V38" s="677"/>
      <c r="W38" s="677"/>
      <c r="X38" s="677"/>
      <c r="Y38" s="677"/>
      <c r="Z38" s="230"/>
      <c r="AA38" s="134" t="s">
        <v>8</v>
      </c>
      <c r="AB38" s="126" t="s">
        <v>581</v>
      </c>
      <c r="AC38" s="135" t="s">
        <v>8</v>
      </c>
    </row>
    <row r="39" spans="2:29" s="1" customFormat="1" ht="18" customHeight="1" x14ac:dyDescent="0.2">
      <c r="B39" s="66"/>
      <c r="C39" s="2665"/>
      <c r="D39" s="2666"/>
      <c r="E39" s="2666"/>
      <c r="F39" s="2667"/>
      <c r="G39" s="229"/>
      <c r="H39" s="667" t="s">
        <v>607</v>
      </c>
      <c r="I39" s="2669" t="s">
        <v>1142</v>
      </c>
      <c r="J39" s="2670"/>
      <c r="K39" s="2670"/>
      <c r="L39" s="2670"/>
      <c r="M39" s="2670"/>
      <c r="N39" s="2670"/>
      <c r="O39" s="2670"/>
      <c r="P39" s="2670"/>
      <c r="Q39" s="2670"/>
      <c r="R39" s="2670"/>
      <c r="S39" s="2658"/>
      <c r="T39" s="2452"/>
      <c r="U39" s="172" t="s">
        <v>606</v>
      </c>
      <c r="V39" s="662" t="s">
        <v>608</v>
      </c>
      <c r="W39" s="2609" t="s">
        <v>609</v>
      </c>
      <c r="X39" s="2609"/>
      <c r="Y39" s="2609"/>
      <c r="Z39" s="230"/>
      <c r="AA39" s="134" t="s">
        <v>8</v>
      </c>
      <c r="AB39" s="126" t="s">
        <v>581</v>
      </c>
      <c r="AC39" s="135" t="s">
        <v>8</v>
      </c>
    </row>
    <row r="40" spans="2:29" s="1" customFormat="1" ht="18" customHeight="1" x14ac:dyDescent="0.2">
      <c r="B40" s="66"/>
      <c r="C40" s="676"/>
      <c r="D40" s="677"/>
      <c r="E40" s="677"/>
      <c r="F40" s="678"/>
      <c r="G40" s="229"/>
      <c r="H40" s="658" t="s">
        <v>690</v>
      </c>
      <c r="I40" s="2606" t="s">
        <v>1143</v>
      </c>
      <c r="J40" s="2607"/>
      <c r="K40" s="2607"/>
      <c r="L40" s="2607"/>
      <c r="M40" s="2607"/>
      <c r="N40" s="2607"/>
      <c r="O40" s="2607"/>
      <c r="P40" s="2607"/>
      <c r="Q40" s="2607"/>
      <c r="R40" s="2608"/>
      <c r="S40" s="2568"/>
      <c r="T40" s="2575"/>
      <c r="U40" s="661" t="s">
        <v>606</v>
      </c>
      <c r="V40" s="662" t="s">
        <v>608</v>
      </c>
      <c r="W40" s="2609" t="s">
        <v>609</v>
      </c>
      <c r="X40" s="2609"/>
      <c r="Y40" s="2609"/>
      <c r="Z40" s="230"/>
      <c r="AA40" s="134" t="s">
        <v>8</v>
      </c>
      <c r="AB40" s="126" t="s">
        <v>581</v>
      </c>
      <c r="AC40" s="135" t="s">
        <v>8</v>
      </c>
    </row>
    <row r="41" spans="2:29" s="1" customFormat="1" ht="10.5" customHeight="1" x14ac:dyDescent="0.2">
      <c r="B41" s="59"/>
      <c r="C41" s="227"/>
      <c r="D41" s="693"/>
      <c r="E41" s="693"/>
      <c r="F41" s="694"/>
      <c r="G41" s="227"/>
      <c r="H41" s="692"/>
      <c r="I41" s="669"/>
      <c r="J41" s="669"/>
      <c r="K41" s="669"/>
      <c r="L41" s="669"/>
      <c r="M41" s="669"/>
      <c r="N41" s="669"/>
      <c r="O41" s="669"/>
      <c r="P41" s="669"/>
      <c r="Q41" s="669"/>
      <c r="R41" s="669"/>
      <c r="S41" s="693"/>
      <c r="T41" s="693"/>
      <c r="U41" s="693"/>
      <c r="V41" s="693"/>
      <c r="W41" s="693"/>
      <c r="X41" s="693"/>
      <c r="Y41" s="693"/>
      <c r="Z41" s="694"/>
      <c r="AA41" s="227"/>
      <c r="AB41" s="693"/>
      <c r="AC41" s="694"/>
    </row>
    <row r="42" spans="2:29" s="1" customFormat="1" x14ac:dyDescent="0.2">
      <c r="B42" s="59"/>
      <c r="C42" s="225"/>
      <c r="D42" s="226"/>
      <c r="E42" s="226"/>
      <c r="F42" s="226"/>
      <c r="G42" s="226"/>
      <c r="H42" s="178"/>
      <c r="I42" s="668"/>
      <c r="J42" s="668"/>
      <c r="K42" s="668"/>
      <c r="L42" s="668"/>
      <c r="M42" s="668"/>
      <c r="N42" s="668"/>
      <c r="O42" s="668"/>
      <c r="P42" s="668"/>
      <c r="Q42" s="668"/>
      <c r="R42" s="668"/>
      <c r="S42" s="226"/>
      <c r="T42" s="226"/>
      <c r="U42" s="226"/>
      <c r="V42" s="226"/>
      <c r="W42" s="226"/>
      <c r="X42" s="226"/>
      <c r="Y42" s="226"/>
      <c r="Z42" s="226"/>
      <c r="AA42" s="129" t="s">
        <v>580</v>
      </c>
      <c r="AB42" s="130" t="s">
        <v>581</v>
      </c>
      <c r="AC42" s="131" t="s">
        <v>582</v>
      </c>
    </row>
    <row r="43" spans="2:29" s="1" customFormat="1" ht="19.5" customHeight="1" x14ac:dyDescent="0.2">
      <c r="B43" s="59"/>
      <c r="C43" s="2603" t="s">
        <v>1144</v>
      </c>
      <c r="D43" s="2604"/>
      <c r="E43" s="2604"/>
      <c r="F43" s="2604"/>
      <c r="G43" s="2604"/>
      <c r="H43" s="2604"/>
      <c r="I43" s="2604"/>
      <c r="J43" s="2604"/>
      <c r="K43" s="2604"/>
      <c r="L43" s="2604"/>
      <c r="M43" s="2604"/>
      <c r="N43" s="2604"/>
      <c r="O43" s="2604"/>
      <c r="P43" s="2604"/>
      <c r="Q43" s="2604"/>
      <c r="R43" s="2604"/>
      <c r="S43" s="2604"/>
      <c r="T43" s="2604"/>
      <c r="U43" s="2604"/>
      <c r="V43" s="2604"/>
      <c r="W43" s="2604"/>
      <c r="X43" s="2604"/>
      <c r="Y43" s="2604"/>
      <c r="Z43" s="2605"/>
      <c r="AA43" s="134" t="s">
        <v>8</v>
      </c>
      <c r="AB43" s="126" t="s">
        <v>581</v>
      </c>
      <c r="AC43" s="135" t="s">
        <v>8</v>
      </c>
    </row>
    <row r="44" spans="2:29" s="1" customFormat="1" ht="10.5" customHeight="1" x14ac:dyDescent="0.2">
      <c r="B44" s="59"/>
      <c r="C44" s="225"/>
      <c r="D44" s="226"/>
      <c r="E44" s="226"/>
      <c r="F44" s="226"/>
      <c r="G44" s="225"/>
      <c r="H44" s="226"/>
      <c r="I44" s="226"/>
      <c r="J44" s="226"/>
      <c r="K44" s="226"/>
      <c r="L44" s="226"/>
      <c r="M44" s="226"/>
      <c r="N44" s="226"/>
      <c r="O44" s="226"/>
      <c r="P44" s="226"/>
      <c r="Q44" s="226"/>
      <c r="R44" s="226"/>
      <c r="S44" s="226"/>
      <c r="T44" s="226"/>
      <c r="U44" s="226"/>
      <c r="V44" s="226"/>
      <c r="W44" s="226"/>
      <c r="X44" s="226"/>
      <c r="Y44" s="226"/>
      <c r="Z44" s="228"/>
      <c r="AA44" s="226"/>
      <c r="AB44" s="226"/>
      <c r="AC44" s="228"/>
    </row>
    <row r="45" spans="2:29" s="1" customFormat="1" ht="18" customHeight="1" x14ac:dyDescent="0.2">
      <c r="B45" s="66"/>
      <c r="C45" s="2665" t="s">
        <v>1145</v>
      </c>
      <c r="D45" s="2666"/>
      <c r="E45" s="2666"/>
      <c r="F45" s="2667"/>
      <c r="G45" s="679"/>
      <c r="H45" s="658" t="s">
        <v>605</v>
      </c>
      <c r="I45" s="2660" t="s">
        <v>1146</v>
      </c>
      <c r="J45" s="2661"/>
      <c r="K45" s="2661"/>
      <c r="L45" s="2661"/>
      <c r="M45" s="2661"/>
      <c r="N45" s="2661"/>
      <c r="O45" s="2661"/>
      <c r="P45" s="2661"/>
      <c r="Q45" s="2661"/>
      <c r="R45" s="2662"/>
      <c r="S45" s="2575"/>
      <c r="T45" s="2576"/>
      <c r="U45" s="661" t="s">
        <v>606</v>
      </c>
      <c r="V45" s="662"/>
      <c r="W45" s="662"/>
      <c r="X45" s="662"/>
      <c r="Y45" s="662"/>
      <c r="Z45" s="679"/>
      <c r="AA45" s="183" t="s">
        <v>580</v>
      </c>
      <c r="AB45" s="115" t="s">
        <v>581</v>
      </c>
      <c r="AC45" s="184" t="s">
        <v>582</v>
      </c>
    </row>
    <row r="46" spans="2:29" s="1" customFormat="1" ht="18" customHeight="1" x14ac:dyDescent="0.2">
      <c r="B46" s="66"/>
      <c r="C46" s="2665"/>
      <c r="D46" s="2666"/>
      <c r="E46" s="2666"/>
      <c r="F46" s="2667"/>
      <c r="G46" s="679"/>
      <c r="H46" s="658" t="s">
        <v>607</v>
      </c>
      <c r="I46" s="2660" t="s">
        <v>1147</v>
      </c>
      <c r="J46" s="2661"/>
      <c r="K46" s="2661"/>
      <c r="L46" s="2661"/>
      <c r="M46" s="2661"/>
      <c r="N46" s="2661"/>
      <c r="O46" s="2661"/>
      <c r="P46" s="2661"/>
      <c r="Q46" s="2661"/>
      <c r="R46" s="2662"/>
      <c r="S46" s="2575"/>
      <c r="T46" s="2576"/>
      <c r="U46" s="661" t="s">
        <v>606</v>
      </c>
      <c r="V46" s="679"/>
      <c r="W46" s="2668"/>
      <c r="X46" s="2596"/>
      <c r="Y46" s="2596"/>
      <c r="Z46" s="679"/>
      <c r="AA46" s="229"/>
      <c r="AB46" s="679"/>
      <c r="AC46" s="230"/>
    </row>
    <row r="47" spans="2:29" s="1" customFormat="1" ht="18" customHeight="1" x14ac:dyDescent="0.2">
      <c r="B47" s="66"/>
      <c r="C47" s="676"/>
      <c r="D47" s="677"/>
      <c r="E47" s="677"/>
      <c r="F47" s="678"/>
      <c r="G47" s="679"/>
      <c r="H47" s="658" t="s">
        <v>690</v>
      </c>
      <c r="I47" s="2660" t="s">
        <v>964</v>
      </c>
      <c r="J47" s="2661"/>
      <c r="K47" s="2661"/>
      <c r="L47" s="2661"/>
      <c r="M47" s="2661"/>
      <c r="N47" s="2661"/>
      <c r="O47" s="2661"/>
      <c r="P47" s="2661"/>
      <c r="Q47" s="2661"/>
      <c r="R47" s="2662"/>
      <c r="S47" s="2575"/>
      <c r="T47" s="2576"/>
      <c r="U47" s="661" t="s">
        <v>445</v>
      </c>
      <c r="V47" s="679" t="s">
        <v>608</v>
      </c>
      <c r="W47" s="2663" t="s">
        <v>1130</v>
      </c>
      <c r="X47" s="2609"/>
      <c r="Y47" s="2609"/>
      <c r="Z47" s="679"/>
      <c r="AA47" s="134" t="s">
        <v>8</v>
      </c>
      <c r="AB47" s="126" t="s">
        <v>581</v>
      </c>
      <c r="AC47" s="135" t="s">
        <v>8</v>
      </c>
    </row>
    <row r="48" spans="2:29" s="1" customFormat="1" ht="18" customHeight="1" x14ac:dyDescent="0.2">
      <c r="B48" s="66"/>
      <c r="C48" s="676"/>
      <c r="D48" s="677"/>
      <c r="E48" s="677"/>
      <c r="F48" s="678"/>
      <c r="G48" s="679"/>
      <c r="H48" s="658" t="s">
        <v>692</v>
      </c>
      <c r="I48" s="2597" t="s">
        <v>1131</v>
      </c>
      <c r="J48" s="2664"/>
      <c r="K48" s="2664"/>
      <c r="L48" s="2664"/>
      <c r="M48" s="2664"/>
      <c r="N48" s="2664"/>
      <c r="O48" s="2664"/>
      <c r="P48" s="2664"/>
      <c r="Q48" s="2664"/>
      <c r="R48" s="2664"/>
      <c r="S48" s="2575"/>
      <c r="T48" s="2576"/>
      <c r="U48" s="661" t="s">
        <v>606</v>
      </c>
      <c r="V48" s="679"/>
      <c r="W48" s="675"/>
      <c r="X48" s="666"/>
      <c r="Y48" s="666"/>
      <c r="Z48" s="679"/>
      <c r="AA48" s="671"/>
      <c r="AB48" s="662"/>
      <c r="AC48" s="172"/>
    </row>
    <row r="49" spans="2:30" s="1" customFormat="1" ht="27" customHeight="1" x14ac:dyDescent="0.2">
      <c r="B49" s="66"/>
      <c r="C49" s="676"/>
      <c r="D49" s="677"/>
      <c r="E49" s="677"/>
      <c r="F49" s="678"/>
      <c r="G49" s="679"/>
      <c r="H49" s="658" t="s">
        <v>699</v>
      </c>
      <c r="I49" s="2597" t="s">
        <v>1148</v>
      </c>
      <c r="J49" s="2664"/>
      <c r="K49" s="2664"/>
      <c r="L49" s="2664"/>
      <c r="M49" s="2664"/>
      <c r="N49" s="2664"/>
      <c r="O49" s="2664"/>
      <c r="P49" s="2664"/>
      <c r="Q49" s="2664"/>
      <c r="R49" s="2664"/>
      <c r="S49" s="2575"/>
      <c r="T49" s="2576"/>
      <c r="U49" s="661" t="s">
        <v>606</v>
      </c>
      <c r="V49" s="662"/>
      <c r="W49" s="169"/>
      <c r="X49" s="169"/>
      <c r="Y49" s="169"/>
      <c r="Z49" s="679"/>
      <c r="AA49" s="229"/>
      <c r="AB49" s="679"/>
      <c r="AC49" s="230"/>
    </row>
    <row r="50" spans="2:30" s="1" customFormat="1" ht="18" customHeight="1" x14ac:dyDescent="0.2">
      <c r="B50" s="59"/>
      <c r="C50" s="229"/>
      <c r="D50" s="679"/>
      <c r="E50" s="679"/>
      <c r="F50" s="230"/>
      <c r="G50" s="679"/>
      <c r="H50" s="658" t="s">
        <v>701</v>
      </c>
      <c r="I50" s="2660" t="s">
        <v>1133</v>
      </c>
      <c r="J50" s="2661"/>
      <c r="K50" s="2661"/>
      <c r="L50" s="2661"/>
      <c r="M50" s="2661"/>
      <c r="N50" s="2661"/>
      <c r="O50" s="2661"/>
      <c r="P50" s="2661"/>
      <c r="Q50" s="2661"/>
      <c r="R50" s="2662"/>
      <c r="S50" s="2575"/>
      <c r="T50" s="2576"/>
      <c r="U50" s="661" t="s">
        <v>445</v>
      </c>
      <c r="V50" s="679" t="s">
        <v>608</v>
      </c>
      <c r="W50" s="2609" t="s">
        <v>859</v>
      </c>
      <c r="X50" s="2609"/>
      <c r="Y50" s="2609"/>
      <c r="Z50" s="594"/>
      <c r="AA50" s="134" t="s">
        <v>8</v>
      </c>
      <c r="AB50" s="126" t="s">
        <v>581</v>
      </c>
      <c r="AC50" s="135" t="s">
        <v>8</v>
      </c>
    </row>
    <row r="51" spans="2:30" s="1" customFormat="1" x14ac:dyDescent="0.2">
      <c r="B51" s="59"/>
      <c r="C51" s="227"/>
      <c r="D51" s="693"/>
      <c r="E51" s="693"/>
      <c r="F51" s="694"/>
      <c r="G51" s="693"/>
      <c r="H51" s="693"/>
      <c r="I51" s="693"/>
      <c r="J51" s="693"/>
      <c r="K51" s="693"/>
      <c r="L51" s="693"/>
      <c r="M51" s="693"/>
      <c r="N51" s="693"/>
      <c r="O51" s="693"/>
      <c r="P51" s="693"/>
      <c r="Q51" s="693"/>
      <c r="R51" s="693"/>
      <c r="S51" s="693"/>
      <c r="T51" s="693"/>
      <c r="U51" s="693"/>
      <c r="V51" s="693"/>
      <c r="W51" s="693"/>
      <c r="X51" s="693"/>
      <c r="Y51" s="693"/>
      <c r="Z51" s="693"/>
      <c r="AA51" s="227"/>
      <c r="AB51" s="693"/>
      <c r="AC51" s="694"/>
    </row>
    <row r="52" spans="2:30" s="1" customFormat="1" ht="10.5" customHeight="1" x14ac:dyDescent="0.2">
      <c r="B52" s="59"/>
      <c r="C52" s="225"/>
      <c r="D52" s="226"/>
      <c r="E52" s="226"/>
      <c r="F52" s="226"/>
      <c r="G52" s="225"/>
      <c r="H52" s="226"/>
      <c r="I52" s="226"/>
      <c r="J52" s="226"/>
      <c r="K52" s="226"/>
      <c r="L52" s="226"/>
      <c r="M52" s="226"/>
      <c r="N52" s="226"/>
      <c r="O52" s="226"/>
      <c r="P52" s="226"/>
      <c r="Q52" s="226"/>
      <c r="R52" s="226"/>
      <c r="S52" s="226"/>
      <c r="T52" s="226"/>
      <c r="U52" s="226"/>
      <c r="V52" s="226"/>
      <c r="W52" s="226"/>
      <c r="X52" s="226"/>
      <c r="Y52" s="226"/>
      <c r="Z52" s="228"/>
      <c r="AA52" s="225"/>
      <c r="AB52" s="226"/>
      <c r="AC52" s="228"/>
    </row>
    <row r="53" spans="2:30" s="1" customFormat="1" ht="18" customHeight="1" x14ac:dyDescent="0.2">
      <c r="B53" s="66"/>
      <c r="C53" s="2610" t="s">
        <v>1149</v>
      </c>
      <c r="D53" s="2596"/>
      <c r="E53" s="2596"/>
      <c r="F53" s="2611"/>
      <c r="G53" s="229"/>
      <c r="H53" s="2575" t="s">
        <v>1135</v>
      </c>
      <c r="I53" s="2576"/>
      <c r="J53" s="2576"/>
      <c r="K53" s="2576"/>
      <c r="L53" s="2576"/>
      <c r="M53" s="2576"/>
      <c r="N53" s="2576"/>
      <c r="O53" s="2576"/>
      <c r="P53" s="2576"/>
      <c r="Q53" s="2576"/>
      <c r="R53" s="2576"/>
      <c r="S53" s="2576"/>
      <c r="T53" s="2576"/>
      <c r="U53" s="2576"/>
      <c r="V53" s="2576"/>
      <c r="W53" s="2577"/>
      <c r="X53" s="679"/>
      <c r="Y53" s="679"/>
      <c r="Z53" s="230"/>
      <c r="AA53" s="183" t="s">
        <v>580</v>
      </c>
      <c r="AB53" s="115" t="s">
        <v>581</v>
      </c>
      <c r="AC53" s="184" t="s">
        <v>582</v>
      </c>
    </row>
    <row r="54" spans="2:30" s="1" customFormat="1" ht="18" customHeight="1" x14ac:dyDescent="0.2">
      <c r="B54" s="66"/>
      <c r="C54" s="676"/>
      <c r="D54" s="677"/>
      <c r="E54" s="677"/>
      <c r="F54" s="678"/>
      <c r="G54" s="229"/>
      <c r="H54" s="2575"/>
      <c r="I54" s="2576"/>
      <c r="J54" s="2576"/>
      <c r="K54" s="2576"/>
      <c r="L54" s="2576"/>
      <c r="M54" s="2576"/>
      <c r="N54" s="2576"/>
      <c r="O54" s="2576"/>
      <c r="P54" s="2576"/>
      <c r="Q54" s="2576"/>
      <c r="R54" s="2576"/>
      <c r="S54" s="2576"/>
      <c r="T54" s="2576"/>
      <c r="U54" s="2576"/>
      <c r="V54" s="2576"/>
      <c r="W54" s="2577"/>
      <c r="X54" s="679"/>
      <c r="Y54" s="679"/>
      <c r="Z54" s="230"/>
      <c r="AA54" s="229"/>
      <c r="AB54" s="679"/>
      <c r="AC54" s="230"/>
    </row>
    <row r="55" spans="2:30" s="1" customFormat="1" ht="18" customHeight="1" x14ac:dyDescent="0.2">
      <c r="B55" s="59"/>
      <c r="C55" s="229"/>
      <c r="D55" s="679"/>
      <c r="E55" s="679"/>
      <c r="F55" s="230"/>
      <c r="G55" s="229"/>
      <c r="H55" s="2575"/>
      <c r="I55" s="2576"/>
      <c r="J55" s="2576"/>
      <c r="K55" s="2576"/>
      <c r="L55" s="2576"/>
      <c r="M55" s="2576"/>
      <c r="N55" s="2576"/>
      <c r="O55" s="2576"/>
      <c r="P55" s="2576"/>
      <c r="Q55" s="2576"/>
      <c r="R55" s="2576"/>
      <c r="S55" s="2576"/>
      <c r="T55" s="2576"/>
      <c r="U55" s="2576"/>
      <c r="V55" s="2576"/>
      <c r="W55" s="2577"/>
      <c r="X55" s="679"/>
      <c r="Y55" s="679"/>
      <c r="Z55" s="679"/>
      <c r="AA55" s="134" t="s">
        <v>8</v>
      </c>
      <c r="AB55" s="126" t="s">
        <v>581</v>
      </c>
      <c r="AC55" s="135" t="s">
        <v>8</v>
      </c>
    </row>
    <row r="56" spans="2:30" s="1" customFormat="1" ht="10.5" customHeight="1" x14ac:dyDescent="0.2">
      <c r="B56" s="59"/>
      <c r="C56" s="227"/>
      <c r="D56" s="693"/>
      <c r="E56" s="693"/>
      <c r="F56" s="694"/>
      <c r="G56" s="693"/>
      <c r="H56" s="692"/>
      <c r="I56" s="692"/>
      <c r="J56" s="692"/>
      <c r="K56" s="692"/>
      <c r="L56" s="692"/>
      <c r="M56" s="692"/>
      <c r="N56" s="692"/>
      <c r="O56" s="692"/>
      <c r="P56" s="692"/>
      <c r="Q56" s="692"/>
      <c r="R56" s="692"/>
      <c r="S56" s="692"/>
      <c r="T56" s="692"/>
      <c r="U56" s="692"/>
      <c r="V56" s="692"/>
      <c r="W56" s="692"/>
      <c r="X56" s="693"/>
      <c r="Y56" s="693"/>
      <c r="Z56" s="693"/>
      <c r="AA56" s="227"/>
      <c r="AB56" s="693"/>
      <c r="AC56" s="694"/>
    </row>
    <row r="57" spans="2:30" s="1" customFormat="1" ht="9.75" customHeight="1" x14ac:dyDescent="0.2">
      <c r="B57" s="59"/>
      <c r="C57" s="225"/>
      <c r="D57" s="226"/>
      <c r="E57" s="226"/>
      <c r="F57" s="228"/>
      <c r="G57" s="226"/>
      <c r="H57" s="178"/>
      <c r="I57" s="178"/>
      <c r="J57" s="178"/>
      <c r="K57" s="178"/>
      <c r="L57" s="178"/>
      <c r="M57" s="178"/>
      <c r="N57" s="178"/>
      <c r="O57" s="178"/>
      <c r="P57" s="178"/>
      <c r="Q57" s="178"/>
      <c r="R57" s="178"/>
      <c r="S57" s="178"/>
      <c r="T57" s="178"/>
      <c r="U57" s="178"/>
      <c r="V57" s="178"/>
      <c r="W57" s="178"/>
      <c r="X57" s="226"/>
      <c r="Y57" s="226"/>
      <c r="Z57" s="226"/>
      <c r="AA57" s="225"/>
      <c r="AB57" s="226"/>
      <c r="AC57" s="228"/>
    </row>
    <row r="58" spans="2:30" s="1" customFormat="1" ht="18" customHeight="1" x14ac:dyDescent="0.2">
      <c r="B58" s="59"/>
      <c r="C58" s="2610" t="s">
        <v>1150</v>
      </c>
      <c r="D58" s="2596"/>
      <c r="E58" s="2596"/>
      <c r="F58" s="2611"/>
      <c r="G58" s="679"/>
      <c r="H58" s="662"/>
      <c r="I58" s="662"/>
      <c r="J58" s="662"/>
      <c r="K58" s="662"/>
      <c r="L58" s="662"/>
      <c r="M58" s="662"/>
      <c r="N58" s="662"/>
      <c r="O58" s="662"/>
      <c r="P58" s="2656" t="s">
        <v>921</v>
      </c>
      <c r="Q58" s="2657"/>
      <c r="R58" s="2656" t="s">
        <v>922</v>
      </c>
      <c r="S58" s="2657"/>
      <c r="T58" s="2656" t="s">
        <v>923</v>
      </c>
      <c r="U58" s="2657"/>
      <c r="V58" s="679"/>
      <c r="W58" s="679"/>
      <c r="X58" s="679"/>
      <c r="Y58" s="679"/>
      <c r="Z58" s="679"/>
      <c r="AA58" s="183" t="s">
        <v>580</v>
      </c>
      <c r="AB58" s="115" t="s">
        <v>581</v>
      </c>
      <c r="AC58" s="184" t="s">
        <v>582</v>
      </c>
    </row>
    <row r="59" spans="2:30" s="1" customFormat="1" ht="26.25" customHeight="1" x14ac:dyDescent="0.2">
      <c r="B59" s="110"/>
      <c r="C59" s="2610"/>
      <c r="D59" s="2596"/>
      <c r="E59" s="2596"/>
      <c r="F59" s="2611"/>
      <c r="G59" s="679"/>
      <c r="H59" s="2615" t="s">
        <v>605</v>
      </c>
      <c r="I59" s="2601" t="s">
        <v>1137</v>
      </c>
      <c r="J59" s="2601"/>
      <c r="K59" s="2601"/>
      <c r="L59" s="2601"/>
      <c r="M59" s="2601"/>
      <c r="N59" s="2601"/>
      <c r="O59" s="2602"/>
      <c r="P59" s="2575" t="s">
        <v>1138</v>
      </c>
      <c r="Q59" s="2577"/>
      <c r="R59" s="2575" t="s">
        <v>1138</v>
      </c>
      <c r="S59" s="2577"/>
      <c r="T59" s="2658" t="s">
        <v>1138</v>
      </c>
      <c r="U59" s="2659"/>
      <c r="V59" s="2654" t="s">
        <v>608</v>
      </c>
      <c r="W59" s="2655" t="s">
        <v>1139</v>
      </c>
      <c r="X59" s="2655"/>
      <c r="Y59" s="2655"/>
      <c r="Z59" s="679"/>
      <c r="AA59" s="2523" t="s">
        <v>8</v>
      </c>
      <c r="AB59" s="2441" t="s">
        <v>581</v>
      </c>
      <c r="AC59" s="2524" t="s">
        <v>8</v>
      </c>
    </row>
    <row r="60" spans="2:30" s="1" customFormat="1" ht="26.25" customHeight="1" x14ac:dyDescent="0.2">
      <c r="B60" s="110"/>
      <c r="C60" s="593"/>
      <c r="D60" s="594"/>
      <c r="E60" s="594"/>
      <c r="F60" s="595"/>
      <c r="G60" s="679"/>
      <c r="H60" s="2612"/>
      <c r="I60" s="2604"/>
      <c r="J60" s="2604"/>
      <c r="K60" s="2604"/>
      <c r="L60" s="2604"/>
      <c r="M60" s="2604"/>
      <c r="N60" s="2604"/>
      <c r="O60" s="2605"/>
      <c r="P60" s="127" t="s">
        <v>8</v>
      </c>
      <c r="Q60" s="132" t="s">
        <v>8</v>
      </c>
      <c r="R60" s="127" t="s">
        <v>8</v>
      </c>
      <c r="S60" s="132" t="s">
        <v>8</v>
      </c>
      <c r="T60" s="127" t="s">
        <v>8</v>
      </c>
      <c r="U60" s="132" t="s">
        <v>8</v>
      </c>
      <c r="V60" s="2654"/>
      <c r="W60" s="2655"/>
      <c r="X60" s="2655"/>
      <c r="Y60" s="2655"/>
      <c r="Z60" s="679"/>
      <c r="AA60" s="2523"/>
      <c r="AB60" s="2441"/>
      <c r="AC60" s="2524"/>
    </row>
    <row r="61" spans="2:30" s="1" customFormat="1" ht="10.5" customHeight="1" x14ac:dyDescent="0.2">
      <c r="B61" s="706"/>
      <c r="C61" s="596"/>
      <c r="D61" s="596"/>
      <c r="E61" s="596"/>
      <c r="F61" s="597"/>
      <c r="G61" s="652"/>
      <c r="H61" s="692"/>
      <c r="I61" s="652"/>
      <c r="J61" s="652"/>
      <c r="K61" s="652"/>
      <c r="L61" s="652"/>
      <c r="M61" s="652"/>
      <c r="N61" s="652"/>
      <c r="O61" s="652"/>
      <c r="P61" s="652"/>
      <c r="Q61" s="652"/>
      <c r="R61" s="652"/>
      <c r="S61" s="693"/>
      <c r="T61" s="693"/>
      <c r="U61" s="692"/>
      <c r="V61" s="652"/>
      <c r="W61" s="652"/>
      <c r="X61" s="652"/>
      <c r="Y61" s="652"/>
      <c r="Z61" s="652"/>
      <c r="AA61" s="673"/>
      <c r="AB61" s="692"/>
      <c r="AC61" s="674"/>
    </row>
    <row r="62" spans="2:30" ht="8.25" customHeight="1" x14ac:dyDescent="0.2"/>
    <row r="63" spans="2:30" ht="42.75" customHeight="1" x14ac:dyDescent="0.2">
      <c r="B63" s="2589" t="s">
        <v>1151</v>
      </c>
      <c r="C63" s="2589"/>
      <c r="D63" s="2589"/>
      <c r="E63" s="2589"/>
      <c r="F63" s="2589"/>
      <c r="G63" s="2589"/>
      <c r="H63" s="2589"/>
      <c r="I63" s="2589"/>
      <c r="J63" s="2589"/>
      <c r="K63" s="2589"/>
      <c r="L63" s="2589"/>
      <c r="M63" s="2589"/>
      <c r="N63" s="2589"/>
      <c r="O63" s="2589"/>
      <c r="P63" s="2589"/>
      <c r="Q63" s="2589"/>
      <c r="R63" s="2589"/>
      <c r="S63" s="2589"/>
      <c r="T63" s="2589"/>
      <c r="U63" s="2589"/>
      <c r="V63" s="2589"/>
      <c r="W63" s="2589"/>
      <c r="X63" s="2589"/>
      <c r="Y63" s="2589"/>
      <c r="Z63" s="2589"/>
      <c r="AA63" s="2589"/>
      <c r="AB63" s="2589"/>
      <c r="AC63" s="2589"/>
      <c r="AD63" s="231"/>
    </row>
    <row r="64" spans="2:30" ht="19.5" customHeight="1" x14ac:dyDescent="0.2">
      <c r="B64" s="2589" t="s">
        <v>1152</v>
      </c>
      <c r="C64" s="2589"/>
      <c r="D64" s="2589"/>
      <c r="E64" s="2589"/>
      <c r="F64" s="2589"/>
      <c r="G64" s="2589"/>
      <c r="H64" s="2589"/>
      <c r="I64" s="2589"/>
      <c r="J64" s="2589"/>
      <c r="K64" s="2589"/>
      <c r="L64" s="2589"/>
      <c r="M64" s="2589"/>
      <c r="N64" s="2589"/>
      <c r="O64" s="2589"/>
      <c r="P64" s="2589"/>
      <c r="Q64" s="2589"/>
      <c r="R64" s="2589"/>
      <c r="S64" s="2589"/>
      <c r="T64" s="2589"/>
      <c r="U64" s="2589"/>
      <c r="V64" s="2589"/>
      <c r="W64" s="2589"/>
      <c r="X64" s="2589"/>
      <c r="Y64" s="2589"/>
      <c r="Z64" s="2589"/>
      <c r="AA64" s="2589"/>
      <c r="AB64" s="2589"/>
      <c r="AC64" s="2589"/>
      <c r="AD64" s="231"/>
    </row>
    <row r="65" spans="2:29" ht="42" customHeight="1" x14ac:dyDescent="0.2">
      <c r="B65" s="2589" t="s">
        <v>1153</v>
      </c>
      <c r="C65" s="2589"/>
      <c r="D65" s="2589"/>
      <c r="E65" s="2589"/>
      <c r="F65" s="2589"/>
      <c r="G65" s="2589"/>
      <c r="H65" s="2589"/>
      <c r="I65" s="2589"/>
      <c r="J65" s="2589"/>
      <c r="K65" s="2589"/>
      <c r="L65" s="2589"/>
      <c r="M65" s="2589"/>
      <c r="N65" s="2589"/>
      <c r="O65" s="2589"/>
      <c r="P65" s="2589"/>
      <c r="Q65" s="2589"/>
      <c r="R65" s="2589"/>
      <c r="S65" s="2589"/>
      <c r="T65" s="2589"/>
      <c r="U65" s="2589"/>
      <c r="V65" s="2589"/>
      <c r="W65" s="2589"/>
      <c r="X65" s="2589"/>
      <c r="Y65" s="2589"/>
      <c r="Z65" s="2589"/>
      <c r="AA65" s="2589"/>
      <c r="AB65" s="2589"/>
      <c r="AC65" s="2589"/>
    </row>
    <row r="66" spans="2:29" ht="31.5" customHeight="1" x14ac:dyDescent="0.2">
      <c r="B66" s="2589" t="s">
        <v>1154</v>
      </c>
      <c r="C66" s="2589"/>
      <c r="D66" s="2589"/>
      <c r="E66" s="2589"/>
      <c r="F66" s="2589"/>
      <c r="G66" s="2589"/>
      <c r="H66" s="2589"/>
      <c r="I66" s="2589"/>
      <c r="J66" s="2589"/>
      <c r="K66" s="2589"/>
      <c r="L66" s="2589"/>
      <c r="M66" s="2589"/>
      <c r="N66" s="2589"/>
      <c r="O66" s="2589"/>
      <c r="P66" s="2589"/>
      <c r="Q66" s="2589"/>
      <c r="R66" s="2589"/>
      <c r="S66" s="2589"/>
      <c r="T66" s="2589"/>
      <c r="U66" s="2589"/>
      <c r="V66" s="2589"/>
      <c r="W66" s="2589"/>
      <c r="X66" s="2589"/>
      <c r="Y66" s="2589"/>
      <c r="Z66" s="2589"/>
      <c r="AA66" s="2589"/>
      <c r="AB66" s="2589"/>
      <c r="AC66" s="2589"/>
    </row>
    <row r="121" spans="3:7" x14ac:dyDescent="0.2">
      <c r="C121" s="19"/>
      <c r="D121" s="19"/>
      <c r="E121" s="19"/>
      <c r="F121" s="19"/>
      <c r="G121" s="19"/>
    </row>
    <row r="122" spans="3:7" x14ac:dyDescent="0.2">
      <c r="C122" s="17"/>
    </row>
  </sheetData>
  <mergeCells count="95">
    <mergeCell ref="C13:F13"/>
    <mergeCell ref="I13:U13"/>
    <mergeCell ref="B5:AC5"/>
    <mergeCell ref="B7:F7"/>
    <mergeCell ref="G7:AC7"/>
    <mergeCell ref="B8:F8"/>
    <mergeCell ref="B9:F9"/>
    <mergeCell ref="W19:Y19"/>
    <mergeCell ref="I14:R14"/>
    <mergeCell ref="S14:T14"/>
    <mergeCell ref="W14:Y14"/>
    <mergeCell ref="I15:R15"/>
    <mergeCell ref="S15:T15"/>
    <mergeCell ref="W15:Y15"/>
    <mergeCell ref="C18:F19"/>
    <mergeCell ref="I18:R18"/>
    <mergeCell ref="S18:T18"/>
    <mergeCell ref="I19:R19"/>
    <mergeCell ref="S19:T19"/>
    <mergeCell ref="H27:W27"/>
    <mergeCell ref="I20:R20"/>
    <mergeCell ref="S20:T20"/>
    <mergeCell ref="W20:Y20"/>
    <mergeCell ref="I21:R21"/>
    <mergeCell ref="S21:T21"/>
    <mergeCell ref="I22:R22"/>
    <mergeCell ref="S22:T22"/>
    <mergeCell ref="I23:R23"/>
    <mergeCell ref="S23:T23"/>
    <mergeCell ref="W23:Y23"/>
    <mergeCell ref="C26:F26"/>
    <mergeCell ref="H26:W26"/>
    <mergeCell ref="C38:F38"/>
    <mergeCell ref="I38:U38"/>
    <mergeCell ref="H28:W28"/>
    <mergeCell ref="C31:F32"/>
    <mergeCell ref="P31:Q31"/>
    <mergeCell ref="R31:S31"/>
    <mergeCell ref="T31:U31"/>
    <mergeCell ref="H32:H33"/>
    <mergeCell ref="I32:O33"/>
    <mergeCell ref="P32:Q32"/>
    <mergeCell ref="R32:S32"/>
    <mergeCell ref="T32:U32"/>
    <mergeCell ref="V32:V33"/>
    <mergeCell ref="W32:Y33"/>
    <mergeCell ref="AA32:AA33"/>
    <mergeCell ref="AB32:AB33"/>
    <mergeCell ref="AC32:AC33"/>
    <mergeCell ref="C39:F39"/>
    <mergeCell ref="I39:R39"/>
    <mergeCell ref="S39:T39"/>
    <mergeCell ref="W39:Y39"/>
    <mergeCell ref="I40:R40"/>
    <mergeCell ref="S40:T40"/>
    <mergeCell ref="W40:Y40"/>
    <mergeCell ref="C43:Z43"/>
    <mergeCell ref="C45:F46"/>
    <mergeCell ref="I45:R45"/>
    <mergeCell ref="S45:T45"/>
    <mergeCell ref="I46:R46"/>
    <mergeCell ref="S46:T46"/>
    <mergeCell ref="W46:Y46"/>
    <mergeCell ref="I49:R49"/>
    <mergeCell ref="S49:T49"/>
    <mergeCell ref="I50:R50"/>
    <mergeCell ref="S50:T50"/>
    <mergeCell ref="W50:Y50"/>
    <mergeCell ref="I47:R47"/>
    <mergeCell ref="S47:T47"/>
    <mergeCell ref="W47:Y47"/>
    <mergeCell ref="I48:R48"/>
    <mergeCell ref="S48:T48"/>
    <mergeCell ref="C53:F53"/>
    <mergeCell ref="H53:W53"/>
    <mergeCell ref="H55:W55"/>
    <mergeCell ref="C58:F59"/>
    <mergeCell ref="P58:Q58"/>
    <mergeCell ref="R58:S58"/>
    <mergeCell ref="T58:U58"/>
    <mergeCell ref="H59:H60"/>
    <mergeCell ref="I59:O60"/>
    <mergeCell ref="P59:Q59"/>
    <mergeCell ref="R59:S59"/>
    <mergeCell ref="T59:U59"/>
    <mergeCell ref="H54:W54"/>
    <mergeCell ref="B64:AC64"/>
    <mergeCell ref="B65:AC65"/>
    <mergeCell ref="B66:AC66"/>
    <mergeCell ref="V59:V60"/>
    <mergeCell ref="W59:Y60"/>
    <mergeCell ref="AA59:AA60"/>
    <mergeCell ref="AB59:AB60"/>
    <mergeCell ref="AC59:AC60"/>
    <mergeCell ref="B63:AC63"/>
  </mergeCells>
  <phoneticPr fontId="10"/>
  <dataValidations count="1">
    <dataValidation type="list" allowBlank="1" showInputMessage="1" showErrorMessage="1" sqref="G8:G9 L8 Q8:Q9 AA13:AA15 AC13:AC15 AA20 AC20 AA23 AC23 AA28 AC28 AA38:AA40 AC38:AC40 AA43 AC43 AA47 AC47 AA50 AC50 AA55 AC55 AA32:AA33 AC32:AC33 P33:U33 P60:U60 AA59:AA60 AC59:AC60" xr:uid="{00000000-0002-0000-2800-000000000000}">
      <formula1>"□,■"</formula1>
    </dataValidation>
  </dataValidations>
  <pageMargins left="0.7" right="0.7" top="0.75" bottom="0.75" header="0.3" footer="0.3"/>
  <pageSetup paperSize="9" scale="72" fitToHeight="0"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80">
    <pageSetUpPr fitToPage="1"/>
  </sheetPr>
  <dimension ref="B1:AF123"/>
  <sheetViews>
    <sheetView workbookViewId="0"/>
  </sheetViews>
  <sheetFormatPr defaultColWidth="3.44140625" defaultRowHeight="13.2" x14ac:dyDescent="0.2"/>
  <cols>
    <col min="1" max="1" width="1.21875" style="3" customWidth="1"/>
    <col min="2" max="2" width="3" style="57" customWidth="1"/>
    <col min="3" max="6" width="3.44140625" style="3" customWidth="1"/>
    <col min="7" max="7" width="1.44140625" style="3" customWidth="1"/>
    <col min="8" max="8" width="3.44140625" style="3" customWidth="1"/>
    <col min="9" max="23" width="3.44140625" style="3"/>
    <col min="24" max="29" width="4" style="3" customWidth="1"/>
    <col min="30" max="32" width="3.21875" style="3" customWidth="1"/>
    <col min="33" max="33" width="1.44140625" style="3" customWidth="1"/>
    <col min="34" max="34" width="3.6640625" style="3" customWidth="1"/>
    <col min="35" max="16384" width="3.44140625" style="3"/>
  </cols>
  <sheetData>
    <row r="1" spans="2:32" s="1" customFormat="1" x14ac:dyDescent="0.2"/>
    <row r="2" spans="2:32" s="1" customFormat="1" x14ac:dyDescent="0.2">
      <c r="B2" s="1" t="s">
        <v>1575</v>
      </c>
    </row>
    <row r="3" spans="2:32" s="1" customFormat="1" x14ac:dyDescent="0.2">
      <c r="W3" s="598" t="s">
        <v>427</v>
      </c>
      <c r="X3" s="7"/>
      <c r="Y3" s="7" t="s">
        <v>428</v>
      </c>
      <c r="Z3" s="7"/>
      <c r="AA3" s="7" t="s">
        <v>476</v>
      </c>
      <c r="AB3" s="7"/>
      <c r="AC3" s="7" t="s">
        <v>477</v>
      </c>
    </row>
    <row r="4" spans="2:32" s="1" customFormat="1" x14ac:dyDescent="0.2">
      <c r="AC4" s="598"/>
    </row>
    <row r="5" spans="2:32" s="1" customFormat="1" ht="47.25" customHeight="1" x14ac:dyDescent="0.2">
      <c r="B5" s="2533" t="s">
        <v>1596</v>
      </c>
      <c r="C5" s="2533"/>
      <c r="D5" s="2533"/>
      <c r="E5" s="2533"/>
      <c r="F5" s="2533"/>
      <c r="G5" s="2533"/>
      <c r="H5" s="2533"/>
      <c r="I5" s="2533"/>
      <c r="J5" s="2533"/>
      <c r="K5" s="2533"/>
      <c r="L5" s="2533"/>
      <c r="M5" s="2533"/>
      <c r="N5" s="2533"/>
      <c r="O5" s="2533"/>
      <c r="P5" s="2533"/>
      <c r="Q5" s="2533"/>
      <c r="R5" s="2533"/>
      <c r="S5" s="2533"/>
      <c r="T5" s="2533"/>
      <c r="U5" s="2533"/>
      <c r="V5" s="2533"/>
      <c r="W5" s="2533"/>
      <c r="X5" s="2533"/>
      <c r="Y5" s="2533"/>
      <c r="Z5" s="2533"/>
      <c r="AA5" s="2533"/>
      <c r="AB5" s="2533"/>
      <c r="AC5" s="2533"/>
      <c r="AD5" s="2533"/>
      <c r="AE5" s="2533"/>
      <c r="AF5" s="2533"/>
    </row>
    <row r="6" spans="2:32" s="1" customFormat="1" x14ac:dyDescent="0.2"/>
    <row r="7" spans="2:32" s="1" customFormat="1" ht="39" customHeight="1" x14ac:dyDescent="0.2">
      <c r="B7" s="2442" t="s">
        <v>749</v>
      </c>
      <c r="C7" s="2442"/>
      <c r="D7" s="2442"/>
      <c r="E7" s="2442"/>
      <c r="F7" s="2442"/>
      <c r="G7" s="2258"/>
      <c r="H7" s="2259"/>
      <c r="I7" s="2259"/>
      <c r="J7" s="2259"/>
      <c r="K7" s="2259"/>
      <c r="L7" s="2259"/>
      <c r="M7" s="2259"/>
      <c r="N7" s="2259"/>
      <c r="O7" s="2259"/>
      <c r="P7" s="2259"/>
      <c r="Q7" s="2259"/>
      <c r="R7" s="2259"/>
      <c r="S7" s="2259"/>
      <c r="T7" s="2259"/>
      <c r="U7" s="2259"/>
      <c r="V7" s="2259"/>
      <c r="W7" s="2259"/>
      <c r="X7" s="2259"/>
      <c r="Y7" s="2259"/>
      <c r="Z7" s="2259"/>
      <c r="AA7" s="2259"/>
      <c r="AB7" s="2259"/>
      <c r="AC7" s="2259"/>
      <c r="AD7" s="2259"/>
      <c r="AE7" s="2259"/>
      <c r="AF7" s="2260"/>
    </row>
    <row r="8" spans="2:32" ht="39" customHeight="1" x14ac:dyDescent="0.2">
      <c r="B8" s="2258" t="s">
        <v>750</v>
      </c>
      <c r="C8" s="2259"/>
      <c r="D8" s="2259"/>
      <c r="E8" s="2259"/>
      <c r="F8" s="2260"/>
      <c r="G8" s="648"/>
      <c r="H8" s="125" t="s">
        <v>8</v>
      </c>
      <c r="I8" s="649" t="s">
        <v>573</v>
      </c>
      <c r="J8" s="649"/>
      <c r="K8" s="649"/>
      <c r="L8" s="649"/>
      <c r="M8" s="125" t="s">
        <v>8</v>
      </c>
      <c r="N8" s="649" t="s">
        <v>574</v>
      </c>
      <c r="O8" s="649"/>
      <c r="P8" s="649"/>
      <c r="Q8" s="649"/>
      <c r="R8" s="125" t="s">
        <v>8</v>
      </c>
      <c r="S8" s="649" t="s">
        <v>575</v>
      </c>
      <c r="T8" s="649"/>
      <c r="U8" s="649"/>
      <c r="V8" s="649"/>
      <c r="W8" s="649"/>
      <c r="X8" s="649"/>
      <c r="Y8" s="649"/>
      <c r="Z8" s="649"/>
      <c r="AA8" s="649"/>
      <c r="AB8" s="649"/>
      <c r="AC8" s="649"/>
      <c r="AD8" s="10"/>
      <c r="AE8" s="10"/>
      <c r="AF8" s="11"/>
    </row>
    <row r="9" spans="2:32" ht="27" customHeight="1" x14ac:dyDescent="0.2">
      <c r="B9" s="2331" t="s">
        <v>1000</v>
      </c>
      <c r="C9" s="2332"/>
      <c r="D9" s="2332"/>
      <c r="E9" s="2332"/>
      <c r="F9" s="2333"/>
      <c r="G9" s="540"/>
      <c r="H9" s="126" t="s">
        <v>8</v>
      </c>
      <c r="I9" s="13" t="s">
        <v>1048</v>
      </c>
      <c r="J9" s="13"/>
      <c r="K9" s="13"/>
      <c r="L9" s="13"/>
      <c r="M9" s="13"/>
      <c r="N9" s="13"/>
      <c r="O9" s="13"/>
      <c r="P9" s="13"/>
      <c r="Q9" s="13"/>
      <c r="R9" s="13"/>
      <c r="S9" s="13"/>
      <c r="T9" s="13"/>
      <c r="U9" s="13"/>
      <c r="V9" s="13"/>
      <c r="W9" s="13"/>
      <c r="X9" s="13"/>
      <c r="Y9" s="13"/>
      <c r="Z9" s="13"/>
      <c r="AA9" s="13"/>
      <c r="AB9" s="13"/>
      <c r="AC9" s="13"/>
      <c r="AD9" s="17"/>
      <c r="AE9" s="17"/>
      <c r="AF9" s="18"/>
    </row>
    <row r="10" spans="2:32" ht="27" customHeight="1" x14ac:dyDescent="0.2">
      <c r="B10" s="2334"/>
      <c r="C10" s="2335"/>
      <c r="D10" s="2335"/>
      <c r="E10" s="2335"/>
      <c r="F10" s="2336"/>
      <c r="G10" s="65"/>
      <c r="H10" s="126" t="s">
        <v>8</v>
      </c>
      <c r="I10" s="23" t="s">
        <v>1049</v>
      </c>
      <c r="J10" s="23"/>
      <c r="K10" s="23"/>
      <c r="L10" s="23"/>
      <c r="M10" s="23"/>
      <c r="N10" s="23"/>
      <c r="O10" s="23"/>
      <c r="P10" s="23"/>
      <c r="Q10" s="23"/>
      <c r="R10" s="23"/>
      <c r="S10" s="23"/>
      <c r="T10" s="23"/>
      <c r="U10" s="23"/>
      <c r="V10" s="23"/>
      <c r="W10" s="23"/>
      <c r="X10" s="23"/>
      <c r="Y10" s="23"/>
      <c r="Z10" s="23"/>
      <c r="AA10" s="23"/>
      <c r="AB10" s="23"/>
      <c r="AC10" s="23"/>
      <c r="AD10" s="19"/>
      <c r="AE10" s="19"/>
      <c r="AF10" s="20"/>
    </row>
    <row r="11" spans="2:32" ht="39" customHeight="1" x14ac:dyDescent="0.2">
      <c r="B11" s="2258" t="s">
        <v>1050</v>
      </c>
      <c r="C11" s="2259"/>
      <c r="D11" s="2259"/>
      <c r="E11" s="2259"/>
      <c r="F11" s="2260"/>
      <c r="G11" s="632"/>
      <c r="H11" s="125" t="s">
        <v>8</v>
      </c>
      <c r="I11" s="649" t="s">
        <v>1051</v>
      </c>
      <c r="J11" s="633"/>
      <c r="K11" s="633"/>
      <c r="L11" s="633"/>
      <c r="M11" s="633"/>
      <c r="N11" s="633"/>
      <c r="O11" s="633"/>
      <c r="P11" s="633"/>
      <c r="Q11" s="633"/>
      <c r="R11" s="125" t="s">
        <v>8</v>
      </c>
      <c r="S11" s="649" t="s">
        <v>1052</v>
      </c>
      <c r="T11" s="633"/>
      <c r="U11" s="633"/>
      <c r="V11" s="633"/>
      <c r="W11" s="633"/>
      <c r="X11" s="633"/>
      <c r="Y11" s="633"/>
      <c r="Z11" s="633"/>
      <c r="AA11" s="633"/>
      <c r="AB11" s="633"/>
      <c r="AC11" s="633"/>
      <c r="AD11" s="19"/>
      <c r="AE11" s="19"/>
      <c r="AF11" s="20"/>
    </row>
    <row r="12" spans="2:32" ht="22.5" customHeight="1" x14ac:dyDescent="0.2">
      <c r="B12" s="7"/>
      <c r="C12" s="7"/>
      <c r="D12" s="7"/>
      <c r="E12" s="7"/>
      <c r="F12" s="7"/>
      <c r="G12" s="526"/>
      <c r="H12" s="526"/>
      <c r="I12" s="526"/>
      <c r="J12" s="526"/>
      <c r="K12" s="526"/>
      <c r="L12" s="526"/>
      <c r="M12" s="526"/>
      <c r="N12" s="526"/>
      <c r="O12" s="526"/>
      <c r="P12" s="526"/>
      <c r="Q12" s="526"/>
      <c r="R12" s="526"/>
      <c r="S12" s="526"/>
      <c r="T12" s="526"/>
      <c r="U12" s="526"/>
      <c r="V12" s="526"/>
      <c r="W12" s="526"/>
      <c r="X12" s="526"/>
      <c r="Y12" s="526"/>
      <c r="Z12" s="526"/>
      <c r="AA12" s="526"/>
      <c r="AB12" s="526"/>
      <c r="AC12" s="526"/>
    </row>
    <row r="13" spans="2:32" ht="32.25" customHeight="1" x14ac:dyDescent="0.2">
      <c r="B13" s="5" t="s">
        <v>1576</v>
      </c>
      <c r="C13" s="573"/>
      <c r="D13" s="573"/>
      <c r="E13" s="573"/>
      <c r="F13" s="533"/>
      <c r="G13" s="527"/>
      <c r="H13" s="527"/>
      <c r="I13" s="527"/>
      <c r="J13" s="527"/>
      <c r="K13" s="527"/>
      <c r="L13" s="527"/>
      <c r="M13" s="527"/>
      <c r="N13" s="527"/>
      <c r="O13" s="527"/>
      <c r="P13" s="527"/>
      <c r="Q13" s="527"/>
      <c r="R13" s="527"/>
      <c r="S13" s="527"/>
      <c r="T13" s="527"/>
      <c r="U13" s="527"/>
      <c r="V13" s="527"/>
      <c r="W13" s="527"/>
      <c r="X13" s="527"/>
      <c r="Y13" s="527"/>
      <c r="Z13" s="527"/>
      <c r="AA13" s="527"/>
      <c r="AB13" s="527"/>
      <c r="AC13" s="527"/>
      <c r="AD13" s="527"/>
      <c r="AE13" s="527"/>
      <c r="AF13" s="528"/>
    </row>
    <row r="14" spans="2:32" s="1" customFormat="1" ht="10.5" customHeight="1" x14ac:dyDescent="0.2">
      <c r="B14" s="59"/>
      <c r="C14" s="2671" t="s">
        <v>1053</v>
      </c>
      <c r="D14" s="2574"/>
      <c r="E14" s="2574"/>
      <c r="F14" s="2672"/>
      <c r="G14" s="637"/>
      <c r="H14" s="637"/>
      <c r="I14" s="637"/>
      <c r="J14" s="637"/>
      <c r="K14" s="637"/>
      <c r="L14" s="637"/>
      <c r="M14" s="637"/>
      <c r="N14" s="637"/>
      <c r="O14" s="637"/>
      <c r="P14" s="637"/>
      <c r="Q14" s="637"/>
      <c r="R14" s="637"/>
      <c r="S14" s="637"/>
      <c r="T14" s="637"/>
      <c r="U14" s="637"/>
      <c r="V14" s="637"/>
      <c r="W14" s="637"/>
      <c r="X14" s="637"/>
      <c r="Y14" s="637"/>
      <c r="Z14" s="637"/>
      <c r="AA14" s="637"/>
      <c r="AB14" s="637"/>
      <c r="AC14" s="637"/>
      <c r="AD14" s="5"/>
      <c r="AE14" s="637"/>
      <c r="AF14" s="4"/>
    </row>
    <row r="15" spans="2:32" s="1" customFormat="1" ht="15.75" customHeight="1" x14ac:dyDescent="0.2">
      <c r="B15" s="59"/>
      <c r="C15" s="2570"/>
      <c r="D15" s="2254"/>
      <c r="E15" s="2254"/>
      <c r="F15" s="2571"/>
      <c r="H15" s="2604" t="s">
        <v>1054</v>
      </c>
      <c r="I15" s="2604"/>
      <c r="J15" s="2604"/>
      <c r="K15" s="2604"/>
      <c r="L15" s="2604"/>
      <c r="M15" s="2604"/>
      <c r="N15" s="2604"/>
      <c r="O15" s="2604"/>
      <c r="P15" s="2604"/>
      <c r="Q15" s="2604"/>
      <c r="R15" s="2604"/>
      <c r="S15" s="2604"/>
      <c r="T15" s="2604"/>
      <c r="U15" s="2604"/>
      <c r="V15" s="231"/>
      <c r="W15" s="231"/>
      <c r="X15" s="231"/>
      <c r="Y15" s="231"/>
      <c r="AD15" s="59"/>
      <c r="AF15" s="636"/>
    </row>
    <row r="16" spans="2:32" s="1" customFormat="1" ht="40.5" customHeight="1" x14ac:dyDescent="0.2">
      <c r="B16" s="66"/>
      <c r="C16" s="2570"/>
      <c r="D16" s="2254"/>
      <c r="E16" s="2254"/>
      <c r="F16" s="2571"/>
      <c r="H16" s="658" t="s">
        <v>605</v>
      </c>
      <c r="I16" s="2606" t="s">
        <v>1577</v>
      </c>
      <c r="J16" s="2607"/>
      <c r="K16" s="2607"/>
      <c r="L16" s="2607"/>
      <c r="M16" s="2607"/>
      <c r="N16" s="2607"/>
      <c r="O16" s="2607"/>
      <c r="P16" s="2607"/>
      <c r="Q16" s="2607"/>
      <c r="R16" s="2607"/>
      <c r="S16" s="2607"/>
      <c r="T16" s="2607"/>
      <c r="U16" s="2608"/>
      <c r="V16" s="2258"/>
      <c r="W16" s="2259"/>
      <c r="X16" s="106" t="s">
        <v>606</v>
      </c>
      <c r="Z16" s="594"/>
      <c r="AA16" s="594"/>
      <c r="AB16" s="594"/>
      <c r="AD16" s="183" t="s">
        <v>580</v>
      </c>
      <c r="AE16" s="115" t="s">
        <v>581</v>
      </c>
      <c r="AF16" s="184" t="s">
        <v>582</v>
      </c>
    </row>
    <row r="17" spans="2:32" s="1" customFormat="1" ht="17.25" customHeight="1" x14ac:dyDescent="0.2">
      <c r="B17" s="66"/>
      <c r="C17" s="2570"/>
      <c r="D17" s="2254"/>
      <c r="E17" s="2254"/>
      <c r="F17" s="2571"/>
      <c r="H17" s="660"/>
      <c r="I17" s="578"/>
      <c r="J17" s="578"/>
      <c r="K17" s="578"/>
      <c r="L17" s="578"/>
      <c r="M17" s="578"/>
      <c r="N17" s="578"/>
      <c r="O17" s="578"/>
      <c r="P17" s="578"/>
      <c r="Q17" s="578"/>
      <c r="R17" s="578"/>
      <c r="S17" s="578"/>
      <c r="T17" s="578"/>
      <c r="U17" s="578"/>
      <c r="V17" s="572"/>
      <c r="W17" s="572"/>
      <c r="X17" s="572"/>
      <c r="Z17" s="594"/>
      <c r="AA17" s="594"/>
      <c r="AB17" s="594"/>
      <c r="AD17" s="183"/>
      <c r="AE17" s="115"/>
      <c r="AF17" s="184"/>
    </row>
    <row r="18" spans="2:32" s="1" customFormat="1" ht="40.5" customHeight="1" x14ac:dyDescent="0.2">
      <c r="B18" s="66"/>
      <c r="C18" s="2570"/>
      <c r="D18" s="2254"/>
      <c r="E18" s="2254"/>
      <c r="F18" s="2571"/>
      <c r="H18" s="658" t="s">
        <v>607</v>
      </c>
      <c r="I18" s="2606" t="s">
        <v>1578</v>
      </c>
      <c r="J18" s="2607"/>
      <c r="K18" s="2607"/>
      <c r="L18" s="2607"/>
      <c r="M18" s="2607"/>
      <c r="N18" s="2607"/>
      <c r="O18" s="2607"/>
      <c r="P18" s="2607"/>
      <c r="Q18" s="2607"/>
      <c r="R18" s="2607"/>
      <c r="S18" s="2607"/>
      <c r="T18" s="2607"/>
      <c r="U18" s="2608"/>
      <c r="V18" s="2258"/>
      <c r="W18" s="2259"/>
      <c r="X18" s="106" t="s">
        <v>606</v>
      </c>
      <c r="Y18" s="1" t="s">
        <v>608</v>
      </c>
      <c r="Z18" s="2596" t="s">
        <v>1579</v>
      </c>
      <c r="AA18" s="2596"/>
      <c r="AB18" s="2596"/>
      <c r="AD18" s="134" t="s">
        <v>8</v>
      </c>
      <c r="AE18" s="126" t="s">
        <v>581</v>
      </c>
      <c r="AF18" s="135" t="s">
        <v>8</v>
      </c>
    </row>
    <row r="19" spans="2:32" s="1" customFormat="1" ht="20.25" customHeight="1" x14ac:dyDescent="0.2">
      <c r="B19" s="66"/>
      <c r="C19" s="2570"/>
      <c r="D19" s="2254"/>
      <c r="E19" s="2254"/>
      <c r="F19" s="2571"/>
      <c r="H19" s="7" t="s">
        <v>1580</v>
      </c>
      <c r="I19" s="120"/>
      <c r="J19" s="120"/>
      <c r="K19" s="120"/>
      <c r="L19" s="120"/>
      <c r="M19" s="120"/>
      <c r="N19" s="120"/>
      <c r="O19" s="120"/>
      <c r="P19" s="120"/>
      <c r="Q19" s="120"/>
      <c r="R19" s="120"/>
      <c r="S19" s="7"/>
      <c r="T19" s="7"/>
      <c r="U19" s="7"/>
      <c r="W19" s="594"/>
      <c r="X19" s="594"/>
      <c r="Y19" s="594"/>
      <c r="AD19" s="134"/>
      <c r="AE19" s="126"/>
      <c r="AF19" s="135"/>
    </row>
    <row r="20" spans="2:32" s="1" customFormat="1" ht="69.75" customHeight="1" x14ac:dyDescent="0.2">
      <c r="B20" s="66"/>
      <c r="C20" s="2570"/>
      <c r="D20" s="2254"/>
      <c r="E20" s="2254"/>
      <c r="F20" s="2571"/>
      <c r="H20" s="658" t="s">
        <v>690</v>
      </c>
      <c r="I20" s="2606" t="s">
        <v>1055</v>
      </c>
      <c r="J20" s="2607"/>
      <c r="K20" s="2607"/>
      <c r="L20" s="2607"/>
      <c r="M20" s="2607"/>
      <c r="N20" s="2607"/>
      <c r="O20" s="2607"/>
      <c r="P20" s="2607"/>
      <c r="Q20" s="2607"/>
      <c r="R20" s="2607"/>
      <c r="S20" s="2607"/>
      <c r="T20" s="2607"/>
      <c r="U20" s="2608"/>
      <c r="V20" s="2258"/>
      <c r="W20" s="2259"/>
      <c r="X20" s="106" t="s">
        <v>606</v>
      </c>
      <c r="Y20" s="1" t="s">
        <v>608</v>
      </c>
      <c r="Z20" s="2596" t="s">
        <v>1581</v>
      </c>
      <c r="AA20" s="2596"/>
      <c r="AB20" s="2596"/>
      <c r="AD20" s="134" t="s">
        <v>8</v>
      </c>
      <c r="AE20" s="126" t="s">
        <v>581</v>
      </c>
      <c r="AF20" s="135" t="s">
        <v>8</v>
      </c>
    </row>
    <row r="21" spans="2:32" s="1" customFormat="1" ht="15" customHeight="1" x14ac:dyDescent="0.2">
      <c r="B21" s="66"/>
      <c r="C21" s="2570"/>
      <c r="D21" s="2254"/>
      <c r="E21" s="2254"/>
      <c r="F21" s="2571"/>
      <c r="H21" s="662"/>
      <c r="I21" s="120"/>
      <c r="J21" s="120"/>
      <c r="K21" s="120"/>
      <c r="L21" s="120"/>
      <c r="M21" s="120"/>
      <c r="N21" s="120"/>
      <c r="O21" s="120"/>
      <c r="P21" s="120"/>
      <c r="Q21" s="120"/>
      <c r="R21" s="120"/>
      <c r="S21" s="7"/>
      <c r="T21" s="7"/>
      <c r="U21" s="7"/>
      <c r="W21" s="594"/>
      <c r="X21" s="594"/>
      <c r="Y21" s="594"/>
      <c r="AD21" s="134"/>
      <c r="AE21" s="126"/>
      <c r="AF21" s="135"/>
    </row>
    <row r="22" spans="2:32" s="1" customFormat="1" x14ac:dyDescent="0.2">
      <c r="B22" s="66"/>
      <c r="C22" s="2570"/>
      <c r="D22" s="2254"/>
      <c r="E22" s="2254"/>
      <c r="F22" s="2571"/>
      <c r="H22" s="693" t="s">
        <v>617</v>
      </c>
      <c r="I22" s="120"/>
      <c r="J22" s="120"/>
      <c r="K22" s="120"/>
      <c r="L22" s="120"/>
      <c r="M22" s="120"/>
      <c r="N22" s="120"/>
      <c r="O22" s="120"/>
      <c r="P22" s="120"/>
      <c r="Q22" s="120"/>
      <c r="R22" s="120"/>
      <c r="U22" s="7"/>
      <c r="W22" s="594"/>
      <c r="X22" s="594"/>
      <c r="Y22" s="594"/>
      <c r="AD22" s="183" t="s">
        <v>580</v>
      </c>
      <c r="AE22" s="115" t="s">
        <v>581</v>
      </c>
      <c r="AF22" s="184" t="s">
        <v>582</v>
      </c>
    </row>
    <row r="23" spans="2:32" s="1" customFormat="1" ht="21" customHeight="1" x14ac:dyDescent="0.2">
      <c r="B23" s="66"/>
      <c r="C23" s="2570"/>
      <c r="D23" s="2254"/>
      <c r="E23" s="2254"/>
      <c r="F23" s="2571"/>
      <c r="G23" s="312"/>
      <c r="H23" s="661" t="s">
        <v>692</v>
      </c>
      <c r="I23" s="2642" t="s">
        <v>1056</v>
      </c>
      <c r="J23" s="2643"/>
      <c r="K23" s="2643"/>
      <c r="L23" s="2643"/>
      <c r="M23" s="2643"/>
      <c r="N23" s="2643"/>
      <c r="O23" s="2643"/>
      <c r="P23" s="2643"/>
      <c r="Q23" s="2643"/>
      <c r="R23" s="2643"/>
      <c r="S23" s="2643"/>
      <c r="T23" s="2643"/>
      <c r="U23" s="2643"/>
      <c r="V23" s="2643"/>
      <c r="W23" s="2643"/>
      <c r="X23" s="2644"/>
      <c r="Y23" s="594"/>
      <c r="AD23" s="134" t="s">
        <v>8</v>
      </c>
      <c r="AE23" s="126" t="s">
        <v>581</v>
      </c>
      <c r="AF23" s="135" t="s">
        <v>8</v>
      </c>
    </row>
    <row r="24" spans="2:32" s="1" customFormat="1" x14ac:dyDescent="0.2">
      <c r="B24" s="66"/>
      <c r="C24" s="2570"/>
      <c r="D24" s="2254"/>
      <c r="E24" s="2254"/>
      <c r="F24" s="2571"/>
      <c r="H24" s="679" t="s">
        <v>1582</v>
      </c>
      <c r="I24" s="120"/>
      <c r="J24" s="120"/>
      <c r="K24" s="120"/>
      <c r="L24" s="120"/>
      <c r="M24" s="120"/>
      <c r="N24" s="120"/>
      <c r="O24" s="120"/>
      <c r="P24" s="120"/>
      <c r="Q24" s="120"/>
      <c r="R24" s="120"/>
      <c r="U24" s="7"/>
      <c r="W24" s="594"/>
      <c r="X24" s="594"/>
      <c r="Y24" s="594"/>
      <c r="AD24" s="671"/>
      <c r="AE24" s="662"/>
      <c r="AF24" s="172"/>
    </row>
    <row r="25" spans="2:32" s="1" customFormat="1" x14ac:dyDescent="0.2">
      <c r="B25" s="66"/>
      <c r="C25" s="2570"/>
      <c r="D25" s="2254"/>
      <c r="E25" s="2254"/>
      <c r="F25" s="2571"/>
      <c r="H25" s="662"/>
      <c r="I25" s="120"/>
      <c r="J25" s="120"/>
      <c r="K25" s="120"/>
      <c r="L25" s="120"/>
      <c r="M25" s="120"/>
      <c r="N25" s="120"/>
      <c r="O25" s="120"/>
      <c r="P25" s="120"/>
      <c r="Q25" s="120"/>
      <c r="R25" s="120"/>
      <c r="U25" s="7"/>
      <c r="W25" s="594"/>
      <c r="X25" s="594"/>
      <c r="Y25" s="594"/>
      <c r="AD25" s="671"/>
      <c r="AE25" s="662"/>
      <c r="AF25" s="172"/>
    </row>
    <row r="26" spans="2:32" s="1" customFormat="1" ht="14.25" customHeight="1" x14ac:dyDescent="0.2">
      <c r="B26" s="66"/>
      <c r="C26" s="2570"/>
      <c r="D26" s="2254"/>
      <c r="E26" s="2254"/>
      <c r="F26" s="2571"/>
      <c r="H26" s="679" t="s">
        <v>1014</v>
      </c>
      <c r="I26" s="120"/>
      <c r="J26" s="120"/>
      <c r="K26" s="120"/>
      <c r="L26" s="120"/>
      <c r="M26" s="120"/>
      <c r="N26" s="120"/>
      <c r="O26" s="120"/>
      <c r="P26" s="120"/>
      <c r="Q26" s="120"/>
      <c r="R26" s="120"/>
      <c r="U26" s="7"/>
      <c r="W26" s="594"/>
      <c r="X26" s="594"/>
      <c r="Y26" s="594"/>
      <c r="AD26" s="183" t="s">
        <v>580</v>
      </c>
      <c r="AE26" s="115" t="s">
        <v>581</v>
      </c>
      <c r="AF26" s="184" t="s">
        <v>582</v>
      </c>
    </row>
    <row r="27" spans="2:32" s="1" customFormat="1" ht="58.5" customHeight="1" x14ac:dyDescent="0.2">
      <c r="B27" s="66"/>
      <c r="C27" s="2570"/>
      <c r="D27" s="2254"/>
      <c r="E27" s="2254"/>
      <c r="F27" s="2571"/>
      <c r="H27" s="658" t="s">
        <v>699</v>
      </c>
      <c r="I27" s="295" t="s">
        <v>1057</v>
      </c>
      <c r="J27" s="295"/>
      <c r="K27" s="295"/>
      <c r="L27" s="299"/>
      <c r="M27" s="295" t="s">
        <v>1016</v>
      </c>
      <c r="N27" s="657"/>
      <c r="O27" s="657"/>
      <c r="P27" s="2653"/>
      <c r="Q27" s="2653"/>
      <c r="R27" s="2653"/>
      <c r="S27" s="2653"/>
      <c r="T27" s="2653"/>
      <c r="U27" s="2653"/>
      <c r="V27" s="2653"/>
      <c r="W27" s="2653"/>
      <c r="X27" s="106" t="s">
        <v>606</v>
      </c>
      <c r="Y27" s="1" t="s">
        <v>608</v>
      </c>
      <c r="Z27" s="2596" t="s">
        <v>1583</v>
      </c>
      <c r="AA27" s="2596"/>
      <c r="AB27" s="2596"/>
      <c r="AD27" s="134" t="s">
        <v>8</v>
      </c>
      <c r="AE27" s="126" t="s">
        <v>581</v>
      </c>
      <c r="AF27" s="135" t="s">
        <v>8</v>
      </c>
    </row>
    <row r="28" spans="2:32" s="1" customFormat="1" ht="17.25" customHeight="1" x14ac:dyDescent="0.2">
      <c r="B28" s="66"/>
      <c r="C28" s="2570"/>
      <c r="D28" s="2254"/>
      <c r="E28" s="2254"/>
      <c r="F28" s="2571"/>
      <c r="H28" s="662"/>
      <c r="I28" s="169"/>
      <c r="J28" s="169"/>
      <c r="K28" s="169"/>
      <c r="L28" s="169"/>
      <c r="M28" s="169"/>
      <c r="N28" s="677"/>
      <c r="O28" s="677"/>
      <c r="P28" s="666"/>
      <c r="Q28" s="666"/>
      <c r="R28" s="666"/>
      <c r="S28" s="666"/>
      <c r="T28" s="666"/>
      <c r="U28" s="666"/>
      <c r="V28" s="666"/>
      <c r="W28" s="666"/>
      <c r="X28" s="7"/>
      <c r="Z28" s="594"/>
      <c r="AA28" s="594"/>
      <c r="AB28" s="594"/>
      <c r="AD28" s="134"/>
      <c r="AE28" s="126"/>
      <c r="AF28" s="135"/>
    </row>
    <row r="29" spans="2:32" s="1" customFormat="1" ht="14.25" customHeight="1" x14ac:dyDescent="0.2">
      <c r="B29" s="66"/>
      <c r="C29" s="2570"/>
      <c r="D29" s="2254"/>
      <c r="E29" s="2254"/>
      <c r="F29" s="2571"/>
      <c r="H29" s="679" t="s">
        <v>1058</v>
      </c>
      <c r="I29" s="120"/>
      <c r="J29" s="120"/>
      <c r="K29" s="120"/>
      <c r="L29" s="120"/>
      <c r="M29" s="120"/>
      <c r="N29" s="120"/>
      <c r="O29" s="120"/>
      <c r="P29" s="120"/>
      <c r="Q29" s="120"/>
      <c r="R29" s="120"/>
      <c r="U29" s="7"/>
      <c r="W29" s="594"/>
      <c r="X29" s="594"/>
      <c r="Y29" s="594"/>
      <c r="AD29" s="183" t="s">
        <v>580</v>
      </c>
      <c r="AE29" s="115" t="s">
        <v>581</v>
      </c>
      <c r="AF29" s="184" t="s">
        <v>582</v>
      </c>
    </row>
    <row r="30" spans="2:32" s="1" customFormat="1" ht="15" customHeight="1" x14ac:dyDescent="0.2">
      <c r="B30" s="66"/>
      <c r="C30" s="2570"/>
      <c r="D30" s="2254"/>
      <c r="E30" s="2254"/>
      <c r="F30" s="2571"/>
      <c r="H30" s="627" t="s">
        <v>701</v>
      </c>
      <c r="I30" s="2673" t="s">
        <v>1059</v>
      </c>
      <c r="J30" s="2674"/>
      <c r="K30" s="2674"/>
      <c r="L30" s="2674"/>
      <c r="M30" s="2674"/>
      <c r="N30" s="2674"/>
      <c r="O30" s="2674"/>
      <c r="P30" s="2674"/>
      <c r="Q30" s="2674"/>
      <c r="R30" s="2674"/>
      <c r="S30" s="2674"/>
      <c r="T30" s="2674"/>
      <c r="U30" s="2674"/>
      <c r="V30" s="2674"/>
      <c r="W30" s="2674"/>
      <c r="X30" s="2675"/>
      <c r="Z30" s="594"/>
      <c r="AA30" s="594"/>
      <c r="AB30" s="594"/>
      <c r="AD30" s="134" t="s">
        <v>8</v>
      </c>
      <c r="AE30" s="126" t="s">
        <v>581</v>
      </c>
      <c r="AF30" s="135" t="s">
        <v>8</v>
      </c>
    </row>
    <row r="31" spans="2:32" s="1" customFormat="1" x14ac:dyDescent="0.2">
      <c r="B31" s="575"/>
      <c r="C31" s="2451"/>
      <c r="D31" s="2451"/>
      <c r="E31" s="2451"/>
      <c r="F31" s="2573"/>
      <c r="G31" s="6"/>
      <c r="H31" s="6"/>
      <c r="I31" s="6"/>
      <c r="J31" s="6"/>
      <c r="K31" s="6"/>
      <c r="L31" s="6"/>
      <c r="M31" s="6"/>
      <c r="N31" s="6"/>
      <c r="O31" s="6"/>
      <c r="P31" s="6"/>
      <c r="Q31" s="6"/>
      <c r="R31" s="6"/>
      <c r="S31" s="6"/>
      <c r="T31" s="6"/>
      <c r="U31" s="6"/>
      <c r="V31" s="6"/>
      <c r="W31" s="6"/>
      <c r="X31" s="6"/>
      <c r="Y31" s="6"/>
      <c r="Z31" s="6"/>
      <c r="AA31" s="6"/>
      <c r="AB31" s="6"/>
      <c r="AC31" s="6"/>
      <c r="AD31" s="55"/>
      <c r="AE31" s="6"/>
      <c r="AF31" s="56"/>
    </row>
    <row r="32" spans="2:32" ht="32.25" customHeight="1" x14ac:dyDescent="0.2">
      <c r="B32" s="59" t="s">
        <v>1584</v>
      </c>
      <c r="C32" s="573"/>
      <c r="D32" s="573"/>
      <c r="E32" s="573"/>
      <c r="F32" s="533"/>
      <c r="G32" s="527"/>
      <c r="H32" s="527"/>
      <c r="I32" s="527"/>
      <c r="J32" s="527"/>
      <c r="K32" s="527"/>
      <c r="L32" s="527"/>
      <c r="M32" s="527"/>
      <c r="N32" s="527"/>
      <c r="O32" s="527"/>
      <c r="P32" s="527"/>
      <c r="Q32" s="527"/>
      <c r="R32" s="527"/>
      <c r="S32" s="527"/>
      <c r="T32" s="527"/>
      <c r="U32" s="527"/>
      <c r="V32" s="527"/>
      <c r="W32" s="527"/>
      <c r="X32" s="527"/>
      <c r="Y32" s="527"/>
      <c r="Z32" s="527"/>
      <c r="AA32" s="527"/>
      <c r="AB32" s="527"/>
      <c r="AC32" s="527"/>
      <c r="AD32" s="527"/>
      <c r="AE32" s="527"/>
      <c r="AF32" s="528"/>
    </row>
    <row r="33" spans="2:32" s="1" customFormat="1" ht="10.5" customHeight="1" x14ac:dyDescent="0.2">
      <c r="B33" s="59"/>
      <c r="C33" s="2671" t="s">
        <v>1053</v>
      </c>
      <c r="D33" s="2574"/>
      <c r="E33" s="2574"/>
      <c r="F33" s="2672"/>
      <c r="G33" s="637"/>
      <c r="H33" s="637"/>
      <c r="I33" s="637"/>
      <c r="J33" s="637"/>
      <c r="K33" s="637"/>
      <c r="L33" s="637"/>
      <c r="M33" s="637"/>
      <c r="N33" s="637"/>
      <c r="O33" s="637"/>
      <c r="P33" s="637"/>
      <c r="Q33" s="637"/>
      <c r="R33" s="637"/>
      <c r="S33" s="637"/>
      <c r="T33" s="637"/>
      <c r="U33" s="637"/>
      <c r="V33" s="637"/>
      <c r="W33" s="637"/>
      <c r="X33" s="637"/>
      <c r="Y33" s="637"/>
      <c r="Z33" s="637"/>
      <c r="AA33" s="637"/>
      <c r="AB33" s="637"/>
      <c r="AC33" s="637"/>
      <c r="AD33" s="5"/>
      <c r="AE33" s="637"/>
      <c r="AF33" s="4"/>
    </row>
    <row r="34" spans="2:32" s="1" customFormat="1" ht="15.75" customHeight="1" x14ac:dyDescent="0.2">
      <c r="B34" s="59"/>
      <c r="C34" s="2570"/>
      <c r="D34" s="2254"/>
      <c r="E34" s="2254"/>
      <c r="F34" s="2571"/>
      <c r="H34" s="2604" t="s">
        <v>1054</v>
      </c>
      <c r="I34" s="2604"/>
      <c r="J34" s="2604"/>
      <c r="K34" s="2604"/>
      <c r="L34" s="2604"/>
      <c r="M34" s="2604"/>
      <c r="N34" s="2604"/>
      <c r="O34" s="2604"/>
      <c r="P34" s="2604"/>
      <c r="Q34" s="2604"/>
      <c r="R34" s="2604"/>
      <c r="S34" s="2604"/>
      <c r="T34" s="2604"/>
      <c r="U34" s="2604"/>
      <c r="V34" s="231"/>
      <c r="W34" s="231"/>
      <c r="X34" s="231"/>
      <c r="Y34" s="231"/>
      <c r="AD34" s="59"/>
      <c r="AF34" s="636"/>
    </row>
    <row r="35" spans="2:32" s="1" customFormat="1" ht="40.5" customHeight="1" x14ac:dyDescent="0.2">
      <c r="B35" s="66"/>
      <c r="C35" s="2570"/>
      <c r="D35" s="2254"/>
      <c r="E35" s="2254"/>
      <c r="F35" s="2571"/>
      <c r="H35" s="658" t="s">
        <v>605</v>
      </c>
      <c r="I35" s="2606" t="s">
        <v>1577</v>
      </c>
      <c r="J35" s="2607"/>
      <c r="K35" s="2607"/>
      <c r="L35" s="2607"/>
      <c r="M35" s="2607"/>
      <c r="N35" s="2607"/>
      <c r="O35" s="2607"/>
      <c r="P35" s="2607"/>
      <c r="Q35" s="2607"/>
      <c r="R35" s="2607"/>
      <c r="S35" s="2607"/>
      <c r="T35" s="2607"/>
      <c r="U35" s="2608"/>
      <c r="V35" s="2258"/>
      <c r="W35" s="2259"/>
      <c r="X35" s="106" t="s">
        <v>606</v>
      </c>
      <c r="Z35" s="594"/>
      <c r="AA35" s="594"/>
      <c r="AB35" s="594"/>
      <c r="AD35" s="183" t="s">
        <v>580</v>
      </c>
      <c r="AE35" s="115" t="s">
        <v>581</v>
      </c>
      <c r="AF35" s="184" t="s">
        <v>582</v>
      </c>
    </row>
    <row r="36" spans="2:32" s="1" customFormat="1" ht="16.5" customHeight="1" x14ac:dyDescent="0.2">
      <c r="B36" s="66"/>
      <c r="C36" s="2570"/>
      <c r="D36" s="2254"/>
      <c r="E36" s="2254"/>
      <c r="F36" s="2571"/>
      <c r="H36" s="660"/>
      <c r="I36" s="578"/>
      <c r="J36" s="578"/>
      <c r="K36" s="578"/>
      <c r="L36" s="578"/>
      <c r="M36" s="578"/>
      <c r="N36" s="578"/>
      <c r="O36" s="578"/>
      <c r="P36" s="578"/>
      <c r="Q36" s="578"/>
      <c r="R36" s="578"/>
      <c r="S36" s="578"/>
      <c r="T36" s="578"/>
      <c r="U36" s="578"/>
      <c r="V36" s="572"/>
      <c r="W36" s="572"/>
      <c r="X36" s="572"/>
      <c r="Z36" s="594"/>
      <c r="AA36" s="594"/>
      <c r="AB36" s="594"/>
      <c r="AD36" s="183"/>
      <c r="AE36" s="115"/>
      <c r="AF36" s="184"/>
    </row>
    <row r="37" spans="2:32" s="1" customFormat="1" ht="40.5" customHeight="1" x14ac:dyDescent="0.2">
      <c r="B37" s="66"/>
      <c r="C37" s="2570"/>
      <c r="D37" s="2254"/>
      <c r="E37" s="2254"/>
      <c r="F37" s="2571"/>
      <c r="H37" s="658" t="s">
        <v>607</v>
      </c>
      <c r="I37" s="2606" t="s">
        <v>1578</v>
      </c>
      <c r="J37" s="2607"/>
      <c r="K37" s="2607"/>
      <c r="L37" s="2607"/>
      <c r="M37" s="2607"/>
      <c r="N37" s="2607"/>
      <c r="O37" s="2607"/>
      <c r="P37" s="2607"/>
      <c r="Q37" s="2607"/>
      <c r="R37" s="2607"/>
      <c r="S37" s="2607"/>
      <c r="T37" s="2607"/>
      <c r="U37" s="2608"/>
      <c r="V37" s="2258"/>
      <c r="W37" s="2259"/>
      <c r="X37" s="106" t="s">
        <v>606</v>
      </c>
      <c r="Y37" s="1" t="s">
        <v>608</v>
      </c>
      <c r="Z37" s="2596" t="s">
        <v>1585</v>
      </c>
      <c r="AA37" s="2596"/>
      <c r="AB37" s="2596"/>
      <c r="AD37" s="134" t="s">
        <v>8</v>
      </c>
      <c r="AE37" s="126" t="s">
        <v>581</v>
      </c>
      <c r="AF37" s="135" t="s">
        <v>8</v>
      </c>
    </row>
    <row r="38" spans="2:32" s="1" customFormat="1" ht="20.25" customHeight="1" x14ac:dyDescent="0.2">
      <c r="B38" s="256"/>
      <c r="C38" s="2451"/>
      <c r="D38" s="2451"/>
      <c r="E38" s="2451"/>
      <c r="F38" s="2451"/>
      <c r="G38" s="59"/>
      <c r="H38" s="574" t="s">
        <v>761</v>
      </c>
      <c r="I38" s="121"/>
      <c r="J38" s="121"/>
      <c r="K38" s="121"/>
      <c r="L38" s="121"/>
      <c r="M38" s="121"/>
      <c r="N38" s="121"/>
      <c r="O38" s="121"/>
      <c r="P38" s="121"/>
      <c r="Q38" s="121"/>
      <c r="R38" s="121"/>
      <c r="S38" s="574"/>
      <c r="T38" s="574"/>
      <c r="U38" s="574"/>
      <c r="V38" s="6"/>
      <c r="W38" s="596"/>
      <c r="X38" s="596"/>
      <c r="Y38" s="594"/>
      <c r="AD38" s="134"/>
      <c r="AE38" s="126"/>
      <c r="AF38" s="135"/>
    </row>
    <row r="39" spans="2:32" s="1" customFormat="1" ht="74.25" customHeight="1" x14ac:dyDescent="0.2">
      <c r="B39" s="66"/>
      <c r="C39" s="2671"/>
      <c r="D39" s="2254"/>
      <c r="E39" s="2254"/>
      <c r="F39" s="2571"/>
      <c r="H39" s="667" t="s">
        <v>690</v>
      </c>
      <c r="I39" s="2603" t="s">
        <v>1055</v>
      </c>
      <c r="J39" s="2604"/>
      <c r="K39" s="2604"/>
      <c r="L39" s="2604"/>
      <c r="M39" s="2604"/>
      <c r="N39" s="2604"/>
      <c r="O39" s="2604"/>
      <c r="P39" s="2604"/>
      <c r="Q39" s="2604"/>
      <c r="R39" s="2604"/>
      <c r="S39" s="2604"/>
      <c r="T39" s="2604"/>
      <c r="U39" s="2605"/>
      <c r="V39" s="2334"/>
      <c r="W39" s="2335"/>
      <c r="X39" s="109" t="s">
        <v>606</v>
      </c>
      <c r="Y39" s="1" t="s">
        <v>608</v>
      </c>
      <c r="Z39" s="2596" t="s">
        <v>1060</v>
      </c>
      <c r="AA39" s="2596"/>
      <c r="AB39" s="2596"/>
      <c r="AD39" s="134" t="s">
        <v>8</v>
      </c>
      <c r="AE39" s="126" t="s">
        <v>581</v>
      </c>
      <c r="AF39" s="135" t="s">
        <v>8</v>
      </c>
    </row>
    <row r="40" spans="2:32" s="1" customFormat="1" ht="15" customHeight="1" x14ac:dyDescent="0.2">
      <c r="B40" s="66"/>
      <c r="C40" s="2570"/>
      <c r="D40" s="2254"/>
      <c r="E40" s="2254"/>
      <c r="F40" s="2571"/>
      <c r="H40" s="662"/>
      <c r="I40" s="120"/>
      <c r="J40" s="120"/>
      <c r="K40" s="120"/>
      <c r="L40" s="120"/>
      <c r="M40" s="120"/>
      <c r="N40" s="120"/>
      <c r="O40" s="120"/>
      <c r="P40" s="120"/>
      <c r="Q40" s="120"/>
      <c r="R40" s="120"/>
      <c r="S40" s="7"/>
      <c r="T40" s="7"/>
      <c r="U40" s="7"/>
      <c r="W40" s="594"/>
      <c r="X40" s="594"/>
      <c r="Y40" s="594"/>
      <c r="AD40" s="134"/>
      <c r="AE40" s="126"/>
      <c r="AF40" s="135"/>
    </row>
    <row r="41" spans="2:32" s="1" customFormat="1" x14ac:dyDescent="0.2">
      <c r="B41" s="66"/>
      <c r="C41" s="2570"/>
      <c r="D41" s="2254"/>
      <c r="E41" s="2254"/>
      <c r="F41" s="2571"/>
      <c r="H41" s="679" t="s">
        <v>617</v>
      </c>
      <c r="I41" s="120"/>
      <c r="J41" s="120"/>
      <c r="K41" s="120"/>
      <c r="L41" s="120"/>
      <c r="M41" s="120"/>
      <c r="N41" s="120"/>
      <c r="O41" s="120"/>
      <c r="P41" s="120"/>
      <c r="Q41" s="120"/>
      <c r="R41" s="120"/>
      <c r="U41" s="7"/>
      <c r="W41" s="594"/>
      <c r="X41" s="594"/>
      <c r="Y41" s="594"/>
      <c r="AD41" s="183" t="s">
        <v>580</v>
      </c>
      <c r="AE41" s="115" t="s">
        <v>581</v>
      </c>
      <c r="AF41" s="184" t="s">
        <v>582</v>
      </c>
    </row>
    <row r="42" spans="2:32" s="1" customFormat="1" ht="21.75" customHeight="1" x14ac:dyDescent="0.2">
      <c r="B42" s="66"/>
      <c r="C42" s="2570"/>
      <c r="D42" s="2254"/>
      <c r="E42" s="2254"/>
      <c r="F42" s="2571"/>
      <c r="H42" s="658" t="s">
        <v>692</v>
      </c>
      <c r="I42" s="2642" t="s">
        <v>1056</v>
      </c>
      <c r="J42" s="2643"/>
      <c r="K42" s="2643"/>
      <c r="L42" s="2643"/>
      <c r="M42" s="2643"/>
      <c r="N42" s="2643"/>
      <c r="O42" s="2643"/>
      <c r="P42" s="2643"/>
      <c r="Q42" s="2643"/>
      <c r="R42" s="2643"/>
      <c r="S42" s="2643"/>
      <c r="T42" s="2643"/>
      <c r="U42" s="2643"/>
      <c r="V42" s="2643"/>
      <c r="W42" s="2643"/>
      <c r="X42" s="2644"/>
      <c r="Y42" s="594"/>
      <c r="AD42" s="134" t="s">
        <v>8</v>
      </c>
      <c r="AE42" s="126" t="s">
        <v>581</v>
      </c>
      <c r="AF42" s="135" t="s">
        <v>8</v>
      </c>
    </row>
    <row r="43" spans="2:32" s="1" customFormat="1" x14ac:dyDescent="0.2">
      <c r="B43" s="66"/>
      <c r="C43" s="2570"/>
      <c r="D43" s="2254"/>
      <c r="E43" s="2254"/>
      <c r="F43" s="2571"/>
      <c r="H43" s="230" t="s">
        <v>1061</v>
      </c>
      <c r="I43" s="120"/>
      <c r="J43" s="120"/>
      <c r="K43" s="120"/>
      <c r="L43" s="120"/>
      <c r="M43" s="120"/>
      <c r="N43" s="120"/>
      <c r="O43" s="120"/>
      <c r="P43" s="120"/>
      <c r="Q43" s="120"/>
      <c r="R43" s="120"/>
      <c r="U43" s="7"/>
      <c r="W43" s="594"/>
      <c r="X43" s="594"/>
      <c r="Y43" s="594"/>
      <c r="AD43" s="671"/>
      <c r="AE43" s="662"/>
      <c r="AF43" s="172"/>
    </row>
    <row r="44" spans="2:32" s="1" customFormat="1" x14ac:dyDescent="0.2">
      <c r="B44" s="66"/>
      <c r="C44" s="2570"/>
      <c r="D44" s="2254"/>
      <c r="E44" s="2254"/>
      <c r="F44" s="2571"/>
      <c r="H44" s="662"/>
      <c r="I44" s="120"/>
      <c r="J44" s="120"/>
      <c r="K44" s="120"/>
      <c r="L44" s="120"/>
      <c r="M44" s="120"/>
      <c r="N44" s="120"/>
      <c r="O44" s="120"/>
      <c r="P44" s="120"/>
      <c r="Q44" s="120"/>
      <c r="R44" s="120"/>
      <c r="U44" s="7"/>
      <c r="W44" s="594"/>
      <c r="X44" s="594"/>
      <c r="Y44" s="594"/>
      <c r="AD44" s="671"/>
      <c r="AE44" s="662"/>
      <c r="AF44" s="172"/>
    </row>
    <row r="45" spans="2:32" s="1" customFormat="1" ht="14.25" customHeight="1" x14ac:dyDescent="0.2">
      <c r="B45" s="66"/>
      <c r="C45" s="2570"/>
      <c r="D45" s="2254"/>
      <c r="E45" s="2254"/>
      <c r="F45" s="2571"/>
      <c r="H45" s="679" t="s">
        <v>1014</v>
      </c>
      <c r="I45" s="120"/>
      <c r="J45" s="120"/>
      <c r="K45" s="120"/>
      <c r="L45" s="120"/>
      <c r="M45" s="120"/>
      <c r="N45" s="120"/>
      <c r="O45" s="120"/>
      <c r="P45" s="120"/>
      <c r="Q45" s="120"/>
      <c r="R45" s="120"/>
      <c r="U45" s="7"/>
      <c r="W45" s="594"/>
      <c r="X45" s="594"/>
      <c r="Y45" s="594"/>
      <c r="AD45" s="183" t="s">
        <v>580</v>
      </c>
      <c r="AE45" s="115" t="s">
        <v>581</v>
      </c>
      <c r="AF45" s="184" t="s">
        <v>582</v>
      </c>
    </row>
    <row r="46" spans="2:32" s="1" customFormat="1" ht="58.5" customHeight="1" x14ac:dyDescent="0.2">
      <c r="B46" s="66"/>
      <c r="C46" s="2570"/>
      <c r="D46" s="2254"/>
      <c r="E46" s="2254"/>
      <c r="F46" s="2571"/>
      <c r="H46" s="658" t="s">
        <v>699</v>
      </c>
      <c r="I46" s="295" t="s">
        <v>1057</v>
      </c>
      <c r="J46" s="295"/>
      <c r="K46" s="295"/>
      <c r="L46" s="299"/>
      <c r="M46" s="295" t="s">
        <v>1016</v>
      </c>
      <c r="N46" s="657"/>
      <c r="O46" s="657"/>
      <c r="P46" s="2653"/>
      <c r="Q46" s="2653"/>
      <c r="R46" s="2653"/>
      <c r="S46" s="2653"/>
      <c r="T46" s="2653"/>
      <c r="U46" s="2653"/>
      <c r="V46" s="2653"/>
      <c r="W46" s="2653"/>
      <c r="X46" s="106" t="s">
        <v>606</v>
      </c>
      <c r="Y46" s="1" t="s">
        <v>608</v>
      </c>
      <c r="Z46" s="2596" t="s">
        <v>1583</v>
      </c>
      <c r="AA46" s="2596"/>
      <c r="AB46" s="2596"/>
      <c r="AD46" s="134" t="s">
        <v>8</v>
      </c>
      <c r="AE46" s="126" t="s">
        <v>581</v>
      </c>
      <c r="AF46" s="135" t="s">
        <v>8</v>
      </c>
    </row>
    <row r="47" spans="2:32" s="1" customFormat="1" ht="17.25" customHeight="1" x14ac:dyDescent="0.2">
      <c r="B47" s="66"/>
      <c r="C47" s="2570"/>
      <c r="D47" s="2254"/>
      <c r="E47" s="2254"/>
      <c r="F47" s="2571"/>
      <c r="H47" s="662"/>
      <c r="I47" s="169"/>
      <c r="J47" s="169"/>
      <c r="K47" s="169"/>
      <c r="L47" s="169"/>
      <c r="M47" s="169"/>
      <c r="N47" s="677"/>
      <c r="O47" s="677"/>
      <c r="P47" s="666"/>
      <c r="Q47" s="666"/>
      <c r="R47" s="666"/>
      <c r="S47" s="666"/>
      <c r="T47" s="666"/>
      <c r="U47" s="666"/>
      <c r="V47" s="666"/>
      <c r="W47" s="666"/>
      <c r="X47" s="7"/>
      <c r="Z47" s="594"/>
      <c r="AA47" s="594"/>
      <c r="AB47" s="594"/>
      <c r="AD47" s="134"/>
      <c r="AE47" s="126"/>
      <c r="AF47" s="135"/>
    </row>
    <row r="48" spans="2:32" s="1" customFormat="1" ht="14.25" customHeight="1" x14ac:dyDescent="0.2">
      <c r="B48" s="66"/>
      <c r="C48" s="2570"/>
      <c r="D48" s="2254"/>
      <c r="E48" s="2254"/>
      <c r="F48" s="2571"/>
      <c r="H48" s="679" t="s">
        <v>1058</v>
      </c>
      <c r="I48" s="120"/>
      <c r="J48" s="120"/>
      <c r="K48" s="120"/>
      <c r="L48" s="120"/>
      <c r="M48" s="120"/>
      <c r="N48" s="120"/>
      <c r="O48" s="120"/>
      <c r="P48" s="120"/>
      <c r="Q48" s="120"/>
      <c r="R48" s="120"/>
      <c r="U48" s="7"/>
      <c r="W48" s="594"/>
      <c r="X48" s="594"/>
      <c r="Y48" s="594"/>
      <c r="AD48" s="183" t="s">
        <v>580</v>
      </c>
      <c r="AE48" s="115" t="s">
        <v>581</v>
      </c>
      <c r="AF48" s="184" t="s">
        <v>582</v>
      </c>
    </row>
    <row r="49" spans="2:32" s="1" customFormat="1" ht="15" customHeight="1" x14ac:dyDescent="0.2">
      <c r="B49" s="66"/>
      <c r="C49" s="2570"/>
      <c r="D49" s="2254"/>
      <c r="E49" s="2254"/>
      <c r="F49" s="2571"/>
      <c r="H49" s="627" t="s">
        <v>701</v>
      </c>
      <c r="I49" s="2673" t="s">
        <v>1059</v>
      </c>
      <c r="J49" s="2674"/>
      <c r="K49" s="2674"/>
      <c r="L49" s="2674"/>
      <c r="M49" s="2674"/>
      <c r="N49" s="2674"/>
      <c r="O49" s="2674"/>
      <c r="P49" s="2674"/>
      <c r="Q49" s="2674"/>
      <c r="R49" s="2674"/>
      <c r="S49" s="2674"/>
      <c r="T49" s="2674"/>
      <c r="U49" s="2674"/>
      <c r="V49" s="2674"/>
      <c r="W49" s="2674"/>
      <c r="X49" s="2675"/>
      <c r="Z49" s="594"/>
      <c r="AA49" s="594"/>
      <c r="AB49" s="594"/>
      <c r="AD49" s="134" t="s">
        <v>8</v>
      </c>
      <c r="AE49" s="126" t="s">
        <v>581</v>
      </c>
      <c r="AF49" s="135" t="s">
        <v>8</v>
      </c>
    </row>
    <row r="50" spans="2:32" s="1" customFormat="1" x14ac:dyDescent="0.2">
      <c r="B50" s="55"/>
      <c r="C50" s="2572"/>
      <c r="D50" s="2451"/>
      <c r="E50" s="2451"/>
      <c r="F50" s="2573"/>
      <c r="G50" s="6"/>
      <c r="H50" s="6"/>
      <c r="I50" s="6"/>
      <c r="J50" s="6"/>
      <c r="K50" s="6"/>
      <c r="L50" s="6"/>
      <c r="M50" s="6"/>
      <c r="N50" s="6"/>
      <c r="O50" s="6"/>
      <c r="P50" s="6"/>
      <c r="Q50" s="6"/>
      <c r="R50" s="6"/>
      <c r="S50" s="6"/>
      <c r="T50" s="6"/>
      <c r="U50" s="6"/>
      <c r="V50" s="6"/>
      <c r="W50" s="6"/>
      <c r="X50" s="6"/>
      <c r="Y50" s="6"/>
      <c r="Z50" s="6"/>
      <c r="AA50" s="6"/>
      <c r="AB50" s="6"/>
      <c r="AC50" s="6"/>
      <c r="AD50" s="55"/>
      <c r="AE50" s="6"/>
      <c r="AF50" s="56"/>
    </row>
    <row r="51" spans="2:32" s="1" customFormat="1" ht="38.25" customHeight="1" x14ac:dyDescent="0.2">
      <c r="B51" s="2574" t="s">
        <v>1586</v>
      </c>
      <c r="C51" s="2574"/>
      <c r="D51" s="2574"/>
      <c r="E51" s="2574"/>
      <c r="F51" s="2574"/>
      <c r="G51" s="2574"/>
      <c r="H51" s="2574"/>
      <c r="I51" s="2574"/>
      <c r="J51" s="2574"/>
      <c r="K51" s="2574"/>
      <c r="L51" s="2574"/>
      <c r="M51" s="2574"/>
      <c r="N51" s="2574"/>
      <c r="O51" s="2574"/>
      <c r="P51" s="2574"/>
      <c r="Q51" s="2574"/>
      <c r="R51" s="2574"/>
      <c r="S51" s="2574"/>
      <c r="T51" s="2574"/>
      <c r="U51" s="2574"/>
      <c r="V51" s="2574"/>
      <c r="W51" s="2574"/>
      <c r="X51" s="2574"/>
      <c r="Y51" s="2574"/>
      <c r="Z51" s="2574"/>
      <c r="AA51" s="2574"/>
      <c r="AB51" s="2574"/>
      <c r="AC51" s="2574"/>
    </row>
    <row r="52" spans="2:32" s="1" customFormat="1" x14ac:dyDescent="0.2">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row>
    <row r="53" spans="2:32" s="8" customFormat="1" x14ac:dyDescent="0.2">
      <c r="B53" s="57"/>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2">
      <c r="C122" s="19"/>
      <c r="D122" s="19"/>
      <c r="E122" s="19"/>
      <c r="F122" s="19"/>
      <c r="G122" s="19"/>
    </row>
    <row r="123" spans="3:7" x14ac:dyDescent="0.2">
      <c r="C123" s="17"/>
    </row>
  </sheetData>
  <mergeCells count="35">
    <mergeCell ref="B11:F11"/>
    <mergeCell ref="B5:AF5"/>
    <mergeCell ref="B7:F7"/>
    <mergeCell ref="G7:AF7"/>
    <mergeCell ref="B8:F8"/>
    <mergeCell ref="B9:F10"/>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10"/>
  <dataValidations count="1">
    <dataValidation type="list" allowBlank="1" showInputMessage="1" showErrorMessage="1" sqref="M8 R8 H8:H11 R11 AF18:AF21 AD27:AD28 AD37:AD40 AD18:AD21 AF23 AD23 AF46:AF47 AF30 AF42 AD42 AF37:AF40 AF27:AF28 AD30 AD46:AD47 AF49 AD49" xr:uid="{00000000-0002-0000-2900-000000000000}">
      <formula1>"□,■"</formula1>
    </dataValidation>
  </dataValidations>
  <pageMargins left="0.7" right="0.7" top="0.75" bottom="0.75" header="0.3" footer="0.3"/>
  <pageSetup paperSize="9" scale="79" fitToHeight="0"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81">
    <pageSetUpPr fitToPage="1"/>
  </sheetPr>
  <dimension ref="B1:AG123"/>
  <sheetViews>
    <sheetView workbookViewId="0"/>
  </sheetViews>
  <sheetFormatPr defaultColWidth="3.44140625" defaultRowHeight="13.2" x14ac:dyDescent="0.2"/>
  <cols>
    <col min="1" max="1" width="1.21875" style="3" customWidth="1"/>
    <col min="2" max="2" width="3" style="57" customWidth="1"/>
    <col min="3" max="6" width="3.44140625" style="3"/>
    <col min="7" max="7" width="1.44140625" style="3" customWidth="1"/>
    <col min="8" max="26" width="3.44140625" style="3"/>
    <col min="27" max="32" width="4" style="3" customWidth="1"/>
    <col min="33" max="33" width="1.21875" style="3" customWidth="1"/>
    <col min="34" max="16384" width="3.44140625" style="3"/>
  </cols>
  <sheetData>
    <row r="1" spans="2:32" s="1" customFormat="1" x14ac:dyDescent="0.2"/>
    <row r="2" spans="2:32" s="1" customFormat="1" x14ac:dyDescent="0.2">
      <c r="B2" s="1" t="s">
        <v>1431</v>
      </c>
    </row>
    <row r="3" spans="2:32" s="1" customFormat="1" x14ac:dyDescent="0.2">
      <c r="Z3" s="598" t="s">
        <v>427</v>
      </c>
      <c r="AA3" s="7"/>
      <c r="AB3" s="7" t="s">
        <v>428</v>
      </c>
      <c r="AC3" s="7"/>
      <c r="AD3" s="7" t="s">
        <v>429</v>
      </c>
      <c r="AE3" s="7"/>
      <c r="AF3" s="7" t="s">
        <v>477</v>
      </c>
    </row>
    <row r="4" spans="2:32" s="1" customFormat="1" x14ac:dyDescent="0.2">
      <c r="AF4" s="598"/>
    </row>
    <row r="5" spans="2:32" s="1" customFormat="1" ht="38.25" customHeight="1" x14ac:dyDescent="0.2">
      <c r="B5" s="2533" t="s">
        <v>1062</v>
      </c>
      <c r="C5" s="2441"/>
      <c r="D5" s="2441"/>
      <c r="E5" s="2441"/>
      <c r="F5" s="2441"/>
      <c r="G5" s="2441"/>
      <c r="H5" s="2441"/>
      <c r="I5" s="2441"/>
      <c r="J5" s="2441"/>
      <c r="K5" s="2441"/>
      <c r="L5" s="2441"/>
      <c r="M5" s="2441"/>
      <c r="N5" s="2441"/>
      <c r="O5" s="2441"/>
      <c r="P5" s="2441"/>
      <c r="Q5" s="2441"/>
      <c r="R5" s="2441"/>
      <c r="S5" s="2441"/>
      <c r="T5" s="2441"/>
      <c r="U5" s="2441"/>
      <c r="V5" s="2441"/>
      <c r="W5" s="2441"/>
      <c r="X5" s="2441"/>
      <c r="Y5" s="2441"/>
      <c r="Z5" s="2441"/>
      <c r="AA5" s="2441"/>
      <c r="AB5" s="2441"/>
      <c r="AC5" s="2441"/>
      <c r="AD5" s="2441"/>
      <c r="AE5" s="2441"/>
      <c r="AF5" s="2441"/>
    </row>
    <row r="6" spans="2:32" s="1" customFormat="1" x14ac:dyDescent="0.2"/>
    <row r="7" spans="2:32" s="1" customFormat="1" ht="39.75" customHeight="1" x14ac:dyDescent="0.2">
      <c r="B7" s="2442" t="s">
        <v>749</v>
      </c>
      <c r="C7" s="2442"/>
      <c r="D7" s="2442"/>
      <c r="E7" s="2442"/>
      <c r="F7" s="2442"/>
      <c r="G7" s="2443"/>
      <c r="H7" s="2444"/>
      <c r="I7" s="2444"/>
      <c r="J7" s="2444"/>
      <c r="K7" s="2444"/>
      <c r="L7" s="2444"/>
      <c r="M7" s="2444"/>
      <c r="N7" s="2444"/>
      <c r="O7" s="2444"/>
      <c r="P7" s="2444"/>
      <c r="Q7" s="2444"/>
      <c r="R7" s="2444"/>
      <c r="S7" s="2444"/>
      <c r="T7" s="2444"/>
      <c r="U7" s="2444"/>
      <c r="V7" s="2444"/>
      <c r="W7" s="2444"/>
      <c r="X7" s="2444"/>
      <c r="Y7" s="2444"/>
      <c r="Z7" s="2444"/>
      <c r="AA7" s="2444"/>
      <c r="AB7" s="2444"/>
      <c r="AC7" s="2444"/>
      <c r="AD7" s="2444"/>
      <c r="AE7" s="2444"/>
      <c r="AF7" s="2445"/>
    </row>
    <row r="8" spans="2:32" ht="39.75" customHeight="1" x14ac:dyDescent="0.2">
      <c r="B8" s="2258" t="s">
        <v>750</v>
      </c>
      <c r="C8" s="2259"/>
      <c r="D8" s="2259"/>
      <c r="E8" s="2259"/>
      <c r="F8" s="2260"/>
      <c r="G8" s="648"/>
      <c r="H8" s="125" t="s">
        <v>8</v>
      </c>
      <c r="I8" s="649" t="s">
        <v>573</v>
      </c>
      <c r="J8" s="649"/>
      <c r="K8" s="649"/>
      <c r="L8" s="649"/>
      <c r="M8" s="125" t="s">
        <v>8</v>
      </c>
      <c r="N8" s="649" t="s">
        <v>574</v>
      </c>
      <c r="O8" s="649"/>
      <c r="P8" s="649"/>
      <c r="Q8" s="649"/>
      <c r="R8" s="125" t="s">
        <v>8</v>
      </c>
      <c r="S8" s="649" t="s">
        <v>575</v>
      </c>
      <c r="T8" s="649"/>
      <c r="U8" s="649"/>
      <c r="V8" s="649"/>
      <c r="W8" s="649"/>
      <c r="X8" s="649"/>
      <c r="Y8" s="649"/>
      <c r="Z8" s="649"/>
      <c r="AA8" s="649"/>
      <c r="AB8" s="649"/>
      <c r="AC8" s="649"/>
      <c r="AD8" s="649"/>
      <c r="AE8" s="649"/>
      <c r="AF8" s="653"/>
    </row>
    <row r="9" spans="2:32" ht="27" customHeight="1" x14ac:dyDescent="0.2">
      <c r="B9" s="2331" t="s">
        <v>1000</v>
      </c>
      <c r="C9" s="2332"/>
      <c r="D9" s="2332"/>
      <c r="E9" s="2332"/>
      <c r="F9" s="2333"/>
      <c r="G9" s="5"/>
      <c r="H9" s="126" t="s">
        <v>8</v>
      </c>
      <c r="I9" s="13" t="s">
        <v>1048</v>
      </c>
      <c r="J9" s="637"/>
      <c r="K9" s="637"/>
      <c r="L9" s="637"/>
      <c r="M9" s="637"/>
      <c r="N9" s="637"/>
      <c r="O9" s="637"/>
      <c r="P9" s="637"/>
      <c r="Q9" s="637"/>
      <c r="R9" s="637"/>
      <c r="S9" s="637"/>
      <c r="T9" s="637"/>
      <c r="U9" s="637"/>
      <c r="V9" s="637"/>
      <c r="W9" s="637"/>
      <c r="X9" s="637"/>
      <c r="Y9" s="637"/>
      <c r="Z9" s="637"/>
      <c r="AA9" s="637"/>
      <c r="AB9" s="637"/>
      <c r="AC9" s="637"/>
      <c r="AD9" s="637"/>
      <c r="AE9" s="637"/>
      <c r="AF9" s="4"/>
    </row>
    <row r="10" spans="2:32" ht="27" customHeight="1" x14ac:dyDescent="0.2">
      <c r="B10" s="2334"/>
      <c r="C10" s="2335"/>
      <c r="D10" s="2335"/>
      <c r="E10" s="2335"/>
      <c r="F10" s="2336"/>
      <c r="G10" s="55"/>
      <c r="H10" s="126" t="s">
        <v>8</v>
      </c>
      <c r="I10" s="23" t="s">
        <v>1049</v>
      </c>
      <c r="J10" s="6"/>
      <c r="K10" s="6"/>
      <c r="L10" s="6"/>
      <c r="M10" s="6"/>
      <c r="N10" s="6"/>
      <c r="O10" s="6"/>
      <c r="P10" s="6"/>
      <c r="Q10" s="6"/>
      <c r="R10" s="6"/>
      <c r="S10" s="6"/>
      <c r="T10" s="6"/>
      <c r="U10" s="6"/>
      <c r="V10" s="6"/>
      <c r="W10" s="6"/>
      <c r="X10" s="6"/>
      <c r="Y10" s="6"/>
      <c r="Z10" s="6"/>
      <c r="AA10" s="6"/>
      <c r="AB10" s="6"/>
      <c r="AC10" s="6"/>
      <c r="AD10" s="6"/>
      <c r="AE10" s="6"/>
      <c r="AF10" s="56"/>
    </row>
    <row r="11" spans="2:32" ht="40.5" customHeight="1" x14ac:dyDescent="0.2">
      <c r="B11" s="2258" t="s">
        <v>1050</v>
      </c>
      <c r="C11" s="2259"/>
      <c r="D11" s="2259"/>
      <c r="E11" s="2259"/>
      <c r="F11" s="2260"/>
      <c r="G11" s="632"/>
      <c r="H11" s="125" t="s">
        <v>8</v>
      </c>
      <c r="I11" s="649" t="s">
        <v>1051</v>
      </c>
      <c r="J11" s="633"/>
      <c r="K11" s="633"/>
      <c r="L11" s="633"/>
      <c r="M11" s="633"/>
      <c r="N11" s="633"/>
      <c r="O11" s="633"/>
      <c r="P11" s="633"/>
      <c r="Q11" s="633"/>
      <c r="R11" s="125" t="s">
        <v>8</v>
      </c>
      <c r="S11" s="649" t="s">
        <v>1052</v>
      </c>
      <c r="T11" s="633"/>
      <c r="U11" s="633"/>
      <c r="V11" s="633"/>
      <c r="W11" s="633"/>
      <c r="X11" s="633"/>
      <c r="Y11" s="633"/>
      <c r="Z11" s="633"/>
      <c r="AA11" s="633"/>
      <c r="AB11" s="633"/>
      <c r="AC11" s="633"/>
      <c r="AD11" s="633"/>
      <c r="AE11" s="633"/>
      <c r="AF11" s="634"/>
    </row>
    <row r="12" spans="2:32" ht="27" customHeight="1" x14ac:dyDescent="0.2">
      <c r="B12" s="5" t="s">
        <v>1063</v>
      </c>
      <c r="C12" s="573"/>
      <c r="D12" s="573"/>
      <c r="E12" s="573"/>
      <c r="F12" s="573"/>
      <c r="G12" s="300"/>
      <c r="H12" s="301"/>
      <c r="I12" s="301"/>
      <c r="J12" s="301"/>
      <c r="K12" s="301"/>
      <c r="L12" s="301"/>
      <c r="M12" s="301"/>
      <c r="N12" s="301"/>
      <c r="O12" s="301"/>
      <c r="P12" s="301"/>
      <c r="Q12" s="301"/>
      <c r="R12" s="301"/>
      <c r="S12" s="301"/>
      <c r="T12" s="301"/>
      <c r="U12" s="301"/>
      <c r="V12" s="301"/>
      <c r="W12" s="301"/>
      <c r="X12" s="301"/>
      <c r="Y12" s="301"/>
      <c r="Z12" s="301"/>
      <c r="AA12" s="301"/>
      <c r="AB12" s="301"/>
      <c r="AC12" s="301"/>
      <c r="AD12" s="301"/>
      <c r="AE12" s="301"/>
      <c r="AF12" s="302"/>
    </row>
    <row r="13" spans="2:32" s="1" customFormat="1" ht="10.5" customHeight="1" x14ac:dyDescent="0.2">
      <c r="B13" s="312"/>
      <c r="C13" s="2671" t="s">
        <v>1053</v>
      </c>
      <c r="D13" s="2574"/>
      <c r="E13" s="2574"/>
      <c r="F13" s="2672"/>
      <c r="G13" s="5"/>
      <c r="H13" s="637"/>
      <c r="I13" s="637"/>
      <c r="J13" s="637"/>
      <c r="K13" s="637"/>
      <c r="L13" s="637"/>
      <c r="M13" s="637"/>
      <c r="N13" s="637"/>
      <c r="O13" s="637"/>
      <c r="P13" s="637"/>
      <c r="Q13" s="637"/>
      <c r="R13" s="637"/>
      <c r="S13" s="637"/>
      <c r="T13" s="637"/>
      <c r="U13" s="637"/>
      <c r="V13" s="637"/>
      <c r="W13" s="637"/>
      <c r="X13" s="637"/>
      <c r="Y13" s="637"/>
      <c r="Z13" s="637"/>
      <c r="AA13" s="637"/>
      <c r="AB13" s="637"/>
      <c r="AC13" s="4"/>
      <c r="AD13" s="637"/>
      <c r="AE13" s="637"/>
      <c r="AF13" s="4"/>
    </row>
    <row r="14" spans="2:32" s="1" customFormat="1" ht="15.75" customHeight="1" x14ac:dyDescent="0.2">
      <c r="B14" s="59"/>
      <c r="C14" s="2570"/>
      <c r="D14" s="2254"/>
      <c r="E14" s="2254"/>
      <c r="F14" s="2571"/>
      <c r="G14" s="59"/>
      <c r="H14" s="2604" t="s">
        <v>1054</v>
      </c>
      <c r="I14" s="2604"/>
      <c r="J14" s="2604"/>
      <c r="K14" s="2604"/>
      <c r="L14" s="2604"/>
      <c r="M14" s="2604"/>
      <c r="N14" s="2604"/>
      <c r="O14" s="2604"/>
      <c r="P14" s="2604"/>
      <c r="Q14" s="2604"/>
      <c r="R14" s="2604"/>
      <c r="S14" s="2604"/>
      <c r="T14" s="2604"/>
      <c r="U14" s="2604"/>
      <c r="V14" s="2604"/>
      <c r="W14" s="2604"/>
      <c r="X14" s="2604"/>
      <c r="Y14" s="231"/>
      <c r="Z14" s="231"/>
      <c r="AA14" s="231"/>
      <c r="AB14" s="231"/>
      <c r="AC14" s="636"/>
      <c r="AF14" s="636"/>
    </row>
    <row r="15" spans="2:32" s="1" customFormat="1" ht="40.5" customHeight="1" x14ac:dyDescent="0.2">
      <c r="B15" s="66"/>
      <c r="C15" s="2570"/>
      <c r="D15" s="2254"/>
      <c r="E15" s="2254"/>
      <c r="F15" s="2571"/>
      <c r="G15" s="59"/>
      <c r="H15" s="658" t="s">
        <v>605</v>
      </c>
      <c r="I15" s="2632" t="s">
        <v>1064</v>
      </c>
      <c r="J15" s="2633"/>
      <c r="K15" s="2633"/>
      <c r="L15" s="2633"/>
      <c r="M15" s="2633"/>
      <c r="N15" s="2633"/>
      <c r="O15" s="2633"/>
      <c r="P15" s="2633"/>
      <c r="Q15" s="2633"/>
      <c r="R15" s="2633"/>
      <c r="S15" s="2633"/>
      <c r="T15" s="2633"/>
      <c r="U15" s="2634"/>
      <c r="V15" s="2258"/>
      <c r="W15" s="2259"/>
      <c r="X15" s="106" t="s">
        <v>606</v>
      </c>
      <c r="Z15" s="594"/>
      <c r="AA15" s="594"/>
      <c r="AB15" s="594"/>
      <c r="AC15" s="636"/>
      <c r="AD15" s="183" t="s">
        <v>580</v>
      </c>
      <c r="AE15" s="115" t="s">
        <v>581</v>
      </c>
      <c r="AF15" s="184" t="s">
        <v>582</v>
      </c>
    </row>
    <row r="16" spans="2:32" s="1" customFormat="1" ht="18" customHeight="1" x14ac:dyDescent="0.2">
      <c r="B16" s="66"/>
      <c r="C16" s="2570"/>
      <c r="D16" s="2254"/>
      <c r="E16" s="2254"/>
      <c r="F16" s="2571"/>
      <c r="G16" s="59"/>
      <c r="H16" s="660"/>
      <c r="I16" s="654"/>
      <c r="J16" s="654"/>
      <c r="K16" s="654"/>
      <c r="L16" s="654"/>
      <c r="M16" s="654"/>
      <c r="N16" s="654"/>
      <c r="O16" s="654"/>
      <c r="P16" s="654"/>
      <c r="Q16" s="654"/>
      <c r="R16" s="654"/>
      <c r="S16" s="654"/>
      <c r="T16" s="654"/>
      <c r="U16" s="654"/>
      <c r="V16" s="572"/>
      <c r="W16" s="572"/>
      <c r="X16" s="572"/>
      <c r="Z16" s="594"/>
      <c r="AA16" s="594"/>
      <c r="AB16" s="594"/>
      <c r="AC16" s="636"/>
      <c r="AD16" s="183"/>
      <c r="AE16" s="115"/>
      <c r="AF16" s="184"/>
    </row>
    <row r="17" spans="2:32" s="1" customFormat="1" ht="40.5" customHeight="1" x14ac:dyDescent="0.2">
      <c r="B17" s="66"/>
      <c r="C17" s="2570"/>
      <c r="D17" s="2254"/>
      <c r="E17" s="2254"/>
      <c r="F17" s="2571"/>
      <c r="G17" s="59"/>
      <c r="H17" s="658" t="s">
        <v>607</v>
      </c>
      <c r="I17" s="2632" t="s">
        <v>1026</v>
      </c>
      <c r="J17" s="2633"/>
      <c r="K17" s="2633"/>
      <c r="L17" s="2633"/>
      <c r="M17" s="2633"/>
      <c r="N17" s="2633"/>
      <c r="O17" s="2633"/>
      <c r="P17" s="2633"/>
      <c r="Q17" s="2633"/>
      <c r="R17" s="2633"/>
      <c r="S17" s="2633"/>
      <c r="T17" s="2633"/>
      <c r="U17" s="2634"/>
      <c r="V17" s="2258"/>
      <c r="W17" s="2259"/>
      <c r="X17" s="106" t="s">
        <v>606</v>
      </c>
      <c r="Y17" s="1" t="s">
        <v>608</v>
      </c>
      <c r="Z17" s="2596" t="s">
        <v>1065</v>
      </c>
      <c r="AA17" s="2596"/>
      <c r="AB17" s="2596"/>
      <c r="AC17" s="636"/>
      <c r="AD17" s="134" t="s">
        <v>8</v>
      </c>
      <c r="AE17" s="126" t="s">
        <v>581</v>
      </c>
      <c r="AF17" s="135" t="s">
        <v>8</v>
      </c>
    </row>
    <row r="18" spans="2:32" s="1" customFormat="1" ht="20.25" customHeight="1" x14ac:dyDescent="0.2">
      <c r="B18" s="66"/>
      <c r="C18" s="2570"/>
      <c r="D18" s="2254"/>
      <c r="E18" s="2254"/>
      <c r="F18" s="2571"/>
      <c r="H18" s="7" t="s">
        <v>761</v>
      </c>
      <c r="I18" s="120"/>
      <c r="J18" s="120"/>
      <c r="K18" s="120"/>
      <c r="L18" s="120"/>
      <c r="M18" s="120"/>
      <c r="N18" s="120"/>
      <c r="O18" s="120"/>
      <c r="P18" s="120"/>
      <c r="Q18" s="120"/>
      <c r="R18" s="120"/>
      <c r="S18" s="7"/>
      <c r="T18" s="7"/>
      <c r="U18" s="7"/>
      <c r="W18" s="594"/>
      <c r="X18" s="594"/>
      <c r="Y18" s="594"/>
      <c r="AD18" s="134"/>
      <c r="AE18" s="126"/>
      <c r="AF18" s="135"/>
    </row>
    <row r="19" spans="2:32" s="1" customFormat="1" ht="74.25" customHeight="1" x14ac:dyDescent="0.2">
      <c r="B19" s="66"/>
      <c r="C19" s="2570"/>
      <c r="D19" s="2254"/>
      <c r="E19" s="2254"/>
      <c r="F19" s="2571"/>
      <c r="H19" s="658" t="s">
        <v>690</v>
      </c>
      <c r="I19" s="2606" t="s">
        <v>1055</v>
      </c>
      <c r="J19" s="2607"/>
      <c r="K19" s="2607"/>
      <c r="L19" s="2607"/>
      <c r="M19" s="2607"/>
      <c r="N19" s="2607"/>
      <c r="O19" s="2607"/>
      <c r="P19" s="2607"/>
      <c r="Q19" s="2607"/>
      <c r="R19" s="2607"/>
      <c r="S19" s="2607"/>
      <c r="T19" s="2607"/>
      <c r="U19" s="2608"/>
      <c r="V19" s="2258"/>
      <c r="W19" s="2259"/>
      <c r="X19" s="106" t="s">
        <v>606</v>
      </c>
      <c r="Y19" s="1" t="s">
        <v>608</v>
      </c>
      <c r="Z19" s="2596" t="s">
        <v>1066</v>
      </c>
      <c r="AA19" s="2596"/>
      <c r="AB19" s="2596"/>
      <c r="AD19" s="134" t="s">
        <v>8</v>
      </c>
      <c r="AE19" s="126" t="s">
        <v>581</v>
      </c>
      <c r="AF19" s="135" t="s">
        <v>8</v>
      </c>
    </row>
    <row r="20" spans="2:32" s="1" customFormat="1" ht="15" customHeight="1" x14ac:dyDescent="0.2">
      <c r="B20" s="66"/>
      <c r="C20" s="2570"/>
      <c r="D20" s="2254"/>
      <c r="E20" s="2254"/>
      <c r="F20" s="2571"/>
      <c r="H20" s="662"/>
      <c r="I20" s="120"/>
      <c r="J20" s="120"/>
      <c r="K20" s="120"/>
      <c r="L20" s="120"/>
      <c r="M20" s="120"/>
      <c r="N20" s="120"/>
      <c r="O20" s="120"/>
      <c r="P20" s="120"/>
      <c r="Q20" s="120"/>
      <c r="R20" s="120"/>
      <c r="S20" s="7"/>
      <c r="T20" s="7"/>
      <c r="U20" s="7"/>
      <c r="W20" s="594"/>
      <c r="X20" s="594"/>
      <c r="Y20" s="594"/>
      <c r="AD20" s="134"/>
      <c r="AE20" s="126"/>
      <c r="AF20" s="135"/>
    </row>
    <row r="21" spans="2:32" s="1" customFormat="1" x14ac:dyDescent="0.2">
      <c r="B21" s="66"/>
      <c r="C21" s="2570"/>
      <c r="D21" s="2254"/>
      <c r="E21" s="2254"/>
      <c r="F21" s="2571"/>
      <c r="H21" s="679" t="s">
        <v>617</v>
      </c>
      <c r="I21" s="120"/>
      <c r="J21" s="120"/>
      <c r="K21" s="120"/>
      <c r="L21" s="120"/>
      <c r="M21" s="120"/>
      <c r="N21" s="120"/>
      <c r="O21" s="120"/>
      <c r="P21" s="120"/>
      <c r="Q21" s="120"/>
      <c r="R21" s="120"/>
      <c r="U21" s="7"/>
      <c r="W21" s="594"/>
      <c r="X21" s="594"/>
      <c r="Y21" s="594"/>
      <c r="AD21" s="183" t="s">
        <v>580</v>
      </c>
      <c r="AE21" s="115" t="s">
        <v>581</v>
      </c>
      <c r="AF21" s="184" t="s">
        <v>582</v>
      </c>
    </row>
    <row r="22" spans="2:32" s="1" customFormat="1" ht="20.25" customHeight="1" x14ac:dyDescent="0.2">
      <c r="B22" s="66"/>
      <c r="C22" s="2570"/>
      <c r="D22" s="2254"/>
      <c r="E22" s="2254"/>
      <c r="F22" s="2571"/>
      <c r="G22" s="59"/>
      <c r="H22" s="658" t="s">
        <v>692</v>
      </c>
      <c r="I22" s="2642" t="s">
        <v>1056</v>
      </c>
      <c r="J22" s="2643"/>
      <c r="K22" s="2643"/>
      <c r="L22" s="2643"/>
      <c r="M22" s="2643"/>
      <c r="N22" s="2643"/>
      <c r="O22" s="2643"/>
      <c r="P22" s="2643"/>
      <c r="Q22" s="2643"/>
      <c r="R22" s="2643"/>
      <c r="S22" s="2643"/>
      <c r="T22" s="2643"/>
      <c r="U22" s="2643"/>
      <c r="V22" s="2643"/>
      <c r="W22" s="2643"/>
      <c r="X22" s="2644"/>
      <c r="Y22" s="594"/>
      <c r="AD22" s="134" t="s">
        <v>8</v>
      </c>
      <c r="AE22" s="126" t="s">
        <v>581</v>
      </c>
      <c r="AF22" s="135" t="s">
        <v>8</v>
      </c>
    </row>
    <row r="23" spans="2:32" s="1" customFormat="1" x14ac:dyDescent="0.2">
      <c r="B23" s="66"/>
      <c r="C23" s="2570"/>
      <c r="D23" s="2254"/>
      <c r="E23" s="2254"/>
      <c r="F23" s="2571"/>
      <c r="H23" s="679" t="s">
        <v>1061</v>
      </c>
      <c r="I23" s="120"/>
      <c r="J23" s="120"/>
      <c r="K23" s="120"/>
      <c r="L23" s="120"/>
      <c r="M23" s="120"/>
      <c r="N23" s="120"/>
      <c r="O23" s="120"/>
      <c r="P23" s="120"/>
      <c r="Q23" s="120"/>
      <c r="R23" s="120"/>
      <c r="U23" s="7"/>
      <c r="W23" s="594"/>
      <c r="X23" s="594"/>
      <c r="Y23" s="594"/>
      <c r="AD23" s="671"/>
      <c r="AE23" s="662"/>
      <c r="AF23" s="172"/>
    </row>
    <row r="24" spans="2:32" s="1" customFormat="1" x14ac:dyDescent="0.2">
      <c r="B24" s="66"/>
      <c r="C24" s="2570"/>
      <c r="D24" s="2254"/>
      <c r="E24" s="2254"/>
      <c r="F24" s="2571"/>
      <c r="G24" s="59"/>
      <c r="H24" s="662"/>
      <c r="I24" s="120"/>
      <c r="J24" s="120"/>
      <c r="K24" s="120"/>
      <c r="L24" s="120"/>
      <c r="M24" s="120"/>
      <c r="N24" s="120"/>
      <c r="O24" s="120"/>
      <c r="P24" s="120"/>
      <c r="Q24" s="120"/>
      <c r="R24" s="120"/>
      <c r="S24" s="120"/>
      <c r="T24" s="120"/>
      <c r="U24" s="120"/>
      <c r="X24" s="7"/>
      <c r="Z24" s="594"/>
      <c r="AA24" s="594"/>
      <c r="AB24" s="594"/>
      <c r="AC24" s="636"/>
      <c r="AD24" s="662"/>
      <c r="AE24" s="662"/>
      <c r="AF24" s="172"/>
    </row>
    <row r="25" spans="2:32" s="1" customFormat="1" x14ac:dyDescent="0.2">
      <c r="B25" s="66"/>
      <c r="C25" s="2570"/>
      <c r="D25" s="2254"/>
      <c r="E25" s="2254"/>
      <c r="F25" s="2571"/>
      <c r="G25" s="59"/>
      <c r="H25" s="679" t="s">
        <v>1014</v>
      </c>
      <c r="I25" s="120"/>
      <c r="J25" s="120"/>
      <c r="K25" s="120"/>
      <c r="L25" s="120"/>
      <c r="M25" s="120"/>
      <c r="N25" s="120"/>
      <c r="O25" s="120"/>
      <c r="P25" s="120"/>
      <c r="Q25" s="120"/>
      <c r="R25" s="120"/>
      <c r="S25" s="120"/>
      <c r="T25" s="120"/>
      <c r="U25" s="120"/>
      <c r="X25" s="7"/>
      <c r="Z25" s="594"/>
      <c r="AA25" s="594"/>
      <c r="AB25" s="594"/>
      <c r="AC25" s="636"/>
      <c r="AD25" s="183" t="s">
        <v>580</v>
      </c>
      <c r="AE25" s="115" t="s">
        <v>581</v>
      </c>
      <c r="AF25" s="184" t="s">
        <v>582</v>
      </c>
    </row>
    <row r="26" spans="2:32" s="1" customFormat="1" ht="40.5" customHeight="1" x14ac:dyDescent="0.2">
      <c r="B26" s="66"/>
      <c r="C26" s="2570"/>
      <c r="D26" s="2254"/>
      <c r="E26" s="2254"/>
      <c r="F26" s="2571"/>
      <c r="G26" s="59"/>
      <c r="H26" s="658" t="s">
        <v>699</v>
      </c>
      <c r="I26" s="295" t="s">
        <v>1057</v>
      </c>
      <c r="J26" s="295"/>
      <c r="K26" s="295"/>
      <c r="L26" s="299"/>
      <c r="M26" s="295" t="s">
        <v>1016</v>
      </c>
      <c r="N26" s="657"/>
      <c r="O26" s="657"/>
      <c r="P26" s="2653"/>
      <c r="Q26" s="2653"/>
      <c r="R26" s="2653"/>
      <c r="S26" s="2653"/>
      <c r="T26" s="2653"/>
      <c r="U26" s="2653"/>
      <c r="V26" s="2653"/>
      <c r="W26" s="2653"/>
      <c r="X26" s="106" t="s">
        <v>606</v>
      </c>
      <c r="Y26" s="1" t="s">
        <v>608</v>
      </c>
      <c r="Z26" s="2678" t="s">
        <v>1067</v>
      </c>
      <c r="AA26" s="2678"/>
      <c r="AB26" s="2678"/>
      <c r="AC26" s="636"/>
      <c r="AD26" s="134" t="s">
        <v>8</v>
      </c>
      <c r="AE26" s="126" t="s">
        <v>581</v>
      </c>
      <c r="AF26" s="135" t="s">
        <v>8</v>
      </c>
    </row>
    <row r="27" spans="2:32" s="1" customFormat="1" ht="15.75" customHeight="1" x14ac:dyDescent="0.2">
      <c r="B27" s="66"/>
      <c r="C27" s="2570"/>
      <c r="D27" s="2254"/>
      <c r="E27" s="2254"/>
      <c r="F27" s="2571"/>
      <c r="H27" s="662"/>
      <c r="I27" s="169"/>
      <c r="J27" s="169"/>
      <c r="K27" s="169"/>
      <c r="L27" s="169"/>
      <c r="M27" s="169"/>
      <c r="N27" s="677"/>
      <c r="O27" s="677"/>
      <c r="P27" s="666"/>
      <c r="Q27" s="666"/>
      <c r="R27" s="666"/>
      <c r="S27" s="666"/>
      <c r="T27" s="666"/>
      <c r="U27" s="666"/>
      <c r="V27" s="666"/>
      <c r="W27" s="666"/>
      <c r="X27" s="7"/>
      <c r="Z27" s="680"/>
      <c r="AA27" s="680"/>
      <c r="AB27" s="680"/>
      <c r="AD27" s="134"/>
      <c r="AE27" s="126"/>
      <c r="AF27" s="135"/>
    </row>
    <row r="28" spans="2:32" s="1" customFormat="1" ht="14.25" customHeight="1" x14ac:dyDescent="0.2">
      <c r="B28" s="66"/>
      <c r="C28" s="2570"/>
      <c r="D28" s="2254"/>
      <c r="E28" s="2254"/>
      <c r="F28" s="2571"/>
      <c r="H28" s="693" t="s">
        <v>1058</v>
      </c>
      <c r="I28" s="121"/>
      <c r="J28" s="121"/>
      <c r="K28" s="121"/>
      <c r="L28" s="121"/>
      <c r="M28" s="121"/>
      <c r="N28" s="121"/>
      <c r="O28" s="121"/>
      <c r="P28" s="121"/>
      <c r="Q28" s="121"/>
      <c r="R28" s="121"/>
      <c r="S28" s="6"/>
      <c r="T28" s="6"/>
      <c r="U28" s="574"/>
      <c r="V28" s="6"/>
      <c r="W28" s="596"/>
      <c r="X28" s="596"/>
      <c r="Y28" s="594"/>
      <c r="AD28" s="183" t="s">
        <v>580</v>
      </c>
      <c r="AE28" s="115" t="s">
        <v>581</v>
      </c>
      <c r="AF28" s="184" t="s">
        <v>582</v>
      </c>
    </row>
    <row r="29" spans="2:32" s="1" customFormat="1" ht="15" customHeight="1" x14ac:dyDescent="0.2">
      <c r="B29" s="66"/>
      <c r="C29" s="2570"/>
      <c r="D29" s="2254"/>
      <c r="E29" s="2254"/>
      <c r="F29" s="2571"/>
      <c r="H29" s="571" t="s">
        <v>701</v>
      </c>
      <c r="I29" s="2683" t="s">
        <v>1059</v>
      </c>
      <c r="J29" s="2684"/>
      <c r="K29" s="2684"/>
      <c r="L29" s="2684"/>
      <c r="M29" s="2684"/>
      <c r="N29" s="2684"/>
      <c r="O29" s="2684"/>
      <c r="P29" s="2684"/>
      <c r="Q29" s="2684"/>
      <c r="R29" s="2684"/>
      <c r="S29" s="2684"/>
      <c r="T29" s="2684"/>
      <c r="U29" s="2684"/>
      <c r="V29" s="2684"/>
      <c r="W29" s="2684"/>
      <c r="X29" s="2685"/>
      <c r="Y29" s="59"/>
      <c r="Z29" s="594"/>
      <c r="AA29" s="594"/>
      <c r="AB29" s="594"/>
      <c r="AD29" s="134" t="s">
        <v>8</v>
      </c>
      <c r="AE29" s="126" t="s">
        <v>581</v>
      </c>
      <c r="AF29" s="135" t="s">
        <v>8</v>
      </c>
    </row>
    <row r="30" spans="2:32" s="1" customFormat="1" ht="21" customHeight="1" x14ac:dyDescent="0.2">
      <c r="B30" s="314"/>
      <c r="C30" s="2572"/>
      <c r="D30" s="2451"/>
      <c r="E30" s="2451"/>
      <c r="F30" s="2573"/>
      <c r="G30" s="55"/>
      <c r="H30" s="660"/>
      <c r="I30" s="660"/>
      <c r="J30" s="660"/>
      <c r="K30" s="660"/>
      <c r="L30" s="660"/>
      <c r="M30" s="295"/>
      <c r="N30" s="657"/>
      <c r="O30" s="657"/>
      <c r="P30" s="657"/>
      <c r="Q30" s="657"/>
      <c r="R30" s="657"/>
      <c r="S30" s="657"/>
      <c r="T30" s="657"/>
      <c r="U30" s="657"/>
      <c r="V30" s="628"/>
      <c r="W30" s="628"/>
      <c r="X30" s="572"/>
      <c r="Y30" s="6"/>
      <c r="Z30" s="596"/>
      <c r="AA30" s="596"/>
      <c r="AB30" s="596"/>
      <c r="AC30" s="56"/>
      <c r="AD30" s="692"/>
      <c r="AE30" s="692"/>
      <c r="AF30" s="674"/>
    </row>
    <row r="31" spans="2:32" ht="21.75" customHeight="1" x14ac:dyDescent="0.2">
      <c r="B31" s="5" t="s">
        <v>1068</v>
      </c>
      <c r="C31" s="573"/>
      <c r="D31" s="573"/>
      <c r="E31" s="573"/>
      <c r="F31" s="573"/>
      <c r="G31" s="300"/>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c r="AF31" s="302"/>
    </row>
    <row r="32" spans="2:32" s="1" customFormat="1" ht="10.5" customHeight="1" x14ac:dyDescent="0.2">
      <c r="B32" s="312"/>
      <c r="C32" s="2671" t="s">
        <v>1053</v>
      </c>
      <c r="D32" s="2671"/>
      <c r="E32" s="2671"/>
      <c r="F32" s="2679"/>
      <c r="G32" s="637"/>
      <c r="H32" s="637"/>
      <c r="I32" s="637"/>
      <c r="J32" s="637"/>
      <c r="K32" s="637"/>
      <c r="L32" s="637"/>
      <c r="M32" s="637"/>
      <c r="N32" s="637"/>
      <c r="O32" s="637"/>
      <c r="P32" s="637"/>
      <c r="Q32" s="637"/>
      <c r="R32" s="637"/>
      <c r="S32" s="637"/>
      <c r="T32" s="637"/>
      <c r="U32" s="637"/>
      <c r="V32" s="637"/>
      <c r="W32" s="637"/>
      <c r="X32" s="637"/>
      <c r="Y32" s="637"/>
      <c r="Z32" s="637"/>
      <c r="AA32" s="637"/>
      <c r="AB32" s="637"/>
      <c r="AC32" s="4"/>
      <c r="AD32" s="637"/>
      <c r="AE32" s="637"/>
      <c r="AF32" s="4"/>
    </row>
    <row r="33" spans="2:32" s="1" customFormat="1" ht="15.75" customHeight="1" x14ac:dyDescent="0.2">
      <c r="B33" s="59"/>
      <c r="C33" s="2671"/>
      <c r="D33" s="2671"/>
      <c r="E33" s="2671"/>
      <c r="F33" s="2679"/>
      <c r="H33" s="2604" t="s">
        <v>1054</v>
      </c>
      <c r="I33" s="2604"/>
      <c r="J33" s="2604"/>
      <c r="K33" s="2604"/>
      <c r="L33" s="2604"/>
      <c r="M33" s="2604"/>
      <c r="N33" s="2604"/>
      <c r="O33" s="2604"/>
      <c r="P33" s="2604"/>
      <c r="Q33" s="2604"/>
      <c r="R33" s="2604"/>
      <c r="S33" s="2604"/>
      <c r="T33" s="2604"/>
      <c r="U33" s="2604"/>
      <c r="V33" s="2604"/>
      <c r="W33" s="2604"/>
      <c r="X33" s="2604"/>
      <c r="Y33" s="231"/>
      <c r="Z33" s="231"/>
      <c r="AA33" s="231"/>
      <c r="AB33" s="231"/>
      <c r="AC33" s="636"/>
      <c r="AF33" s="636"/>
    </row>
    <row r="34" spans="2:32" s="1" customFormat="1" ht="40.5" customHeight="1" x14ac:dyDescent="0.2">
      <c r="B34" s="66"/>
      <c r="C34" s="2671"/>
      <c r="D34" s="2671"/>
      <c r="E34" s="2671"/>
      <c r="F34" s="2679"/>
      <c r="H34" s="658" t="s">
        <v>605</v>
      </c>
      <c r="I34" s="2632" t="s">
        <v>1064</v>
      </c>
      <c r="J34" s="2633"/>
      <c r="K34" s="2633"/>
      <c r="L34" s="2633"/>
      <c r="M34" s="2633"/>
      <c r="N34" s="2633"/>
      <c r="O34" s="2633"/>
      <c r="P34" s="2633"/>
      <c r="Q34" s="2633"/>
      <c r="R34" s="2633"/>
      <c r="S34" s="2633"/>
      <c r="T34" s="2633"/>
      <c r="U34" s="2634"/>
      <c r="V34" s="2258"/>
      <c r="W34" s="2259"/>
      <c r="X34" s="106" t="s">
        <v>606</v>
      </c>
      <c r="Z34" s="594"/>
      <c r="AA34" s="594"/>
      <c r="AB34" s="594"/>
      <c r="AC34" s="636"/>
      <c r="AD34" s="183" t="s">
        <v>580</v>
      </c>
      <c r="AE34" s="115" t="s">
        <v>581</v>
      </c>
      <c r="AF34" s="184" t="s">
        <v>582</v>
      </c>
    </row>
    <row r="35" spans="2:32" s="1" customFormat="1" ht="17.25" customHeight="1" x14ac:dyDescent="0.2">
      <c r="B35" s="66"/>
      <c r="C35" s="2671"/>
      <c r="D35" s="2671"/>
      <c r="E35" s="2671"/>
      <c r="F35" s="2679"/>
      <c r="H35" s="660"/>
      <c r="I35" s="654"/>
      <c r="J35" s="654"/>
      <c r="K35" s="654"/>
      <c r="L35" s="654"/>
      <c r="M35" s="654"/>
      <c r="N35" s="654"/>
      <c r="O35" s="654"/>
      <c r="P35" s="654"/>
      <c r="Q35" s="654"/>
      <c r="R35" s="654"/>
      <c r="S35" s="654"/>
      <c r="T35" s="654"/>
      <c r="U35" s="654"/>
      <c r="V35" s="572"/>
      <c r="W35" s="572"/>
      <c r="X35" s="572"/>
      <c r="Z35" s="594"/>
      <c r="AA35" s="594"/>
      <c r="AB35" s="594"/>
      <c r="AC35" s="636"/>
      <c r="AD35" s="183"/>
      <c r="AE35" s="115"/>
      <c r="AF35" s="184"/>
    </row>
    <row r="36" spans="2:32" s="1" customFormat="1" ht="40.5" customHeight="1" x14ac:dyDescent="0.2">
      <c r="B36" s="66"/>
      <c r="C36" s="2671"/>
      <c r="D36" s="2671"/>
      <c r="E36" s="2671"/>
      <c r="F36" s="2679"/>
      <c r="H36" s="658" t="s">
        <v>607</v>
      </c>
      <c r="I36" s="2632" t="s">
        <v>1026</v>
      </c>
      <c r="J36" s="2633"/>
      <c r="K36" s="2633"/>
      <c r="L36" s="2633"/>
      <c r="M36" s="2633"/>
      <c r="N36" s="2633"/>
      <c r="O36" s="2633"/>
      <c r="P36" s="2633"/>
      <c r="Q36" s="2633"/>
      <c r="R36" s="2633"/>
      <c r="S36" s="2633"/>
      <c r="T36" s="2633"/>
      <c r="U36" s="2634"/>
      <c r="V36" s="2258"/>
      <c r="W36" s="2259"/>
      <c r="X36" s="106" t="s">
        <v>606</v>
      </c>
      <c r="Y36" s="1" t="s">
        <v>608</v>
      </c>
      <c r="Z36" s="2678" t="s">
        <v>1069</v>
      </c>
      <c r="AA36" s="2678"/>
      <c r="AB36" s="2678"/>
      <c r="AC36" s="636"/>
      <c r="AD36" s="134" t="s">
        <v>8</v>
      </c>
      <c r="AE36" s="126" t="s">
        <v>581</v>
      </c>
      <c r="AF36" s="135" t="s">
        <v>8</v>
      </c>
    </row>
    <row r="37" spans="2:32" s="1" customFormat="1" ht="20.25" customHeight="1" x14ac:dyDescent="0.2">
      <c r="B37" s="66"/>
      <c r="C37" s="2671"/>
      <c r="D37" s="2671"/>
      <c r="E37" s="2671"/>
      <c r="F37" s="2679"/>
      <c r="H37" s="7" t="s">
        <v>761</v>
      </c>
      <c r="I37" s="120"/>
      <c r="J37" s="120"/>
      <c r="K37" s="120"/>
      <c r="L37" s="120"/>
      <c r="M37" s="120"/>
      <c r="N37" s="120"/>
      <c r="O37" s="120"/>
      <c r="P37" s="120"/>
      <c r="Q37" s="120"/>
      <c r="R37" s="120"/>
      <c r="S37" s="7"/>
      <c r="T37" s="7"/>
      <c r="U37" s="7"/>
      <c r="W37" s="594"/>
      <c r="X37" s="594"/>
      <c r="Y37" s="594"/>
      <c r="AD37" s="134"/>
      <c r="AE37" s="126"/>
      <c r="AF37" s="135"/>
    </row>
    <row r="38" spans="2:32" s="1" customFormat="1" ht="74.25" customHeight="1" x14ac:dyDescent="0.2">
      <c r="B38" s="256"/>
      <c r="C38" s="2680"/>
      <c r="D38" s="2681"/>
      <c r="E38" s="2681"/>
      <c r="F38" s="2536"/>
      <c r="G38" s="312"/>
      <c r="H38" s="658" t="s">
        <v>690</v>
      </c>
      <c r="I38" s="2606" t="s">
        <v>1055</v>
      </c>
      <c r="J38" s="2607"/>
      <c r="K38" s="2607"/>
      <c r="L38" s="2607"/>
      <c r="M38" s="2607"/>
      <c r="N38" s="2607"/>
      <c r="O38" s="2607"/>
      <c r="P38" s="2607"/>
      <c r="Q38" s="2607"/>
      <c r="R38" s="2607"/>
      <c r="S38" s="2607"/>
      <c r="T38" s="2607"/>
      <c r="U38" s="2608"/>
      <c r="V38" s="2258"/>
      <c r="W38" s="2259"/>
      <c r="X38" s="572" t="s">
        <v>606</v>
      </c>
      <c r="Y38" s="59" t="s">
        <v>608</v>
      </c>
      <c r="Z38" s="2596" t="s">
        <v>1060</v>
      </c>
      <c r="AA38" s="2596"/>
      <c r="AB38" s="2596"/>
      <c r="AC38" s="636"/>
      <c r="AD38" s="128" t="s">
        <v>8</v>
      </c>
      <c r="AE38" s="128" t="s">
        <v>581</v>
      </c>
      <c r="AF38" s="132" t="s">
        <v>8</v>
      </c>
    </row>
    <row r="39" spans="2:32" s="1" customFormat="1" ht="15" customHeight="1" x14ac:dyDescent="0.2">
      <c r="B39" s="66"/>
      <c r="C39" s="2671"/>
      <c r="D39" s="2570"/>
      <c r="E39" s="2570"/>
      <c r="F39" s="2682"/>
      <c r="H39" s="662"/>
      <c r="I39" s="120"/>
      <c r="J39" s="120"/>
      <c r="K39" s="120"/>
      <c r="L39" s="120"/>
      <c r="M39" s="120"/>
      <c r="N39" s="120"/>
      <c r="O39" s="120"/>
      <c r="P39" s="120"/>
      <c r="Q39" s="120"/>
      <c r="R39" s="120"/>
      <c r="S39" s="7"/>
      <c r="T39" s="7"/>
      <c r="U39" s="7"/>
      <c r="W39" s="594"/>
      <c r="X39" s="594"/>
      <c r="Y39" s="594"/>
      <c r="AD39" s="134"/>
      <c r="AE39" s="126"/>
      <c r="AF39" s="135"/>
    </row>
    <row r="40" spans="2:32" s="1" customFormat="1" x14ac:dyDescent="0.2">
      <c r="B40" s="66"/>
      <c r="C40" s="2671"/>
      <c r="D40" s="2671"/>
      <c r="E40" s="2671"/>
      <c r="F40" s="2679"/>
      <c r="H40" s="679" t="s">
        <v>617</v>
      </c>
      <c r="I40" s="120"/>
      <c r="J40" s="120"/>
      <c r="K40" s="120"/>
      <c r="L40" s="120"/>
      <c r="M40" s="120"/>
      <c r="N40" s="120"/>
      <c r="O40" s="120"/>
      <c r="P40" s="120"/>
      <c r="Q40" s="120"/>
      <c r="R40" s="120"/>
      <c r="U40" s="7"/>
      <c r="W40" s="594"/>
      <c r="X40" s="594"/>
      <c r="Y40" s="594"/>
      <c r="AD40" s="183" t="s">
        <v>580</v>
      </c>
      <c r="AE40" s="115" t="s">
        <v>581</v>
      </c>
      <c r="AF40" s="184" t="s">
        <v>582</v>
      </c>
    </row>
    <row r="41" spans="2:32" s="1" customFormat="1" ht="20.25" customHeight="1" x14ac:dyDescent="0.2">
      <c r="B41" s="66"/>
      <c r="C41" s="2671"/>
      <c r="D41" s="2671"/>
      <c r="E41" s="2671"/>
      <c r="F41" s="2679"/>
      <c r="H41" s="658" t="s">
        <v>692</v>
      </c>
      <c r="I41" s="2642" t="s">
        <v>1056</v>
      </c>
      <c r="J41" s="2643"/>
      <c r="K41" s="2643"/>
      <c r="L41" s="2643"/>
      <c r="M41" s="2643"/>
      <c r="N41" s="2643"/>
      <c r="O41" s="2643"/>
      <c r="P41" s="2643"/>
      <c r="Q41" s="2643"/>
      <c r="R41" s="2643"/>
      <c r="S41" s="2643"/>
      <c r="T41" s="2643"/>
      <c r="U41" s="2643"/>
      <c r="V41" s="2643"/>
      <c r="W41" s="2643"/>
      <c r="X41" s="2644"/>
      <c r="Y41" s="594"/>
      <c r="AD41" s="134" t="s">
        <v>8</v>
      </c>
      <c r="AE41" s="126" t="s">
        <v>581</v>
      </c>
      <c r="AF41" s="135" t="s">
        <v>8</v>
      </c>
    </row>
    <row r="42" spans="2:32" s="1" customFormat="1" x14ac:dyDescent="0.2">
      <c r="B42" s="66"/>
      <c r="C42" s="2671"/>
      <c r="D42" s="2671"/>
      <c r="E42" s="2671"/>
      <c r="F42" s="2679"/>
      <c r="H42" s="679" t="s">
        <v>1061</v>
      </c>
      <c r="I42" s="120"/>
      <c r="J42" s="120"/>
      <c r="K42" s="120"/>
      <c r="L42" s="120"/>
      <c r="M42" s="120"/>
      <c r="N42" s="120"/>
      <c r="O42" s="120"/>
      <c r="P42" s="120"/>
      <c r="Q42" s="120"/>
      <c r="R42" s="120"/>
      <c r="U42" s="7"/>
      <c r="W42" s="594"/>
      <c r="X42" s="594"/>
      <c r="Y42" s="594"/>
      <c r="AD42" s="671"/>
      <c r="AE42" s="662"/>
      <c r="AF42" s="172"/>
    </row>
    <row r="43" spans="2:32" s="1" customFormat="1" x14ac:dyDescent="0.2">
      <c r="B43" s="66"/>
      <c r="C43" s="2671"/>
      <c r="D43" s="2671"/>
      <c r="E43" s="2671"/>
      <c r="F43" s="2679"/>
      <c r="H43" s="662"/>
      <c r="I43" s="120"/>
      <c r="J43" s="120"/>
      <c r="K43" s="120"/>
      <c r="L43" s="120"/>
      <c r="M43" s="120"/>
      <c r="N43" s="120"/>
      <c r="O43" s="120"/>
      <c r="P43" s="120"/>
      <c r="Q43" s="120"/>
      <c r="R43" s="120"/>
      <c r="S43" s="120"/>
      <c r="T43" s="120"/>
      <c r="U43" s="120"/>
      <c r="X43" s="7"/>
      <c r="Z43" s="594"/>
      <c r="AA43" s="594"/>
      <c r="AB43" s="594"/>
      <c r="AC43" s="636"/>
      <c r="AD43" s="662"/>
      <c r="AE43" s="662"/>
      <c r="AF43" s="172"/>
    </row>
    <row r="44" spans="2:32" s="1" customFormat="1" x14ac:dyDescent="0.2">
      <c r="B44" s="66"/>
      <c r="C44" s="2671"/>
      <c r="D44" s="2671"/>
      <c r="E44" s="2671"/>
      <c r="F44" s="2679"/>
      <c r="H44" s="679" t="s">
        <v>1014</v>
      </c>
      <c r="I44" s="120"/>
      <c r="J44" s="120"/>
      <c r="K44" s="120"/>
      <c r="L44" s="120"/>
      <c r="M44" s="120"/>
      <c r="N44" s="120"/>
      <c r="O44" s="120"/>
      <c r="P44" s="120"/>
      <c r="Q44" s="120"/>
      <c r="R44" s="120"/>
      <c r="S44" s="120"/>
      <c r="T44" s="120"/>
      <c r="U44" s="120"/>
      <c r="X44" s="7"/>
      <c r="Z44" s="594"/>
      <c r="AA44" s="594"/>
      <c r="AB44" s="594"/>
      <c r="AC44" s="636"/>
      <c r="AD44" s="183" t="s">
        <v>580</v>
      </c>
      <c r="AE44" s="115" t="s">
        <v>581</v>
      </c>
      <c r="AF44" s="184" t="s">
        <v>582</v>
      </c>
    </row>
    <row r="45" spans="2:32" s="1" customFormat="1" ht="40.5" customHeight="1" x14ac:dyDescent="0.2">
      <c r="B45" s="66"/>
      <c r="C45" s="2671"/>
      <c r="D45" s="2671"/>
      <c r="E45" s="2671"/>
      <c r="F45" s="2679"/>
      <c r="H45" s="658" t="s">
        <v>699</v>
      </c>
      <c r="I45" s="295" t="s">
        <v>1057</v>
      </c>
      <c r="J45" s="295"/>
      <c r="K45" s="295"/>
      <c r="L45" s="299"/>
      <c r="M45" s="295" t="s">
        <v>1016</v>
      </c>
      <c r="N45" s="657"/>
      <c r="O45" s="657"/>
      <c r="P45" s="2653"/>
      <c r="Q45" s="2653"/>
      <c r="R45" s="2653"/>
      <c r="S45" s="2653"/>
      <c r="T45" s="2653"/>
      <c r="U45" s="2653"/>
      <c r="V45" s="2653"/>
      <c r="W45" s="2653"/>
      <c r="X45" s="106" t="s">
        <v>606</v>
      </c>
      <c r="Y45" s="1" t="s">
        <v>608</v>
      </c>
      <c r="Z45" s="2678" t="s">
        <v>1067</v>
      </c>
      <c r="AA45" s="2678"/>
      <c r="AB45" s="2678"/>
      <c r="AC45" s="636"/>
      <c r="AD45" s="134" t="s">
        <v>8</v>
      </c>
      <c r="AE45" s="126" t="s">
        <v>581</v>
      </c>
      <c r="AF45" s="135" t="s">
        <v>8</v>
      </c>
    </row>
    <row r="46" spans="2:32" s="1" customFormat="1" ht="15.75" customHeight="1" x14ac:dyDescent="0.2">
      <c r="B46" s="66"/>
      <c r="C46" s="2671"/>
      <c r="D46" s="2671"/>
      <c r="E46" s="2671"/>
      <c r="F46" s="2679"/>
      <c r="H46" s="662"/>
      <c r="I46" s="169"/>
      <c r="J46" s="169"/>
      <c r="K46" s="169"/>
      <c r="L46" s="169"/>
      <c r="M46" s="169"/>
      <c r="N46" s="677"/>
      <c r="O46" s="677"/>
      <c r="P46" s="666"/>
      <c r="Q46" s="666"/>
      <c r="R46" s="666"/>
      <c r="S46" s="666"/>
      <c r="T46" s="666"/>
      <c r="U46" s="666"/>
      <c r="V46" s="666"/>
      <c r="W46" s="666"/>
      <c r="X46" s="7"/>
      <c r="Z46" s="680"/>
      <c r="AA46" s="680"/>
      <c r="AB46" s="680"/>
      <c r="AD46" s="134"/>
      <c r="AE46" s="126"/>
      <c r="AF46" s="135"/>
    </row>
    <row r="47" spans="2:32" s="1" customFormat="1" ht="14.25" customHeight="1" x14ac:dyDescent="0.2">
      <c r="B47" s="66"/>
      <c r="C47" s="2671"/>
      <c r="D47" s="2671"/>
      <c r="E47" s="2671"/>
      <c r="F47" s="2679"/>
      <c r="H47" s="693" t="s">
        <v>1058</v>
      </c>
      <c r="I47" s="120"/>
      <c r="J47" s="120"/>
      <c r="K47" s="120"/>
      <c r="L47" s="120"/>
      <c r="M47" s="120"/>
      <c r="N47" s="120"/>
      <c r="O47" s="120"/>
      <c r="P47" s="120"/>
      <c r="Q47" s="120"/>
      <c r="R47" s="120"/>
      <c r="U47" s="7"/>
      <c r="W47" s="594"/>
      <c r="X47" s="594"/>
      <c r="Y47" s="594"/>
      <c r="AD47" s="183" t="s">
        <v>580</v>
      </c>
      <c r="AE47" s="115" t="s">
        <v>581</v>
      </c>
      <c r="AF47" s="184" t="s">
        <v>582</v>
      </c>
    </row>
    <row r="48" spans="2:32" s="1" customFormat="1" ht="15" customHeight="1" x14ac:dyDescent="0.2">
      <c r="B48" s="66"/>
      <c r="C48" s="2671"/>
      <c r="D48" s="2671"/>
      <c r="E48" s="2671"/>
      <c r="F48" s="2679"/>
      <c r="H48" s="108" t="s">
        <v>701</v>
      </c>
      <c r="I48" s="2673" t="s">
        <v>1059</v>
      </c>
      <c r="J48" s="2674"/>
      <c r="K48" s="2674"/>
      <c r="L48" s="2674"/>
      <c r="M48" s="2674"/>
      <c r="N48" s="2674"/>
      <c r="O48" s="2674"/>
      <c r="P48" s="2674"/>
      <c r="Q48" s="2674"/>
      <c r="R48" s="2674"/>
      <c r="S48" s="2674"/>
      <c r="T48" s="2674"/>
      <c r="U48" s="2674"/>
      <c r="V48" s="2674"/>
      <c r="W48" s="2674"/>
      <c r="X48" s="2675"/>
      <c r="Z48" s="594"/>
      <c r="AA48" s="594"/>
      <c r="AB48" s="594"/>
      <c r="AD48" s="134" t="s">
        <v>8</v>
      </c>
      <c r="AE48" s="126" t="s">
        <v>581</v>
      </c>
      <c r="AF48" s="135" t="s">
        <v>8</v>
      </c>
    </row>
    <row r="49" spans="2:32" s="1" customFormat="1" ht="21" customHeight="1" x14ac:dyDescent="0.2">
      <c r="B49" s="314"/>
      <c r="C49" s="2681"/>
      <c r="D49" s="2681"/>
      <c r="E49" s="2681"/>
      <c r="F49" s="2536"/>
      <c r="G49" s="6"/>
      <c r="H49" s="660"/>
      <c r="I49" s="660"/>
      <c r="J49" s="660"/>
      <c r="K49" s="660"/>
      <c r="L49" s="660"/>
      <c r="M49" s="295"/>
      <c r="N49" s="657"/>
      <c r="O49" s="657"/>
      <c r="P49" s="657"/>
      <c r="Q49" s="657"/>
      <c r="R49" s="657"/>
      <c r="S49" s="657"/>
      <c r="T49" s="657"/>
      <c r="U49" s="657"/>
      <c r="V49" s="628"/>
      <c r="W49" s="628"/>
      <c r="X49" s="572"/>
      <c r="Y49" s="6"/>
      <c r="Z49" s="596"/>
      <c r="AA49" s="596"/>
      <c r="AB49" s="596"/>
      <c r="AC49" s="56"/>
      <c r="AD49" s="692"/>
      <c r="AE49" s="692"/>
      <c r="AF49" s="674"/>
    </row>
    <row r="50" spans="2:32" s="1" customFormat="1" ht="10.5" customHeight="1" x14ac:dyDescent="0.2">
      <c r="B50" s="534"/>
      <c r="C50" s="583"/>
      <c r="D50" s="583"/>
      <c r="E50" s="583"/>
      <c r="F50" s="584"/>
      <c r="G50" s="637"/>
      <c r="H50" s="178"/>
      <c r="I50" s="178"/>
      <c r="J50" s="178"/>
      <c r="K50" s="178"/>
      <c r="L50" s="178"/>
      <c r="M50" s="296"/>
      <c r="N50" s="651"/>
      <c r="O50" s="651"/>
      <c r="P50" s="651"/>
      <c r="Q50" s="651"/>
      <c r="R50" s="651"/>
      <c r="S50" s="651"/>
      <c r="T50" s="651"/>
      <c r="U50" s="651"/>
      <c r="V50" s="651"/>
      <c r="W50" s="651"/>
      <c r="X50" s="637"/>
      <c r="Y50" s="637"/>
      <c r="Z50" s="573"/>
      <c r="AA50" s="637"/>
      <c r="AB50" s="592"/>
      <c r="AC50" s="592"/>
      <c r="AD50" s="297"/>
      <c r="AE50" s="178"/>
      <c r="AF50" s="222"/>
    </row>
    <row r="51" spans="2:32" s="1" customFormat="1" ht="18.75" customHeight="1" x14ac:dyDescent="0.2">
      <c r="B51" s="110"/>
      <c r="C51" s="12"/>
      <c r="D51" s="12"/>
      <c r="E51" s="12"/>
      <c r="F51" s="586"/>
      <c r="H51" s="679" t="s">
        <v>1028</v>
      </c>
      <c r="I51" s="662"/>
      <c r="J51" s="662"/>
      <c r="K51" s="662"/>
      <c r="L51" s="662"/>
      <c r="M51" s="169"/>
      <c r="N51" s="677"/>
      <c r="O51" s="677"/>
      <c r="P51" s="677"/>
      <c r="Q51" s="677"/>
      <c r="R51" s="677"/>
      <c r="S51" s="677"/>
      <c r="T51" s="677"/>
      <c r="U51" s="677"/>
      <c r="V51" s="677"/>
      <c r="W51" s="677"/>
      <c r="Z51" s="7"/>
      <c r="AB51" s="594"/>
      <c r="AC51" s="594"/>
      <c r="AD51" s="183" t="s">
        <v>580</v>
      </c>
      <c r="AE51" s="115" t="s">
        <v>581</v>
      </c>
      <c r="AF51" s="184" t="s">
        <v>582</v>
      </c>
    </row>
    <row r="52" spans="2:32" s="1" customFormat="1" ht="18.75" customHeight="1" x14ac:dyDescent="0.2">
      <c r="B52" s="2570" t="s">
        <v>1070</v>
      </c>
      <c r="C52" s="2254"/>
      <c r="D52" s="2254"/>
      <c r="E52" s="2254"/>
      <c r="F52" s="2571"/>
      <c r="H52" s="679" t="s">
        <v>1030</v>
      </c>
      <c r="I52" s="662"/>
      <c r="J52" s="662"/>
      <c r="K52" s="662"/>
      <c r="L52" s="662"/>
      <c r="M52" s="169"/>
      <c r="N52" s="677"/>
      <c r="O52" s="677"/>
      <c r="P52" s="677"/>
      <c r="Q52" s="677"/>
      <c r="R52" s="677"/>
      <c r="S52" s="677"/>
      <c r="T52" s="677"/>
      <c r="U52" s="677"/>
      <c r="V52" s="677"/>
      <c r="W52" s="677"/>
      <c r="Z52" s="7"/>
      <c r="AB52" s="594"/>
      <c r="AC52" s="594"/>
      <c r="AD52" s="671"/>
      <c r="AE52" s="662"/>
      <c r="AF52" s="172"/>
    </row>
    <row r="53" spans="2:32" s="1" customFormat="1" ht="18.75" customHeight="1" x14ac:dyDescent="0.2">
      <c r="B53" s="2570"/>
      <c r="C53" s="2254"/>
      <c r="D53" s="2254"/>
      <c r="E53" s="2254"/>
      <c r="F53" s="2571"/>
      <c r="H53" s="679" t="s">
        <v>1031</v>
      </c>
      <c r="I53" s="662"/>
      <c r="J53" s="662"/>
      <c r="K53" s="662"/>
      <c r="L53" s="662"/>
      <c r="M53" s="169"/>
      <c r="N53" s="677"/>
      <c r="O53" s="677"/>
      <c r="P53" s="677"/>
      <c r="Q53" s="677"/>
      <c r="R53" s="677"/>
      <c r="S53" s="677"/>
      <c r="T53" s="677"/>
      <c r="U53" s="677"/>
      <c r="V53" s="677"/>
      <c r="W53" s="677"/>
      <c r="Z53" s="7"/>
      <c r="AB53" s="594"/>
      <c r="AC53" s="594"/>
      <c r="AD53" s="134" t="s">
        <v>8</v>
      </c>
      <c r="AE53" s="126" t="s">
        <v>581</v>
      </c>
      <c r="AF53" s="135" t="s">
        <v>8</v>
      </c>
    </row>
    <row r="54" spans="2:32" s="1" customFormat="1" ht="18.75" customHeight="1" x14ac:dyDescent="0.2">
      <c r="B54" s="2570"/>
      <c r="C54" s="2254"/>
      <c r="D54" s="2254"/>
      <c r="E54" s="2254"/>
      <c r="F54" s="2571"/>
      <c r="H54" s="679" t="s">
        <v>1032</v>
      </c>
      <c r="I54" s="662"/>
      <c r="J54" s="662"/>
      <c r="K54" s="662"/>
      <c r="L54" s="662"/>
      <c r="M54" s="169"/>
      <c r="N54" s="677"/>
      <c r="O54" s="677"/>
      <c r="P54" s="677"/>
      <c r="Q54" s="677"/>
      <c r="R54" s="677"/>
      <c r="S54" s="677"/>
      <c r="T54" s="677"/>
      <c r="U54" s="677"/>
      <c r="V54" s="677"/>
      <c r="W54" s="677"/>
      <c r="Z54" s="7"/>
      <c r="AB54" s="594"/>
      <c r="AC54" s="594"/>
      <c r="AD54" s="134" t="s">
        <v>8</v>
      </c>
      <c r="AE54" s="126" t="s">
        <v>581</v>
      </c>
      <c r="AF54" s="135" t="s">
        <v>8</v>
      </c>
    </row>
    <row r="55" spans="2:32" s="1" customFormat="1" ht="18.75" customHeight="1" x14ac:dyDescent="0.2">
      <c r="B55" s="2570"/>
      <c r="C55" s="2254"/>
      <c r="D55" s="2254"/>
      <c r="E55" s="2254"/>
      <c r="F55" s="2571"/>
      <c r="H55" s="679" t="s">
        <v>1033</v>
      </c>
      <c r="I55" s="662"/>
      <c r="J55" s="662"/>
      <c r="K55" s="662"/>
      <c r="L55" s="662"/>
      <c r="M55" s="169"/>
      <c r="N55" s="677"/>
      <c r="O55" s="677"/>
      <c r="P55" s="677"/>
      <c r="Q55" s="677"/>
      <c r="R55" s="677"/>
      <c r="S55" s="677"/>
      <c r="T55" s="677"/>
      <c r="U55" s="677"/>
      <c r="V55" s="677"/>
      <c r="W55" s="677"/>
      <c r="Z55" s="7"/>
      <c r="AB55" s="594"/>
      <c r="AC55" s="594"/>
      <c r="AD55" s="134" t="s">
        <v>8</v>
      </c>
      <c r="AE55" s="126" t="s">
        <v>581</v>
      </c>
      <c r="AF55" s="135" t="s">
        <v>8</v>
      </c>
    </row>
    <row r="56" spans="2:32" s="1" customFormat="1" ht="18.75" customHeight="1" x14ac:dyDescent="0.2">
      <c r="B56" s="2570"/>
      <c r="C56" s="2254"/>
      <c r="D56" s="2254"/>
      <c r="E56" s="2254"/>
      <c r="F56" s="2571"/>
      <c r="H56" s="679" t="s">
        <v>1034</v>
      </c>
      <c r="I56" s="662"/>
      <c r="J56" s="662"/>
      <c r="K56" s="662"/>
      <c r="L56" s="662"/>
      <c r="M56" s="169"/>
      <c r="N56" s="677"/>
      <c r="O56" s="677"/>
      <c r="P56" s="677"/>
      <c r="Q56" s="677"/>
      <c r="R56" s="677"/>
      <c r="S56" s="677"/>
      <c r="T56" s="677"/>
      <c r="U56" s="677"/>
      <c r="V56" s="677"/>
      <c r="W56" s="677"/>
      <c r="Z56" s="7"/>
      <c r="AB56" s="594"/>
      <c r="AC56" s="594"/>
      <c r="AD56" s="134" t="s">
        <v>8</v>
      </c>
      <c r="AE56" s="126" t="s">
        <v>581</v>
      </c>
      <c r="AF56" s="135" t="s">
        <v>8</v>
      </c>
    </row>
    <row r="57" spans="2:32" s="1" customFormat="1" ht="18.75" customHeight="1" x14ac:dyDescent="0.2">
      <c r="B57" s="2570"/>
      <c r="C57" s="2254"/>
      <c r="D57" s="2254"/>
      <c r="E57" s="2254"/>
      <c r="F57" s="2571"/>
      <c r="H57" s="679" t="s">
        <v>1035</v>
      </c>
      <c r="I57" s="662"/>
      <c r="J57" s="662"/>
      <c r="K57" s="662"/>
      <c r="L57" s="662"/>
      <c r="M57" s="169"/>
      <c r="N57" s="677"/>
      <c r="O57" s="677"/>
      <c r="P57" s="677"/>
      <c r="Q57" s="677"/>
      <c r="R57" s="677"/>
      <c r="S57" s="677"/>
      <c r="T57" s="677"/>
      <c r="U57" s="677"/>
      <c r="V57" s="677"/>
      <c r="W57" s="677"/>
      <c r="Z57" s="7"/>
      <c r="AB57" s="594"/>
      <c r="AC57" s="594"/>
      <c r="AD57" s="671"/>
      <c r="AE57" s="662"/>
      <c r="AF57" s="172"/>
    </row>
    <row r="58" spans="2:32" s="1" customFormat="1" ht="18.75" customHeight="1" x14ac:dyDescent="0.2">
      <c r="B58" s="2570"/>
      <c r="C58" s="2254"/>
      <c r="D58" s="2254"/>
      <c r="E58" s="2254"/>
      <c r="F58" s="2571"/>
      <c r="H58" s="679"/>
      <c r="I58" s="2568" t="s">
        <v>587</v>
      </c>
      <c r="J58" s="2568"/>
      <c r="K58" s="2568"/>
      <c r="L58" s="2568"/>
      <c r="M58" s="2568"/>
      <c r="N58" s="2606"/>
      <c r="O58" s="2607"/>
      <c r="P58" s="2607"/>
      <c r="Q58" s="2607"/>
      <c r="R58" s="2607"/>
      <c r="S58" s="2607"/>
      <c r="T58" s="2607"/>
      <c r="U58" s="2607"/>
      <c r="V58" s="2607"/>
      <c r="W58" s="2607"/>
      <c r="X58" s="2607"/>
      <c r="Y58" s="2607"/>
      <c r="Z58" s="2607"/>
      <c r="AA58" s="2607"/>
      <c r="AB58" s="2608"/>
      <c r="AC58" s="594"/>
      <c r="AD58" s="671"/>
      <c r="AE58" s="662"/>
      <c r="AF58" s="172"/>
    </row>
    <row r="59" spans="2:32" s="1" customFormat="1" ht="18.75" customHeight="1" x14ac:dyDescent="0.2">
      <c r="B59" s="2570"/>
      <c r="C59" s="2254"/>
      <c r="D59" s="2254"/>
      <c r="E59" s="2254"/>
      <c r="F59" s="2571"/>
      <c r="H59" s="679"/>
      <c r="I59" s="2568" t="s">
        <v>588</v>
      </c>
      <c r="J59" s="2568"/>
      <c r="K59" s="2568"/>
      <c r="L59" s="2568"/>
      <c r="M59" s="2568"/>
      <c r="N59" s="2606"/>
      <c r="O59" s="2607"/>
      <c r="P59" s="2607"/>
      <c r="Q59" s="2607"/>
      <c r="R59" s="2607"/>
      <c r="S59" s="2607"/>
      <c r="T59" s="2607"/>
      <c r="U59" s="2607"/>
      <c r="V59" s="2607"/>
      <c r="W59" s="2607"/>
      <c r="X59" s="2607"/>
      <c r="Y59" s="2607"/>
      <c r="Z59" s="2607"/>
      <c r="AA59" s="2607"/>
      <c r="AB59" s="2608"/>
      <c r="AC59" s="594"/>
      <c r="AD59" s="671"/>
      <c r="AE59" s="662"/>
      <c r="AF59" s="172"/>
    </row>
    <row r="60" spans="2:32" s="1" customFormat="1" ht="18.75" customHeight="1" x14ac:dyDescent="0.2">
      <c r="B60" s="2570"/>
      <c r="C60" s="2254"/>
      <c r="D60" s="2254"/>
      <c r="E60" s="2254"/>
      <c r="F60" s="2571"/>
      <c r="H60" s="679"/>
      <c r="I60" s="2568" t="s">
        <v>589</v>
      </c>
      <c r="J60" s="2568"/>
      <c r="K60" s="2568"/>
      <c r="L60" s="2568"/>
      <c r="M60" s="2568"/>
      <c r="N60" s="2606"/>
      <c r="O60" s="2607"/>
      <c r="P60" s="2607"/>
      <c r="Q60" s="2607"/>
      <c r="R60" s="2607"/>
      <c r="S60" s="2607"/>
      <c r="T60" s="2607"/>
      <c r="U60" s="2607"/>
      <c r="V60" s="2607"/>
      <c r="W60" s="2607"/>
      <c r="X60" s="2607"/>
      <c r="Y60" s="2607"/>
      <c r="Z60" s="2607"/>
      <c r="AA60" s="2607"/>
      <c r="AB60" s="2608"/>
      <c r="AC60" s="594"/>
      <c r="AD60" s="671"/>
      <c r="AE60" s="662"/>
      <c r="AF60" s="172"/>
    </row>
    <row r="61" spans="2:32" s="1" customFormat="1" ht="33.75" customHeight="1" x14ac:dyDescent="0.15">
      <c r="B61" s="2570"/>
      <c r="C61" s="2254"/>
      <c r="D61" s="2254"/>
      <c r="E61" s="2254"/>
      <c r="F61" s="2571"/>
      <c r="H61" s="2515" t="s">
        <v>1071</v>
      </c>
      <c r="I61" s="2515"/>
      <c r="J61" s="2515"/>
      <c r="K61" s="2515"/>
      <c r="L61" s="2515"/>
      <c r="M61" s="2515"/>
      <c r="N61" s="2515"/>
      <c r="O61" s="2515"/>
      <c r="P61" s="2515"/>
      <c r="Q61" s="2515"/>
      <c r="R61" s="2515"/>
      <c r="S61" s="2515"/>
      <c r="T61" s="2515"/>
      <c r="U61" s="2515"/>
      <c r="V61" s="2515"/>
      <c r="W61" s="2515"/>
      <c r="X61" s="2515"/>
      <c r="Y61" s="2515"/>
      <c r="Z61" s="2515"/>
      <c r="AA61" s="2515"/>
      <c r="AB61" s="2515"/>
      <c r="AC61" s="303"/>
      <c r="AD61" s="671"/>
      <c r="AE61" s="662"/>
      <c r="AF61" s="172"/>
    </row>
    <row r="62" spans="2:32" s="1" customFormat="1" ht="18.75" customHeight="1" x14ac:dyDescent="0.2">
      <c r="B62" s="2570"/>
      <c r="C62" s="2254"/>
      <c r="D62" s="2254"/>
      <c r="E62" s="2254"/>
      <c r="F62" s="2571"/>
      <c r="H62" s="2677" t="s">
        <v>1072</v>
      </c>
      <c r="I62" s="2677"/>
      <c r="J62" s="2677"/>
      <c r="K62" s="2677"/>
      <c r="L62" s="2677"/>
      <c r="M62" s="2677"/>
      <c r="N62" s="2677"/>
      <c r="O62" s="2677"/>
      <c r="P62" s="2677"/>
      <c r="Q62" s="2677"/>
      <c r="R62" s="2677"/>
      <c r="S62" s="2677"/>
      <c r="T62" s="2677"/>
      <c r="U62" s="2677"/>
      <c r="V62" s="2677"/>
      <c r="W62" s="2677"/>
      <c r="X62" s="2677"/>
      <c r="Y62" s="594"/>
      <c r="Z62" s="594"/>
      <c r="AA62" s="594"/>
      <c r="AB62" s="594"/>
      <c r="AC62" s="594"/>
      <c r="AD62" s="134" t="s">
        <v>8</v>
      </c>
      <c r="AE62" s="126" t="s">
        <v>581</v>
      </c>
      <c r="AF62" s="135" t="s">
        <v>8</v>
      </c>
    </row>
    <row r="63" spans="2:32" s="1" customFormat="1" ht="18.75" customHeight="1" x14ac:dyDescent="0.2">
      <c r="B63" s="2570"/>
      <c r="C63" s="2254"/>
      <c r="D63" s="2254"/>
      <c r="E63" s="2254"/>
      <c r="F63" s="2571"/>
      <c r="H63" s="2677" t="s">
        <v>1073</v>
      </c>
      <c r="I63" s="2677"/>
      <c r="J63" s="2677"/>
      <c r="K63" s="2677"/>
      <c r="L63" s="2677"/>
      <c r="M63" s="2677"/>
      <c r="N63" s="2677"/>
      <c r="O63" s="2677"/>
      <c r="P63" s="2677"/>
      <c r="Q63" s="2677"/>
      <c r="R63" s="2677"/>
      <c r="S63" s="2677"/>
      <c r="T63" s="2677"/>
      <c r="U63" s="2677"/>
      <c r="V63" s="2677"/>
      <c r="W63" s="594"/>
      <c r="X63" s="594"/>
      <c r="Y63" s="594"/>
      <c r="Z63" s="594"/>
      <c r="AA63" s="594"/>
      <c r="AB63" s="594"/>
      <c r="AC63" s="594"/>
      <c r="AD63" s="134" t="s">
        <v>8</v>
      </c>
      <c r="AE63" s="126" t="s">
        <v>581</v>
      </c>
      <c r="AF63" s="135" t="s">
        <v>8</v>
      </c>
    </row>
    <row r="64" spans="2:32" s="1" customFormat="1" ht="18.75" customHeight="1" x14ac:dyDescent="0.2">
      <c r="B64" s="2570"/>
      <c r="C64" s="2254"/>
      <c r="D64" s="2254"/>
      <c r="E64" s="2254"/>
      <c r="F64" s="2571"/>
      <c r="H64" s="2677" t="s">
        <v>1038</v>
      </c>
      <c r="I64" s="2677"/>
      <c r="J64" s="2677"/>
      <c r="K64" s="2677"/>
      <c r="L64" s="2677"/>
      <c r="M64" s="2677"/>
      <c r="N64" s="2677"/>
      <c r="O64" s="2677"/>
      <c r="P64" s="2677"/>
      <c r="Q64" s="2677"/>
      <c r="R64" s="2677"/>
      <c r="S64" s="2677"/>
      <c r="T64" s="2677"/>
      <c r="U64" s="2677"/>
      <c r="V64" s="2677"/>
      <c r="W64" s="2677"/>
      <c r="X64" s="2677"/>
      <c r="Z64" s="7"/>
      <c r="AB64" s="594"/>
      <c r="AC64" s="594"/>
      <c r="AD64" s="134" t="s">
        <v>8</v>
      </c>
      <c r="AE64" s="126" t="s">
        <v>581</v>
      </c>
      <c r="AF64" s="135" t="s">
        <v>8</v>
      </c>
    </row>
    <row r="65" spans="2:33" s="1" customFormat="1" ht="18.75" customHeight="1" x14ac:dyDescent="0.2">
      <c r="B65" s="2570"/>
      <c r="C65" s="2254"/>
      <c r="D65" s="2254"/>
      <c r="E65" s="2254"/>
      <c r="F65" s="2571"/>
      <c r="H65" s="2677" t="s">
        <v>1039</v>
      </c>
      <c r="I65" s="2677"/>
      <c r="J65" s="2677"/>
      <c r="K65" s="2677"/>
      <c r="L65" s="2677"/>
      <c r="M65" s="2677"/>
      <c r="N65" s="2677"/>
      <c r="O65" s="2677"/>
      <c r="P65" s="2677"/>
      <c r="Q65" s="2677"/>
      <c r="R65" s="2677"/>
      <c r="S65" s="2677"/>
      <c r="T65" s="677"/>
      <c r="U65" s="677"/>
      <c r="V65" s="677"/>
      <c r="W65" s="677"/>
      <c r="Z65" s="7"/>
      <c r="AB65" s="594"/>
      <c r="AC65" s="594"/>
      <c r="AD65" s="134" t="s">
        <v>8</v>
      </c>
      <c r="AE65" s="126" t="s">
        <v>581</v>
      </c>
      <c r="AF65" s="135" t="s">
        <v>8</v>
      </c>
    </row>
    <row r="66" spans="2:33" s="1" customFormat="1" ht="36.75" customHeight="1" x14ac:dyDescent="0.2">
      <c r="B66" s="110"/>
      <c r="C66" s="12"/>
      <c r="D66" s="12"/>
      <c r="E66" s="12"/>
      <c r="F66" s="586"/>
      <c r="H66" s="2596" t="s">
        <v>1074</v>
      </c>
      <c r="I66" s="2596"/>
      <c r="J66" s="2596"/>
      <c r="K66" s="2596"/>
      <c r="L66" s="2596"/>
      <c r="M66" s="2596"/>
      <c r="N66" s="2596"/>
      <c r="O66" s="2596"/>
      <c r="P66" s="2596"/>
      <c r="Q66" s="2596"/>
      <c r="R66" s="2596"/>
      <c r="S66" s="2596"/>
      <c r="T66" s="2596"/>
      <c r="U66" s="2596"/>
      <c r="V66" s="2596"/>
      <c r="W66" s="2596"/>
      <c r="X66" s="2596"/>
      <c r="Y66" s="2596"/>
      <c r="Z66" s="2596"/>
      <c r="AA66" s="2596"/>
      <c r="AB66" s="2596"/>
      <c r="AC66" s="594"/>
      <c r="AD66" s="134" t="s">
        <v>8</v>
      </c>
      <c r="AE66" s="126" t="s">
        <v>581</v>
      </c>
      <c r="AF66" s="135" t="s">
        <v>8</v>
      </c>
    </row>
    <row r="67" spans="2:33" s="1" customFormat="1" ht="18.75" customHeight="1" x14ac:dyDescent="0.2">
      <c r="B67" s="110"/>
      <c r="C67" s="12"/>
      <c r="D67" s="12"/>
      <c r="E67" s="12"/>
      <c r="F67" s="586"/>
      <c r="H67" s="679" t="s">
        <v>1041</v>
      </c>
      <c r="I67" s="662"/>
      <c r="J67" s="662"/>
      <c r="K67" s="662"/>
      <c r="L67" s="662"/>
      <c r="M67" s="169"/>
      <c r="N67" s="677"/>
      <c r="O67" s="677"/>
      <c r="P67" s="677"/>
      <c r="Q67" s="677"/>
      <c r="R67" s="677"/>
      <c r="S67" s="677"/>
      <c r="T67" s="677"/>
      <c r="U67" s="677"/>
      <c r="V67" s="677"/>
      <c r="W67" s="677"/>
      <c r="Z67" s="7"/>
      <c r="AB67" s="594"/>
      <c r="AC67" s="594"/>
      <c r="AD67" s="134" t="s">
        <v>8</v>
      </c>
      <c r="AE67" s="126" t="s">
        <v>581</v>
      </c>
      <c r="AF67" s="135" t="s">
        <v>8</v>
      </c>
    </row>
    <row r="68" spans="2:33" s="1" customFormat="1" ht="15" customHeight="1" x14ac:dyDescent="0.2">
      <c r="B68" s="314"/>
      <c r="C68" s="111"/>
      <c r="D68" s="111"/>
      <c r="E68" s="111"/>
      <c r="F68" s="112"/>
      <c r="G68" s="6"/>
      <c r="H68" s="693"/>
      <c r="I68" s="692"/>
      <c r="J68" s="692"/>
      <c r="K68" s="692"/>
      <c r="L68" s="692"/>
      <c r="M68" s="298"/>
      <c r="N68" s="652"/>
      <c r="O68" s="652"/>
      <c r="P68" s="652"/>
      <c r="Q68" s="652"/>
      <c r="R68" s="652"/>
      <c r="S68" s="652"/>
      <c r="T68" s="652"/>
      <c r="U68" s="652"/>
      <c r="V68" s="652"/>
      <c r="W68" s="652"/>
      <c r="X68" s="6"/>
      <c r="Y68" s="6"/>
      <c r="Z68" s="574"/>
      <c r="AA68" s="6"/>
      <c r="AB68" s="596"/>
      <c r="AC68" s="596"/>
      <c r="AD68" s="673"/>
      <c r="AE68" s="692"/>
      <c r="AF68" s="674"/>
    </row>
    <row r="69" spans="2:33" s="1" customFormat="1" ht="33" customHeight="1" x14ac:dyDescent="0.2">
      <c r="B69" s="2574" t="s">
        <v>1042</v>
      </c>
      <c r="C69" s="2574"/>
      <c r="D69" s="2574"/>
      <c r="E69" s="2574"/>
      <c r="F69" s="2574"/>
      <c r="G69" s="2574"/>
      <c r="H69" s="2574"/>
      <c r="I69" s="2574"/>
      <c r="J69" s="2574"/>
      <c r="K69" s="2574"/>
      <c r="L69" s="2574"/>
      <c r="M69" s="2574"/>
      <c r="N69" s="2574"/>
      <c r="O69" s="2574"/>
      <c r="P69" s="2574"/>
      <c r="Q69" s="2574"/>
      <c r="R69" s="2574"/>
      <c r="S69" s="2574"/>
      <c r="T69" s="2574"/>
      <c r="U69" s="2574"/>
      <c r="V69" s="2574"/>
      <c r="W69" s="2574"/>
      <c r="X69" s="2574"/>
      <c r="Y69" s="2574"/>
      <c r="Z69" s="2574"/>
      <c r="AA69" s="2574"/>
      <c r="AB69" s="2574"/>
      <c r="AC69" s="2574"/>
      <c r="AD69" s="2574"/>
      <c r="AE69" s="2574"/>
      <c r="AF69" s="2574"/>
    </row>
    <row r="70" spans="2:33" s="1" customFormat="1" ht="27" customHeight="1" x14ac:dyDescent="0.2">
      <c r="B70" s="2676" t="s">
        <v>1075</v>
      </c>
      <c r="C70" s="2676"/>
      <c r="D70" s="2676"/>
      <c r="E70" s="2676"/>
      <c r="F70" s="2676"/>
      <c r="G70" s="2676"/>
      <c r="H70" s="2676"/>
      <c r="I70" s="2676"/>
      <c r="J70" s="2676"/>
      <c r="K70" s="2676"/>
      <c r="L70" s="2676"/>
      <c r="M70" s="2676"/>
      <c r="N70" s="2676"/>
      <c r="O70" s="2676"/>
      <c r="P70" s="2676"/>
      <c r="Q70" s="2676"/>
      <c r="R70" s="2676"/>
      <c r="S70" s="2676"/>
      <c r="T70" s="2676"/>
      <c r="U70" s="2676"/>
      <c r="V70" s="2676"/>
      <c r="W70" s="2676"/>
      <c r="X70" s="2676"/>
      <c r="Y70" s="2676"/>
      <c r="Z70" s="2676"/>
      <c r="AA70" s="2676"/>
      <c r="AB70" s="2676"/>
      <c r="AC70" s="2676"/>
      <c r="AD70" s="2676"/>
      <c r="AE70" s="2676"/>
      <c r="AF70" s="2676"/>
      <c r="AG70" s="2676"/>
    </row>
    <row r="71" spans="2:33" s="8" customFormat="1" ht="6" customHeight="1" x14ac:dyDescent="0.2"/>
    <row r="72" spans="2:33" s="8" customFormat="1" ht="13.5" customHeight="1" x14ac:dyDescent="0.2">
      <c r="B72" s="2676"/>
      <c r="C72" s="2676"/>
      <c r="D72" s="2676"/>
      <c r="E72" s="2676"/>
      <c r="F72" s="2676"/>
      <c r="G72" s="2676"/>
      <c r="H72" s="2676"/>
      <c r="I72" s="2676"/>
      <c r="J72" s="2676"/>
      <c r="K72" s="2676"/>
      <c r="L72" s="2676"/>
      <c r="M72" s="2676"/>
      <c r="N72" s="2676"/>
      <c r="O72" s="2676"/>
      <c r="P72" s="2676"/>
      <c r="Q72" s="2676"/>
      <c r="R72" s="2676"/>
      <c r="S72" s="2676"/>
      <c r="T72" s="2676"/>
      <c r="U72" s="2676"/>
      <c r="V72" s="2676"/>
      <c r="W72" s="2676"/>
      <c r="X72" s="2676"/>
      <c r="Y72" s="2676"/>
      <c r="Z72" s="2676"/>
      <c r="AA72" s="2676"/>
      <c r="AB72" s="2676"/>
      <c r="AC72" s="2676"/>
      <c r="AD72" s="2676"/>
      <c r="AE72" s="2676"/>
      <c r="AF72" s="2676"/>
      <c r="AG72" s="2676"/>
    </row>
    <row r="122" spans="3:7" x14ac:dyDescent="0.2">
      <c r="C122" s="19"/>
      <c r="D122" s="19"/>
      <c r="E122" s="19"/>
      <c r="F122" s="19"/>
      <c r="G122" s="19"/>
    </row>
    <row r="123" spans="3:7" x14ac:dyDescent="0.2">
      <c r="C123" s="17"/>
    </row>
  </sheetData>
  <mergeCells count="50">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s>
  <phoneticPr fontId="10"/>
  <dataValidations count="1">
    <dataValidation type="list" allowBlank="1" showInputMessage="1" showErrorMessage="1" sqref="M8 R8 H8:H11 R11 AF17:AF20 AF62:AF67 AF26:AF27 AD41 AF36:AF39 AD22 AF45:AF46 AD29 AD53:AD56 AF53:AF56 AD62:AD67 AD17:AD20 AF22 AD36:AD39 AF41 AD26:AD27 AF29 AD45:AD46 AD48 AF48" xr:uid="{00000000-0002-0000-2A00-000000000000}">
      <formula1>"□,■"</formula1>
    </dataValidation>
  </dataValidations>
  <pageMargins left="0.7" right="0.7" top="0.75" bottom="0.75" header="0.3" footer="0.3"/>
  <pageSetup paperSize="9" scale="79" fitToHeight="0" orientation="portrait"/>
  <rowBreaks count="1" manualBreakCount="1">
    <brk id="70"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82">
    <pageSetUpPr fitToPage="1"/>
  </sheetPr>
  <dimension ref="A1:AA123"/>
  <sheetViews>
    <sheetView workbookViewId="0"/>
  </sheetViews>
  <sheetFormatPr defaultColWidth="3.44140625" defaultRowHeight="13.2" x14ac:dyDescent="0.2"/>
  <cols>
    <col min="1" max="1" width="3.44140625" style="3"/>
    <col min="2" max="2" width="3" style="57" customWidth="1"/>
    <col min="3" max="7" width="3.44140625" style="3"/>
    <col min="8" max="8" width="2.44140625" style="3" customWidth="1"/>
    <col min="9" max="16384" width="3.44140625" style="3"/>
  </cols>
  <sheetData>
    <row r="1" spans="2:26" s="1" customFormat="1" x14ac:dyDescent="0.2"/>
    <row r="2" spans="2:26" s="1" customFormat="1" x14ac:dyDescent="0.2">
      <c r="B2" s="1" t="s">
        <v>663</v>
      </c>
    </row>
    <row r="3" spans="2:26" s="1" customFormat="1" x14ac:dyDescent="0.2"/>
    <row r="4" spans="2:26" s="1" customFormat="1" x14ac:dyDescent="0.2">
      <c r="B4" s="2441" t="s">
        <v>1504</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c r="Z4" s="2441"/>
    </row>
    <row r="5" spans="2:26" s="1" customFormat="1" x14ac:dyDescent="0.2"/>
    <row r="6" spans="2:26" s="1" customFormat="1" ht="39.75" customHeight="1" x14ac:dyDescent="0.2">
      <c r="B6" s="2442" t="s">
        <v>1505</v>
      </c>
      <c r="C6" s="2442"/>
      <c r="D6" s="2442"/>
      <c r="E6" s="2442"/>
      <c r="F6" s="2442"/>
      <c r="G6" s="2443"/>
      <c r="H6" s="2444"/>
      <c r="I6" s="2444"/>
      <c r="J6" s="2444"/>
      <c r="K6" s="2444"/>
      <c r="L6" s="2444"/>
      <c r="M6" s="2444"/>
      <c r="N6" s="2444"/>
      <c r="O6" s="2444"/>
      <c r="P6" s="2444"/>
      <c r="Q6" s="2444"/>
      <c r="R6" s="2444"/>
      <c r="S6" s="2444"/>
      <c r="T6" s="2444"/>
      <c r="U6" s="2444"/>
      <c r="V6" s="2444"/>
      <c r="W6" s="2444"/>
      <c r="X6" s="2444"/>
      <c r="Y6" s="2444"/>
      <c r="Z6" s="2445"/>
    </row>
    <row r="7" spans="2:26" ht="39.75" customHeight="1" x14ac:dyDescent="0.2">
      <c r="B7" s="2258" t="s">
        <v>1506</v>
      </c>
      <c r="C7" s="2259"/>
      <c r="D7" s="2259"/>
      <c r="E7" s="2259"/>
      <c r="F7" s="2260"/>
      <c r="G7" s="124" t="s">
        <v>8</v>
      </c>
      <c r="H7" s="649" t="s">
        <v>573</v>
      </c>
      <c r="I7" s="649"/>
      <c r="J7" s="649"/>
      <c r="K7" s="649"/>
      <c r="L7" s="125" t="s">
        <v>8</v>
      </c>
      <c r="M7" s="649" t="s">
        <v>574</v>
      </c>
      <c r="N7" s="649"/>
      <c r="O7" s="649"/>
      <c r="P7" s="649"/>
      <c r="Q7" s="125" t="s">
        <v>8</v>
      </c>
      <c r="R7" s="649" t="s">
        <v>575</v>
      </c>
      <c r="S7" s="649"/>
      <c r="T7" s="649"/>
      <c r="U7" s="649"/>
      <c r="V7" s="649"/>
      <c r="W7" s="649"/>
      <c r="X7" s="649"/>
      <c r="Y7" s="649"/>
      <c r="Z7" s="653"/>
    </row>
    <row r="8" spans="2:26" ht="20.100000000000001" customHeight="1" x14ac:dyDescent="0.2">
      <c r="B8" s="2331" t="s">
        <v>1507</v>
      </c>
      <c r="C8" s="2332"/>
      <c r="D8" s="2332"/>
      <c r="E8" s="2332"/>
      <c r="F8" s="2333"/>
      <c r="G8" s="126" t="s">
        <v>8</v>
      </c>
      <c r="H8" s="1" t="s">
        <v>611</v>
      </c>
      <c r="I8" s="2"/>
      <c r="J8" s="2"/>
      <c r="K8" s="2"/>
      <c r="L8" s="2"/>
      <c r="M8" s="2"/>
      <c r="N8" s="2"/>
      <c r="O8" s="2"/>
      <c r="P8" s="2"/>
      <c r="Q8" s="2"/>
      <c r="R8" s="2"/>
      <c r="S8" s="2"/>
      <c r="T8" s="13"/>
      <c r="U8" s="13"/>
      <c r="V8" s="13"/>
      <c r="W8" s="13"/>
      <c r="X8" s="13"/>
      <c r="Y8" s="13"/>
      <c r="Z8" s="14"/>
    </row>
    <row r="9" spans="2:26" ht="20.100000000000001" customHeight="1" x14ac:dyDescent="0.2">
      <c r="B9" s="2334"/>
      <c r="C9" s="2335"/>
      <c r="D9" s="2335"/>
      <c r="E9" s="2335"/>
      <c r="F9" s="2336"/>
      <c r="G9" s="127" t="s">
        <v>8</v>
      </c>
      <c r="H9" s="6" t="s">
        <v>612</v>
      </c>
      <c r="I9" s="23"/>
      <c r="J9" s="23"/>
      <c r="K9" s="23"/>
      <c r="L9" s="23"/>
      <c r="M9" s="23"/>
      <c r="N9" s="23"/>
      <c r="O9" s="23"/>
      <c r="P9" s="23"/>
      <c r="Q9" s="23"/>
      <c r="R9" s="23"/>
      <c r="S9" s="23"/>
      <c r="T9" s="23"/>
      <c r="U9" s="23"/>
      <c r="V9" s="23"/>
      <c r="W9" s="23"/>
      <c r="X9" s="23"/>
      <c r="Y9" s="23"/>
      <c r="Z9" s="62"/>
    </row>
    <row r="10" spans="2:26" ht="20.100000000000001" customHeight="1" x14ac:dyDescent="0.2">
      <c r="B10" s="2331" t="s">
        <v>613</v>
      </c>
      <c r="C10" s="2332"/>
      <c r="D10" s="2332"/>
      <c r="E10" s="2332"/>
      <c r="F10" s="2333"/>
      <c r="G10" s="133" t="s">
        <v>8</v>
      </c>
      <c r="H10" s="637" t="s">
        <v>614</v>
      </c>
      <c r="I10" s="13"/>
      <c r="J10" s="13"/>
      <c r="K10" s="13"/>
      <c r="L10" s="13"/>
      <c r="M10" s="13"/>
      <c r="N10" s="13"/>
      <c r="O10" s="13"/>
      <c r="P10" s="13"/>
      <c r="Q10" s="13"/>
      <c r="R10" s="13"/>
      <c r="S10" s="13"/>
      <c r="T10" s="13"/>
      <c r="U10" s="13"/>
      <c r="V10" s="13"/>
      <c r="W10" s="13"/>
      <c r="X10" s="13"/>
      <c r="Y10" s="13"/>
      <c r="Z10" s="14"/>
    </row>
    <row r="11" spans="2:26" ht="20.100000000000001" customHeight="1" x14ac:dyDescent="0.2">
      <c r="B11" s="2334"/>
      <c r="C11" s="2335"/>
      <c r="D11" s="2335"/>
      <c r="E11" s="2335"/>
      <c r="F11" s="2336"/>
      <c r="G11" s="126" t="s">
        <v>8</v>
      </c>
      <c r="H11" s="1" t="s">
        <v>615</v>
      </c>
      <c r="I11" s="2"/>
      <c r="J11" s="2"/>
      <c r="K11" s="2"/>
      <c r="L11" s="2"/>
      <c r="M11" s="2"/>
      <c r="N11" s="2"/>
      <c r="O11" s="2"/>
      <c r="P11" s="2"/>
      <c r="Q11" s="2"/>
      <c r="R11" s="2"/>
      <c r="S11" s="2"/>
      <c r="T11" s="2"/>
      <c r="U11" s="2"/>
      <c r="V11" s="2"/>
      <c r="W11" s="2"/>
      <c r="X11" s="2"/>
      <c r="Y11" s="2"/>
      <c r="Z11" s="62"/>
    </row>
    <row r="12" spans="2:26" s="1" customFormat="1" ht="27" customHeight="1" x14ac:dyDescent="0.2">
      <c r="B12" s="5" t="s">
        <v>616</v>
      </c>
      <c r="C12" s="637"/>
      <c r="D12" s="637"/>
      <c r="E12" s="637"/>
      <c r="F12" s="637"/>
      <c r="G12" s="637"/>
      <c r="H12" s="637"/>
      <c r="I12" s="637"/>
      <c r="J12" s="637"/>
      <c r="K12" s="637"/>
      <c r="L12" s="637"/>
      <c r="M12" s="637"/>
      <c r="N12" s="637"/>
      <c r="O12" s="637"/>
      <c r="P12" s="637"/>
      <c r="Q12" s="637"/>
      <c r="R12" s="637"/>
      <c r="S12" s="637"/>
      <c r="T12" s="637"/>
      <c r="U12" s="637"/>
      <c r="V12" s="637"/>
      <c r="W12" s="637"/>
      <c r="X12" s="637"/>
      <c r="Y12" s="637"/>
      <c r="Z12" s="636"/>
    </row>
    <row r="13" spans="2:26" s="1" customFormat="1" x14ac:dyDescent="0.2">
      <c r="B13" s="59"/>
      <c r="Z13" s="636"/>
    </row>
    <row r="14" spans="2:26" s="1" customFormat="1" x14ac:dyDescent="0.2">
      <c r="B14" s="59"/>
      <c r="C14" s="679" t="s">
        <v>617</v>
      </c>
      <c r="Z14" s="636"/>
    </row>
    <row r="15" spans="2:26" s="1" customFormat="1" ht="26.25" customHeight="1" x14ac:dyDescent="0.2">
      <c r="B15" s="59"/>
      <c r="C15" s="589" t="s">
        <v>618</v>
      </c>
      <c r="D15" s="628"/>
      <c r="E15" s="628"/>
      <c r="F15" s="628"/>
      <c r="G15" s="629"/>
      <c r="H15" s="589" t="s">
        <v>619</v>
      </c>
      <c r="I15" s="628"/>
      <c r="J15" s="628"/>
      <c r="K15" s="2259"/>
      <c r="L15" s="2259"/>
      <c r="M15" s="106" t="s">
        <v>603</v>
      </c>
      <c r="Z15" s="636"/>
    </row>
    <row r="16" spans="2:26" s="1" customFormat="1" ht="26.25" customHeight="1" x14ac:dyDescent="0.2">
      <c r="B16" s="59"/>
      <c r="C16" s="589" t="s">
        <v>620</v>
      </c>
      <c r="D16" s="628"/>
      <c r="E16" s="628"/>
      <c r="F16" s="628"/>
      <c r="G16" s="629"/>
      <c r="H16" s="589" t="s">
        <v>619</v>
      </c>
      <c r="I16" s="628"/>
      <c r="J16" s="628"/>
      <c r="K16" s="2259"/>
      <c r="L16" s="2259"/>
      <c r="M16" s="106" t="s">
        <v>603</v>
      </c>
      <c r="Z16" s="636"/>
    </row>
    <row r="17" spans="2:26" s="1" customFormat="1" ht="26.25" customHeight="1" x14ac:dyDescent="0.2">
      <c r="B17" s="59"/>
      <c r="C17" s="589" t="s">
        <v>621</v>
      </c>
      <c r="D17" s="628"/>
      <c r="E17" s="628"/>
      <c r="F17" s="628"/>
      <c r="G17" s="629"/>
      <c r="H17" s="589" t="s">
        <v>619</v>
      </c>
      <c r="I17" s="628"/>
      <c r="J17" s="628"/>
      <c r="K17" s="2259"/>
      <c r="L17" s="2259"/>
      <c r="M17" s="106" t="s">
        <v>603</v>
      </c>
      <c r="Z17" s="636"/>
    </row>
    <row r="18" spans="2:26" s="1" customFormat="1" ht="7.5" customHeight="1" x14ac:dyDescent="0.2">
      <c r="B18" s="59"/>
      <c r="K18" s="7"/>
      <c r="L18" s="7"/>
      <c r="M18" s="7"/>
      <c r="Z18" s="636"/>
    </row>
    <row r="19" spans="2:26" s="1" customFormat="1" ht="5.25" customHeight="1" x14ac:dyDescent="0.2">
      <c r="B19" s="59"/>
      <c r="L19" s="7"/>
      <c r="Q19" s="7"/>
      <c r="U19" s="5"/>
      <c r="V19" s="573"/>
      <c r="W19" s="637"/>
      <c r="X19" s="637"/>
      <c r="Y19" s="4"/>
      <c r="Z19" s="636"/>
    </row>
    <row r="20" spans="2:26" s="1" customFormat="1" x14ac:dyDescent="0.2">
      <c r="B20" s="59"/>
      <c r="L20" s="7"/>
      <c r="Q20" s="7"/>
      <c r="U20" s="59"/>
      <c r="V20" s="115" t="s">
        <v>580</v>
      </c>
      <c r="W20" s="115" t="s">
        <v>581</v>
      </c>
      <c r="X20" s="115" t="s">
        <v>582</v>
      </c>
      <c r="Y20" s="636"/>
      <c r="Z20" s="636"/>
    </row>
    <row r="21" spans="2:26" s="1" customFormat="1" ht="6" customHeight="1" x14ac:dyDescent="0.2">
      <c r="B21" s="59"/>
      <c r="L21" s="7"/>
      <c r="Q21" s="7"/>
      <c r="U21" s="59"/>
      <c r="V21" s="115"/>
      <c r="W21" s="115"/>
      <c r="X21" s="115"/>
      <c r="Y21" s="636"/>
      <c r="Z21" s="636"/>
    </row>
    <row r="22" spans="2:26" s="1" customFormat="1" ht="31.5" customHeight="1" x14ac:dyDescent="0.2">
      <c r="B22" s="59"/>
      <c r="C22" s="2671" t="s">
        <v>622</v>
      </c>
      <c r="D22" s="2574"/>
      <c r="E22" s="2574"/>
      <c r="F22" s="2574"/>
      <c r="G22" s="2574"/>
      <c r="H22" s="2574"/>
      <c r="I22" s="2574"/>
      <c r="J22" s="2574"/>
      <c r="K22" s="2574"/>
      <c r="L22" s="2574"/>
      <c r="M22" s="2574"/>
      <c r="N22" s="2574"/>
      <c r="O22" s="2574"/>
      <c r="P22" s="2574"/>
      <c r="Q22" s="2574"/>
      <c r="R22" s="2574"/>
      <c r="S22" s="2574"/>
      <c r="T22" s="2574"/>
      <c r="U22" s="65"/>
      <c r="V22" s="128" t="s">
        <v>8</v>
      </c>
      <c r="W22" s="574" t="s">
        <v>581</v>
      </c>
      <c r="X22" s="128" t="s">
        <v>8</v>
      </c>
      <c r="Y22" s="62"/>
      <c r="Z22" s="636"/>
    </row>
    <row r="23" spans="2:26" s="1" customFormat="1" ht="31.5" customHeight="1" x14ac:dyDescent="0.2">
      <c r="B23" s="59"/>
      <c r="C23" s="2443" t="s">
        <v>623</v>
      </c>
      <c r="D23" s="2444"/>
      <c r="E23" s="2444"/>
      <c r="F23" s="2444"/>
      <c r="G23" s="2444"/>
      <c r="H23" s="2444"/>
      <c r="I23" s="2444"/>
      <c r="J23" s="2444"/>
      <c r="K23" s="2444"/>
      <c r="L23" s="2444"/>
      <c r="M23" s="2444"/>
      <c r="N23" s="2444"/>
      <c r="O23" s="2444"/>
      <c r="P23" s="2444"/>
      <c r="Q23" s="2444"/>
      <c r="R23" s="2444"/>
      <c r="S23" s="2444"/>
      <c r="T23" s="2445"/>
      <c r="U23" s="648"/>
      <c r="V23" s="125" t="s">
        <v>8</v>
      </c>
      <c r="W23" s="572" t="s">
        <v>581</v>
      </c>
      <c r="X23" s="125" t="s">
        <v>8</v>
      </c>
      <c r="Y23" s="653"/>
      <c r="Z23" s="636"/>
    </row>
    <row r="24" spans="2:26" s="1" customFormat="1" ht="41.25" customHeight="1" x14ac:dyDescent="0.2">
      <c r="B24" s="59"/>
      <c r="C24" s="2572" t="s">
        <v>624</v>
      </c>
      <c r="D24" s="2451"/>
      <c r="E24" s="2451"/>
      <c r="F24" s="2451"/>
      <c r="G24" s="2451"/>
      <c r="H24" s="2451"/>
      <c r="I24" s="2451"/>
      <c r="J24" s="2451"/>
      <c r="K24" s="2451"/>
      <c r="L24" s="2451"/>
      <c r="M24" s="2451"/>
      <c r="N24" s="2451"/>
      <c r="O24" s="2451"/>
      <c r="P24" s="2451"/>
      <c r="Q24" s="2451"/>
      <c r="R24" s="2451"/>
      <c r="S24" s="2451"/>
      <c r="T24" s="2451"/>
      <c r="U24" s="65"/>
      <c r="V24" s="128" t="s">
        <v>8</v>
      </c>
      <c r="W24" s="574" t="s">
        <v>581</v>
      </c>
      <c r="X24" s="128" t="s">
        <v>8</v>
      </c>
      <c r="Y24" s="62"/>
      <c r="Z24" s="636"/>
    </row>
    <row r="25" spans="2:26" s="1" customFormat="1" ht="17.25" customHeight="1" x14ac:dyDescent="0.2">
      <c r="B25" s="55"/>
      <c r="C25" s="574"/>
      <c r="D25" s="574"/>
      <c r="E25" s="574"/>
      <c r="F25" s="574"/>
      <c r="G25" s="574"/>
      <c r="H25" s="574"/>
      <c r="I25" s="574"/>
      <c r="J25" s="574"/>
      <c r="K25" s="574"/>
      <c r="L25" s="574"/>
      <c r="M25" s="574"/>
      <c r="N25" s="574"/>
      <c r="O25" s="574"/>
      <c r="P25" s="574"/>
      <c r="Q25" s="574"/>
      <c r="R25" s="6"/>
      <c r="S25" s="6"/>
      <c r="T25" s="23"/>
      <c r="U25" s="23"/>
      <c r="V25" s="128"/>
      <c r="W25" s="574"/>
      <c r="X25" s="128"/>
      <c r="Y25" s="23"/>
      <c r="Z25" s="56"/>
    </row>
    <row r="26" spans="2:26" s="1" customFormat="1" ht="27" customHeight="1" x14ac:dyDescent="0.2">
      <c r="B26" s="59" t="s">
        <v>625</v>
      </c>
      <c r="Z26" s="636"/>
    </row>
    <row r="27" spans="2:26" s="1" customFormat="1" x14ac:dyDescent="0.2">
      <c r="B27" s="59"/>
      <c r="C27" s="679" t="s">
        <v>617</v>
      </c>
      <c r="Z27" s="636"/>
    </row>
    <row r="28" spans="2:26" s="1" customFormat="1" ht="26.25" customHeight="1" x14ac:dyDescent="0.2">
      <c r="B28" s="59"/>
      <c r="C28" s="589" t="s">
        <v>618</v>
      </c>
      <c r="D28" s="628"/>
      <c r="E28" s="628"/>
      <c r="F28" s="628"/>
      <c r="G28" s="629"/>
      <c r="H28" s="589" t="s">
        <v>619</v>
      </c>
      <c r="I28" s="628"/>
      <c r="J28" s="628"/>
      <c r="K28" s="2259"/>
      <c r="L28" s="2259"/>
      <c r="M28" s="106" t="s">
        <v>603</v>
      </c>
      <c r="Z28" s="636"/>
    </row>
    <row r="29" spans="2:26" s="1" customFormat="1" ht="26.25" customHeight="1" x14ac:dyDescent="0.2">
      <c r="B29" s="59"/>
      <c r="C29" s="589" t="s">
        <v>620</v>
      </c>
      <c r="D29" s="628"/>
      <c r="E29" s="628"/>
      <c r="F29" s="628"/>
      <c r="G29" s="629"/>
      <c r="H29" s="589" t="s">
        <v>619</v>
      </c>
      <c r="I29" s="628"/>
      <c r="J29" s="628"/>
      <c r="K29" s="2259"/>
      <c r="L29" s="2259"/>
      <c r="M29" s="106" t="s">
        <v>603</v>
      </c>
      <c r="Z29" s="636"/>
    </row>
    <row r="30" spans="2:26" s="1" customFormat="1" ht="26.25" customHeight="1" x14ac:dyDescent="0.2">
      <c r="B30" s="59"/>
      <c r="C30" s="589" t="s">
        <v>621</v>
      </c>
      <c r="D30" s="628"/>
      <c r="E30" s="628"/>
      <c r="F30" s="628"/>
      <c r="G30" s="629"/>
      <c r="H30" s="589" t="s">
        <v>619</v>
      </c>
      <c r="I30" s="628"/>
      <c r="J30" s="628"/>
      <c r="K30" s="2259"/>
      <c r="L30" s="2259"/>
      <c r="M30" s="106" t="s">
        <v>603</v>
      </c>
      <c r="Z30" s="636"/>
    </row>
    <row r="31" spans="2:26" s="1" customFormat="1" ht="5.25" customHeight="1" x14ac:dyDescent="0.2">
      <c r="B31" s="59"/>
      <c r="L31" s="7"/>
      <c r="Q31" s="7"/>
      <c r="V31" s="7"/>
      <c r="Z31" s="636"/>
    </row>
    <row r="32" spans="2:26" s="1" customFormat="1" ht="5.25" customHeight="1" x14ac:dyDescent="0.2">
      <c r="B32" s="59"/>
      <c r="L32" s="7"/>
      <c r="Q32" s="7"/>
      <c r="U32" s="5"/>
      <c r="V32" s="573"/>
      <c r="W32" s="637"/>
      <c r="X32" s="637"/>
      <c r="Y32" s="4"/>
      <c r="Z32" s="636"/>
    </row>
    <row r="33" spans="1:27" s="1" customFormat="1" x14ac:dyDescent="0.2">
      <c r="B33" s="59"/>
      <c r="L33" s="7"/>
      <c r="Q33" s="7"/>
      <c r="U33" s="59"/>
      <c r="V33" s="115" t="s">
        <v>580</v>
      </c>
      <c r="W33" s="115" t="s">
        <v>581</v>
      </c>
      <c r="X33" s="115" t="s">
        <v>582</v>
      </c>
      <c r="Y33" s="636"/>
      <c r="Z33" s="636"/>
    </row>
    <row r="34" spans="1:27" s="1" customFormat="1" ht="6" customHeight="1" x14ac:dyDescent="0.2">
      <c r="B34" s="59"/>
      <c r="L34" s="7"/>
      <c r="Q34" s="7"/>
      <c r="U34" s="55"/>
      <c r="V34" s="123"/>
      <c r="W34" s="123"/>
      <c r="X34" s="123"/>
      <c r="Y34" s="56"/>
      <c r="Z34" s="636"/>
    </row>
    <row r="35" spans="1:27" s="1" customFormat="1" ht="30.75" customHeight="1" x14ac:dyDescent="0.2">
      <c r="B35" s="59"/>
      <c r="C35" s="2443" t="s">
        <v>626</v>
      </c>
      <c r="D35" s="2444"/>
      <c r="E35" s="2444"/>
      <c r="F35" s="2444"/>
      <c r="G35" s="2444"/>
      <c r="H35" s="2444"/>
      <c r="I35" s="2444"/>
      <c r="J35" s="2444"/>
      <c r="K35" s="2444"/>
      <c r="L35" s="2444"/>
      <c r="M35" s="2444"/>
      <c r="N35" s="2444"/>
      <c r="O35" s="2444"/>
      <c r="P35" s="2444"/>
      <c r="Q35" s="2444"/>
      <c r="R35" s="2444"/>
      <c r="S35" s="2444"/>
      <c r="T35" s="2445"/>
      <c r="U35" s="65"/>
      <c r="V35" s="128" t="s">
        <v>8</v>
      </c>
      <c r="W35" s="574" t="s">
        <v>581</v>
      </c>
      <c r="X35" s="128" t="s">
        <v>8</v>
      </c>
      <c r="Y35" s="62"/>
      <c r="Z35" s="636"/>
    </row>
    <row r="36" spans="1:27" s="1" customFormat="1" ht="30.75" customHeight="1" x14ac:dyDescent="0.2">
      <c r="B36" s="59"/>
      <c r="C36" s="2516" t="s">
        <v>623</v>
      </c>
      <c r="D36" s="2517"/>
      <c r="E36" s="2517"/>
      <c r="F36" s="2517"/>
      <c r="G36" s="2517"/>
      <c r="H36" s="2517"/>
      <c r="I36" s="2517"/>
      <c r="J36" s="2517"/>
      <c r="K36" s="2517"/>
      <c r="L36" s="2517"/>
      <c r="M36" s="2517"/>
      <c r="N36" s="2517"/>
      <c r="O36" s="2517"/>
      <c r="P36" s="2517"/>
      <c r="Q36" s="2517"/>
      <c r="R36" s="2517"/>
      <c r="S36" s="2517"/>
      <c r="T36" s="2518"/>
      <c r="U36" s="2"/>
      <c r="V36" s="133" t="s">
        <v>8</v>
      </c>
      <c r="W36" s="573" t="s">
        <v>581</v>
      </c>
      <c r="X36" s="133" t="s">
        <v>8</v>
      </c>
      <c r="Y36" s="52"/>
      <c r="Z36" s="636"/>
    </row>
    <row r="37" spans="1:27" s="1" customFormat="1" ht="42" customHeight="1" x14ac:dyDescent="0.2">
      <c r="B37" s="59"/>
      <c r="C37" s="2681" t="s">
        <v>624</v>
      </c>
      <c r="D37" s="2680"/>
      <c r="E37" s="2680"/>
      <c r="F37" s="2680"/>
      <c r="G37" s="2680"/>
      <c r="H37" s="2680"/>
      <c r="I37" s="2680"/>
      <c r="J37" s="2680"/>
      <c r="K37" s="2680"/>
      <c r="L37" s="2680"/>
      <c r="M37" s="2680"/>
      <c r="N37" s="2680"/>
      <c r="O37" s="2680"/>
      <c r="P37" s="2680"/>
      <c r="Q37" s="2680"/>
      <c r="R37" s="2680"/>
      <c r="S37" s="2680"/>
      <c r="T37" s="2686"/>
      <c r="U37" s="648"/>
      <c r="V37" s="125" t="s">
        <v>8</v>
      </c>
      <c r="W37" s="572" t="s">
        <v>581</v>
      </c>
      <c r="X37" s="125" t="s">
        <v>8</v>
      </c>
      <c r="Y37" s="653"/>
      <c r="Z37" s="636"/>
    </row>
    <row r="38" spans="1:27" s="1" customFormat="1" x14ac:dyDescent="0.2">
      <c r="A38" s="636"/>
      <c r="B38" s="6"/>
      <c r="C38" s="6"/>
      <c r="D38" s="6"/>
      <c r="E38" s="6"/>
      <c r="F38" s="6"/>
      <c r="G38" s="6"/>
      <c r="H38" s="6"/>
      <c r="I38" s="6"/>
      <c r="J38" s="6"/>
      <c r="K38" s="6"/>
      <c r="L38" s="6"/>
      <c r="M38" s="6"/>
      <c r="N38" s="6"/>
      <c r="O38" s="6"/>
      <c r="P38" s="6"/>
      <c r="Q38" s="6"/>
      <c r="R38" s="6"/>
      <c r="S38" s="6"/>
      <c r="T38" s="6"/>
      <c r="U38" s="6"/>
      <c r="V38" s="6"/>
      <c r="W38" s="6"/>
      <c r="X38" s="6"/>
      <c r="Y38" s="6"/>
      <c r="Z38" s="6"/>
      <c r="AA38" s="59"/>
    </row>
    <row r="39" spans="1:27" s="1" customFormat="1" x14ac:dyDescent="0.2">
      <c r="C39" s="637"/>
    </row>
    <row r="40" spans="1:27" s="8" customFormat="1" x14ac:dyDescent="0.2"/>
    <row r="122" spans="3:7" x14ac:dyDescent="0.2">
      <c r="C122" s="19"/>
      <c r="D122" s="19"/>
      <c r="E122" s="19"/>
      <c r="F122" s="19"/>
      <c r="G122" s="19"/>
    </row>
    <row r="123" spans="3:7" x14ac:dyDescent="0.2">
      <c r="C123" s="17"/>
    </row>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10"/>
  <dataValidations count="1">
    <dataValidation type="list" allowBlank="1" showInputMessage="1" showErrorMessage="1" sqref="G7:G11 L7 Q7 X35:X37 X22:X25 V35:V37 V22:V25" xr:uid="{00000000-0002-0000-2B00-000000000000}">
      <formula1>"□,■"</formula1>
    </dataValidation>
  </dataValidations>
  <pageMargins left="0.7" right="0.7" top="0.75" bottom="0.75" header="0.3" footer="0.3"/>
  <pageSetup paperSize="9" scale="96" fitToHeight="0"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83">
    <pageSetUpPr fitToPage="1"/>
  </sheetPr>
  <dimension ref="B1:Z119"/>
  <sheetViews>
    <sheetView view="pageBreakPreview" zoomScale="60" zoomScaleNormal="100" workbookViewId="0"/>
  </sheetViews>
  <sheetFormatPr defaultColWidth="3.44140625" defaultRowHeight="13.2" x14ac:dyDescent="0.2"/>
  <cols>
    <col min="1" max="1" width="3.44140625" style="3"/>
    <col min="2" max="2" width="3" style="57" customWidth="1"/>
    <col min="3" max="7" width="3.44140625" style="3"/>
    <col min="8" max="8" width="2.44140625" style="3" customWidth="1"/>
    <col min="9" max="17" width="3.44140625" style="3"/>
    <col min="18" max="18" width="4.21875" style="3" customWidth="1"/>
    <col min="19" max="19" width="5.33203125" style="3" customWidth="1"/>
    <col min="20" max="16384" width="3.44140625" style="3"/>
  </cols>
  <sheetData>
    <row r="1" spans="2:26" s="1" customFormat="1" x14ac:dyDescent="0.2"/>
    <row r="2" spans="2:26" s="1" customFormat="1" x14ac:dyDescent="0.2">
      <c r="B2" s="1" t="s">
        <v>1295</v>
      </c>
    </row>
    <row r="3" spans="2:26" s="1" customFormat="1" x14ac:dyDescent="0.2"/>
    <row r="4" spans="2:26" s="1" customFormat="1" x14ac:dyDescent="0.2">
      <c r="B4" s="2441" t="s">
        <v>664</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c r="Z4" s="2441"/>
    </row>
    <row r="5" spans="2:26" s="1" customFormat="1" x14ac:dyDescent="0.2"/>
    <row r="6" spans="2:26" s="1" customFormat="1" ht="31.5" customHeight="1" x14ac:dyDescent="0.2">
      <c r="B6" s="2442" t="s">
        <v>571</v>
      </c>
      <c r="C6" s="2442"/>
      <c r="D6" s="2442"/>
      <c r="E6" s="2442"/>
      <c r="F6" s="2442"/>
      <c r="G6" s="2443"/>
      <c r="H6" s="2444"/>
      <c r="I6" s="2444"/>
      <c r="J6" s="2444"/>
      <c r="K6" s="2444"/>
      <c r="L6" s="2444"/>
      <c r="M6" s="2444"/>
      <c r="N6" s="2444"/>
      <c r="O6" s="2444"/>
      <c r="P6" s="2444"/>
      <c r="Q6" s="2444"/>
      <c r="R6" s="2444"/>
      <c r="S6" s="2444"/>
      <c r="T6" s="2444"/>
      <c r="U6" s="2444"/>
      <c r="V6" s="2444"/>
      <c r="W6" s="2444"/>
      <c r="X6" s="2444"/>
      <c r="Y6" s="2444"/>
      <c r="Z6" s="2445"/>
    </row>
    <row r="7" spans="2:26" s="1" customFormat="1" ht="31.5" customHeight="1" x14ac:dyDescent="0.2">
      <c r="B7" s="2258" t="s">
        <v>572</v>
      </c>
      <c r="C7" s="2259"/>
      <c r="D7" s="2259"/>
      <c r="E7" s="2259"/>
      <c r="F7" s="2260"/>
      <c r="G7" s="124" t="s">
        <v>8</v>
      </c>
      <c r="H7" s="649" t="s">
        <v>573</v>
      </c>
      <c r="I7" s="649"/>
      <c r="J7" s="649"/>
      <c r="K7" s="649"/>
      <c r="L7" s="126" t="s">
        <v>8</v>
      </c>
      <c r="M7" s="649" t="s">
        <v>574</v>
      </c>
      <c r="N7" s="649"/>
      <c r="O7" s="649"/>
      <c r="P7" s="649"/>
      <c r="Q7" s="126" t="s">
        <v>8</v>
      </c>
      <c r="R7" s="649" t="s">
        <v>575</v>
      </c>
      <c r="S7" s="649"/>
      <c r="T7" s="649"/>
      <c r="U7" s="649"/>
      <c r="V7" s="649"/>
      <c r="W7" s="649"/>
      <c r="X7" s="649"/>
      <c r="Y7" s="649"/>
      <c r="Z7" s="653"/>
    </row>
    <row r="8" spans="2:26" ht="31.5" customHeight="1" x14ac:dyDescent="0.2">
      <c r="B8" s="2258" t="s">
        <v>576</v>
      </c>
      <c r="C8" s="2259"/>
      <c r="D8" s="2259"/>
      <c r="E8" s="2259"/>
      <c r="F8" s="2260"/>
      <c r="G8" s="124" t="s">
        <v>8</v>
      </c>
      <c r="H8" s="628" t="s">
        <v>577</v>
      </c>
      <c r="I8" s="628"/>
      <c r="J8" s="628"/>
      <c r="K8" s="628"/>
      <c r="L8" s="628"/>
      <c r="M8" s="628"/>
      <c r="N8" s="628"/>
      <c r="O8" s="628"/>
      <c r="P8" s="125" t="s">
        <v>8</v>
      </c>
      <c r="Q8" s="628" t="s">
        <v>652</v>
      </c>
      <c r="R8" s="628"/>
      <c r="S8" s="138"/>
      <c r="T8" s="138"/>
      <c r="U8" s="138"/>
      <c r="V8" s="138"/>
      <c r="W8" s="138"/>
      <c r="X8" s="138"/>
      <c r="Y8" s="138"/>
      <c r="Z8" s="139"/>
    </row>
    <row r="9" spans="2:26" s="1" customFormat="1" x14ac:dyDescent="0.2"/>
    <row r="10" spans="2:26" s="1" customFormat="1" x14ac:dyDescent="0.2">
      <c r="B10" s="5"/>
      <c r="C10" s="637"/>
      <c r="D10" s="637"/>
      <c r="E10" s="637"/>
      <c r="F10" s="637"/>
      <c r="G10" s="637"/>
      <c r="H10" s="637"/>
      <c r="I10" s="637"/>
      <c r="J10" s="637"/>
      <c r="K10" s="637"/>
      <c r="L10" s="637"/>
      <c r="M10" s="637"/>
      <c r="N10" s="637"/>
      <c r="O10" s="637"/>
      <c r="P10" s="637"/>
      <c r="Q10" s="637"/>
      <c r="R10" s="637"/>
      <c r="S10" s="637"/>
      <c r="T10" s="637"/>
      <c r="U10" s="637"/>
      <c r="V10" s="637"/>
      <c r="W10" s="637"/>
      <c r="X10" s="637"/>
      <c r="Y10" s="637"/>
      <c r="Z10" s="4"/>
    </row>
    <row r="11" spans="2:26" s="1" customFormat="1" x14ac:dyDescent="0.2">
      <c r="B11" s="59" t="s">
        <v>665</v>
      </c>
      <c r="Z11" s="636"/>
    </row>
    <row r="12" spans="2:26" s="1" customFormat="1" x14ac:dyDescent="0.2">
      <c r="B12" s="59"/>
      <c r="Z12" s="636"/>
    </row>
    <row r="13" spans="2:26" s="1" customFormat="1" x14ac:dyDescent="0.2">
      <c r="B13" s="59"/>
      <c r="C13" s="1" t="s">
        <v>617</v>
      </c>
      <c r="Z13" s="636"/>
    </row>
    <row r="14" spans="2:26" s="1" customFormat="1" ht="6.75" customHeight="1" x14ac:dyDescent="0.2">
      <c r="B14" s="59"/>
      <c r="Z14" s="636"/>
    </row>
    <row r="15" spans="2:26" s="1" customFormat="1" ht="26.25" customHeight="1" x14ac:dyDescent="0.2">
      <c r="B15" s="59"/>
      <c r="C15" s="589" t="s">
        <v>662</v>
      </c>
      <c r="D15" s="628"/>
      <c r="E15" s="628"/>
      <c r="F15" s="628"/>
      <c r="G15" s="629"/>
      <c r="H15" s="589" t="s">
        <v>619</v>
      </c>
      <c r="I15" s="628"/>
      <c r="J15" s="628"/>
      <c r="K15" s="2259"/>
      <c r="L15" s="2259"/>
      <c r="M15" s="2259"/>
      <c r="N15" s="106" t="s">
        <v>603</v>
      </c>
      <c r="O15" s="59"/>
      <c r="U15" s="7"/>
      <c r="Z15" s="636"/>
    </row>
    <row r="16" spans="2:26" s="1" customFormat="1" x14ac:dyDescent="0.2">
      <c r="B16" s="59"/>
      <c r="L16" s="7"/>
      <c r="Q16" s="7"/>
      <c r="V16" s="7"/>
      <c r="Z16" s="636"/>
    </row>
    <row r="17" spans="2:26" s="1" customFormat="1" x14ac:dyDescent="0.2">
      <c r="B17" s="59"/>
      <c r="C17" s="1" t="s">
        <v>641</v>
      </c>
      <c r="Z17" s="636"/>
    </row>
    <row r="18" spans="2:26" s="1" customFormat="1" ht="4.5" customHeight="1" x14ac:dyDescent="0.2">
      <c r="B18" s="59"/>
      <c r="Z18" s="636"/>
    </row>
    <row r="19" spans="2:26" s="1" customFormat="1" ht="24" customHeight="1" x14ac:dyDescent="0.2">
      <c r="B19" s="59"/>
      <c r="C19" s="2258" t="s">
        <v>642</v>
      </c>
      <c r="D19" s="2259"/>
      <c r="E19" s="2259"/>
      <c r="F19" s="2259"/>
      <c r="G19" s="2259"/>
      <c r="H19" s="2259"/>
      <c r="I19" s="2259"/>
      <c r="J19" s="2259"/>
      <c r="K19" s="2259"/>
      <c r="L19" s="2259"/>
      <c r="M19" s="2259"/>
      <c r="N19" s="2259"/>
      <c r="O19" s="2260"/>
      <c r="P19" s="2258" t="s">
        <v>482</v>
      </c>
      <c r="Q19" s="2259"/>
      <c r="R19" s="2259"/>
      <c r="S19" s="2259"/>
      <c r="T19" s="2259"/>
      <c r="U19" s="2259"/>
      <c r="V19" s="2259"/>
      <c r="W19" s="2259"/>
      <c r="X19" s="2259"/>
      <c r="Y19" s="2260"/>
      <c r="Z19" s="63"/>
    </row>
    <row r="20" spans="2:26" s="1" customFormat="1" ht="21" customHeight="1" x14ac:dyDescent="0.2">
      <c r="B20" s="59"/>
      <c r="C20" s="2443"/>
      <c r="D20" s="2444"/>
      <c r="E20" s="2444"/>
      <c r="F20" s="2444"/>
      <c r="G20" s="2444"/>
      <c r="H20" s="2444"/>
      <c r="I20" s="2444"/>
      <c r="J20" s="2444"/>
      <c r="K20" s="2444"/>
      <c r="L20" s="2444"/>
      <c r="M20" s="2444"/>
      <c r="N20" s="2444"/>
      <c r="O20" s="2445"/>
      <c r="P20" s="2443"/>
      <c r="Q20" s="2444"/>
      <c r="R20" s="2444"/>
      <c r="S20" s="2444"/>
      <c r="T20" s="2444"/>
      <c r="U20" s="2444"/>
      <c r="V20" s="2444"/>
      <c r="W20" s="2444"/>
      <c r="X20" s="2444"/>
      <c r="Y20" s="2445"/>
      <c r="Z20" s="636"/>
    </row>
    <row r="21" spans="2:26" s="1" customFormat="1" ht="21" customHeight="1" x14ac:dyDescent="0.2">
      <c r="B21" s="59"/>
      <c r="C21" s="2443"/>
      <c r="D21" s="2444"/>
      <c r="E21" s="2444"/>
      <c r="F21" s="2444"/>
      <c r="G21" s="2444"/>
      <c r="H21" s="2444"/>
      <c r="I21" s="2444"/>
      <c r="J21" s="2444"/>
      <c r="K21" s="2444"/>
      <c r="L21" s="2444"/>
      <c r="M21" s="2444"/>
      <c r="N21" s="2444"/>
      <c r="O21" s="2445"/>
      <c r="P21" s="2443"/>
      <c r="Q21" s="2444"/>
      <c r="R21" s="2444"/>
      <c r="S21" s="2444"/>
      <c r="T21" s="2444"/>
      <c r="U21" s="2444"/>
      <c r="V21" s="2444"/>
      <c r="W21" s="2444"/>
      <c r="X21" s="2444"/>
      <c r="Y21" s="2445"/>
      <c r="Z21" s="636"/>
    </row>
    <row r="22" spans="2:26" s="1" customFormat="1" ht="21" customHeight="1" x14ac:dyDescent="0.2">
      <c r="B22" s="59"/>
      <c r="C22" s="2443"/>
      <c r="D22" s="2444"/>
      <c r="E22" s="2444"/>
      <c r="F22" s="2444"/>
      <c r="G22" s="2444"/>
      <c r="H22" s="2444"/>
      <c r="I22" s="2444"/>
      <c r="J22" s="2444"/>
      <c r="K22" s="2444"/>
      <c r="L22" s="2444"/>
      <c r="M22" s="2444"/>
      <c r="N22" s="2444"/>
      <c r="O22" s="2445"/>
      <c r="P22" s="2443"/>
      <c r="Q22" s="2444"/>
      <c r="R22" s="2444"/>
      <c r="S22" s="2444"/>
      <c r="T22" s="2444"/>
      <c r="U22" s="2444"/>
      <c r="V22" s="2444"/>
      <c r="W22" s="2444"/>
      <c r="X22" s="2444"/>
      <c r="Y22" s="2445"/>
      <c r="Z22" s="636"/>
    </row>
    <row r="23" spans="2:26" s="1" customFormat="1" ht="21" customHeight="1" x14ac:dyDescent="0.2">
      <c r="B23" s="59"/>
      <c r="C23" s="2443"/>
      <c r="D23" s="2444"/>
      <c r="E23" s="2444"/>
      <c r="F23" s="2444"/>
      <c r="G23" s="2444"/>
      <c r="H23" s="2444"/>
      <c r="I23" s="2444"/>
      <c r="J23" s="2444"/>
      <c r="K23" s="2444"/>
      <c r="L23" s="2444"/>
      <c r="M23" s="2444"/>
      <c r="N23" s="2444"/>
      <c r="O23" s="2445"/>
      <c r="P23" s="2443"/>
      <c r="Q23" s="2444"/>
      <c r="R23" s="2444"/>
      <c r="S23" s="2444"/>
      <c r="T23" s="2444"/>
      <c r="U23" s="2444"/>
      <c r="V23" s="2444"/>
      <c r="W23" s="2444"/>
      <c r="X23" s="2444"/>
      <c r="Y23" s="2445"/>
      <c r="Z23" s="636"/>
    </row>
    <row r="24" spans="2:26" s="1" customFormat="1" ht="21" customHeight="1" x14ac:dyDescent="0.2">
      <c r="B24" s="59"/>
      <c r="C24" s="2443"/>
      <c r="D24" s="2444"/>
      <c r="E24" s="2444"/>
      <c r="F24" s="2444"/>
      <c r="G24" s="2444"/>
      <c r="H24" s="2444"/>
      <c r="I24" s="2444"/>
      <c r="J24" s="2444"/>
      <c r="K24" s="2444"/>
      <c r="L24" s="2444"/>
      <c r="M24" s="2444"/>
      <c r="N24" s="2444"/>
      <c r="O24" s="2445"/>
      <c r="P24" s="2443"/>
      <c r="Q24" s="2444"/>
      <c r="R24" s="2444"/>
      <c r="S24" s="2444"/>
      <c r="T24" s="2444"/>
      <c r="U24" s="2444"/>
      <c r="V24" s="2444"/>
      <c r="W24" s="2444"/>
      <c r="X24" s="2444"/>
      <c r="Y24" s="2445"/>
      <c r="Z24" s="636"/>
    </row>
    <row r="25" spans="2:26" s="1" customFormat="1" ht="21" customHeight="1" x14ac:dyDescent="0.2">
      <c r="B25" s="59"/>
      <c r="C25" s="573"/>
      <c r="D25" s="573"/>
      <c r="E25" s="573"/>
      <c r="F25" s="573"/>
      <c r="G25" s="573"/>
      <c r="H25" s="573"/>
      <c r="I25" s="573"/>
      <c r="J25" s="573"/>
      <c r="K25" s="573"/>
      <c r="L25" s="573"/>
      <c r="M25" s="573"/>
      <c r="N25" s="573"/>
      <c r="O25" s="573"/>
      <c r="P25" s="637"/>
      <c r="Q25" s="637"/>
      <c r="R25" s="637"/>
      <c r="S25" s="637"/>
      <c r="T25" s="637"/>
      <c r="U25" s="637"/>
      <c r="V25" s="637"/>
      <c r="W25" s="637"/>
      <c r="X25" s="637"/>
      <c r="Y25" s="637"/>
      <c r="Z25" s="636"/>
    </row>
    <row r="26" spans="2:26" s="1" customFormat="1" ht="21" customHeight="1" x14ac:dyDescent="0.2">
      <c r="B26" s="59"/>
      <c r="C26" s="574"/>
      <c r="D26" s="574"/>
      <c r="E26" s="574"/>
      <c r="F26" s="574"/>
      <c r="G26" s="574"/>
      <c r="H26" s="574"/>
      <c r="I26" s="574"/>
      <c r="J26" s="574"/>
      <c r="K26" s="574"/>
      <c r="L26" s="574"/>
      <c r="M26" s="574"/>
      <c r="N26" s="574"/>
      <c r="O26" s="574"/>
      <c r="P26" s="6"/>
      <c r="Q26" s="6"/>
      <c r="R26" s="6"/>
      <c r="S26" s="6"/>
      <c r="T26" s="6"/>
      <c r="U26" s="589"/>
      <c r="V26" s="690" t="s">
        <v>580</v>
      </c>
      <c r="W26" s="690" t="s">
        <v>581</v>
      </c>
      <c r="X26" s="690" t="s">
        <v>582</v>
      </c>
      <c r="Y26" s="629"/>
      <c r="Z26" s="636"/>
    </row>
    <row r="27" spans="2:26" s="1" customFormat="1" ht="38.25" customHeight="1" x14ac:dyDescent="0.2">
      <c r="B27" s="59"/>
      <c r="C27" s="589" t="s">
        <v>666</v>
      </c>
      <c r="D27" s="628"/>
      <c r="E27" s="628"/>
      <c r="F27" s="628"/>
      <c r="G27" s="628"/>
      <c r="H27" s="628"/>
      <c r="I27" s="628"/>
      <c r="J27" s="628"/>
      <c r="K27" s="628"/>
      <c r="L27" s="628"/>
      <c r="M27" s="628"/>
      <c r="N27" s="628"/>
      <c r="O27" s="628"/>
      <c r="P27" s="628"/>
      <c r="Q27" s="628"/>
      <c r="R27" s="628"/>
      <c r="S27" s="628"/>
      <c r="T27" s="653"/>
      <c r="U27" s="648"/>
      <c r="V27" s="572" t="s">
        <v>8</v>
      </c>
      <c r="W27" s="572" t="s">
        <v>581</v>
      </c>
      <c r="X27" s="572" t="s">
        <v>8</v>
      </c>
      <c r="Y27" s="653"/>
      <c r="Z27" s="636"/>
    </row>
    <row r="28" spans="2:26" s="1" customFormat="1" ht="38.25" customHeight="1" x14ac:dyDescent="0.2">
      <c r="B28" s="59"/>
      <c r="C28" s="2681" t="s">
        <v>667</v>
      </c>
      <c r="D28" s="2680"/>
      <c r="E28" s="2680"/>
      <c r="F28" s="2680"/>
      <c r="G28" s="2680"/>
      <c r="H28" s="2680"/>
      <c r="I28" s="2680"/>
      <c r="J28" s="2680"/>
      <c r="K28" s="2680"/>
      <c r="L28" s="2680"/>
      <c r="M28" s="2680"/>
      <c r="N28" s="2680"/>
      <c r="O28" s="2680"/>
      <c r="P28" s="2680"/>
      <c r="Q28" s="2680"/>
      <c r="R28" s="2680"/>
      <c r="S28" s="2680"/>
      <c r="T28" s="14"/>
      <c r="U28" s="648"/>
      <c r="V28" s="572" t="s">
        <v>8</v>
      </c>
      <c r="W28" s="572" t="s">
        <v>581</v>
      </c>
      <c r="X28" s="572" t="s">
        <v>8</v>
      </c>
      <c r="Y28" s="653"/>
      <c r="Z28" s="636"/>
    </row>
    <row r="29" spans="2:26" s="1" customFormat="1" ht="70.5" customHeight="1" x14ac:dyDescent="0.2">
      <c r="B29" s="59"/>
      <c r="C29" s="2681" t="s">
        <v>668</v>
      </c>
      <c r="D29" s="2680"/>
      <c r="E29" s="2680"/>
      <c r="F29" s="2680"/>
      <c r="G29" s="2680"/>
      <c r="H29" s="2680"/>
      <c r="I29" s="2680"/>
      <c r="J29" s="2680"/>
      <c r="K29" s="2680"/>
      <c r="L29" s="2680"/>
      <c r="M29" s="2680"/>
      <c r="N29" s="2680"/>
      <c r="O29" s="2680"/>
      <c r="P29" s="2680"/>
      <c r="Q29" s="2680"/>
      <c r="R29" s="2680"/>
      <c r="S29" s="2680"/>
      <c r="T29" s="14"/>
      <c r="U29" s="648"/>
      <c r="V29" s="572" t="s">
        <v>8</v>
      </c>
      <c r="W29" s="572" t="s">
        <v>581</v>
      </c>
      <c r="X29" s="572" t="s">
        <v>8</v>
      </c>
      <c r="Y29" s="653"/>
      <c r="Z29" s="636"/>
    </row>
    <row r="30" spans="2:26" s="1" customFormat="1" ht="38.25" customHeight="1" x14ac:dyDescent="0.2">
      <c r="B30" s="59"/>
      <c r="C30" s="589" t="s">
        <v>669</v>
      </c>
      <c r="D30" s="628"/>
      <c r="E30" s="628"/>
      <c r="F30" s="628"/>
      <c r="G30" s="628"/>
      <c r="H30" s="628"/>
      <c r="I30" s="628"/>
      <c r="J30" s="628"/>
      <c r="K30" s="628"/>
      <c r="L30" s="628"/>
      <c r="M30" s="628"/>
      <c r="N30" s="628"/>
      <c r="O30" s="628"/>
      <c r="P30" s="628"/>
      <c r="Q30" s="628"/>
      <c r="R30" s="628"/>
      <c r="S30" s="628"/>
      <c r="T30" s="653"/>
      <c r="U30" s="2"/>
      <c r="V30" s="7" t="s">
        <v>8</v>
      </c>
      <c r="W30" s="7" t="s">
        <v>581</v>
      </c>
      <c r="X30" s="7" t="s">
        <v>8</v>
      </c>
      <c r="Y30" s="52"/>
      <c r="Z30" s="636"/>
    </row>
    <row r="31" spans="2:26" s="1" customFormat="1" ht="38.25" customHeight="1" x14ac:dyDescent="0.2">
      <c r="B31" s="59"/>
      <c r="C31" s="2681" t="s">
        <v>670</v>
      </c>
      <c r="D31" s="2680"/>
      <c r="E31" s="2680"/>
      <c r="F31" s="2680"/>
      <c r="G31" s="2680"/>
      <c r="H31" s="2680"/>
      <c r="I31" s="2680"/>
      <c r="J31" s="2680"/>
      <c r="K31" s="2680"/>
      <c r="L31" s="2680"/>
      <c r="M31" s="2680"/>
      <c r="N31" s="2680"/>
      <c r="O31" s="2680"/>
      <c r="P31" s="2680"/>
      <c r="Q31" s="2680"/>
      <c r="R31" s="2680"/>
      <c r="S31" s="2680"/>
      <c r="T31" s="653"/>
      <c r="U31" s="648"/>
      <c r="V31" s="572" t="s">
        <v>8</v>
      </c>
      <c r="W31" s="572" t="s">
        <v>581</v>
      </c>
      <c r="X31" s="572" t="s">
        <v>8</v>
      </c>
      <c r="Y31" s="653"/>
      <c r="Z31" s="636"/>
    </row>
    <row r="32" spans="2:26" s="1" customFormat="1" ht="38.25" customHeight="1" x14ac:dyDescent="0.2">
      <c r="B32" s="59"/>
      <c r="C32" s="2681" t="s">
        <v>671</v>
      </c>
      <c r="D32" s="2680"/>
      <c r="E32" s="2680"/>
      <c r="F32" s="2680"/>
      <c r="G32" s="2680"/>
      <c r="H32" s="2680"/>
      <c r="I32" s="2680"/>
      <c r="J32" s="2680"/>
      <c r="K32" s="2680"/>
      <c r="L32" s="2680"/>
      <c r="M32" s="2680"/>
      <c r="N32" s="2680"/>
      <c r="O32" s="2680"/>
      <c r="P32" s="2680"/>
      <c r="Q32" s="2680"/>
      <c r="R32" s="2680"/>
      <c r="S32" s="2680"/>
      <c r="T32" s="653"/>
      <c r="U32" s="2"/>
      <c r="V32" s="7" t="s">
        <v>8</v>
      </c>
      <c r="W32" s="7" t="s">
        <v>581</v>
      </c>
      <c r="X32" s="7" t="s">
        <v>8</v>
      </c>
      <c r="Y32" s="52"/>
      <c r="Z32" s="636"/>
    </row>
    <row r="33" spans="2:26" s="1" customFormat="1" ht="38.25" customHeight="1" x14ac:dyDescent="0.2">
      <c r="B33" s="59"/>
      <c r="C33" s="2681" t="s">
        <v>1600</v>
      </c>
      <c r="D33" s="2680"/>
      <c r="E33" s="2680"/>
      <c r="F33" s="2680"/>
      <c r="G33" s="2680"/>
      <c r="H33" s="2680"/>
      <c r="I33" s="2680"/>
      <c r="J33" s="2680"/>
      <c r="K33" s="2680"/>
      <c r="L33" s="2680"/>
      <c r="M33" s="2680"/>
      <c r="N33" s="2680"/>
      <c r="O33" s="2680"/>
      <c r="P33" s="2680"/>
      <c r="Q33" s="2680"/>
      <c r="R33" s="2680"/>
      <c r="S33" s="2680"/>
      <c r="T33" s="653"/>
      <c r="U33" s="648"/>
      <c r="V33" s="572" t="s">
        <v>8</v>
      </c>
      <c r="W33" s="572" t="s">
        <v>581</v>
      </c>
      <c r="X33" s="572" t="s">
        <v>8</v>
      </c>
      <c r="Y33" s="653"/>
      <c r="Z33" s="636"/>
    </row>
    <row r="34" spans="2:26" s="1" customFormat="1" ht="9" customHeight="1" x14ac:dyDescent="0.2">
      <c r="B34" s="55"/>
      <c r="C34" s="6"/>
      <c r="D34" s="6"/>
      <c r="E34" s="6"/>
      <c r="F34" s="6"/>
      <c r="G34" s="6"/>
      <c r="H34" s="6"/>
      <c r="I34" s="6"/>
      <c r="J34" s="6"/>
      <c r="K34" s="6"/>
      <c r="L34" s="6"/>
      <c r="M34" s="6"/>
      <c r="N34" s="6"/>
      <c r="O34" s="6"/>
      <c r="P34" s="6"/>
      <c r="Q34" s="6"/>
      <c r="R34" s="6"/>
      <c r="S34" s="6"/>
      <c r="T34" s="6"/>
      <c r="U34" s="6"/>
      <c r="V34" s="6"/>
      <c r="W34" s="6"/>
      <c r="X34" s="6"/>
      <c r="Y34" s="6"/>
      <c r="Z34" s="56"/>
    </row>
    <row r="35" spans="2:26" s="1" customFormat="1" x14ac:dyDescent="0.2"/>
    <row r="118" spans="3:7" x14ac:dyDescent="0.2">
      <c r="C118" s="19"/>
      <c r="D118" s="19"/>
      <c r="E118" s="19"/>
      <c r="F118" s="19"/>
      <c r="G118" s="19"/>
    </row>
    <row r="119" spans="3:7" x14ac:dyDescent="0.2">
      <c r="C119" s="17"/>
    </row>
  </sheetData>
  <mergeCells count="23">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10"/>
  <dataValidations count="1">
    <dataValidation type="list" allowBlank="1" showInputMessage="1" showErrorMessage="1" sqref="G7:G8 L7 Q7 P8 V27:V33 X27:X33" xr:uid="{00000000-0002-0000-2C00-000000000000}">
      <formula1>"□,■"</formula1>
    </dataValidation>
  </dataValidations>
  <pageMargins left="0.7" right="0.7" top="0.75" bottom="0.75" header="0.3" footer="0.3"/>
  <pageSetup paperSize="9" scale="95"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84">
    <pageSetUpPr fitToPage="1"/>
  </sheetPr>
  <dimension ref="B1:Z119"/>
  <sheetViews>
    <sheetView workbookViewId="0"/>
  </sheetViews>
  <sheetFormatPr defaultColWidth="3.44140625" defaultRowHeight="13.2" x14ac:dyDescent="0.2"/>
  <cols>
    <col min="1" max="1" width="2.21875" style="3" customWidth="1"/>
    <col min="2" max="2" width="3" style="57" customWidth="1"/>
    <col min="3" max="19" width="3.6640625" style="3" customWidth="1"/>
    <col min="20" max="26" width="3.44140625" style="3"/>
    <col min="27" max="27" width="2.21875" style="3" customWidth="1"/>
    <col min="28" max="16384" width="3.44140625" style="3"/>
  </cols>
  <sheetData>
    <row r="1" spans="2:26" s="1" customFormat="1" x14ac:dyDescent="0.2"/>
    <row r="2" spans="2:26" s="1" customFormat="1" x14ac:dyDescent="0.2">
      <c r="B2" s="1" t="s">
        <v>1432</v>
      </c>
    </row>
    <row r="3" spans="2:26" s="1" customFormat="1" x14ac:dyDescent="0.2"/>
    <row r="4" spans="2:26" s="1" customFormat="1" x14ac:dyDescent="0.2">
      <c r="B4" s="2441" t="s">
        <v>664</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c r="Z4" s="2441"/>
    </row>
    <row r="5" spans="2:26" s="1" customFormat="1" x14ac:dyDescent="0.2"/>
    <row r="6" spans="2:26" s="1" customFormat="1" ht="31.5" customHeight="1" x14ac:dyDescent="0.2">
      <c r="B6" s="2442" t="s">
        <v>571</v>
      </c>
      <c r="C6" s="2442"/>
      <c r="D6" s="2442"/>
      <c r="E6" s="2442"/>
      <c r="F6" s="2442"/>
      <c r="G6" s="2258"/>
      <c r="H6" s="2259"/>
      <c r="I6" s="2259"/>
      <c r="J6" s="2259"/>
      <c r="K6" s="2259"/>
      <c r="L6" s="2259"/>
      <c r="M6" s="2259"/>
      <c r="N6" s="2259"/>
      <c r="O6" s="2259"/>
      <c r="P6" s="2259"/>
      <c r="Q6" s="2259"/>
      <c r="R6" s="2259"/>
      <c r="S6" s="2259"/>
      <c r="T6" s="2259"/>
      <c r="U6" s="2259"/>
      <c r="V6" s="2259"/>
      <c r="W6" s="2259"/>
      <c r="X6" s="2259"/>
      <c r="Y6" s="2259"/>
      <c r="Z6" s="2260"/>
    </row>
    <row r="7" spans="2:26" s="1" customFormat="1" ht="31.5" customHeight="1" x14ac:dyDescent="0.2">
      <c r="B7" s="2258" t="s">
        <v>572</v>
      </c>
      <c r="C7" s="2259"/>
      <c r="D7" s="2259"/>
      <c r="E7" s="2259"/>
      <c r="F7" s="2260"/>
      <c r="G7" s="126" t="s">
        <v>8</v>
      </c>
      <c r="H7" s="649" t="s">
        <v>573</v>
      </c>
      <c r="I7" s="649"/>
      <c r="J7" s="649"/>
      <c r="K7" s="649"/>
      <c r="L7" s="126" t="s">
        <v>8</v>
      </c>
      <c r="M7" s="649" t="s">
        <v>574</v>
      </c>
      <c r="N7" s="649"/>
      <c r="O7" s="649"/>
      <c r="P7" s="649"/>
      <c r="Q7" s="126" t="s">
        <v>8</v>
      </c>
      <c r="R7" s="649" t="s">
        <v>575</v>
      </c>
      <c r="S7" s="649"/>
      <c r="T7" s="649"/>
      <c r="U7" s="649"/>
      <c r="V7" s="649"/>
      <c r="W7" s="649"/>
      <c r="X7" s="649"/>
      <c r="Y7" s="649"/>
      <c r="Z7" s="653"/>
    </row>
    <row r="8" spans="2:26" s="1" customFormat="1" ht="31.5" customHeight="1" x14ac:dyDescent="0.2">
      <c r="B8" s="2258" t="s">
        <v>576</v>
      </c>
      <c r="C8" s="2259"/>
      <c r="D8" s="2259"/>
      <c r="E8" s="2259"/>
      <c r="F8" s="2260"/>
      <c r="G8" s="124" t="s">
        <v>8</v>
      </c>
      <c r="H8" s="628" t="s">
        <v>672</v>
      </c>
      <c r="I8" s="628"/>
      <c r="J8" s="628"/>
      <c r="K8" s="628"/>
      <c r="L8" s="628"/>
      <c r="M8" s="628"/>
      <c r="N8" s="628"/>
      <c r="O8" s="125" t="s">
        <v>8</v>
      </c>
      <c r="P8" s="628" t="s">
        <v>673</v>
      </c>
      <c r="Q8" s="628"/>
      <c r="R8" s="628"/>
      <c r="S8" s="23"/>
      <c r="T8" s="23"/>
      <c r="U8" s="23"/>
      <c r="V8" s="23"/>
      <c r="W8" s="23"/>
      <c r="X8" s="23"/>
      <c r="Y8" s="23"/>
      <c r="Z8" s="62"/>
    </row>
    <row r="9" spans="2:26" s="1" customFormat="1" x14ac:dyDescent="0.2"/>
    <row r="10" spans="2:26" s="1" customFormat="1" x14ac:dyDescent="0.2">
      <c r="B10" s="5"/>
      <c r="C10" s="637"/>
      <c r="D10" s="637"/>
      <c r="E10" s="637"/>
      <c r="F10" s="637"/>
      <c r="G10" s="637"/>
      <c r="H10" s="637"/>
      <c r="I10" s="637"/>
      <c r="J10" s="637"/>
      <c r="K10" s="637"/>
      <c r="L10" s="637"/>
      <c r="M10" s="637"/>
      <c r="N10" s="637"/>
      <c r="O10" s="637"/>
      <c r="P10" s="637"/>
      <c r="Q10" s="637"/>
      <c r="R10" s="637"/>
      <c r="S10" s="637"/>
      <c r="T10" s="637"/>
      <c r="U10" s="637"/>
      <c r="V10" s="637"/>
      <c r="W10" s="637"/>
      <c r="X10" s="637"/>
      <c r="Y10" s="637"/>
      <c r="Z10" s="4"/>
    </row>
    <row r="11" spans="2:26" s="1" customFormat="1" x14ac:dyDescent="0.2">
      <c r="B11" s="59" t="s">
        <v>674</v>
      </c>
      <c r="Z11" s="636"/>
    </row>
    <row r="12" spans="2:26" s="1" customFormat="1" x14ac:dyDescent="0.2">
      <c r="B12" s="59"/>
      <c r="Z12" s="636"/>
    </row>
    <row r="13" spans="2:26" s="1" customFormat="1" x14ac:dyDescent="0.2">
      <c r="B13" s="59"/>
      <c r="C13" s="1" t="s">
        <v>617</v>
      </c>
      <c r="Z13" s="636"/>
    </row>
    <row r="14" spans="2:26" s="1" customFormat="1" ht="6.75" customHeight="1" x14ac:dyDescent="0.2">
      <c r="B14" s="59"/>
      <c r="Z14" s="636"/>
    </row>
    <row r="15" spans="2:26" s="1" customFormat="1" ht="26.25" customHeight="1" x14ac:dyDescent="0.2">
      <c r="B15" s="59"/>
      <c r="C15" s="589" t="s">
        <v>662</v>
      </c>
      <c r="D15" s="628"/>
      <c r="E15" s="628"/>
      <c r="F15" s="628"/>
      <c r="G15" s="629"/>
      <c r="H15" s="2443" t="s">
        <v>619</v>
      </c>
      <c r="I15" s="2444"/>
      <c r="J15" s="2444"/>
      <c r="K15" s="2259"/>
      <c r="L15" s="2259"/>
      <c r="M15" s="2259"/>
      <c r="N15" s="106" t="s">
        <v>603</v>
      </c>
      <c r="O15" s="59"/>
      <c r="U15" s="7"/>
      <c r="Z15" s="636"/>
    </row>
    <row r="16" spans="2:26" s="1" customFormat="1" x14ac:dyDescent="0.2">
      <c r="B16" s="59"/>
      <c r="L16" s="7"/>
      <c r="Q16" s="7"/>
      <c r="V16" s="7"/>
      <c r="Z16" s="636"/>
    </row>
    <row r="17" spans="2:26" s="1" customFormat="1" x14ac:dyDescent="0.2">
      <c r="B17" s="59"/>
      <c r="C17" s="1" t="s">
        <v>641</v>
      </c>
      <c r="Z17" s="636"/>
    </row>
    <row r="18" spans="2:26" s="1" customFormat="1" ht="4.5" customHeight="1" x14ac:dyDescent="0.2">
      <c r="B18" s="59"/>
      <c r="Z18" s="636"/>
    </row>
    <row r="19" spans="2:26" s="1" customFormat="1" ht="24" customHeight="1" x14ac:dyDescent="0.2">
      <c r="B19" s="59"/>
      <c r="C19" s="2258" t="s">
        <v>642</v>
      </c>
      <c r="D19" s="2259"/>
      <c r="E19" s="2259"/>
      <c r="F19" s="2259"/>
      <c r="G19" s="2259"/>
      <c r="H19" s="2259"/>
      <c r="I19" s="2259"/>
      <c r="J19" s="2259"/>
      <c r="K19" s="2259"/>
      <c r="L19" s="2259"/>
      <c r="M19" s="2259"/>
      <c r="N19" s="2259"/>
      <c r="O19" s="2260"/>
      <c r="P19" s="2258" t="s">
        <v>482</v>
      </c>
      <c r="Q19" s="2259"/>
      <c r="R19" s="2259"/>
      <c r="S19" s="2259"/>
      <c r="T19" s="2259"/>
      <c r="U19" s="2259"/>
      <c r="V19" s="2259"/>
      <c r="W19" s="2259"/>
      <c r="X19" s="2259"/>
      <c r="Y19" s="2260"/>
      <c r="Z19" s="63"/>
    </row>
    <row r="20" spans="2:26" s="1" customFormat="1" ht="21" customHeight="1" x14ac:dyDescent="0.2">
      <c r="B20" s="59"/>
      <c r="C20" s="2443"/>
      <c r="D20" s="2444"/>
      <c r="E20" s="2444"/>
      <c r="F20" s="2444"/>
      <c r="G20" s="2444"/>
      <c r="H20" s="2444"/>
      <c r="I20" s="2444"/>
      <c r="J20" s="2444"/>
      <c r="K20" s="2444"/>
      <c r="L20" s="2444"/>
      <c r="M20" s="2444"/>
      <c r="N20" s="2444"/>
      <c r="O20" s="2445"/>
      <c r="P20" s="2443"/>
      <c r="Q20" s="2444"/>
      <c r="R20" s="2444"/>
      <c r="S20" s="2444"/>
      <c r="T20" s="2444"/>
      <c r="U20" s="2444"/>
      <c r="V20" s="2444"/>
      <c r="W20" s="2444"/>
      <c r="X20" s="2444"/>
      <c r="Y20" s="2445"/>
      <c r="Z20" s="636"/>
    </row>
    <row r="21" spans="2:26" s="1" customFormat="1" ht="21" customHeight="1" x14ac:dyDescent="0.2">
      <c r="B21" s="59"/>
      <c r="C21" s="2443"/>
      <c r="D21" s="2444"/>
      <c r="E21" s="2444"/>
      <c r="F21" s="2444"/>
      <c r="G21" s="2444"/>
      <c r="H21" s="2444"/>
      <c r="I21" s="2444"/>
      <c r="J21" s="2444"/>
      <c r="K21" s="2444"/>
      <c r="L21" s="2444"/>
      <c r="M21" s="2444"/>
      <c r="N21" s="2444"/>
      <c r="O21" s="2445"/>
      <c r="P21" s="2443"/>
      <c r="Q21" s="2444"/>
      <c r="R21" s="2444"/>
      <c r="S21" s="2444"/>
      <c r="T21" s="2444"/>
      <c r="U21" s="2444"/>
      <c r="V21" s="2444"/>
      <c r="W21" s="2444"/>
      <c r="X21" s="2444"/>
      <c r="Y21" s="2445"/>
      <c r="Z21" s="636"/>
    </row>
    <row r="22" spans="2:26" s="1" customFormat="1" ht="21" customHeight="1" x14ac:dyDescent="0.2">
      <c r="B22" s="59"/>
      <c r="C22" s="2443"/>
      <c r="D22" s="2444"/>
      <c r="E22" s="2444"/>
      <c r="F22" s="2444"/>
      <c r="G22" s="2444"/>
      <c r="H22" s="2444"/>
      <c r="I22" s="2444"/>
      <c r="J22" s="2444"/>
      <c r="K22" s="2444"/>
      <c r="L22" s="2444"/>
      <c r="M22" s="2444"/>
      <c r="N22" s="2444"/>
      <c r="O22" s="2445"/>
      <c r="P22" s="2443"/>
      <c r="Q22" s="2444"/>
      <c r="R22" s="2444"/>
      <c r="S22" s="2444"/>
      <c r="T22" s="2444"/>
      <c r="U22" s="2444"/>
      <c r="V22" s="2444"/>
      <c r="W22" s="2444"/>
      <c r="X22" s="2444"/>
      <c r="Y22" s="2445"/>
      <c r="Z22" s="636"/>
    </row>
    <row r="23" spans="2:26" s="1" customFormat="1" ht="21" customHeight="1" x14ac:dyDescent="0.2">
      <c r="B23" s="59"/>
      <c r="C23" s="2443"/>
      <c r="D23" s="2444"/>
      <c r="E23" s="2444"/>
      <c r="F23" s="2444"/>
      <c r="G23" s="2444"/>
      <c r="H23" s="2444"/>
      <c r="I23" s="2444"/>
      <c r="J23" s="2444"/>
      <c r="K23" s="2444"/>
      <c r="L23" s="2444"/>
      <c r="M23" s="2444"/>
      <c r="N23" s="2444"/>
      <c r="O23" s="2445"/>
      <c r="P23" s="2443"/>
      <c r="Q23" s="2444"/>
      <c r="R23" s="2444"/>
      <c r="S23" s="2444"/>
      <c r="T23" s="2444"/>
      <c r="U23" s="2444"/>
      <c r="V23" s="2444"/>
      <c r="W23" s="2444"/>
      <c r="X23" s="2444"/>
      <c r="Y23" s="2445"/>
      <c r="Z23" s="636"/>
    </row>
    <row r="24" spans="2:26" s="1" customFormat="1" ht="21" customHeight="1" x14ac:dyDescent="0.2">
      <c r="B24" s="59"/>
      <c r="C24" s="2443"/>
      <c r="D24" s="2444"/>
      <c r="E24" s="2444"/>
      <c r="F24" s="2444"/>
      <c r="G24" s="2444"/>
      <c r="H24" s="2444"/>
      <c r="I24" s="2444"/>
      <c r="J24" s="2444"/>
      <c r="K24" s="2444"/>
      <c r="L24" s="2444"/>
      <c r="M24" s="2444"/>
      <c r="N24" s="2444"/>
      <c r="O24" s="2445"/>
      <c r="P24" s="2443"/>
      <c r="Q24" s="2444"/>
      <c r="R24" s="2444"/>
      <c r="S24" s="2444"/>
      <c r="T24" s="2444"/>
      <c r="U24" s="2444"/>
      <c r="V24" s="2444"/>
      <c r="W24" s="2444"/>
      <c r="X24" s="2444"/>
      <c r="Y24" s="2445"/>
      <c r="Z24" s="636"/>
    </row>
    <row r="25" spans="2:26" s="1" customFormat="1" ht="21" customHeight="1" x14ac:dyDescent="0.2">
      <c r="B25" s="59"/>
      <c r="C25" s="573"/>
      <c r="D25" s="573"/>
      <c r="E25" s="573"/>
      <c r="F25" s="573"/>
      <c r="G25" s="573"/>
      <c r="H25" s="573"/>
      <c r="I25" s="573"/>
      <c r="J25" s="573"/>
      <c r="K25" s="573"/>
      <c r="L25" s="573"/>
      <c r="M25" s="573"/>
      <c r="N25" s="573"/>
      <c r="O25" s="573"/>
      <c r="P25" s="637"/>
      <c r="Q25" s="637"/>
      <c r="R25" s="637"/>
      <c r="S25" s="637"/>
      <c r="T25" s="637"/>
      <c r="U25" s="637"/>
      <c r="V25" s="637"/>
      <c r="W25" s="637"/>
      <c r="X25" s="637"/>
      <c r="Y25" s="637"/>
      <c r="Z25" s="636"/>
    </row>
    <row r="26" spans="2:26" s="1" customFormat="1" ht="21" customHeight="1" x14ac:dyDescent="0.2">
      <c r="B26" s="59"/>
      <c r="C26" s="574"/>
      <c r="D26" s="574"/>
      <c r="E26" s="574"/>
      <c r="F26" s="574"/>
      <c r="G26" s="574"/>
      <c r="H26" s="574"/>
      <c r="I26" s="574"/>
      <c r="J26" s="574"/>
      <c r="K26" s="574"/>
      <c r="L26" s="574"/>
      <c r="M26" s="574"/>
      <c r="N26" s="574"/>
      <c r="O26" s="574"/>
      <c r="P26" s="6"/>
      <c r="Q26" s="6"/>
      <c r="R26" s="6"/>
      <c r="S26" s="6"/>
      <c r="T26" s="6"/>
      <c r="U26" s="589"/>
      <c r="V26" s="690" t="s">
        <v>580</v>
      </c>
      <c r="W26" s="690" t="s">
        <v>581</v>
      </c>
      <c r="X26" s="690" t="s">
        <v>582</v>
      </c>
      <c r="Y26" s="629"/>
      <c r="Z26" s="636"/>
    </row>
    <row r="27" spans="2:26" s="1" customFormat="1" ht="38.25" customHeight="1" x14ac:dyDescent="0.2">
      <c r="B27" s="59"/>
      <c r="C27" s="2681" t="s">
        <v>675</v>
      </c>
      <c r="D27" s="2680"/>
      <c r="E27" s="2680"/>
      <c r="F27" s="2680"/>
      <c r="G27" s="2680"/>
      <c r="H27" s="2680"/>
      <c r="I27" s="2680"/>
      <c r="J27" s="2680"/>
      <c r="K27" s="2680"/>
      <c r="L27" s="2680"/>
      <c r="M27" s="2680"/>
      <c r="N27" s="2680"/>
      <c r="O27" s="2680"/>
      <c r="P27" s="2680"/>
      <c r="Q27" s="2680"/>
      <c r="R27" s="2680"/>
      <c r="S27" s="2680"/>
      <c r="T27" s="14"/>
      <c r="U27" s="649"/>
      <c r="V27" s="572" t="s">
        <v>8</v>
      </c>
      <c r="W27" s="572" t="s">
        <v>581</v>
      </c>
      <c r="X27" s="572" t="s">
        <v>8</v>
      </c>
      <c r="Y27" s="653"/>
      <c r="Z27" s="636"/>
    </row>
    <row r="28" spans="2:26" s="1" customFormat="1" ht="70.5" customHeight="1" x14ac:dyDescent="0.2">
      <c r="B28" s="59"/>
      <c r="C28" s="2681" t="s">
        <v>676</v>
      </c>
      <c r="D28" s="2680"/>
      <c r="E28" s="2680"/>
      <c r="F28" s="2680"/>
      <c r="G28" s="2680"/>
      <c r="H28" s="2680"/>
      <c r="I28" s="2680"/>
      <c r="J28" s="2680"/>
      <c r="K28" s="2680"/>
      <c r="L28" s="2680"/>
      <c r="M28" s="2680"/>
      <c r="N28" s="2680"/>
      <c r="O28" s="2680"/>
      <c r="P28" s="2680"/>
      <c r="Q28" s="2680"/>
      <c r="R28" s="2680"/>
      <c r="S28" s="2680"/>
      <c r="T28" s="14"/>
      <c r="U28" s="649"/>
      <c r="V28" s="572" t="s">
        <v>8</v>
      </c>
      <c r="W28" s="572" t="s">
        <v>581</v>
      </c>
      <c r="X28" s="572" t="s">
        <v>8</v>
      </c>
      <c r="Y28" s="653"/>
      <c r="Z28" s="636"/>
    </row>
    <row r="29" spans="2:26" s="1" customFormat="1" ht="38.25" customHeight="1" x14ac:dyDescent="0.2">
      <c r="B29" s="59"/>
      <c r="C29" s="2443" t="s">
        <v>677</v>
      </c>
      <c r="D29" s="2444"/>
      <c r="E29" s="2444"/>
      <c r="F29" s="2444"/>
      <c r="G29" s="2444"/>
      <c r="H29" s="2444"/>
      <c r="I29" s="2444"/>
      <c r="J29" s="2444"/>
      <c r="K29" s="2444"/>
      <c r="L29" s="2444"/>
      <c r="M29" s="2444"/>
      <c r="N29" s="2444"/>
      <c r="O29" s="2444"/>
      <c r="P29" s="2444"/>
      <c r="Q29" s="2444"/>
      <c r="R29" s="2444"/>
      <c r="S29" s="2444"/>
      <c r="T29" s="653"/>
      <c r="U29" s="649"/>
      <c r="V29" s="572" t="s">
        <v>8</v>
      </c>
      <c r="W29" s="572" t="s">
        <v>581</v>
      </c>
      <c r="X29" s="572" t="s">
        <v>8</v>
      </c>
      <c r="Y29" s="653"/>
      <c r="Z29" s="636"/>
    </row>
    <row r="30" spans="2:26" s="1" customFormat="1" ht="38.25" customHeight="1" x14ac:dyDescent="0.2">
      <c r="B30" s="59"/>
      <c r="C30" s="2681" t="s">
        <v>678</v>
      </c>
      <c r="D30" s="2680"/>
      <c r="E30" s="2680"/>
      <c r="F30" s="2680"/>
      <c r="G30" s="2680"/>
      <c r="H30" s="2680"/>
      <c r="I30" s="2680"/>
      <c r="J30" s="2680"/>
      <c r="K30" s="2680"/>
      <c r="L30" s="2680"/>
      <c r="M30" s="2680"/>
      <c r="N30" s="2680"/>
      <c r="O30" s="2680"/>
      <c r="P30" s="2680"/>
      <c r="Q30" s="2680"/>
      <c r="R30" s="2680"/>
      <c r="S30" s="2680"/>
      <c r="T30" s="653"/>
      <c r="U30" s="649"/>
      <c r="V30" s="572" t="s">
        <v>8</v>
      </c>
      <c r="W30" s="572" t="s">
        <v>581</v>
      </c>
      <c r="X30" s="572" t="s">
        <v>8</v>
      </c>
      <c r="Y30" s="653"/>
      <c r="Z30" s="636"/>
    </row>
    <row r="31" spans="2:26" s="1" customFormat="1" ht="38.25" customHeight="1" x14ac:dyDescent="0.2">
      <c r="B31" s="59"/>
      <c r="C31" s="2681" t="s">
        <v>679</v>
      </c>
      <c r="D31" s="2680"/>
      <c r="E31" s="2680"/>
      <c r="F31" s="2680"/>
      <c r="G31" s="2680"/>
      <c r="H31" s="2680"/>
      <c r="I31" s="2680"/>
      <c r="J31" s="2680"/>
      <c r="K31" s="2680"/>
      <c r="L31" s="2680"/>
      <c r="M31" s="2680"/>
      <c r="N31" s="2680"/>
      <c r="O31" s="2680"/>
      <c r="P31" s="2680"/>
      <c r="Q31" s="2680"/>
      <c r="R31" s="2680"/>
      <c r="S31" s="2680"/>
      <c r="T31" s="653"/>
      <c r="U31" s="649"/>
      <c r="V31" s="572" t="s">
        <v>8</v>
      </c>
      <c r="W31" s="572" t="s">
        <v>581</v>
      </c>
      <c r="X31" s="572" t="s">
        <v>8</v>
      </c>
      <c r="Y31" s="653"/>
      <c r="Z31" s="636"/>
    </row>
    <row r="32" spans="2:26" s="1" customFormat="1" x14ac:dyDescent="0.2">
      <c r="B32" s="55"/>
      <c r="C32" s="6"/>
      <c r="D32" s="6"/>
      <c r="E32" s="6"/>
      <c r="F32" s="6"/>
      <c r="G32" s="6"/>
      <c r="H32" s="6"/>
      <c r="I32" s="6"/>
      <c r="J32" s="6"/>
      <c r="K32" s="6"/>
      <c r="L32" s="6"/>
      <c r="M32" s="6"/>
      <c r="N32" s="6"/>
      <c r="O32" s="6"/>
      <c r="P32" s="6"/>
      <c r="Q32" s="6"/>
      <c r="R32" s="6"/>
      <c r="S32" s="6"/>
      <c r="T32" s="6"/>
      <c r="U32" s="6"/>
      <c r="V32" s="6"/>
      <c r="W32" s="6"/>
      <c r="X32" s="6"/>
      <c r="Y32" s="6"/>
      <c r="Z32" s="56"/>
    </row>
    <row r="33" s="1" customFormat="1" x14ac:dyDescent="0.2"/>
    <row r="118" spans="3:7" x14ac:dyDescent="0.2">
      <c r="C118" s="19"/>
      <c r="D118" s="19"/>
      <c r="E118" s="19"/>
      <c r="F118" s="19"/>
      <c r="G118" s="19"/>
    </row>
    <row r="119" spans="3:7" x14ac:dyDescent="0.2">
      <c r="C119" s="17"/>
    </row>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10"/>
  <dataValidations count="1">
    <dataValidation type="list" allowBlank="1" showInputMessage="1" showErrorMessage="1" sqref="L7 G7:G8 Q7 O8 V27:V31 X27:X31" xr:uid="{00000000-0002-0000-2D00-000000000000}">
      <formula1>"□,■"</formula1>
    </dataValidation>
  </dataValidations>
  <pageMargins left="0.7" right="0.7" top="0.75" bottom="0.75" header="0.3" footer="0.3"/>
  <pageSetup paperSize="9" scale="94" fitToHeight="0" orientation="portrai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85">
    <pageSetUpPr fitToPage="1"/>
  </sheetPr>
  <dimension ref="A1:AK123"/>
  <sheetViews>
    <sheetView view="pageBreakPreview" zoomScale="60" zoomScaleNormal="100" workbookViewId="0"/>
  </sheetViews>
  <sheetFormatPr defaultColWidth="3.44140625" defaultRowHeight="13.2" x14ac:dyDescent="0.2"/>
  <cols>
    <col min="1" max="1" width="1.21875" style="3" customWidth="1"/>
    <col min="2" max="2" width="3.109375" style="57" customWidth="1"/>
    <col min="3" max="30" width="3.109375" style="3" customWidth="1"/>
    <col min="31" max="33" width="3.21875" style="3" customWidth="1"/>
    <col min="34" max="34" width="3.109375" style="3" customWidth="1"/>
    <col min="35" max="35" width="1.21875" style="3" customWidth="1"/>
    <col min="36" max="16384" width="3.44140625" style="3"/>
  </cols>
  <sheetData>
    <row r="1" spans="2:35" s="1" customFormat="1" x14ac:dyDescent="0.2"/>
    <row r="2" spans="2:35" s="1" customFormat="1" x14ac:dyDescent="0.2">
      <c r="B2" s="1" t="s">
        <v>720</v>
      </c>
    </row>
    <row r="3" spans="2:35" s="1" customFormat="1" x14ac:dyDescent="0.2">
      <c r="Y3" s="598" t="s">
        <v>427</v>
      </c>
      <c r="Z3" s="2441"/>
      <c r="AA3" s="2441"/>
      <c r="AB3" s="598" t="s">
        <v>428</v>
      </c>
      <c r="AC3" s="2441"/>
      <c r="AD3" s="2441"/>
      <c r="AE3" s="598" t="s">
        <v>429</v>
      </c>
      <c r="AF3" s="2441"/>
      <c r="AG3" s="2441"/>
      <c r="AH3" s="598" t="s">
        <v>477</v>
      </c>
    </row>
    <row r="4" spans="2:35" s="1" customFormat="1" x14ac:dyDescent="0.2">
      <c r="AH4" s="598"/>
    </row>
    <row r="5" spans="2:35" s="1" customFormat="1" x14ac:dyDescent="0.2">
      <c r="B5" s="2441" t="s">
        <v>1587</v>
      </c>
      <c r="C5" s="2441"/>
      <c r="D5" s="2441"/>
      <c r="E5" s="2441"/>
      <c r="F5" s="2441"/>
      <c r="G5" s="2441"/>
      <c r="H5" s="2441"/>
      <c r="I5" s="2441"/>
      <c r="J5" s="2441"/>
      <c r="K5" s="2441"/>
      <c r="L5" s="2441"/>
      <c r="M5" s="2441"/>
      <c r="N5" s="2441"/>
      <c r="O5" s="2441"/>
      <c r="P5" s="2441"/>
      <c r="Q5" s="2441"/>
      <c r="R5" s="2441"/>
      <c r="S5" s="2441"/>
      <c r="T5" s="2441"/>
      <c r="U5" s="2441"/>
      <c r="V5" s="2441"/>
      <c r="W5" s="2441"/>
      <c r="X5" s="2441"/>
      <c r="Y5" s="2441"/>
      <c r="Z5" s="2441"/>
      <c r="AA5" s="2441"/>
      <c r="AB5" s="2441"/>
      <c r="AC5" s="2441"/>
      <c r="AD5" s="2441"/>
      <c r="AE5" s="2441"/>
      <c r="AF5" s="2441"/>
      <c r="AG5" s="2441"/>
      <c r="AH5" s="2441"/>
    </row>
    <row r="6" spans="2:35" s="1" customFormat="1" x14ac:dyDescent="0.2"/>
    <row r="7" spans="2:35" s="1" customFormat="1" ht="21" customHeight="1" x14ac:dyDescent="0.2">
      <c r="B7" s="2545" t="s">
        <v>749</v>
      </c>
      <c r="C7" s="2545"/>
      <c r="D7" s="2545"/>
      <c r="E7" s="2545"/>
      <c r="F7" s="2443"/>
      <c r="G7" s="644"/>
      <c r="H7" s="645"/>
      <c r="I7" s="645"/>
      <c r="J7" s="645"/>
      <c r="K7" s="645"/>
      <c r="L7" s="645"/>
      <c r="M7" s="645"/>
      <c r="N7" s="645"/>
      <c r="O7" s="645"/>
      <c r="P7" s="645"/>
      <c r="Q7" s="645"/>
      <c r="R7" s="645"/>
      <c r="S7" s="645"/>
      <c r="T7" s="645"/>
      <c r="U7" s="645"/>
      <c r="V7" s="645"/>
      <c r="W7" s="645"/>
      <c r="X7" s="645"/>
      <c r="Y7" s="645"/>
      <c r="Z7" s="645"/>
      <c r="AA7" s="645"/>
      <c r="AB7" s="645"/>
      <c r="AC7" s="645"/>
      <c r="AD7" s="645"/>
      <c r="AE7" s="645"/>
      <c r="AF7" s="645"/>
      <c r="AG7" s="645"/>
      <c r="AH7" s="646"/>
    </row>
    <row r="8" spans="2:35" ht="21" customHeight="1" x14ac:dyDescent="0.2">
      <c r="B8" s="2443" t="s">
        <v>750</v>
      </c>
      <c r="C8" s="2444"/>
      <c r="D8" s="2444"/>
      <c r="E8" s="2444"/>
      <c r="F8" s="2445"/>
      <c r="G8" s="124" t="s">
        <v>8</v>
      </c>
      <c r="H8" s="649" t="s">
        <v>573</v>
      </c>
      <c r="I8" s="649"/>
      <c r="J8" s="649"/>
      <c r="K8" s="649"/>
      <c r="L8" s="125" t="s">
        <v>8</v>
      </c>
      <c r="M8" s="649" t="s">
        <v>574</v>
      </c>
      <c r="N8" s="649"/>
      <c r="O8" s="649"/>
      <c r="P8" s="649"/>
      <c r="Q8" s="125" t="s">
        <v>8</v>
      </c>
      <c r="R8" s="649" t="s">
        <v>575</v>
      </c>
      <c r="S8"/>
      <c r="T8" s="264"/>
      <c r="U8"/>
      <c r="V8" s="647"/>
      <c r="W8" s="647"/>
      <c r="X8" s="647"/>
      <c r="Y8" s="647"/>
      <c r="Z8" s="647"/>
      <c r="AA8" s="647"/>
      <c r="AB8" s="647"/>
      <c r="AC8" s="647"/>
      <c r="AD8" s="647"/>
      <c r="AE8" s="647"/>
      <c r="AF8" s="647"/>
      <c r="AG8" s="647"/>
      <c r="AH8" s="142"/>
    </row>
    <row r="9" spans="2:35" ht="21" customHeight="1" x14ac:dyDescent="0.2">
      <c r="B9" s="2516" t="s">
        <v>751</v>
      </c>
      <c r="C9" s="2517"/>
      <c r="D9" s="2517"/>
      <c r="E9" s="2517"/>
      <c r="F9" s="2518"/>
      <c r="G9" s="143" t="s">
        <v>8</v>
      </c>
      <c r="H9" s="637" t="s">
        <v>1296</v>
      </c>
      <c r="I9" s="13"/>
      <c r="J9" s="13"/>
      <c r="K9" s="13"/>
      <c r="L9" s="13"/>
      <c r="M9" s="13"/>
      <c r="N9" s="13"/>
      <c r="O9" s="13"/>
      <c r="P9" s="13"/>
      <c r="Q9" s="13"/>
      <c r="R9" s="13"/>
      <c r="S9" s="13"/>
      <c r="T9"/>
      <c r="U9" s="133" t="s">
        <v>8</v>
      </c>
      <c r="V9" s="637" t="s">
        <v>788</v>
      </c>
      <c r="W9" s="637"/>
      <c r="X9" s="144"/>
      <c r="Y9" s="144"/>
      <c r="Z9" s="144"/>
      <c r="AA9" s="144"/>
      <c r="AB9" s="144"/>
      <c r="AC9" s="144"/>
      <c r="AD9" s="144"/>
      <c r="AE9" s="144"/>
      <c r="AF9" s="144"/>
      <c r="AG9" s="144"/>
      <c r="AH9" s="145"/>
    </row>
    <row r="10" spans="2:35" ht="21" customHeight="1" x14ac:dyDescent="0.2">
      <c r="B10" s="2557"/>
      <c r="C10" s="2256"/>
      <c r="D10" s="2256"/>
      <c r="E10" s="2256"/>
      <c r="F10" s="2256"/>
      <c r="G10" s="134" t="s">
        <v>8</v>
      </c>
      <c r="H10" s="1" t="s">
        <v>1297</v>
      </c>
      <c r="I10" s="2"/>
      <c r="J10" s="2"/>
      <c r="K10" s="2"/>
      <c r="L10" s="2"/>
      <c r="M10" s="2"/>
      <c r="N10" s="2"/>
      <c r="O10" s="2"/>
      <c r="P10" s="2"/>
      <c r="Q10" s="2"/>
      <c r="R10" s="2"/>
      <c r="S10" s="2"/>
      <c r="T10"/>
      <c r="U10" s="126" t="s">
        <v>8</v>
      </c>
      <c r="V10" s="1" t="s">
        <v>1298</v>
      </c>
      <c r="W10" s="1"/>
      <c r="X10" s="157"/>
      <c r="Y10" s="157"/>
      <c r="Z10" s="157"/>
      <c r="AA10" s="157"/>
      <c r="AB10" s="157"/>
      <c r="AC10" s="157"/>
      <c r="AD10" s="157"/>
      <c r="AE10" s="157"/>
      <c r="AF10" s="157"/>
      <c r="AG10" s="157"/>
      <c r="AH10" s="158"/>
    </row>
    <row r="11" spans="2:35" ht="21" customHeight="1" x14ac:dyDescent="0.2">
      <c r="B11" s="2557"/>
      <c r="C11" s="2256"/>
      <c r="D11" s="2256"/>
      <c r="E11" s="2256"/>
      <c r="F11" s="2256"/>
      <c r="G11" s="134" t="s">
        <v>8</v>
      </c>
      <c r="H11" s="1" t="s">
        <v>1299</v>
      </c>
      <c r="I11" s="2"/>
      <c r="J11" s="2"/>
      <c r="K11" s="2"/>
      <c r="L11" s="2"/>
      <c r="M11" s="2"/>
      <c r="N11" s="2"/>
      <c r="O11" s="2"/>
      <c r="P11" s="2"/>
      <c r="Q11" s="2"/>
      <c r="R11" s="2"/>
      <c r="S11" s="2"/>
      <c r="T11"/>
      <c r="U11" s="126" t="s">
        <v>8</v>
      </c>
      <c r="V11" s="2" t="s">
        <v>1300</v>
      </c>
      <c r="W11" s="2"/>
      <c r="X11" s="157"/>
      <c r="Y11" s="157"/>
      <c r="Z11" s="157"/>
      <c r="AA11" s="157"/>
      <c r="AB11" s="157"/>
      <c r="AC11" s="157"/>
      <c r="AD11" s="157"/>
      <c r="AE11" s="157"/>
      <c r="AF11" s="157"/>
      <c r="AG11" s="157"/>
      <c r="AH11" s="158"/>
      <c r="AI11" s="118"/>
    </row>
    <row r="12" spans="2:35" ht="21" customHeight="1" x14ac:dyDescent="0.2">
      <c r="B12" s="2519"/>
      <c r="C12" s="2346"/>
      <c r="D12" s="2346"/>
      <c r="E12" s="2346"/>
      <c r="F12" s="2520"/>
      <c r="G12" s="127" t="s">
        <v>8</v>
      </c>
      <c r="H12" s="6" t="s">
        <v>779</v>
      </c>
      <c r="I12" s="23"/>
      <c r="J12" s="23"/>
      <c r="K12" s="23"/>
      <c r="L12" s="23"/>
      <c r="M12" s="23"/>
      <c r="N12" s="23"/>
      <c r="O12" s="23"/>
      <c r="P12" s="23"/>
      <c r="Q12" s="23"/>
      <c r="R12" s="23"/>
      <c r="S12" s="23"/>
      <c r="T12" s="128"/>
      <c r="U12" s="23"/>
      <c r="V12" s="23"/>
      <c r="W12" s="23"/>
      <c r="X12" s="146"/>
      <c r="Y12" s="146"/>
      <c r="Z12" s="146"/>
      <c r="AA12" s="146"/>
      <c r="AB12" s="146"/>
      <c r="AC12" s="146"/>
      <c r="AD12" s="146"/>
      <c r="AE12" s="146"/>
      <c r="AF12" s="146"/>
      <c r="AG12" s="146"/>
      <c r="AH12" s="147"/>
    </row>
    <row r="13" spans="2:35" ht="21" customHeight="1" x14ac:dyDescent="0.2">
      <c r="B13" s="2516" t="s">
        <v>752</v>
      </c>
      <c r="C13" s="2517"/>
      <c r="D13" s="2517"/>
      <c r="E13" s="2517"/>
      <c r="F13" s="2518"/>
      <c r="G13" s="143" t="s">
        <v>8</v>
      </c>
      <c r="H13" s="637" t="s">
        <v>1301</v>
      </c>
      <c r="I13" s="13"/>
      <c r="J13" s="13"/>
      <c r="K13" s="13"/>
      <c r="L13" s="13"/>
      <c r="M13" s="13"/>
      <c r="N13" s="13"/>
      <c r="O13" s="13"/>
      <c r="P13" s="13"/>
      <c r="Q13" s="13"/>
      <c r="R13" s="13"/>
      <c r="S13" s="2"/>
      <c r="T13" s="13"/>
      <c r="U13" s="133"/>
      <c r="V13" s="133"/>
      <c r="W13" s="133"/>
      <c r="X13" s="637"/>
      <c r="Y13" s="144"/>
      <c r="Z13" s="144"/>
      <c r="AA13" s="144"/>
      <c r="AB13" s="144"/>
      <c r="AC13" s="144"/>
      <c r="AD13" s="144"/>
      <c r="AE13" s="144"/>
      <c r="AF13" s="144"/>
      <c r="AG13" s="144"/>
      <c r="AH13" s="145"/>
    </row>
    <row r="14" spans="2:35" ht="21" customHeight="1" x14ac:dyDescent="0.2">
      <c r="B14" s="2519"/>
      <c r="C14" s="2346"/>
      <c r="D14" s="2346"/>
      <c r="E14" s="2346"/>
      <c r="F14" s="2520"/>
      <c r="G14" s="127" t="s">
        <v>8</v>
      </c>
      <c r="H14" s="6" t="s">
        <v>1302</v>
      </c>
      <c r="I14" s="23"/>
      <c r="J14" s="23"/>
      <c r="K14" s="23"/>
      <c r="L14" s="23"/>
      <c r="M14" s="23"/>
      <c r="N14" s="23"/>
      <c r="O14" s="23"/>
      <c r="P14" s="23"/>
      <c r="Q14" s="23"/>
      <c r="R14" s="23"/>
      <c r="S14" s="23"/>
      <c r="T14" s="23"/>
      <c r="U14" s="146"/>
      <c r="V14" s="146"/>
      <c r="W14" s="146"/>
      <c r="X14" s="146"/>
      <c r="Y14" s="146"/>
      <c r="Z14" s="146"/>
      <c r="AA14" s="146"/>
      <c r="AB14" s="146"/>
      <c r="AC14" s="146"/>
      <c r="AD14" s="146"/>
      <c r="AE14" s="146"/>
      <c r="AF14" s="146"/>
      <c r="AG14" s="146"/>
      <c r="AH14" s="147"/>
    </row>
    <row r="15" spans="2:35" ht="13.5" customHeight="1" x14ac:dyDescent="0.2">
      <c r="B15" s="1"/>
      <c r="C15" s="1"/>
      <c r="D15" s="1"/>
      <c r="E15" s="1"/>
      <c r="F15" s="1"/>
      <c r="G15" s="126"/>
      <c r="H15" s="1"/>
      <c r="I15" s="2"/>
      <c r="J15" s="2"/>
      <c r="K15" s="2"/>
      <c r="L15" s="2"/>
      <c r="M15" s="2"/>
      <c r="N15" s="2"/>
      <c r="O15" s="2"/>
      <c r="P15" s="2"/>
      <c r="Q15" s="2"/>
      <c r="R15" s="2"/>
      <c r="S15" s="2"/>
      <c r="T15" s="2"/>
      <c r="U15" s="157"/>
      <c r="V15" s="157"/>
      <c r="W15" s="157"/>
      <c r="X15" s="157"/>
      <c r="Y15" s="157"/>
      <c r="Z15" s="157"/>
      <c r="AA15" s="157"/>
      <c r="AB15" s="157"/>
      <c r="AC15" s="157"/>
      <c r="AD15" s="157"/>
      <c r="AE15" s="157"/>
      <c r="AF15" s="157"/>
      <c r="AG15" s="157"/>
      <c r="AH15" s="157"/>
    </row>
    <row r="16" spans="2:35" ht="21" customHeight="1" x14ac:dyDescent="0.2">
      <c r="B16" s="5" t="s">
        <v>1303</v>
      </c>
      <c r="C16" s="637"/>
      <c r="D16" s="637"/>
      <c r="E16" s="637"/>
      <c r="F16" s="637"/>
      <c r="G16" s="133"/>
      <c r="H16" s="637"/>
      <c r="I16" s="13"/>
      <c r="J16" s="13"/>
      <c r="K16" s="13"/>
      <c r="L16" s="13"/>
      <c r="M16" s="13"/>
      <c r="N16" s="13"/>
      <c r="O16" s="13"/>
      <c r="P16" s="13"/>
      <c r="Q16" s="13"/>
      <c r="R16" s="13"/>
      <c r="S16" s="13"/>
      <c r="T16" s="13"/>
      <c r="U16" s="144"/>
      <c r="V16" s="144"/>
      <c r="W16" s="144"/>
      <c r="X16" s="144"/>
      <c r="Y16" s="144"/>
      <c r="Z16" s="144"/>
      <c r="AA16" s="144"/>
      <c r="AB16" s="144"/>
      <c r="AC16" s="144"/>
      <c r="AD16" s="144"/>
      <c r="AE16" s="144"/>
      <c r="AF16" s="144"/>
      <c r="AG16" s="144"/>
      <c r="AH16" s="145"/>
    </row>
    <row r="17" spans="2:37" ht="21" customHeight="1" x14ac:dyDescent="0.2">
      <c r="B17" s="59"/>
      <c r="C17" s="1" t="s">
        <v>1304</v>
      </c>
      <c r="D17" s="1"/>
      <c r="E17" s="1"/>
      <c r="F17" s="1"/>
      <c r="G17" s="126"/>
      <c r="H17" s="1"/>
      <c r="I17" s="2"/>
      <c r="J17" s="2"/>
      <c r="K17" s="2"/>
      <c r="L17" s="2"/>
      <c r="M17" s="2"/>
      <c r="N17" s="2"/>
      <c r="O17" s="2"/>
      <c r="P17" s="2"/>
      <c r="Q17" s="2"/>
      <c r="R17" s="2"/>
      <c r="S17" s="2"/>
      <c r="T17" s="2"/>
      <c r="U17" s="157"/>
      <c r="V17" s="157"/>
      <c r="W17" s="157"/>
      <c r="X17" s="157"/>
      <c r="Y17" s="157"/>
      <c r="Z17" s="157"/>
      <c r="AA17" s="157"/>
      <c r="AB17" s="157"/>
      <c r="AC17" s="157"/>
      <c r="AD17" s="157"/>
      <c r="AE17" s="157"/>
      <c r="AF17" s="157"/>
      <c r="AG17" s="157"/>
      <c r="AH17" s="158"/>
    </row>
    <row r="18" spans="2:37" ht="21" customHeight="1" x14ac:dyDescent="0.2">
      <c r="B18" s="66"/>
      <c r="C18" s="2688" t="s">
        <v>1305</v>
      </c>
      <c r="D18" s="2688"/>
      <c r="E18" s="2688"/>
      <c r="F18" s="2688"/>
      <c r="G18" s="2688"/>
      <c r="H18" s="2688"/>
      <c r="I18" s="2688"/>
      <c r="J18" s="2688"/>
      <c r="K18" s="2688"/>
      <c r="L18" s="2688"/>
      <c r="M18" s="2688"/>
      <c r="N18" s="2688"/>
      <c r="O18" s="2688"/>
      <c r="P18" s="2688"/>
      <c r="Q18" s="2688"/>
      <c r="R18" s="2688"/>
      <c r="S18" s="2688"/>
      <c r="T18" s="2688"/>
      <c r="U18" s="2688"/>
      <c r="V18" s="2688"/>
      <c r="W18" s="2688"/>
      <c r="X18" s="2688"/>
      <c r="Y18" s="2688"/>
      <c r="Z18" s="2688"/>
      <c r="AA18" s="2698" t="s">
        <v>1306</v>
      </c>
      <c r="AB18" s="2698"/>
      <c r="AC18" s="2698"/>
      <c r="AD18" s="2698"/>
      <c r="AE18" s="2698"/>
      <c r="AF18" s="2698"/>
      <c r="AG18" s="2698"/>
      <c r="AH18" s="158"/>
      <c r="AK18" s="265"/>
    </row>
    <row r="19" spans="2:37" ht="21" customHeight="1" x14ac:dyDescent="0.2">
      <c r="B19" s="66"/>
      <c r="C19" s="2699"/>
      <c r="D19" s="2699"/>
      <c r="E19" s="2699"/>
      <c r="F19" s="2699"/>
      <c r="G19" s="2699"/>
      <c r="H19" s="2699"/>
      <c r="I19" s="2699"/>
      <c r="J19" s="2699"/>
      <c r="K19" s="2699"/>
      <c r="L19" s="2699"/>
      <c r="M19" s="2699"/>
      <c r="N19" s="2699"/>
      <c r="O19" s="2699"/>
      <c r="P19" s="2699"/>
      <c r="Q19" s="2699"/>
      <c r="R19" s="2699"/>
      <c r="S19" s="2699"/>
      <c r="T19" s="2699"/>
      <c r="U19" s="2699"/>
      <c r="V19" s="2699"/>
      <c r="W19" s="2699"/>
      <c r="X19" s="2699"/>
      <c r="Y19" s="2699"/>
      <c r="Z19" s="2699"/>
      <c r="AA19" s="266"/>
      <c r="AB19" s="266"/>
      <c r="AC19" s="266"/>
      <c r="AD19" s="266"/>
      <c r="AE19" s="266"/>
      <c r="AF19" s="266"/>
      <c r="AG19" s="266"/>
      <c r="AH19" s="158"/>
      <c r="AK19" s="265"/>
    </row>
    <row r="20" spans="2:37" ht="9" customHeight="1" x14ac:dyDescent="0.2">
      <c r="B20" s="66"/>
      <c r="C20" s="582"/>
      <c r="D20" s="582"/>
      <c r="E20" s="582"/>
      <c r="F20" s="582"/>
      <c r="G20" s="582"/>
      <c r="H20" s="582"/>
      <c r="I20" s="582"/>
      <c r="J20" s="582"/>
      <c r="K20" s="582"/>
      <c r="L20" s="582"/>
      <c r="M20" s="582"/>
      <c r="N20" s="582"/>
      <c r="O20" s="582"/>
      <c r="P20" s="582"/>
      <c r="Q20" s="582"/>
      <c r="R20" s="582"/>
      <c r="S20" s="582"/>
      <c r="T20" s="582"/>
      <c r="U20" s="582"/>
      <c r="V20" s="582"/>
      <c r="W20" s="582"/>
      <c r="X20" s="582"/>
      <c r="Y20" s="582"/>
      <c r="Z20" s="582"/>
      <c r="AA20" s="144"/>
      <c r="AB20" s="144"/>
      <c r="AC20" s="144"/>
      <c r="AD20" s="144"/>
      <c r="AE20" s="144"/>
      <c r="AF20" s="144"/>
      <c r="AG20" s="144"/>
      <c r="AH20" s="158"/>
      <c r="AK20" s="267"/>
    </row>
    <row r="21" spans="2:37" ht="21" customHeight="1" x14ac:dyDescent="0.2">
      <c r="B21" s="66"/>
      <c r="C21" s="62" t="s">
        <v>1307</v>
      </c>
      <c r="D21" s="249"/>
      <c r="E21" s="249"/>
      <c r="F21" s="249"/>
      <c r="G21" s="268"/>
      <c r="H21" s="157"/>
      <c r="I21" s="157"/>
      <c r="J21" s="157"/>
      <c r="K21" s="157"/>
      <c r="L21" s="157"/>
      <c r="M21" s="157"/>
      <c r="N21" s="157"/>
      <c r="O21" s="157"/>
      <c r="P21" s="157"/>
      <c r="Q21" s="157"/>
      <c r="R21" s="157"/>
      <c r="S21" s="157"/>
      <c r="T21" s="157"/>
      <c r="U21" s="157"/>
      <c r="V21" s="157"/>
      <c r="W21" s="157"/>
      <c r="X21" s="157"/>
      <c r="Y21" s="157"/>
      <c r="Z21" s="157"/>
      <c r="AA21" s="157"/>
      <c r="AB21" s="157"/>
      <c r="AC21" s="157"/>
      <c r="AD21" s="157"/>
      <c r="AE21" s="157"/>
      <c r="AF21" s="157"/>
      <c r="AG21" s="157"/>
      <c r="AH21" s="158"/>
    </row>
    <row r="22" spans="2:37" ht="21" customHeight="1" x14ac:dyDescent="0.2">
      <c r="B22" s="66"/>
      <c r="C22" s="2688" t="s">
        <v>1308</v>
      </c>
      <c r="D22" s="2688"/>
      <c r="E22" s="2688"/>
      <c r="F22" s="2688"/>
      <c r="G22" s="2688"/>
      <c r="H22" s="2688"/>
      <c r="I22" s="2688"/>
      <c r="J22" s="2688"/>
      <c r="K22" s="2688"/>
      <c r="L22" s="2688"/>
      <c r="M22" s="2688"/>
      <c r="N22" s="2688"/>
      <c r="O22" s="2688"/>
      <c r="P22" s="2688"/>
      <c r="Q22" s="2688"/>
      <c r="R22" s="2688"/>
      <c r="S22" s="2688"/>
      <c r="T22" s="2688"/>
      <c r="U22" s="2688"/>
      <c r="V22" s="2688"/>
      <c r="W22" s="2688"/>
      <c r="X22" s="2688"/>
      <c r="Y22" s="2688"/>
      <c r="Z22" s="2688"/>
      <c r="AA22" s="2698" t="s">
        <v>1306</v>
      </c>
      <c r="AB22" s="2698"/>
      <c r="AC22" s="2698"/>
      <c r="AD22" s="2698"/>
      <c r="AE22" s="2698"/>
      <c r="AF22" s="2698"/>
      <c r="AG22" s="2698"/>
      <c r="AH22" s="158"/>
    </row>
    <row r="23" spans="2:37" ht="20.100000000000001" customHeight="1" x14ac:dyDescent="0.2">
      <c r="B23" s="64"/>
      <c r="C23" s="2688"/>
      <c r="D23" s="2688"/>
      <c r="E23" s="2688"/>
      <c r="F23" s="2688"/>
      <c r="G23" s="2688"/>
      <c r="H23" s="2688"/>
      <c r="I23" s="2688"/>
      <c r="J23" s="2688"/>
      <c r="K23" s="2688"/>
      <c r="L23" s="2688"/>
      <c r="M23" s="2688"/>
      <c r="N23" s="2688"/>
      <c r="O23" s="2688"/>
      <c r="P23" s="2688"/>
      <c r="Q23" s="2688"/>
      <c r="R23" s="2688"/>
      <c r="S23" s="2688"/>
      <c r="T23" s="2688"/>
      <c r="U23" s="2688"/>
      <c r="V23" s="2688"/>
      <c r="W23" s="2688"/>
      <c r="X23" s="2688"/>
      <c r="Y23" s="2688"/>
      <c r="Z23" s="2699"/>
      <c r="AA23" s="269"/>
      <c r="AB23" s="269"/>
      <c r="AC23" s="269"/>
      <c r="AD23" s="269"/>
      <c r="AE23" s="269"/>
      <c r="AF23" s="269"/>
      <c r="AG23" s="269"/>
      <c r="AH23" s="270"/>
    </row>
    <row r="24" spans="2:37" s="1" customFormat="1" ht="20.100000000000001" customHeight="1" x14ac:dyDescent="0.2">
      <c r="B24" s="64"/>
      <c r="C24" s="2537" t="s">
        <v>1309</v>
      </c>
      <c r="D24" s="2538"/>
      <c r="E24" s="2538"/>
      <c r="F24" s="2538"/>
      <c r="G24" s="2538"/>
      <c r="H24" s="2538"/>
      <c r="I24" s="2538"/>
      <c r="J24" s="2538"/>
      <c r="K24" s="2538"/>
      <c r="L24" s="2538"/>
      <c r="M24" s="143" t="s">
        <v>8</v>
      </c>
      <c r="N24" s="637" t="s">
        <v>1310</v>
      </c>
      <c r="O24" s="637"/>
      <c r="P24" s="637"/>
      <c r="Q24" s="13"/>
      <c r="R24" s="13"/>
      <c r="S24" s="13"/>
      <c r="T24" s="13"/>
      <c r="U24" s="13"/>
      <c r="V24" s="13"/>
      <c r="W24" s="133" t="s">
        <v>8</v>
      </c>
      <c r="X24" s="637" t="s">
        <v>1311</v>
      </c>
      <c r="Y24" s="271"/>
      <c r="Z24" s="271"/>
      <c r="AA24" s="13"/>
      <c r="AB24" s="13"/>
      <c r="AC24" s="13"/>
      <c r="AD24" s="13"/>
      <c r="AE24" s="13"/>
      <c r="AF24" s="13"/>
      <c r="AG24" s="14"/>
      <c r="AH24" s="158"/>
    </row>
    <row r="25" spans="2:37" s="1" customFormat="1" ht="20.100000000000001" customHeight="1" x14ac:dyDescent="0.2">
      <c r="B25" s="66"/>
      <c r="C25" s="2542"/>
      <c r="D25" s="2543"/>
      <c r="E25" s="2543"/>
      <c r="F25" s="2543"/>
      <c r="G25" s="2543"/>
      <c r="H25" s="2543"/>
      <c r="I25" s="2543"/>
      <c r="J25" s="2543"/>
      <c r="K25" s="2543"/>
      <c r="L25" s="2543"/>
      <c r="M25" s="127" t="s">
        <v>8</v>
      </c>
      <c r="N25" s="6" t="s">
        <v>1312</v>
      </c>
      <c r="O25" s="6"/>
      <c r="P25" s="6"/>
      <c r="Q25" s="23"/>
      <c r="R25" s="23"/>
      <c r="S25" s="23"/>
      <c r="T25" s="23"/>
      <c r="U25" s="23"/>
      <c r="V25" s="23"/>
      <c r="W25" s="128" t="s">
        <v>8</v>
      </c>
      <c r="X25" s="6" t="s">
        <v>1313</v>
      </c>
      <c r="Y25" s="272"/>
      <c r="Z25" s="272"/>
      <c r="AA25" s="23"/>
      <c r="AB25" s="23"/>
      <c r="AC25" s="23"/>
      <c r="AD25" s="23"/>
      <c r="AE25" s="23"/>
      <c r="AF25" s="23"/>
      <c r="AG25" s="62"/>
      <c r="AH25" s="158"/>
    </row>
    <row r="26" spans="2:37" s="1" customFormat="1" ht="9" customHeight="1" x14ac:dyDescent="0.2">
      <c r="B26" s="66"/>
      <c r="C26" s="641"/>
      <c r="D26" s="641"/>
      <c r="E26" s="641"/>
      <c r="F26" s="641"/>
      <c r="G26" s="641"/>
      <c r="H26" s="641"/>
      <c r="I26" s="641"/>
      <c r="J26" s="641"/>
      <c r="K26" s="641"/>
      <c r="L26" s="641"/>
      <c r="M26" s="641"/>
      <c r="N26" s="641"/>
      <c r="O26" s="641"/>
      <c r="P26" s="641"/>
      <c r="Q26" s="641"/>
      <c r="R26" s="641"/>
      <c r="S26" s="641"/>
      <c r="T26" s="641"/>
      <c r="U26" s="641"/>
      <c r="V26" s="641"/>
      <c r="W26" s="641"/>
      <c r="X26" s="641"/>
      <c r="Y26" s="641"/>
      <c r="Z26" s="641"/>
      <c r="AA26"/>
      <c r="AC26" s="2"/>
      <c r="AD26" s="2"/>
      <c r="AE26" s="2"/>
      <c r="AF26" s="2"/>
      <c r="AG26" s="2"/>
      <c r="AH26" s="158"/>
    </row>
    <row r="27" spans="2:37" s="1" customFormat="1" ht="20.100000000000001" customHeight="1" x14ac:dyDescent="0.2">
      <c r="B27" s="66"/>
      <c r="C27" s="2700" t="s">
        <v>1314</v>
      </c>
      <c r="D27" s="2700"/>
      <c r="E27" s="2700"/>
      <c r="F27" s="2700"/>
      <c r="G27" s="2700"/>
      <c r="H27" s="2700"/>
      <c r="I27" s="2700"/>
      <c r="J27" s="2700"/>
      <c r="K27" s="2700"/>
      <c r="L27" s="2700"/>
      <c r="M27" s="2700"/>
      <c r="N27" s="2700"/>
      <c r="O27" s="2700"/>
      <c r="P27" s="2700"/>
      <c r="Q27" s="2700"/>
      <c r="R27" s="2700"/>
      <c r="S27" s="2700"/>
      <c r="T27" s="2700"/>
      <c r="U27" s="2700"/>
      <c r="V27" s="2700"/>
      <c r="W27" s="2700"/>
      <c r="X27" s="2700"/>
      <c r="Y27" s="2700"/>
      <c r="Z27" s="2700"/>
      <c r="AA27" s="157"/>
      <c r="AB27" s="157"/>
      <c r="AC27" s="157"/>
      <c r="AD27" s="157"/>
      <c r="AE27" s="157"/>
      <c r="AF27" s="157"/>
      <c r="AG27" s="157"/>
      <c r="AH27" s="158"/>
    </row>
    <row r="28" spans="2:37" s="1" customFormat="1" ht="20.100000000000001" customHeight="1" x14ac:dyDescent="0.2">
      <c r="B28" s="64"/>
      <c r="C28" s="2701"/>
      <c r="D28" s="2701"/>
      <c r="E28" s="2701"/>
      <c r="F28" s="2701"/>
      <c r="G28" s="2701"/>
      <c r="H28" s="2701"/>
      <c r="I28" s="2701"/>
      <c r="J28" s="2701"/>
      <c r="K28" s="2701"/>
      <c r="L28" s="2701"/>
      <c r="M28" s="2701"/>
      <c r="N28" s="2701"/>
      <c r="O28" s="2701"/>
      <c r="P28" s="2701"/>
      <c r="Q28" s="2701"/>
      <c r="R28" s="2701"/>
      <c r="S28" s="2701"/>
      <c r="T28" s="2701"/>
      <c r="U28" s="2701"/>
      <c r="V28" s="2701"/>
      <c r="W28" s="2701"/>
      <c r="X28" s="2701"/>
      <c r="Y28" s="2701"/>
      <c r="Z28" s="2701"/>
      <c r="AA28" s="273"/>
      <c r="AB28" s="274"/>
      <c r="AC28" s="274"/>
      <c r="AD28" s="274"/>
      <c r="AE28" s="274"/>
      <c r="AF28" s="274"/>
      <c r="AG28" s="274"/>
      <c r="AH28" s="275"/>
    </row>
    <row r="29" spans="2:37" s="1" customFormat="1" ht="9" customHeight="1" x14ac:dyDescent="0.2">
      <c r="B29" s="64"/>
      <c r="C29" s="2"/>
      <c r="D29" s="2"/>
      <c r="E29" s="2"/>
      <c r="F29" s="2"/>
      <c r="G29" s="274"/>
      <c r="H29" s="274"/>
      <c r="I29" s="274"/>
      <c r="J29" s="274"/>
      <c r="K29" s="274"/>
      <c r="L29" s="274"/>
      <c r="M29" s="274"/>
      <c r="N29" s="274"/>
      <c r="O29" s="274"/>
      <c r="P29" s="274"/>
      <c r="Q29" s="274"/>
      <c r="R29" s="274"/>
      <c r="S29" s="274"/>
      <c r="T29" s="274"/>
      <c r="U29" s="274"/>
      <c r="V29" s="274"/>
      <c r="W29" s="274"/>
      <c r="X29" s="274"/>
      <c r="Y29" s="274"/>
      <c r="Z29" s="274"/>
      <c r="AA29" s="274"/>
      <c r="AB29" s="274"/>
      <c r="AC29" s="274"/>
      <c r="AD29" s="274"/>
      <c r="AE29" s="274"/>
      <c r="AF29" s="274"/>
      <c r="AG29" s="274"/>
      <c r="AH29" s="275"/>
    </row>
    <row r="30" spans="2:37" s="1" customFormat="1" ht="20.100000000000001" customHeight="1" x14ac:dyDescent="0.2">
      <c r="B30" s="66"/>
      <c r="C30" s="2688" t="s">
        <v>1315</v>
      </c>
      <c r="D30" s="2688"/>
      <c r="E30" s="2688"/>
      <c r="F30" s="2688"/>
      <c r="G30" s="2688"/>
      <c r="H30" s="2688"/>
      <c r="I30" s="2688"/>
      <c r="J30" s="2688"/>
      <c r="K30" s="2693"/>
      <c r="L30" s="2693"/>
      <c r="M30" s="2693"/>
      <c r="N30" s="2693"/>
      <c r="O30" s="2693"/>
      <c r="P30" s="2693"/>
      <c r="Q30" s="2693"/>
      <c r="R30" s="2693" t="s">
        <v>428</v>
      </c>
      <c r="S30" s="2693"/>
      <c r="T30" s="2693"/>
      <c r="U30" s="2693"/>
      <c r="V30" s="2693"/>
      <c r="W30" s="2693"/>
      <c r="X30" s="2693"/>
      <c r="Y30" s="2693"/>
      <c r="Z30" s="2693" t="s">
        <v>1046</v>
      </c>
      <c r="AA30" s="2693"/>
      <c r="AB30" s="2693"/>
      <c r="AC30" s="2693"/>
      <c r="AD30" s="2693"/>
      <c r="AE30" s="2693"/>
      <c r="AF30" s="2693"/>
      <c r="AG30" s="2695" t="s">
        <v>477</v>
      </c>
      <c r="AH30" s="158"/>
    </row>
    <row r="31" spans="2:37" s="1" customFormat="1" ht="20.100000000000001" customHeight="1" x14ac:dyDescent="0.2">
      <c r="B31" s="66"/>
      <c r="C31" s="2688"/>
      <c r="D31" s="2688"/>
      <c r="E31" s="2688"/>
      <c r="F31" s="2688"/>
      <c r="G31" s="2688"/>
      <c r="H31" s="2688"/>
      <c r="I31" s="2688"/>
      <c r="J31" s="2688"/>
      <c r="K31" s="2694"/>
      <c r="L31" s="2694"/>
      <c r="M31" s="2694"/>
      <c r="N31" s="2694"/>
      <c r="O31" s="2694"/>
      <c r="P31" s="2694"/>
      <c r="Q31" s="2694"/>
      <c r="R31" s="2694"/>
      <c r="S31" s="2694"/>
      <c r="T31" s="2694"/>
      <c r="U31" s="2694"/>
      <c r="V31" s="2694"/>
      <c r="W31" s="2694"/>
      <c r="X31" s="2694"/>
      <c r="Y31" s="2694"/>
      <c r="Z31" s="2694"/>
      <c r="AA31" s="2694"/>
      <c r="AB31" s="2694"/>
      <c r="AC31" s="2694"/>
      <c r="AD31" s="2694"/>
      <c r="AE31" s="2694"/>
      <c r="AF31" s="2694"/>
      <c r="AG31" s="2696"/>
      <c r="AH31" s="158"/>
    </row>
    <row r="32" spans="2:37" s="1" customFormat="1" ht="13.5" customHeight="1" x14ac:dyDescent="0.2">
      <c r="B32" s="55"/>
      <c r="C32" s="6"/>
      <c r="D32" s="6"/>
      <c r="E32" s="6"/>
      <c r="F32" s="6"/>
      <c r="G32" s="276"/>
      <c r="H32" s="276"/>
      <c r="I32" s="276"/>
      <c r="J32" s="276"/>
      <c r="K32" s="276"/>
      <c r="L32" s="276"/>
      <c r="M32" s="276"/>
      <c r="N32" s="276"/>
      <c r="O32" s="276"/>
      <c r="P32" s="276"/>
      <c r="Q32" s="276"/>
      <c r="R32" s="276"/>
      <c r="S32" s="276"/>
      <c r="T32" s="276"/>
      <c r="U32" s="276"/>
      <c r="V32" s="276"/>
      <c r="W32" s="276"/>
      <c r="X32" s="276"/>
      <c r="Y32" s="276"/>
      <c r="Z32" s="276"/>
      <c r="AA32" s="276"/>
      <c r="AB32" s="276"/>
      <c r="AC32" s="276"/>
      <c r="AD32" s="276"/>
      <c r="AE32" s="276"/>
      <c r="AF32" s="276"/>
      <c r="AG32" s="276"/>
      <c r="AH32" s="277"/>
    </row>
    <row r="33" spans="2:34" s="1" customFormat="1" ht="13.5" customHeight="1" x14ac:dyDescent="0.2">
      <c r="G33" s="278"/>
      <c r="H33" s="278"/>
      <c r="I33" s="278"/>
      <c r="J33" s="278"/>
      <c r="K33" s="278"/>
      <c r="L33" s="278"/>
      <c r="M33" s="278"/>
      <c r="N33" s="278"/>
      <c r="O33" s="278"/>
      <c r="P33" s="278"/>
      <c r="Q33" s="278"/>
      <c r="R33" s="278"/>
      <c r="S33" s="278"/>
      <c r="T33" s="278"/>
      <c r="U33" s="278"/>
      <c r="V33" s="278"/>
      <c r="W33" s="278"/>
      <c r="X33" s="278"/>
      <c r="Y33" s="278"/>
      <c r="Z33" s="278"/>
      <c r="AA33" s="278"/>
      <c r="AB33" s="278"/>
      <c r="AC33" s="278"/>
      <c r="AD33" s="278"/>
      <c r="AE33" s="278"/>
      <c r="AF33" s="278"/>
      <c r="AG33" s="278"/>
      <c r="AH33" s="278"/>
    </row>
    <row r="34" spans="2:34" s="1" customFormat="1" ht="20.100000000000001" customHeight="1" x14ac:dyDescent="0.2">
      <c r="B34" s="5" t="s">
        <v>1316</v>
      </c>
      <c r="C34" s="637"/>
      <c r="D34" s="637"/>
      <c r="E34" s="637"/>
      <c r="F34" s="637"/>
      <c r="G34" s="279"/>
      <c r="H34" s="279"/>
      <c r="I34" s="279"/>
      <c r="J34" s="279"/>
      <c r="K34" s="279"/>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80"/>
    </row>
    <row r="35" spans="2:34" s="1" customFormat="1" ht="20.100000000000001" customHeight="1" x14ac:dyDescent="0.2">
      <c r="B35" s="66"/>
      <c r="C35" s="2451" t="s">
        <v>1317</v>
      </c>
      <c r="D35" s="2451"/>
      <c r="E35" s="2451"/>
      <c r="F35" s="2451"/>
      <c r="G35" s="2451"/>
      <c r="H35" s="2451"/>
      <c r="I35" s="2451"/>
      <c r="J35" s="2451"/>
      <c r="K35" s="2451"/>
      <c r="L35" s="2451"/>
      <c r="M35" s="2451"/>
      <c r="N35" s="2451"/>
      <c r="O35" s="2451"/>
      <c r="P35" s="2451"/>
      <c r="Q35" s="2451"/>
      <c r="R35" s="2451"/>
      <c r="S35" s="2451"/>
      <c r="T35" s="2451"/>
      <c r="U35" s="2451"/>
      <c r="V35" s="2451"/>
      <c r="W35" s="2451"/>
      <c r="X35" s="2451"/>
      <c r="Y35" s="2451"/>
      <c r="Z35" s="2451"/>
      <c r="AA35" s="2451"/>
      <c r="AB35" s="2451"/>
      <c r="AC35" s="2451"/>
      <c r="AD35" s="2451"/>
      <c r="AE35" s="2451"/>
      <c r="AF35" s="157"/>
      <c r="AG35" s="157"/>
      <c r="AH35" s="158"/>
    </row>
    <row r="36" spans="2:34" s="1" customFormat="1" ht="20.100000000000001" customHeight="1" x14ac:dyDescent="0.2">
      <c r="B36" s="256"/>
      <c r="C36" s="2697" t="s">
        <v>1305</v>
      </c>
      <c r="D36" s="2688"/>
      <c r="E36" s="2688"/>
      <c r="F36" s="2688"/>
      <c r="G36" s="2688"/>
      <c r="H36" s="2688"/>
      <c r="I36" s="2688"/>
      <c r="J36" s="2688"/>
      <c r="K36" s="2688"/>
      <c r="L36" s="2688"/>
      <c r="M36" s="2688"/>
      <c r="N36" s="2688"/>
      <c r="O36" s="2688"/>
      <c r="P36" s="2688"/>
      <c r="Q36" s="2688"/>
      <c r="R36" s="2688"/>
      <c r="S36" s="2688"/>
      <c r="T36" s="2688"/>
      <c r="U36" s="2688"/>
      <c r="V36" s="2688"/>
      <c r="W36" s="2688"/>
      <c r="X36" s="2688"/>
      <c r="Y36" s="2688"/>
      <c r="Z36" s="2688"/>
      <c r="AA36" s="2698" t="s">
        <v>1306</v>
      </c>
      <c r="AB36" s="2698"/>
      <c r="AC36" s="2698"/>
      <c r="AD36" s="2698"/>
      <c r="AE36" s="2698"/>
      <c r="AF36" s="2698"/>
      <c r="AG36" s="2698"/>
      <c r="AH36" s="281"/>
    </row>
    <row r="37" spans="2:34" s="1" customFormat="1" ht="20.100000000000001" customHeight="1" x14ac:dyDescent="0.2">
      <c r="B37" s="240"/>
      <c r="C37" s="2697"/>
      <c r="D37" s="2688"/>
      <c r="E37" s="2688"/>
      <c r="F37" s="2688"/>
      <c r="G37" s="2688"/>
      <c r="H37" s="2688"/>
      <c r="I37" s="2688"/>
      <c r="J37" s="2688"/>
      <c r="K37" s="2688"/>
      <c r="L37" s="2688"/>
      <c r="M37" s="2688"/>
      <c r="N37" s="2688"/>
      <c r="O37" s="2688"/>
      <c r="P37" s="2688"/>
      <c r="Q37" s="2688"/>
      <c r="R37" s="2688"/>
      <c r="S37" s="2688"/>
      <c r="T37" s="2688"/>
      <c r="U37" s="2688"/>
      <c r="V37" s="2688"/>
      <c r="W37" s="2688"/>
      <c r="X37" s="2688"/>
      <c r="Y37" s="2688"/>
      <c r="Z37" s="2688"/>
      <c r="AA37" s="142"/>
      <c r="AB37" s="269"/>
      <c r="AC37" s="269"/>
      <c r="AD37" s="269"/>
      <c r="AE37" s="269"/>
      <c r="AF37" s="269"/>
      <c r="AG37" s="282"/>
      <c r="AH37" s="281"/>
    </row>
    <row r="38" spans="2:34" s="1" customFormat="1" ht="9" customHeight="1" x14ac:dyDescent="0.2">
      <c r="B38" s="64"/>
      <c r="C38" s="641"/>
      <c r="D38" s="641"/>
      <c r="E38" s="641"/>
      <c r="F38" s="641"/>
      <c r="G38" s="641"/>
      <c r="H38" s="641"/>
      <c r="I38" s="641"/>
      <c r="J38" s="641"/>
      <c r="K38" s="641"/>
      <c r="L38" s="641"/>
      <c r="M38" s="641"/>
      <c r="N38" s="641"/>
      <c r="O38" s="641"/>
      <c r="P38" s="641"/>
      <c r="Q38" s="641"/>
      <c r="R38" s="641"/>
      <c r="S38" s="641"/>
      <c r="T38" s="641"/>
      <c r="U38" s="641"/>
      <c r="V38" s="641"/>
      <c r="W38" s="641"/>
      <c r="X38" s="641"/>
      <c r="Y38" s="641"/>
      <c r="Z38" s="641"/>
      <c r="AA38" s="146"/>
      <c r="AB38" s="146"/>
      <c r="AC38" s="146"/>
      <c r="AD38" s="146"/>
      <c r="AE38" s="146"/>
      <c r="AF38" s="146"/>
      <c r="AG38" s="157"/>
      <c r="AH38" s="158"/>
    </row>
    <row r="39" spans="2:34" s="1" customFormat="1" ht="20.100000000000001" customHeight="1" x14ac:dyDescent="0.2">
      <c r="B39" s="64"/>
      <c r="C39" s="2537" t="s">
        <v>1309</v>
      </c>
      <c r="D39" s="2533"/>
      <c r="E39" s="2533"/>
      <c r="F39" s="2533"/>
      <c r="G39" s="2533"/>
      <c r="H39" s="2533"/>
      <c r="I39" s="2533"/>
      <c r="J39" s="2533"/>
      <c r="K39" s="2533"/>
      <c r="L39" s="2533"/>
      <c r="M39" s="134" t="s">
        <v>8</v>
      </c>
      <c r="N39" s="1" t="s">
        <v>1310</v>
      </c>
      <c r="Q39" s="2"/>
      <c r="R39" s="2"/>
      <c r="S39" s="2"/>
      <c r="T39" s="2"/>
      <c r="U39" s="2"/>
      <c r="V39" s="2"/>
      <c r="W39" s="126" t="s">
        <v>8</v>
      </c>
      <c r="X39" s="1" t="s">
        <v>1311</v>
      </c>
      <c r="Y39"/>
      <c r="Z39"/>
      <c r="AA39" s="2"/>
      <c r="AB39" s="2"/>
      <c r="AC39" s="2"/>
      <c r="AD39" s="2"/>
      <c r="AE39" s="2"/>
      <c r="AF39" s="2"/>
      <c r="AG39" s="13"/>
      <c r="AH39" s="281"/>
    </row>
    <row r="40" spans="2:34" s="1" customFormat="1" ht="20.100000000000001" customHeight="1" x14ac:dyDescent="0.2">
      <c r="B40" s="64"/>
      <c r="C40" s="2542"/>
      <c r="D40" s="2543"/>
      <c r="E40" s="2543"/>
      <c r="F40" s="2543"/>
      <c r="G40" s="2543"/>
      <c r="H40" s="2543"/>
      <c r="I40" s="2543"/>
      <c r="J40" s="2543"/>
      <c r="K40" s="2543"/>
      <c r="L40" s="2543"/>
      <c r="M40" s="127" t="s">
        <v>8</v>
      </c>
      <c r="N40" s="6" t="s">
        <v>1312</v>
      </c>
      <c r="O40" s="6"/>
      <c r="P40" s="6"/>
      <c r="Q40" s="23"/>
      <c r="R40" s="23"/>
      <c r="S40" s="23"/>
      <c r="T40" s="23"/>
      <c r="U40" s="23"/>
      <c r="V40" s="23"/>
      <c r="W40" s="23"/>
      <c r="X40" s="23"/>
      <c r="Y40" s="128"/>
      <c r="Z40" s="6"/>
      <c r="AA40" s="23"/>
      <c r="AB40" s="272"/>
      <c r="AC40" s="272"/>
      <c r="AD40" s="272"/>
      <c r="AE40" s="272"/>
      <c r="AF40" s="272"/>
      <c r="AG40" s="23"/>
      <c r="AH40" s="281"/>
    </row>
    <row r="41" spans="2:34" s="1" customFormat="1" ht="9" customHeight="1" x14ac:dyDescent="0.2">
      <c r="B41" s="64"/>
      <c r="C41" s="631"/>
      <c r="D41" s="631"/>
      <c r="E41" s="631"/>
      <c r="F41" s="631"/>
      <c r="G41" s="631"/>
      <c r="H41" s="631"/>
      <c r="I41" s="631"/>
      <c r="J41" s="631"/>
      <c r="K41" s="631"/>
      <c r="L41" s="631"/>
      <c r="M41" s="126"/>
      <c r="Q41" s="2"/>
      <c r="R41" s="2"/>
      <c r="S41" s="2"/>
      <c r="T41" s="2"/>
      <c r="U41" s="2"/>
      <c r="V41" s="2"/>
      <c r="W41" s="2"/>
      <c r="X41" s="2"/>
      <c r="Y41" s="126"/>
      <c r="AA41" s="2"/>
      <c r="AB41" s="2"/>
      <c r="AC41" s="2"/>
      <c r="AD41" s="2"/>
      <c r="AE41" s="2"/>
      <c r="AF41" s="2"/>
      <c r="AG41" s="2"/>
      <c r="AH41" s="158"/>
    </row>
    <row r="42" spans="2:34" s="1" customFormat="1" ht="20.100000000000001" customHeight="1" x14ac:dyDescent="0.2">
      <c r="B42" s="66"/>
      <c r="C42" s="2688" t="s">
        <v>1318</v>
      </c>
      <c r="D42" s="2688"/>
      <c r="E42" s="2688"/>
      <c r="F42" s="2688"/>
      <c r="G42" s="2688"/>
      <c r="H42" s="2688"/>
      <c r="I42" s="2688"/>
      <c r="J42" s="2688"/>
      <c r="K42" s="2689"/>
      <c r="L42" s="2690"/>
      <c r="M42" s="2690"/>
      <c r="N42" s="2690"/>
      <c r="O42" s="2690"/>
      <c r="P42" s="2690"/>
      <c r="Q42" s="2690"/>
      <c r="R42" s="682" t="s">
        <v>428</v>
      </c>
      <c r="S42" s="2690"/>
      <c r="T42" s="2690"/>
      <c r="U42" s="2690"/>
      <c r="V42" s="2690"/>
      <c r="W42" s="2690"/>
      <c r="X42" s="2690"/>
      <c r="Y42" s="2690"/>
      <c r="Z42" s="682" t="s">
        <v>1046</v>
      </c>
      <c r="AA42" s="2690"/>
      <c r="AB42" s="2690"/>
      <c r="AC42" s="2690"/>
      <c r="AD42" s="2690"/>
      <c r="AE42" s="2690"/>
      <c r="AF42" s="2690"/>
      <c r="AG42" s="283" t="s">
        <v>477</v>
      </c>
      <c r="AH42" s="284"/>
    </row>
    <row r="43" spans="2:34" s="1" customFormat="1" ht="10.5" customHeight="1" x14ac:dyDescent="0.2">
      <c r="B43" s="24"/>
      <c r="C43" s="641"/>
      <c r="D43" s="641"/>
      <c r="E43" s="641"/>
      <c r="F43" s="641"/>
      <c r="G43" s="641"/>
      <c r="H43" s="641"/>
      <c r="I43" s="641"/>
      <c r="J43" s="641"/>
      <c r="K43" s="683"/>
      <c r="L43" s="683"/>
      <c r="M43" s="683"/>
      <c r="N43" s="683"/>
      <c r="O43" s="683"/>
      <c r="P43" s="683"/>
      <c r="Q43" s="683"/>
      <c r="R43" s="683"/>
      <c r="S43" s="683"/>
      <c r="T43" s="683"/>
      <c r="U43" s="683"/>
      <c r="V43" s="683"/>
      <c r="W43" s="683"/>
      <c r="X43" s="683"/>
      <c r="Y43" s="683"/>
      <c r="Z43" s="683"/>
      <c r="AA43" s="683"/>
      <c r="AB43" s="683"/>
      <c r="AC43" s="683"/>
      <c r="AD43" s="683"/>
      <c r="AE43" s="683"/>
      <c r="AF43" s="683"/>
      <c r="AG43" s="683"/>
      <c r="AH43" s="285"/>
    </row>
    <row r="44" spans="2:34" s="1" customFormat="1" ht="6" customHeight="1" x14ac:dyDescent="0.2">
      <c r="B44" s="631"/>
      <c r="C44" s="631"/>
      <c r="D44" s="631"/>
      <c r="E44" s="631"/>
      <c r="F44" s="631"/>
      <c r="X44" s="150"/>
      <c r="Y44" s="150"/>
    </row>
    <row r="45" spans="2:34" s="1" customFormat="1" x14ac:dyDescent="0.2">
      <c r="B45" s="2691" t="s">
        <v>770</v>
      </c>
      <c r="C45" s="2691"/>
      <c r="D45" s="155" t="s">
        <v>771</v>
      </c>
      <c r="E45" s="643"/>
      <c r="F45" s="643"/>
      <c r="G45" s="643"/>
      <c r="H45" s="643"/>
      <c r="I45" s="643"/>
      <c r="J45" s="643"/>
      <c r="K45" s="643"/>
      <c r="L45" s="643"/>
      <c r="M45" s="643"/>
      <c r="N45" s="643"/>
      <c r="O45" s="643"/>
      <c r="P45" s="643"/>
      <c r="Q45" s="643"/>
      <c r="R45" s="643"/>
      <c r="S45" s="643"/>
      <c r="T45" s="643"/>
      <c r="U45" s="643"/>
      <c r="V45" s="643"/>
      <c r="W45" s="643"/>
      <c r="X45" s="643"/>
      <c r="Y45" s="643"/>
      <c r="Z45" s="643"/>
      <c r="AA45" s="643"/>
      <c r="AB45" s="643"/>
      <c r="AC45" s="643"/>
      <c r="AD45" s="643"/>
      <c r="AE45" s="643"/>
      <c r="AF45" s="643"/>
      <c r="AG45" s="643"/>
      <c r="AH45" s="643"/>
    </row>
    <row r="46" spans="2:34" s="1" customFormat="1" ht="13.5" customHeight="1" x14ac:dyDescent="0.2">
      <c r="B46" s="2691" t="s">
        <v>772</v>
      </c>
      <c r="C46" s="2691"/>
      <c r="D46" s="2692" t="s">
        <v>1319</v>
      </c>
      <c r="E46" s="2692"/>
      <c r="F46" s="2692"/>
      <c r="G46" s="2692"/>
      <c r="H46" s="2692"/>
      <c r="I46" s="2692"/>
      <c r="J46" s="2692"/>
      <c r="K46" s="2692"/>
      <c r="L46" s="2692"/>
      <c r="M46" s="2692"/>
      <c r="N46" s="2692"/>
      <c r="O46" s="2692"/>
      <c r="P46" s="2692"/>
      <c r="Q46" s="2692"/>
      <c r="R46" s="2692"/>
      <c r="S46" s="2692"/>
      <c r="T46" s="2692"/>
      <c r="U46" s="2692"/>
      <c r="V46" s="2692"/>
      <c r="W46" s="2692"/>
      <c r="X46" s="2692"/>
      <c r="Y46" s="2692"/>
      <c r="Z46" s="2692"/>
      <c r="AA46" s="2692"/>
      <c r="AB46" s="2692"/>
      <c r="AC46" s="2692"/>
      <c r="AD46" s="2692"/>
      <c r="AE46" s="2692"/>
      <c r="AF46" s="2692"/>
      <c r="AG46" s="2692"/>
      <c r="AH46" s="2692"/>
    </row>
    <row r="47" spans="2:34" s="1" customFormat="1" ht="13.5" customHeight="1" x14ac:dyDescent="0.2">
      <c r="B47" s="659"/>
      <c r="C47" s="659"/>
      <c r="D47" s="2692"/>
      <c r="E47" s="2692"/>
      <c r="F47" s="2692"/>
      <c r="G47" s="2692"/>
      <c r="H47" s="2692"/>
      <c r="I47" s="2692"/>
      <c r="J47" s="2692"/>
      <c r="K47" s="2692"/>
      <c r="L47" s="2692"/>
      <c r="M47" s="2692"/>
      <c r="N47" s="2692"/>
      <c r="O47" s="2692"/>
      <c r="P47" s="2692"/>
      <c r="Q47" s="2692"/>
      <c r="R47" s="2692"/>
      <c r="S47" s="2692"/>
      <c r="T47" s="2692"/>
      <c r="U47" s="2692"/>
      <c r="V47" s="2692"/>
      <c r="W47" s="2692"/>
      <c r="X47" s="2692"/>
      <c r="Y47" s="2692"/>
      <c r="Z47" s="2692"/>
      <c r="AA47" s="2692"/>
      <c r="AB47" s="2692"/>
      <c r="AC47" s="2692"/>
      <c r="AD47" s="2692"/>
      <c r="AE47" s="2692"/>
      <c r="AF47" s="2692"/>
      <c r="AG47" s="2692"/>
      <c r="AH47" s="2692"/>
    </row>
    <row r="48" spans="2:34" s="1" customFormat="1" x14ac:dyDescent="0.2">
      <c r="B48" s="2691" t="s">
        <v>773</v>
      </c>
      <c r="C48" s="2691"/>
      <c r="D48" s="156" t="s">
        <v>1320</v>
      </c>
      <c r="E48" s="630"/>
      <c r="F48" s="630"/>
      <c r="G48" s="630"/>
      <c r="H48" s="630"/>
      <c r="I48" s="630"/>
      <c r="J48" s="630"/>
      <c r="K48" s="630"/>
      <c r="L48" s="630"/>
      <c r="M48" s="630"/>
      <c r="N48" s="630"/>
      <c r="O48" s="630"/>
      <c r="P48" s="630"/>
      <c r="Q48" s="630"/>
      <c r="R48" s="630"/>
      <c r="S48" s="630"/>
      <c r="T48" s="630"/>
      <c r="U48" s="630"/>
      <c r="V48" s="630"/>
      <c r="W48" s="630"/>
      <c r="X48" s="630"/>
      <c r="Y48" s="630"/>
      <c r="Z48" s="630"/>
      <c r="AA48" s="630"/>
      <c r="AB48" s="630"/>
      <c r="AC48" s="630"/>
      <c r="AD48" s="630"/>
      <c r="AE48" s="630"/>
      <c r="AF48" s="630"/>
      <c r="AG48" s="630"/>
      <c r="AH48" s="630"/>
    </row>
    <row r="49" spans="1:37" ht="13.5" customHeight="1" x14ac:dyDescent="0.2">
      <c r="B49" s="2691" t="s">
        <v>1321</v>
      </c>
      <c r="C49" s="2691"/>
      <c r="D49" s="2692" t="s">
        <v>1322</v>
      </c>
      <c r="E49" s="2692"/>
      <c r="F49" s="2692"/>
      <c r="G49" s="2692"/>
      <c r="H49" s="2692"/>
      <c r="I49" s="2692"/>
      <c r="J49" s="2692"/>
      <c r="K49" s="2692"/>
      <c r="L49" s="2692"/>
      <c r="M49" s="2692"/>
      <c r="N49" s="2692"/>
      <c r="O49" s="2692"/>
      <c r="P49" s="2692"/>
      <c r="Q49" s="2692"/>
      <c r="R49" s="2692"/>
      <c r="S49" s="2692"/>
      <c r="T49" s="2692"/>
      <c r="U49" s="2692"/>
      <c r="V49" s="2692"/>
      <c r="W49" s="2692"/>
      <c r="X49" s="2692"/>
      <c r="Y49" s="2692"/>
      <c r="Z49" s="2692"/>
      <c r="AA49" s="2692"/>
      <c r="AB49" s="2692"/>
      <c r="AC49" s="2692"/>
      <c r="AD49" s="2692"/>
      <c r="AE49" s="2692"/>
      <c r="AF49" s="2692"/>
      <c r="AG49" s="2692"/>
      <c r="AH49" s="2692"/>
    </row>
    <row r="50" spans="1:37" s="8" customFormat="1" ht="25.2" customHeight="1" x14ac:dyDescent="0.2">
      <c r="B50" s="7"/>
      <c r="C50" s="2"/>
      <c r="D50" s="2692"/>
      <c r="E50" s="2692"/>
      <c r="F50" s="2692"/>
      <c r="G50" s="2692"/>
      <c r="H50" s="2692"/>
      <c r="I50" s="2692"/>
      <c r="J50" s="2692"/>
      <c r="K50" s="2692"/>
      <c r="L50" s="2692"/>
      <c r="M50" s="2692"/>
      <c r="N50" s="2692"/>
      <c r="O50" s="2692"/>
      <c r="P50" s="2692"/>
      <c r="Q50" s="2692"/>
      <c r="R50" s="2692"/>
      <c r="S50" s="2692"/>
      <c r="T50" s="2692"/>
      <c r="U50" s="2692"/>
      <c r="V50" s="2692"/>
      <c r="W50" s="2692"/>
      <c r="X50" s="2692"/>
      <c r="Y50" s="2692"/>
      <c r="Z50" s="2692"/>
      <c r="AA50" s="2692"/>
      <c r="AB50" s="2692"/>
      <c r="AC50" s="2692"/>
      <c r="AD50" s="2692"/>
      <c r="AE50" s="2692"/>
      <c r="AF50" s="2692"/>
      <c r="AG50" s="2692"/>
      <c r="AH50" s="2692"/>
    </row>
    <row r="51" spans="1:37" s="8" customFormat="1" ht="13.5" customHeight="1" x14ac:dyDescent="0.2">
      <c r="A51"/>
      <c r="B51" s="119" t="s">
        <v>1323</v>
      </c>
      <c r="C51" s="119"/>
      <c r="D51" s="2687" t="s">
        <v>1324</v>
      </c>
      <c r="E51" s="2687"/>
      <c r="F51" s="2687"/>
      <c r="G51" s="2687"/>
      <c r="H51" s="2687"/>
      <c r="I51" s="2687"/>
      <c r="J51" s="2687"/>
      <c r="K51" s="2687"/>
      <c r="L51" s="2687"/>
      <c r="M51" s="2687"/>
      <c r="N51" s="2687"/>
      <c r="O51" s="2687"/>
      <c r="P51" s="2687"/>
      <c r="Q51" s="2687"/>
      <c r="R51" s="2687"/>
      <c r="S51" s="2687"/>
      <c r="T51" s="2687"/>
      <c r="U51" s="2687"/>
      <c r="V51" s="2687"/>
      <c r="W51" s="2687"/>
      <c r="X51" s="2687"/>
      <c r="Y51" s="2687"/>
      <c r="Z51" s="2687"/>
      <c r="AA51" s="2687"/>
      <c r="AB51" s="2687"/>
      <c r="AC51" s="2687"/>
      <c r="AD51" s="2687"/>
      <c r="AE51" s="2687"/>
      <c r="AF51" s="2687"/>
      <c r="AG51" s="2687"/>
      <c r="AH51" s="2687"/>
      <c r="AI51"/>
      <c r="AJ51"/>
      <c r="AK51"/>
    </row>
    <row r="52" spans="1:37" s="8" customFormat="1" x14ac:dyDescent="0.2">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8" customFormat="1" x14ac:dyDescent="0.2">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8" customFormat="1" x14ac:dyDescent="0.2">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2">
      <c r="C122" s="19"/>
      <c r="D122" s="19"/>
      <c r="E122" s="19"/>
      <c r="F122" s="19"/>
      <c r="G122" s="19"/>
    </row>
    <row r="123" spans="3:7" x14ac:dyDescent="0.2">
      <c r="C123" s="17"/>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10"/>
  <dataValidations count="1">
    <dataValidation type="list" allowBlank="1" showInputMessage="1" showErrorMessage="1" sqref="G8:G17 L8 Q8 U13:W13 U9:U11 M24:M25 W24:W25 M39:M41 W39 T12 Y40:Y41" xr:uid="{00000000-0002-0000-2E00-000000000000}">
      <formula1>"□,■"</formula1>
    </dataValidation>
  </dataValidations>
  <pageMargins left="0.7" right="0.7" top="0.75" bottom="0.75" header="0.3" footer="0.3"/>
  <pageSetup paperSize="9" scale="84"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88">
    <pageSetUpPr fitToPage="1"/>
  </sheetPr>
  <dimension ref="B1:AK123"/>
  <sheetViews>
    <sheetView view="pageBreakPreview" zoomScale="60" zoomScaleNormal="100" workbookViewId="0"/>
  </sheetViews>
  <sheetFormatPr defaultColWidth="3.44140625" defaultRowHeight="13.2" x14ac:dyDescent="0.2"/>
  <cols>
    <col min="1" max="1" width="1.21875" style="199" customWidth="1"/>
    <col min="2" max="2" width="3" style="221" customWidth="1"/>
    <col min="3" max="6" width="3.44140625" style="199"/>
    <col min="7" max="7" width="1.44140625" style="199" customWidth="1"/>
    <col min="8" max="23" width="3.44140625" style="199"/>
    <col min="24" max="29" width="4" style="199" customWidth="1"/>
    <col min="30" max="30" width="1.21875" style="199" customWidth="1"/>
    <col min="31" max="16384" width="3.44140625" style="199"/>
  </cols>
  <sheetData>
    <row r="1" spans="2:37" s="193" customFormat="1" x14ac:dyDescent="0.2">
      <c r="B1" s="1"/>
      <c r="C1" s="1"/>
      <c r="D1" s="1"/>
      <c r="E1" s="1"/>
    </row>
    <row r="2" spans="2:37" s="193" customFormat="1" x14ac:dyDescent="0.2">
      <c r="B2" s="1" t="s">
        <v>1433</v>
      </c>
      <c r="C2" s="1"/>
      <c r="D2" s="1"/>
      <c r="E2" s="1"/>
    </row>
    <row r="3" spans="2:37" s="193" customFormat="1" x14ac:dyDescent="0.2">
      <c r="W3" s="194" t="s">
        <v>427</v>
      </c>
      <c r="X3" s="195"/>
      <c r="Y3" s="195" t="s">
        <v>428</v>
      </c>
      <c r="Z3" s="195"/>
      <c r="AA3" s="195" t="s">
        <v>476</v>
      </c>
      <c r="AB3" s="195"/>
      <c r="AC3" s="195" t="s">
        <v>477</v>
      </c>
    </row>
    <row r="4" spans="2:37" s="193" customFormat="1" x14ac:dyDescent="0.2">
      <c r="AC4" s="194"/>
    </row>
    <row r="5" spans="2:37" s="1" customFormat="1" ht="47.25" customHeight="1" x14ac:dyDescent="0.2">
      <c r="B5" s="2533" t="s">
        <v>999</v>
      </c>
      <c r="C5" s="2441"/>
      <c r="D5" s="2441"/>
      <c r="E5" s="2441"/>
      <c r="F5" s="2441"/>
      <c r="G5" s="2441"/>
      <c r="H5" s="2441"/>
      <c r="I5" s="2441"/>
      <c r="J5" s="2441"/>
      <c r="K5" s="2441"/>
      <c r="L5" s="2441"/>
      <c r="M5" s="2441"/>
      <c r="N5" s="2441"/>
      <c r="O5" s="2441"/>
      <c r="P5" s="2441"/>
      <c r="Q5" s="2441"/>
      <c r="R5" s="2441"/>
      <c r="S5" s="2441"/>
      <c r="T5" s="2441"/>
      <c r="U5" s="2441"/>
      <c r="V5" s="2441"/>
      <c r="W5" s="2441"/>
      <c r="X5" s="2441"/>
      <c r="Y5" s="2441"/>
      <c r="Z5" s="2441"/>
      <c r="AA5" s="2441"/>
      <c r="AB5" s="2441"/>
      <c r="AC5" s="2441"/>
    </row>
    <row r="6" spans="2:37" s="193" customFormat="1" x14ac:dyDescent="0.2"/>
    <row r="7" spans="2:37" s="193" customFormat="1" ht="27" customHeight="1" x14ac:dyDescent="0.2">
      <c r="B7" s="2715" t="s">
        <v>749</v>
      </c>
      <c r="C7" s="2715"/>
      <c r="D7" s="2715"/>
      <c r="E7" s="2715"/>
      <c r="F7" s="2715"/>
      <c r="G7" s="2716"/>
      <c r="H7" s="2717"/>
      <c r="I7" s="2717"/>
      <c r="J7" s="2717"/>
      <c r="K7" s="2717"/>
      <c r="L7" s="2717"/>
      <c r="M7" s="2717"/>
      <c r="N7" s="2717"/>
      <c r="O7" s="2717"/>
      <c r="P7" s="2717"/>
      <c r="Q7" s="2717"/>
      <c r="R7" s="2717"/>
      <c r="S7" s="2717"/>
      <c r="T7" s="2717"/>
      <c r="U7" s="2717"/>
      <c r="V7" s="2717"/>
      <c r="W7" s="2717"/>
      <c r="X7" s="2717"/>
      <c r="Y7" s="2717"/>
      <c r="Z7" s="2717"/>
      <c r="AA7" s="2717"/>
      <c r="AB7" s="2717"/>
      <c r="AC7" s="2718"/>
    </row>
    <row r="8" spans="2:37" ht="27" customHeight="1" x14ac:dyDescent="0.2">
      <c r="B8" s="2706" t="s">
        <v>750</v>
      </c>
      <c r="C8" s="2707"/>
      <c r="D8" s="2707"/>
      <c r="E8" s="2707"/>
      <c r="F8" s="2719"/>
      <c r="G8" s="196"/>
      <c r="H8" s="125" t="s">
        <v>8</v>
      </c>
      <c r="I8" s="649" t="s">
        <v>573</v>
      </c>
      <c r="J8" s="649"/>
      <c r="K8" s="649"/>
      <c r="L8" s="649"/>
      <c r="M8" s="125" t="s">
        <v>8</v>
      </c>
      <c r="N8" s="649" t="s">
        <v>574</v>
      </c>
      <c r="O8" s="649"/>
      <c r="P8" s="649"/>
      <c r="Q8" s="649"/>
      <c r="R8" s="125" t="s">
        <v>8</v>
      </c>
      <c r="S8" s="649" t="s">
        <v>575</v>
      </c>
      <c r="T8" s="649"/>
      <c r="U8" s="197"/>
      <c r="V8" s="197"/>
      <c r="W8" s="197"/>
      <c r="X8" s="197"/>
      <c r="Y8" s="197"/>
      <c r="Z8" s="197"/>
      <c r="AA8" s="197"/>
      <c r="AB8" s="197"/>
      <c r="AC8" s="198"/>
    </row>
    <row r="9" spans="2:37" ht="27" customHeight="1" x14ac:dyDescent="0.2">
      <c r="B9" s="2706" t="s">
        <v>1000</v>
      </c>
      <c r="C9" s="2707"/>
      <c r="D9" s="2707"/>
      <c r="E9" s="2707"/>
      <c r="F9" s="2719"/>
      <c r="G9" s="196"/>
      <c r="H9" s="125" t="s">
        <v>8</v>
      </c>
      <c r="I9" s="649" t="s">
        <v>577</v>
      </c>
      <c r="J9" s="649"/>
      <c r="K9" s="649"/>
      <c r="L9" s="649"/>
      <c r="M9" s="649"/>
      <c r="N9" s="649"/>
      <c r="O9" s="649"/>
      <c r="P9" s="649"/>
      <c r="Q9" s="649"/>
      <c r="R9" s="125" t="s">
        <v>8</v>
      </c>
      <c r="S9" s="649" t="s">
        <v>652</v>
      </c>
      <c r="T9" s="649"/>
      <c r="U9" s="197"/>
      <c r="V9" s="197"/>
      <c r="W9" s="197"/>
      <c r="X9" s="197"/>
      <c r="Y9" s="197"/>
      <c r="Z9" s="197"/>
      <c r="AA9" s="197"/>
      <c r="AB9" s="197"/>
      <c r="AC9" s="198"/>
    </row>
    <row r="10" spans="2:37" ht="27" customHeight="1" x14ac:dyDescent="0.2">
      <c r="B10" s="2706" t="s">
        <v>1001</v>
      </c>
      <c r="C10" s="2707"/>
      <c r="D10" s="2707"/>
      <c r="E10" s="2707"/>
      <c r="F10" s="2707"/>
      <c r="G10" s="196"/>
      <c r="H10" s="125" t="s">
        <v>8</v>
      </c>
      <c r="I10" s="649" t="s">
        <v>1002</v>
      </c>
      <c r="J10" s="649"/>
      <c r="K10" s="649"/>
      <c r="L10" s="649"/>
      <c r="M10" s="649"/>
      <c r="N10" s="649"/>
      <c r="O10" s="649"/>
      <c r="P10" s="649"/>
      <c r="Q10" s="649"/>
      <c r="R10" s="125" t="s">
        <v>8</v>
      </c>
      <c r="S10" s="649" t="s">
        <v>1003</v>
      </c>
      <c r="T10" s="649"/>
      <c r="U10" s="197"/>
      <c r="V10" s="197"/>
      <c r="W10" s="197"/>
      <c r="X10" s="197"/>
      <c r="Y10" s="197"/>
      <c r="Z10" s="197"/>
      <c r="AA10" s="197"/>
      <c r="AB10" s="197"/>
      <c r="AC10" s="198"/>
    </row>
    <row r="11" spans="2:37" s="193" customFormat="1" x14ac:dyDescent="0.2"/>
    <row r="12" spans="2:37" s="193" customFormat="1" ht="10.5" customHeight="1" x14ac:dyDescent="0.2">
      <c r="B12" s="200"/>
      <c r="C12" s="201"/>
      <c r="D12" s="201"/>
      <c r="E12" s="201"/>
      <c r="F12" s="202"/>
      <c r="G12" s="201"/>
      <c r="H12" s="201"/>
      <c r="I12" s="201"/>
      <c r="J12" s="201"/>
      <c r="K12" s="201"/>
      <c r="L12" s="201"/>
      <c r="M12" s="201"/>
      <c r="N12" s="201"/>
      <c r="O12" s="201"/>
      <c r="P12" s="201"/>
      <c r="Q12" s="201"/>
      <c r="R12" s="201"/>
      <c r="S12" s="201"/>
      <c r="T12" s="201"/>
      <c r="U12" s="201"/>
      <c r="V12" s="201"/>
      <c r="W12" s="201"/>
      <c r="X12" s="201"/>
      <c r="Y12" s="201"/>
      <c r="Z12" s="201"/>
      <c r="AA12" s="200"/>
      <c r="AB12" s="201"/>
      <c r="AC12" s="202"/>
    </row>
    <row r="13" spans="2:37" s="193" customFormat="1" ht="40.5" customHeight="1" x14ac:dyDescent="0.2">
      <c r="B13" s="2713" t="s">
        <v>1004</v>
      </c>
      <c r="C13" s="2702"/>
      <c r="D13" s="2702"/>
      <c r="E13" s="2702"/>
      <c r="F13" s="2714"/>
      <c r="H13" s="2702" t="s">
        <v>1005</v>
      </c>
      <c r="I13" s="2702"/>
      <c r="J13" s="2702"/>
      <c r="K13" s="2702"/>
      <c r="L13" s="2702"/>
      <c r="M13" s="2702"/>
      <c r="N13" s="2702"/>
      <c r="O13" s="2702"/>
      <c r="P13" s="2702"/>
      <c r="Q13" s="2702"/>
      <c r="R13" s="2702"/>
      <c r="S13" s="2702"/>
      <c r="T13" s="2702"/>
      <c r="U13" s="2702"/>
      <c r="V13" s="2702"/>
      <c r="W13" s="2702"/>
      <c r="X13" s="2702"/>
      <c r="Y13" s="2702"/>
      <c r="AA13" s="203"/>
      <c r="AC13" s="204"/>
      <c r="AK13" s="205"/>
    </row>
    <row r="14" spans="2:37" s="193" customFormat="1" ht="27" customHeight="1" x14ac:dyDescent="0.2">
      <c r="B14" s="2713"/>
      <c r="C14" s="2702"/>
      <c r="D14" s="2702"/>
      <c r="E14" s="2702"/>
      <c r="F14" s="2714"/>
      <c r="V14" s="195"/>
      <c r="W14" s="195"/>
      <c r="X14" s="195"/>
      <c r="Y14" s="195"/>
      <c r="AA14" s="183" t="s">
        <v>580</v>
      </c>
      <c r="AB14" s="115" t="s">
        <v>581</v>
      </c>
      <c r="AC14" s="184" t="s">
        <v>582</v>
      </c>
      <c r="AK14" s="205"/>
    </row>
    <row r="15" spans="2:37" s="193" customFormat="1" ht="40.5" customHeight="1" x14ac:dyDescent="0.2">
      <c r="B15" s="2713"/>
      <c r="C15" s="2702"/>
      <c r="D15" s="2702"/>
      <c r="E15" s="2702"/>
      <c r="F15" s="2714"/>
      <c r="H15" s="206" t="s">
        <v>605</v>
      </c>
      <c r="I15" s="2703" t="s">
        <v>1006</v>
      </c>
      <c r="J15" s="2704"/>
      <c r="K15" s="2704"/>
      <c r="L15" s="2704"/>
      <c r="M15" s="2704"/>
      <c r="N15" s="2704"/>
      <c r="O15" s="2704"/>
      <c r="P15" s="2704"/>
      <c r="Q15" s="2704"/>
      <c r="R15" s="2705"/>
      <c r="S15" s="2706"/>
      <c r="T15" s="2707"/>
      <c r="U15" s="689" t="s">
        <v>606</v>
      </c>
      <c r="V15" s="195"/>
      <c r="W15" s="195"/>
      <c r="X15" s="195"/>
      <c r="Y15" s="195"/>
      <c r="AA15" s="64"/>
      <c r="AB15" s="7"/>
      <c r="AC15" s="52"/>
      <c r="AK15" s="205"/>
    </row>
    <row r="16" spans="2:37" s="193" customFormat="1" ht="40.5" customHeight="1" x14ac:dyDescent="0.2">
      <c r="B16" s="2713"/>
      <c r="C16" s="2702"/>
      <c r="D16" s="2702"/>
      <c r="E16" s="2702"/>
      <c r="F16" s="2714"/>
      <c r="H16" s="206" t="s">
        <v>607</v>
      </c>
      <c r="I16" s="2703" t="s">
        <v>1007</v>
      </c>
      <c r="J16" s="2704"/>
      <c r="K16" s="2704"/>
      <c r="L16" s="2704"/>
      <c r="M16" s="2704"/>
      <c r="N16" s="2704"/>
      <c r="O16" s="2704"/>
      <c r="P16" s="2704"/>
      <c r="Q16" s="2704"/>
      <c r="R16" s="2705"/>
      <c r="S16" s="2706"/>
      <c r="T16" s="2707"/>
      <c r="U16" s="689" t="s">
        <v>606</v>
      </c>
      <c r="V16" s="193" t="s">
        <v>608</v>
      </c>
      <c r="W16" s="2708" t="s">
        <v>1008</v>
      </c>
      <c r="X16" s="2708"/>
      <c r="Y16" s="2708"/>
      <c r="AA16" s="134" t="s">
        <v>8</v>
      </c>
      <c r="AB16" s="126" t="s">
        <v>581</v>
      </c>
      <c r="AC16" s="135" t="s">
        <v>8</v>
      </c>
      <c r="AK16" s="205"/>
    </row>
    <row r="17" spans="2:37" s="193" customFormat="1" ht="40.5" customHeight="1" x14ac:dyDescent="0.2">
      <c r="B17" s="2713"/>
      <c r="C17" s="2702"/>
      <c r="D17" s="2702"/>
      <c r="E17" s="2702"/>
      <c r="F17" s="2714"/>
      <c r="H17" s="206" t="s">
        <v>690</v>
      </c>
      <c r="I17" s="2703" t="s">
        <v>1009</v>
      </c>
      <c r="J17" s="2704"/>
      <c r="K17" s="2704"/>
      <c r="L17" s="2704"/>
      <c r="M17" s="2704"/>
      <c r="N17" s="2704"/>
      <c r="O17" s="2704"/>
      <c r="P17" s="2704"/>
      <c r="Q17" s="2704"/>
      <c r="R17" s="2705"/>
      <c r="S17" s="2706"/>
      <c r="T17" s="2707"/>
      <c r="U17" s="689" t="s">
        <v>606</v>
      </c>
      <c r="V17" s="193" t="s">
        <v>608</v>
      </c>
      <c r="W17" s="2708" t="s">
        <v>1010</v>
      </c>
      <c r="X17" s="2708"/>
      <c r="Y17" s="2708"/>
      <c r="AA17" s="134" t="s">
        <v>8</v>
      </c>
      <c r="AB17" s="126" t="s">
        <v>581</v>
      </c>
      <c r="AC17" s="135" t="s">
        <v>8</v>
      </c>
      <c r="AK17" s="205"/>
    </row>
    <row r="18" spans="2:37" s="193" customFormat="1" ht="40.5" customHeight="1" x14ac:dyDescent="0.2">
      <c r="B18" s="687"/>
      <c r="C18" s="685"/>
      <c r="D18" s="685"/>
      <c r="E18" s="685"/>
      <c r="F18" s="688"/>
      <c r="H18" s="206" t="s">
        <v>692</v>
      </c>
      <c r="I18" s="2703" t="s">
        <v>1011</v>
      </c>
      <c r="J18" s="2704"/>
      <c r="K18" s="2704"/>
      <c r="L18" s="2704"/>
      <c r="M18" s="2704"/>
      <c r="N18" s="2704"/>
      <c r="O18" s="2704"/>
      <c r="P18" s="2704"/>
      <c r="Q18" s="2704"/>
      <c r="R18" s="2705"/>
      <c r="S18" s="2706"/>
      <c r="T18" s="2707"/>
      <c r="U18" s="689" t="s">
        <v>606</v>
      </c>
      <c r="W18" s="686"/>
      <c r="X18" s="686"/>
      <c r="Y18" s="686"/>
      <c r="AA18" s="207"/>
      <c r="AB18" s="208"/>
      <c r="AC18" s="209"/>
      <c r="AK18" s="205"/>
    </row>
    <row r="19" spans="2:37" s="193" customFormat="1" ht="40.5" customHeight="1" x14ac:dyDescent="0.2">
      <c r="B19" s="210"/>
      <c r="C19" s="211"/>
      <c r="D19" s="211"/>
      <c r="E19" s="211"/>
      <c r="F19" s="212"/>
      <c r="H19" s="206" t="s">
        <v>699</v>
      </c>
      <c r="I19" s="2703" t="s">
        <v>1012</v>
      </c>
      <c r="J19" s="2704"/>
      <c r="K19" s="2704"/>
      <c r="L19" s="2704"/>
      <c r="M19" s="2704"/>
      <c r="N19" s="2704"/>
      <c r="O19" s="2704"/>
      <c r="P19" s="2704"/>
      <c r="Q19" s="2704"/>
      <c r="R19" s="2705"/>
      <c r="S19" s="2706"/>
      <c r="T19" s="2707"/>
      <c r="U19" s="689" t="s">
        <v>606</v>
      </c>
      <c r="V19" s="193" t="s">
        <v>608</v>
      </c>
      <c r="W19" s="2708" t="s">
        <v>1013</v>
      </c>
      <c r="X19" s="2708"/>
      <c r="Y19" s="2708"/>
      <c r="AA19" s="134" t="s">
        <v>8</v>
      </c>
      <c r="AB19" s="126" t="s">
        <v>581</v>
      </c>
      <c r="AC19" s="135" t="s">
        <v>8</v>
      </c>
      <c r="AK19" s="205"/>
    </row>
    <row r="20" spans="2:37" s="193" customFormat="1" x14ac:dyDescent="0.2">
      <c r="B20" s="210"/>
      <c r="C20" s="211"/>
      <c r="D20" s="211"/>
      <c r="E20" s="211"/>
      <c r="F20" s="212"/>
      <c r="H20" s="208"/>
      <c r="I20" s="213"/>
      <c r="J20" s="213"/>
      <c r="K20" s="213"/>
      <c r="L20" s="213"/>
      <c r="M20" s="213"/>
      <c r="N20" s="213"/>
      <c r="O20" s="213"/>
      <c r="P20" s="213"/>
      <c r="Q20" s="213"/>
      <c r="R20" s="213"/>
      <c r="U20" s="195"/>
      <c r="W20" s="686"/>
      <c r="X20" s="686"/>
      <c r="Y20" s="686"/>
      <c r="AA20" s="207"/>
      <c r="AB20" s="208"/>
      <c r="AC20" s="209"/>
      <c r="AK20" s="205"/>
    </row>
    <row r="21" spans="2:37" s="193" customFormat="1" x14ac:dyDescent="0.2">
      <c r="B21" s="210"/>
      <c r="C21" s="211"/>
      <c r="D21" s="211"/>
      <c r="E21" s="211"/>
      <c r="F21" s="212"/>
      <c r="H21" s="214" t="s">
        <v>1014</v>
      </c>
      <c r="I21" s="213"/>
      <c r="J21" s="213"/>
      <c r="K21" s="213"/>
      <c r="L21" s="213"/>
      <c r="M21" s="213"/>
      <c r="N21" s="213"/>
      <c r="O21" s="213"/>
      <c r="P21" s="213"/>
      <c r="Q21" s="213"/>
      <c r="R21" s="213"/>
      <c r="U21" s="195"/>
      <c r="W21" s="686"/>
      <c r="X21" s="686"/>
      <c r="Y21" s="686"/>
      <c r="AA21" s="207"/>
      <c r="AB21" s="208"/>
      <c r="AC21" s="209"/>
      <c r="AK21" s="205"/>
    </row>
    <row r="22" spans="2:37" s="193" customFormat="1" ht="58.5" customHeight="1" x14ac:dyDescent="0.2">
      <c r="B22" s="210"/>
      <c r="C22" s="211"/>
      <c r="D22" s="211"/>
      <c r="E22" s="211"/>
      <c r="F22" s="212"/>
      <c r="H22" s="2709" t="s">
        <v>1015</v>
      </c>
      <c r="I22" s="2710"/>
      <c r="J22" s="2710"/>
      <c r="K22" s="2710"/>
      <c r="L22" s="2711"/>
      <c r="M22" s="215" t="s">
        <v>1016</v>
      </c>
      <c r="N22" s="216"/>
      <c r="O22" s="216"/>
      <c r="P22" s="2712"/>
      <c r="Q22" s="2712"/>
      <c r="R22" s="2712"/>
      <c r="S22" s="2712"/>
      <c r="T22" s="2712"/>
      <c r="U22" s="689" t="s">
        <v>606</v>
      </c>
      <c r="V22" s="193" t="s">
        <v>608</v>
      </c>
      <c r="W22" s="2708" t="s">
        <v>1017</v>
      </c>
      <c r="X22" s="2708"/>
      <c r="Y22" s="2708"/>
      <c r="AA22" s="134" t="s">
        <v>8</v>
      </c>
      <c r="AB22" s="126" t="s">
        <v>581</v>
      </c>
      <c r="AC22" s="135" t="s">
        <v>8</v>
      </c>
      <c r="AK22" s="205"/>
    </row>
    <row r="23" spans="2:37" s="193" customFormat="1" x14ac:dyDescent="0.2">
      <c r="B23" s="217"/>
      <c r="C23" s="218"/>
      <c r="D23" s="218"/>
      <c r="E23" s="218"/>
      <c r="F23" s="219"/>
      <c r="G23" s="218"/>
      <c r="H23" s="218"/>
      <c r="I23" s="218"/>
      <c r="J23" s="218"/>
      <c r="K23" s="218"/>
      <c r="L23" s="218"/>
      <c r="M23" s="218"/>
      <c r="N23" s="218"/>
      <c r="O23" s="218"/>
      <c r="P23" s="218"/>
      <c r="Q23" s="218"/>
      <c r="R23" s="218"/>
      <c r="S23" s="218"/>
      <c r="T23" s="218"/>
      <c r="U23" s="218"/>
      <c r="V23" s="218"/>
      <c r="W23" s="218"/>
      <c r="X23" s="218"/>
      <c r="Y23" s="218"/>
      <c r="Z23" s="218"/>
      <c r="AA23" s="217"/>
      <c r="AB23" s="218"/>
      <c r="AC23" s="219"/>
    </row>
    <row r="24" spans="2:37" s="1" customFormat="1" ht="38.25" customHeight="1" x14ac:dyDescent="0.2">
      <c r="B24" s="2574" t="s">
        <v>1018</v>
      </c>
      <c r="C24" s="2574"/>
      <c r="D24" s="2574"/>
      <c r="E24" s="2574"/>
      <c r="F24" s="2574"/>
      <c r="G24" s="2574"/>
      <c r="H24" s="2574"/>
      <c r="I24" s="2574"/>
      <c r="J24" s="2574"/>
      <c r="K24" s="2574"/>
      <c r="L24" s="2574"/>
      <c r="M24" s="2574"/>
      <c r="N24" s="2574"/>
      <c r="O24" s="2574"/>
      <c r="P24" s="2574"/>
      <c r="Q24" s="2574"/>
      <c r="R24" s="2574"/>
      <c r="S24" s="2574"/>
      <c r="T24" s="2574"/>
      <c r="U24" s="2574"/>
      <c r="V24" s="2574"/>
      <c r="W24" s="2574"/>
      <c r="X24" s="2574"/>
      <c r="Y24" s="2574"/>
      <c r="Z24" s="2574"/>
      <c r="AA24" s="2574"/>
      <c r="AB24" s="2574"/>
      <c r="AC24" s="2574"/>
    </row>
    <row r="25" spans="2:37" s="193" customFormat="1" ht="47.25" customHeight="1" x14ac:dyDescent="0.2">
      <c r="B25" s="2702" t="s">
        <v>1019</v>
      </c>
      <c r="C25" s="2702"/>
      <c r="D25" s="2702"/>
      <c r="E25" s="2702"/>
      <c r="F25" s="2702"/>
      <c r="G25" s="2702"/>
      <c r="H25" s="2702"/>
      <c r="I25" s="2702"/>
      <c r="J25" s="2702"/>
      <c r="K25" s="2702"/>
      <c r="L25" s="2702"/>
      <c r="M25" s="2702"/>
      <c r="N25" s="2702"/>
      <c r="O25" s="2702"/>
      <c r="P25" s="2702"/>
      <c r="Q25" s="2702"/>
      <c r="R25" s="2702"/>
      <c r="S25" s="2702"/>
      <c r="T25" s="2702"/>
      <c r="U25" s="2702"/>
      <c r="V25" s="2702"/>
      <c r="W25" s="2702"/>
      <c r="X25" s="2702"/>
      <c r="Y25" s="2702"/>
      <c r="Z25" s="2702"/>
      <c r="AA25" s="2702"/>
      <c r="AB25" s="2702"/>
      <c r="AC25" s="2702"/>
    </row>
    <row r="26" spans="2:37" s="193" customFormat="1" x14ac:dyDescent="0.2">
      <c r="B26" s="220"/>
      <c r="C26" s="220"/>
      <c r="D26" s="220"/>
      <c r="E26" s="220"/>
      <c r="F26" s="220"/>
      <c r="G26" s="220"/>
      <c r="H26" s="220"/>
      <c r="I26" s="220"/>
      <c r="J26" s="220"/>
      <c r="K26" s="220"/>
      <c r="L26" s="220"/>
      <c r="M26" s="220"/>
      <c r="N26" s="220"/>
      <c r="O26" s="220"/>
      <c r="P26" s="220"/>
      <c r="Q26" s="220"/>
      <c r="R26" s="220"/>
      <c r="S26" s="220"/>
      <c r="T26" s="220"/>
      <c r="U26" s="220"/>
      <c r="V26" s="220"/>
      <c r="W26" s="220"/>
      <c r="X26" s="220"/>
      <c r="Y26" s="220"/>
      <c r="Z26" s="220"/>
      <c r="AA26" s="220"/>
      <c r="AB26" s="220"/>
      <c r="AC26" s="220"/>
    </row>
    <row r="27" spans="2:37" s="220" customFormat="1" x14ac:dyDescent="0.2"/>
    <row r="38" spans="3:32" x14ac:dyDescent="0.2">
      <c r="C38" s="707"/>
      <c r="D38" s="707"/>
      <c r="E38" s="707"/>
      <c r="F38" s="707"/>
      <c r="G38" s="707"/>
      <c r="H38" s="707"/>
      <c r="I38" s="707"/>
      <c r="J38" s="707"/>
      <c r="K38" s="707"/>
      <c r="L38" s="707"/>
      <c r="M38" s="707"/>
      <c r="N38" s="707"/>
      <c r="O38" s="707"/>
      <c r="P38" s="707"/>
      <c r="Q38" s="707"/>
      <c r="R38" s="707"/>
      <c r="S38" s="707"/>
      <c r="T38" s="707"/>
      <c r="U38" s="707"/>
      <c r="V38" s="707"/>
      <c r="W38" s="707"/>
      <c r="X38" s="707"/>
      <c r="Y38" s="707"/>
      <c r="Z38" s="707"/>
      <c r="AA38" s="707"/>
      <c r="AB38" s="707"/>
      <c r="AC38" s="707"/>
      <c r="AD38" s="707"/>
      <c r="AE38" s="707"/>
      <c r="AF38" s="707"/>
    </row>
    <row r="39" spans="3:32" x14ac:dyDescent="0.2">
      <c r="C39" s="708"/>
    </row>
    <row r="122" spans="3:7" x14ac:dyDescent="0.2">
      <c r="C122" s="707"/>
      <c r="D122" s="707"/>
      <c r="E122" s="707"/>
      <c r="F122" s="707"/>
      <c r="G122" s="707"/>
    </row>
    <row r="123" spans="3:7" x14ac:dyDescent="0.2">
      <c r="C123" s="708"/>
    </row>
  </sheetData>
  <mergeCells count="26">
    <mergeCell ref="B10:F10"/>
    <mergeCell ref="B5:AC5"/>
    <mergeCell ref="B7:F7"/>
    <mergeCell ref="G7:AC7"/>
    <mergeCell ref="B8:F8"/>
    <mergeCell ref="B9:F9"/>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10"/>
  <dataValidations count="1">
    <dataValidation type="list" allowBlank="1" showInputMessage="1" showErrorMessage="1" sqref="H8:H10 M8 R8:R10 AA16:AA17 AC16:AC17 AA19 AC19 AA22 AC22" xr:uid="{00000000-0002-0000-2F00-000000000000}">
      <formula1>"□,■"</formula1>
    </dataValidation>
  </dataValidations>
  <pageMargins left="0.7" right="0.7" top="0.75" bottom="0.75" header="0.3" footer="0.3"/>
  <pageSetup paperSize="9" scale="90"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89">
    <pageSetUpPr fitToPage="1"/>
  </sheetPr>
  <dimension ref="A1:AH123"/>
  <sheetViews>
    <sheetView view="pageBreakPreview" zoomScale="60" zoomScaleNormal="100" workbookViewId="0"/>
  </sheetViews>
  <sheetFormatPr defaultColWidth="3.44140625" defaultRowHeight="13.2" x14ac:dyDescent="0.2"/>
  <cols>
    <col min="1" max="1" width="1.21875" style="3" customWidth="1"/>
    <col min="2" max="2" width="3" style="57" customWidth="1"/>
    <col min="3" max="6" width="3.44140625" style="3"/>
    <col min="7" max="7" width="1.44140625" style="3" customWidth="1"/>
    <col min="8" max="27" width="3.44140625" style="3"/>
    <col min="28" max="29" width="4" style="3" customWidth="1"/>
    <col min="30" max="30" width="7.44140625" style="3" customWidth="1"/>
    <col min="31" max="33" width="4" style="3" customWidth="1"/>
    <col min="34" max="34" width="1.21875" style="3" customWidth="1"/>
    <col min="35" max="16384" width="3.44140625" style="3"/>
  </cols>
  <sheetData>
    <row r="1" spans="2:33" s="1" customFormat="1" x14ac:dyDescent="0.2"/>
    <row r="2" spans="2:33" s="1" customFormat="1" x14ac:dyDescent="0.2">
      <c r="B2" s="1" t="s">
        <v>1434</v>
      </c>
    </row>
    <row r="3" spans="2:33" s="1" customFormat="1" x14ac:dyDescent="0.2">
      <c r="AA3" s="598" t="s">
        <v>427</v>
      </c>
      <c r="AB3" s="7"/>
      <c r="AC3" s="7" t="s">
        <v>428</v>
      </c>
      <c r="AD3" s="7"/>
      <c r="AE3" s="7" t="s">
        <v>476</v>
      </c>
      <c r="AF3" s="7"/>
      <c r="AG3" s="7" t="s">
        <v>477</v>
      </c>
    </row>
    <row r="4" spans="2:33" s="1" customFormat="1" x14ac:dyDescent="0.2">
      <c r="AG4" s="598"/>
    </row>
    <row r="5" spans="2:33" s="1" customFormat="1" ht="24.75" customHeight="1" x14ac:dyDescent="0.2">
      <c r="B5" s="2533" t="s">
        <v>1020</v>
      </c>
      <c r="C5" s="2441"/>
      <c r="D5" s="2441"/>
      <c r="E5" s="2441"/>
      <c r="F5" s="2441"/>
      <c r="G5" s="2441"/>
      <c r="H5" s="2441"/>
      <c r="I5" s="2441"/>
      <c r="J5" s="2441"/>
      <c r="K5" s="2441"/>
      <c r="L5" s="2441"/>
      <c r="M5" s="2441"/>
      <c r="N5" s="2441"/>
      <c r="O5" s="2441"/>
      <c r="P5" s="2441"/>
      <c r="Q5" s="2441"/>
      <c r="R5" s="2441"/>
      <c r="S5" s="2441"/>
      <c r="T5" s="2441"/>
      <c r="U5" s="2441"/>
      <c r="V5" s="2441"/>
      <c r="W5" s="2441"/>
      <c r="X5" s="2441"/>
      <c r="Y5" s="2441"/>
      <c r="Z5" s="2441"/>
      <c r="AA5" s="2441"/>
      <c r="AB5" s="2441"/>
      <c r="AC5" s="2441"/>
      <c r="AD5" s="2441"/>
      <c r="AE5" s="2441"/>
      <c r="AF5" s="2441"/>
      <c r="AG5" s="2441"/>
    </row>
    <row r="6" spans="2:33" s="1" customFormat="1" x14ac:dyDescent="0.2"/>
    <row r="7" spans="2:33" s="1" customFormat="1" ht="27" customHeight="1" x14ac:dyDescent="0.2">
      <c r="B7" s="2442" t="s">
        <v>749</v>
      </c>
      <c r="C7" s="2442"/>
      <c r="D7" s="2442"/>
      <c r="E7" s="2442"/>
      <c r="F7" s="2442"/>
      <c r="G7" s="2443"/>
      <c r="H7" s="2444"/>
      <c r="I7" s="2444"/>
      <c r="J7" s="2444"/>
      <c r="K7" s="2444"/>
      <c r="L7" s="2444"/>
      <c r="M7" s="2444"/>
      <c r="N7" s="2444"/>
      <c r="O7" s="2444"/>
      <c r="P7" s="2444"/>
      <c r="Q7" s="2444"/>
      <c r="R7" s="2444"/>
      <c r="S7" s="2444"/>
      <c r="T7" s="2444"/>
      <c r="U7" s="2444"/>
      <c r="V7" s="2444"/>
      <c r="W7" s="2444"/>
      <c r="X7" s="2444"/>
      <c r="Y7" s="2444"/>
      <c r="Z7" s="2444"/>
      <c r="AA7" s="2444"/>
      <c r="AB7" s="2444"/>
      <c r="AC7" s="2444"/>
      <c r="AD7" s="2444"/>
      <c r="AE7" s="2444"/>
      <c r="AF7" s="2444"/>
      <c r="AG7" s="2445"/>
    </row>
    <row r="8" spans="2:33" ht="27" customHeight="1" x14ac:dyDescent="0.2">
      <c r="B8" s="2258" t="s">
        <v>750</v>
      </c>
      <c r="C8" s="2259"/>
      <c r="D8" s="2259"/>
      <c r="E8" s="2259"/>
      <c r="F8" s="2260"/>
      <c r="G8" s="648"/>
      <c r="H8" s="125" t="s">
        <v>8</v>
      </c>
      <c r="I8" s="649" t="s">
        <v>573</v>
      </c>
      <c r="J8" s="649"/>
      <c r="K8" s="649"/>
      <c r="L8" s="649"/>
      <c r="M8" s="125" t="s">
        <v>8</v>
      </c>
      <c r="N8" s="649" t="s">
        <v>574</v>
      </c>
      <c r="O8" s="649"/>
      <c r="P8" s="649"/>
      <c r="Q8" s="649"/>
      <c r="R8" s="125" t="s">
        <v>8</v>
      </c>
      <c r="S8" s="649" t="s">
        <v>575</v>
      </c>
      <c r="T8" s="649"/>
      <c r="U8" s="649"/>
      <c r="V8" s="649"/>
      <c r="W8" s="649"/>
      <c r="X8" s="649"/>
      <c r="Y8" s="649"/>
      <c r="Z8" s="649"/>
      <c r="AA8" s="649"/>
      <c r="AB8" s="649"/>
      <c r="AC8" s="649"/>
      <c r="AD8" s="649"/>
      <c r="AE8" s="649"/>
      <c r="AF8" s="649"/>
      <c r="AG8" s="653"/>
    </row>
    <row r="9" spans="2:33" ht="27" customHeight="1" x14ac:dyDescent="0.2">
      <c r="B9" s="2258" t="s">
        <v>1000</v>
      </c>
      <c r="C9" s="2259"/>
      <c r="D9" s="2259"/>
      <c r="E9" s="2259"/>
      <c r="F9" s="2260"/>
      <c r="G9" s="648"/>
      <c r="H9" s="125" t="s">
        <v>8</v>
      </c>
      <c r="I9" s="649" t="s">
        <v>577</v>
      </c>
      <c r="J9" s="649"/>
      <c r="K9" s="649"/>
      <c r="L9" s="649"/>
      <c r="M9" s="649"/>
      <c r="N9" s="649"/>
      <c r="O9" s="649"/>
      <c r="P9" s="649"/>
      <c r="Q9" s="649"/>
      <c r="R9" s="125" t="s">
        <v>8</v>
      </c>
      <c r="S9" s="649" t="s">
        <v>652</v>
      </c>
      <c r="T9" s="649"/>
      <c r="U9" s="23"/>
      <c r="V9" s="649"/>
      <c r="W9" s="649"/>
      <c r="X9" s="649"/>
      <c r="Y9" s="649"/>
      <c r="Z9" s="649"/>
      <c r="AA9" s="649"/>
      <c r="AB9" s="649"/>
      <c r="AC9" s="649"/>
      <c r="AD9" s="649"/>
      <c r="AE9" s="649"/>
      <c r="AF9" s="649"/>
      <c r="AG9" s="653"/>
    </row>
    <row r="10" spans="2:33" ht="27" customHeight="1" x14ac:dyDescent="0.2">
      <c r="B10" s="2258" t="s">
        <v>1001</v>
      </c>
      <c r="C10" s="2259"/>
      <c r="D10" s="2259"/>
      <c r="E10" s="2259"/>
      <c r="F10" s="2259"/>
      <c r="G10" s="648"/>
      <c r="H10" s="125" t="s">
        <v>8</v>
      </c>
      <c r="I10" s="649" t="s">
        <v>1002</v>
      </c>
      <c r="J10" s="649"/>
      <c r="K10" s="649"/>
      <c r="L10" s="649"/>
      <c r="M10" s="649"/>
      <c r="N10" s="649"/>
      <c r="O10" s="649"/>
      <c r="P10" s="649"/>
      <c r="Q10" s="649"/>
      <c r="R10" s="125" t="s">
        <v>8</v>
      </c>
      <c r="S10" s="649" t="s">
        <v>1003</v>
      </c>
      <c r="T10" s="649"/>
      <c r="U10" s="649"/>
      <c r="V10" s="649"/>
      <c r="W10" s="649"/>
      <c r="X10" s="649"/>
      <c r="Y10" s="649"/>
      <c r="Z10" s="649"/>
      <c r="AA10" s="649"/>
      <c r="AB10" s="649"/>
      <c r="AC10" s="649"/>
      <c r="AD10" s="649"/>
      <c r="AE10" s="649"/>
      <c r="AF10" s="649"/>
      <c r="AG10" s="653"/>
    </row>
    <row r="11" spans="2:33" s="1" customFormat="1" x14ac:dyDescent="0.2"/>
    <row r="12" spans="2:33" s="1" customFormat="1" ht="10.5" customHeight="1" x14ac:dyDescent="0.2">
      <c r="B12" s="5"/>
      <c r="C12" s="637"/>
      <c r="D12" s="637"/>
      <c r="E12" s="637"/>
      <c r="F12" s="4"/>
      <c r="G12" s="637"/>
      <c r="H12" s="637"/>
      <c r="I12" s="637"/>
      <c r="J12" s="637"/>
      <c r="K12" s="637"/>
      <c r="L12" s="637"/>
      <c r="M12" s="637"/>
      <c r="N12" s="637"/>
      <c r="O12" s="637"/>
      <c r="P12" s="637"/>
      <c r="Q12" s="637"/>
      <c r="R12" s="637"/>
      <c r="S12" s="637"/>
      <c r="T12" s="637"/>
      <c r="U12" s="637"/>
      <c r="V12" s="637"/>
      <c r="W12" s="637"/>
      <c r="X12" s="637"/>
      <c r="Y12" s="637"/>
      <c r="Z12" s="637"/>
      <c r="AA12" s="637"/>
      <c r="AB12" s="637"/>
      <c r="AC12" s="637"/>
      <c r="AD12" s="637"/>
      <c r="AE12" s="5"/>
      <c r="AF12" s="637"/>
      <c r="AG12" s="4"/>
    </row>
    <row r="13" spans="2:33" s="1" customFormat="1" ht="40.5" customHeight="1" x14ac:dyDescent="0.2">
      <c r="B13" s="2570" t="s">
        <v>1004</v>
      </c>
      <c r="C13" s="2254"/>
      <c r="D13" s="2254"/>
      <c r="E13" s="2254"/>
      <c r="F13" s="2571"/>
      <c r="H13" s="2254" t="s">
        <v>1021</v>
      </c>
      <c r="I13" s="2254"/>
      <c r="J13" s="2254"/>
      <c r="K13" s="2254"/>
      <c r="L13" s="2254"/>
      <c r="M13" s="2254"/>
      <c r="N13" s="2254"/>
      <c r="O13" s="2254"/>
      <c r="P13" s="2254"/>
      <c r="Q13" s="2254"/>
      <c r="R13" s="2254"/>
      <c r="S13" s="2254"/>
      <c r="T13" s="2254"/>
      <c r="U13" s="2254"/>
      <c r="V13" s="2254"/>
      <c r="W13" s="2254"/>
      <c r="X13" s="2254"/>
      <c r="Y13" s="2254"/>
      <c r="Z13" s="2254"/>
      <c r="AA13" s="2254"/>
      <c r="AB13" s="2254"/>
      <c r="AC13" s="2254"/>
      <c r="AE13" s="59"/>
      <c r="AG13" s="636"/>
    </row>
    <row r="14" spans="2:33" s="1" customFormat="1" ht="27" customHeight="1" x14ac:dyDescent="0.2">
      <c r="B14" s="2570"/>
      <c r="C14" s="2254"/>
      <c r="D14" s="2254"/>
      <c r="E14" s="2254"/>
      <c r="F14" s="2571"/>
      <c r="Z14" s="7"/>
      <c r="AA14" s="7"/>
      <c r="AB14" s="7"/>
      <c r="AC14" s="7"/>
      <c r="AE14" s="183" t="s">
        <v>580</v>
      </c>
      <c r="AF14" s="115" t="s">
        <v>581</v>
      </c>
      <c r="AG14" s="184" t="s">
        <v>582</v>
      </c>
    </row>
    <row r="15" spans="2:33" s="1" customFormat="1" ht="30" customHeight="1" x14ac:dyDescent="0.2">
      <c r="B15" s="2570"/>
      <c r="C15" s="2254"/>
      <c r="D15" s="2254"/>
      <c r="E15" s="2254"/>
      <c r="F15" s="2571"/>
      <c r="H15" s="658" t="s">
        <v>605</v>
      </c>
      <c r="I15" s="2632" t="s">
        <v>1006</v>
      </c>
      <c r="J15" s="2633"/>
      <c r="K15" s="2633"/>
      <c r="L15" s="2633"/>
      <c r="M15" s="2633"/>
      <c r="N15" s="2633"/>
      <c r="O15" s="2633"/>
      <c r="P15" s="2633"/>
      <c r="Q15" s="2633"/>
      <c r="R15" s="2633"/>
      <c r="S15" s="2633"/>
      <c r="T15" s="2633"/>
      <c r="U15" s="2633"/>
      <c r="V15" s="2634"/>
      <c r="W15" s="2258"/>
      <c r="X15" s="2259"/>
      <c r="Y15" s="106" t="s">
        <v>606</v>
      </c>
      <c r="Z15" s="7"/>
      <c r="AA15" s="7"/>
      <c r="AB15" s="7"/>
      <c r="AC15" s="7"/>
      <c r="AE15" s="59"/>
      <c r="AG15" s="636"/>
    </row>
    <row r="16" spans="2:33" s="1" customFormat="1" ht="30" customHeight="1" x14ac:dyDescent="0.2">
      <c r="B16" s="2570"/>
      <c r="C16" s="2254"/>
      <c r="D16" s="2254"/>
      <c r="E16" s="2254"/>
      <c r="F16" s="2571"/>
      <c r="H16" s="658" t="s">
        <v>607</v>
      </c>
      <c r="I16" s="2632" t="s">
        <v>1022</v>
      </c>
      <c r="J16" s="2633"/>
      <c r="K16" s="2633"/>
      <c r="L16" s="2633"/>
      <c r="M16" s="2633"/>
      <c r="N16" s="2633"/>
      <c r="O16" s="2633"/>
      <c r="P16" s="2633"/>
      <c r="Q16" s="2633"/>
      <c r="R16" s="2633"/>
      <c r="S16" s="2633"/>
      <c r="T16" s="2633"/>
      <c r="U16" s="2633"/>
      <c r="V16" s="2634"/>
      <c r="W16" s="2258"/>
      <c r="X16" s="2259"/>
      <c r="Y16" s="106" t="s">
        <v>606</v>
      </c>
      <c r="Z16" s="1" t="s">
        <v>608</v>
      </c>
      <c r="AA16" s="2678" t="s">
        <v>1023</v>
      </c>
      <c r="AB16" s="2678"/>
      <c r="AC16" s="2678"/>
      <c r="AE16" s="134" t="s">
        <v>8</v>
      </c>
      <c r="AF16" s="126" t="s">
        <v>581</v>
      </c>
      <c r="AG16" s="135" t="s">
        <v>8</v>
      </c>
    </row>
    <row r="17" spans="2:33" s="1" customFormat="1" ht="30" customHeight="1" x14ac:dyDescent="0.2">
      <c r="B17" s="2570"/>
      <c r="C17" s="2254"/>
      <c r="D17" s="2254"/>
      <c r="E17" s="2254"/>
      <c r="F17" s="2571"/>
      <c r="H17" s="658" t="s">
        <v>690</v>
      </c>
      <c r="I17" s="2632" t="s">
        <v>1024</v>
      </c>
      <c r="J17" s="2633"/>
      <c r="K17" s="2633"/>
      <c r="L17" s="2633"/>
      <c r="M17" s="2633"/>
      <c r="N17" s="2633"/>
      <c r="O17" s="2633"/>
      <c r="P17" s="2633"/>
      <c r="Q17" s="2633"/>
      <c r="R17" s="2633"/>
      <c r="S17" s="2633"/>
      <c r="T17" s="2633"/>
      <c r="U17" s="2633"/>
      <c r="V17" s="2634"/>
      <c r="W17" s="2258"/>
      <c r="X17" s="2259"/>
      <c r="Y17" s="106" t="s">
        <v>606</v>
      </c>
      <c r="Z17" s="1" t="s">
        <v>608</v>
      </c>
      <c r="AA17" s="2678" t="s">
        <v>1025</v>
      </c>
      <c r="AB17" s="2678"/>
      <c r="AC17" s="2678"/>
      <c r="AE17" s="134" t="s">
        <v>8</v>
      </c>
      <c r="AF17" s="126" t="s">
        <v>581</v>
      </c>
      <c r="AG17" s="135" t="s">
        <v>8</v>
      </c>
    </row>
    <row r="18" spans="2:33" s="1" customFormat="1" ht="30" customHeight="1" x14ac:dyDescent="0.2">
      <c r="B18" s="110"/>
      <c r="C18" s="12"/>
      <c r="D18" s="12"/>
      <c r="E18" s="12"/>
      <c r="F18" s="586"/>
      <c r="H18" s="658" t="s">
        <v>692</v>
      </c>
      <c r="I18" s="2632" t="s">
        <v>1011</v>
      </c>
      <c r="J18" s="2633"/>
      <c r="K18" s="2633"/>
      <c r="L18" s="2633"/>
      <c r="M18" s="2633"/>
      <c r="N18" s="2633"/>
      <c r="O18" s="2633"/>
      <c r="P18" s="2633"/>
      <c r="Q18" s="2633"/>
      <c r="R18" s="2633"/>
      <c r="S18" s="2633"/>
      <c r="T18" s="2633"/>
      <c r="U18" s="2633"/>
      <c r="V18" s="2634"/>
      <c r="W18" s="2258"/>
      <c r="X18" s="2259"/>
      <c r="Y18" s="106" t="s">
        <v>606</v>
      </c>
      <c r="AA18" s="594"/>
      <c r="AB18" s="594"/>
      <c r="AC18" s="594"/>
      <c r="AE18" s="671"/>
      <c r="AF18" s="662"/>
      <c r="AG18" s="172"/>
    </row>
    <row r="19" spans="2:33" s="1" customFormat="1" ht="40.5" customHeight="1" x14ac:dyDescent="0.2">
      <c r="B19" s="638"/>
      <c r="C19" s="631"/>
      <c r="D19" s="631"/>
      <c r="E19" s="631"/>
      <c r="F19" s="639"/>
      <c r="H19" s="658" t="s">
        <v>699</v>
      </c>
      <c r="I19" s="2632" t="s">
        <v>1026</v>
      </c>
      <c r="J19" s="2633"/>
      <c r="K19" s="2633"/>
      <c r="L19" s="2633"/>
      <c r="M19" s="2633"/>
      <c r="N19" s="2633"/>
      <c r="O19" s="2633"/>
      <c r="P19" s="2633"/>
      <c r="Q19" s="2633"/>
      <c r="R19" s="2633"/>
      <c r="S19" s="2633"/>
      <c r="T19" s="2633"/>
      <c r="U19" s="2633"/>
      <c r="V19" s="2634"/>
      <c r="W19" s="2258"/>
      <c r="X19" s="2259"/>
      <c r="Y19" s="106" t="s">
        <v>606</v>
      </c>
      <c r="Z19" s="1" t="s">
        <v>608</v>
      </c>
      <c r="AA19" s="2596" t="s">
        <v>1013</v>
      </c>
      <c r="AB19" s="2596"/>
      <c r="AC19" s="2596"/>
      <c r="AE19" s="134" t="s">
        <v>8</v>
      </c>
      <c r="AF19" s="126" t="s">
        <v>581</v>
      </c>
      <c r="AG19" s="135" t="s">
        <v>8</v>
      </c>
    </row>
    <row r="20" spans="2:33" s="1" customFormat="1" ht="12" customHeight="1" x14ac:dyDescent="0.2">
      <c r="B20" s="638"/>
      <c r="C20" s="631"/>
      <c r="D20" s="631"/>
      <c r="E20" s="631"/>
      <c r="F20" s="639"/>
      <c r="H20" s="662"/>
      <c r="I20" s="120"/>
      <c r="J20" s="120"/>
      <c r="K20" s="120"/>
      <c r="L20" s="120"/>
      <c r="M20" s="120"/>
      <c r="N20" s="120"/>
      <c r="O20" s="120"/>
      <c r="P20" s="120"/>
      <c r="Q20" s="120"/>
      <c r="R20" s="120"/>
      <c r="S20" s="120"/>
      <c r="T20" s="120"/>
      <c r="U20" s="120"/>
      <c r="V20" s="120"/>
      <c r="Y20" s="7"/>
      <c r="AA20" s="594"/>
      <c r="AB20" s="594"/>
      <c r="AC20" s="594"/>
      <c r="AE20" s="671"/>
      <c r="AF20" s="662"/>
      <c r="AG20" s="172"/>
    </row>
    <row r="21" spans="2:33" s="1" customFormat="1" x14ac:dyDescent="0.2">
      <c r="B21" s="638"/>
      <c r="C21" s="631"/>
      <c r="D21" s="631"/>
      <c r="E21" s="631"/>
      <c r="F21" s="639"/>
      <c r="H21" s="679" t="s">
        <v>1014</v>
      </c>
      <c r="I21" s="120"/>
      <c r="J21" s="120"/>
      <c r="K21" s="120"/>
      <c r="L21" s="120"/>
      <c r="M21" s="120"/>
      <c r="N21" s="120"/>
      <c r="O21" s="120"/>
      <c r="P21" s="120"/>
      <c r="Q21" s="120"/>
      <c r="R21" s="120"/>
      <c r="S21" s="120"/>
      <c r="T21" s="120"/>
      <c r="U21" s="120"/>
      <c r="V21" s="120"/>
      <c r="Y21" s="7"/>
      <c r="AA21" s="594"/>
      <c r="AB21" s="594"/>
      <c r="AC21" s="594"/>
      <c r="AE21" s="671"/>
      <c r="AF21" s="662"/>
      <c r="AG21" s="172"/>
    </row>
    <row r="22" spans="2:33" s="1" customFormat="1" ht="47.25" customHeight="1" x14ac:dyDescent="0.2">
      <c r="B22" s="59"/>
      <c r="G22" s="59"/>
      <c r="H22" s="2575" t="s">
        <v>1015</v>
      </c>
      <c r="I22" s="2576"/>
      <c r="J22" s="2576"/>
      <c r="K22" s="2576"/>
      <c r="L22" s="2577"/>
      <c r="M22" s="295" t="s">
        <v>1016</v>
      </c>
      <c r="N22" s="657"/>
      <c r="O22" s="657"/>
      <c r="P22" s="2653"/>
      <c r="Q22" s="2653"/>
      <c r="R22" s="2653"/>
      <c r="S22" s="2653"/>
      <c r="T22" s="2653"/>
      <c r="U22" s="2653"/>
      <c r="V22" s="2653"/>
      <c r="W22" s="2653"/>
      <c r="X22" s="2653"/>
      <c r="Y22" s="106" t="s">
        <v>606</v>
      </c>
      <c r="Z22" s="1" t="s">
        <v>608</v>
      </c>
      <c r="AA22" s="2596" t="s">
        <v>1027</v>
      </c>
      <c r="AB22" s="2596"/>
      <c r="AC22" s="2596"/>
      <c r="AD22" s="636"/>
      <c r="AE22" s="134" t="s">
        <v>8</v>
      </c>
      <c r="AF22" s="126" t="s">
        <v>581</v>
      </c>
      <c r="AG22" s="135" t="s">
        <v>8</v>
      </c>
    </row>
    <row r="23" spans="2:33" s="1" customFormat="1" ht="18.75" customHeight="1" x14ac:dyDescent="0.2">
      <c r="B23" s="314"/>
      <c r="C23" s="111"/>
      <c r="D23" s="111"/>
      <c r="E23" s="111"/>
      <c r="F23" s="111"/>
      <c r="G23" s="55"/>
      <c r="H23" s="660"/>
      <c r="I23" s="660"/>
      <c r="J23" s="660"/>
      <c r="K23" s="660"/>
      <c r="L23" s="660"/>
      <c r="M23" s="295"/>
      <c r="N23" s="657"/>
      <c r="O23" s="657"/>
      <c r="P23" s="657"/>
      <c r="Q23" s="657"/>
      <c r="R23" s="657"/>
      <c r="S23" s="657"/>
      <c r="T23" s="657"/>
      <c r="U23" s="657"/>
      <c r="V23" s="657"/>
      <c r="W23" s="628"/>
      <c r="X23" s="628"/>
      <c r="Y23" s="572"/>
      <c r="Z23" s="6"/>
      <c r="AA23" s="596"/>
      <c r="AB23" s="596"/>
      <c r="AC23" s="596"/>
      <c r="AD23" s="56"/>
      <c r="AE23" s="692"/>
      <c r="AF23" s="692"/>
      <c r="AG23" s="674"/>
    </row>
    <row r="24" spans="2:33" s="1" customFormat="1" ht="10.5" customHeight="1" x14ac:dyDescent="0.2">
      <c r="B24" s="534"/>
      <c r="C24" s="583"/>
      <c r="D24" s="583"/>
      <c r="E24" s="583"/>
      <c r="F24" s="584"/>
      <c r="G24" s="637"/>
      <c r="H24" s="178"/>
      <c r="I24" s="178"/>
      <c r="J24" s="178"/>
      <c r="K24" s="178"/>
      <c r="L24" s="178"/>
      <c r="M24" s="296"/>
      <c r="N24" s="651"/>
      <c r="O24" s="651"/>
      <c r="P24" s="651"/>
      <c r="Q24" s="651"/>
      <c r="R24" s="651"/>
      <c r="S24" s="651"/>
      <c r="T24" s="651"/>
      <c r="U24" s="651"/>
      <c r="V24" s="651"/>
      <c r="W24" s="637"/>
      <c r="X24" s="637"/>
      <c r="Y24" s="573"/>
      <c r="Z24" s="637"/>
      <c r="AA24" s="592"/>
      <c r="AB24" s="592"/>
      <c r="AC24" s="592"/>
      <c r="AD24" s="637"/>
      <c r="AE24" s="297"/>
      <c r="AF24" s="178"/>
      <c r="AG24" s="222"/>
    </row>
    <row r="25" spans="2:33" s="1" customFormat="1" ht="18.75" customHeight="1" x14ac:dyDescent="0.2">
      <c r="B25" s="110"/>
      <c r="C25" s="12"/>
      <c r="D25" s="12"/>
      <c r="E25" s="12"/>
      <c r="F25" s="586"/>
      <c r="H25" s="679" t="s">
        <v>1028</v>
      </c>
      <c r="I25" s="662"/>
      <c r="J25" s="662"/>
      <c r="K25" s="662"/>
      <c r="L25" s="662"/>
      <c r="M25" s="169"/>
      <c r="N25" s="677"/>
      <c r="O25" s="677"/>
      <c r="P25" s="677"/>
      <c r="Q25" s="677"/>
      <c r="R25" s="677"/>
      <c r="S25" s="677"/>
      <c r="T25" s="677"/>
      <c r="U25" s="677"/>
      <c r="V25" s="677"/>
      <c r="Y25" s="7"/>
      <c r="AA25" s="594"/>
      <c r="AB25" s="594"/>
      <c r="AC25" s="594"/>
      <c r="AE25" s="183" t="s">
        <v>580</v>
      </c>
      <c r="AF25" s="115" t="s">
        <v>581</v>
      </c>
      <c r="AG25" s="184" t="s">
        <v>582</v>
      </c>
    </row>
    <row r="26" spans="2:33" s="1" customFormat="1" ht="18.75" customHeight="1" x14ac:dyDescent="0.2">
      <c r="B26" s="2570" t="s">
        <v>1029</v>
      </c>
      <c r="C26" s="2254"/>
      <c r="D26" s="2254"/>
      <c r="E26" s="2254"/>
      <c r="F26" s="2571"/>
      <c r="H26" s="679" t="s">
        <v>1030</v>
      </c>
      <c r="I26" s="662"/>
      <c r="J26" s="662"/>
      <c r="K26" s="662"/>
      <c r="L26" s="662"/>
      <c r="M26" s="169"/>
      <c r="N26" s="677"/>
      <c r="O26" s="677"/>
      <c r="P26" s="677"/>
      <c r="Q26" s="677"/>
      <c r="R26" s="677"/>
      <c r="S26" s="677"/>
      <c r="T26" s="677"/>
      <c r="U26" s="677"/>
      <c r="V26" s="677"/>
      <c r="Y26" s="7"/>
      <c r="AA26" s="594"/>
      <c r="AB26" s="594"/>
      <c r="AC26" s="594"/>
      <c r="AE26" s="116"/>
      <c r="AF26" s="169"/>
      <c r="AG26" s="223"/>
    </row>
    <row r="27" spans="2:33" s="1" customFormat="1" ht="18.75" customHeight="1" x14ac:dyDescent="0.2">
      <c r="B27" s="2570"/>
      <c r="C27" s="2254"/>
      <c r="D27" s="2254"/>
      <c r="E27" s="2254"/>
      <c r="F27" s="2571"/>
      <c r="H27" s="679" t="s">
        <v>1031</v>
      </c>
      <c r="I27" s="662"/>
      <c r="J27" s="662"/>
      <c r="K27" s="662"/>
      <c r="L27" s="662"/>
      <c r="M27" s="169"/>
      <c r="N27" s="677"/>
      <c r="O27" s="677"/>
      <c r="P27" s="677"/>
      <c r="Q27" s="677"/>
      <c r="R27" s="677"/>
      <c r="S27" s="677"/>
      <c r="T27" s="677"/>
      <c r="U27" s="677"/>
      <c r="V27" s="677"/>
      <c r="Y27" s="7"/>
      <c r="AA27" s="594"/>
      <c r="AB27" s="594"/>
      <c r="AC27" s="594"/>
      <c r="AE27" s="134" t="s">
        <v>8</v>
      </c>
      <c r="AF27" s="126" t="s">
        <v>581</v>
      </c>
      <c r="AG27" s="135" t="s">
        <v>8</v>
      </c>
    </row>
    <row r="28" spans="2:33" s="1" customFormat="1" ht="18.75" customHeight="1" x14ac:dyDescent="0.2">
      <c r="B28" s="2570"/>
      <c r="C28" s="2254"/>
      <c r="D28" s="2254"/>
      <c r="E28" s="2254"/>
      <c r="F28" s="2571"/>
      <c r="H28" s="679" t="s">
        <v>1032</v>
      </c>
      <c r="I28" s="662"/>
      <c r="J28" s="662"/>
      <c r="K28" s="662"/>
      <c r="L28" s="662"/>
      <c r="M28" s="169"/>
      <c r="N28" s="677"/>
      <c r="O28" s="677"/>
      <c r="P28" s="677"/>
      <c r="Q28" s="677"/>
      <c r="R28" s="677"/>
      <c r="S28" s="677"/>
      <c r="T28" s="677"/>
      <c r="U28" s="677"/>
      <c r="V28" s="677"/>
      <c r="Y28" s="7"/>
      <c r="AA28" s="594"/>
      <c r="AB28" s="594"/>
      <c r="AC28" s="594"/>
      <c r="AE28" s="134" t="s">
        <v>8</v>
      </c>
      <c r="AF28" s="126" t="s">
        <v>581</v>
      </c>
      <c r="AG28" s="135" t="s">
        <v>8</v>
      </c>
    </row>
    <row r="29" spans="2:33" s="1" customFormat="1" ht="18.75" customHeight="1" x14ac:dyDescent="0.2">
      <c r="B29" s="2570"/>
      <c r="C29" s="2254"/>
      <c r="D29" s="2254"/>
      <c r="E29" s="2254"/>
      <c r="F29" s="2571"/>
      <c r="H29" s="679" t="s">
        <v>1033</v>
      </c>
      <c r="I29" s="662"/>
      <c r="J29" s="662"/>
      <c r="K29" s="662"/>
      <c r="L29" s="662"/>
      <c r="M29" s="169"/>
      <c r="N29" s="677"/>
      <c r="O29" s="677"/>
      <c r="P29" s="677"/>
      <c r="Q29" s="677"/>
      <c r="R29" s="677"/>
      <c r="S29" s="677"/>
      <c r="T29" s="677"/>
      <c r="U29" s="677"/>
      <c r="V29" s="677"/>
      <c r="Y29" s="7"/>
      <c r="AA29" s="594"/>
      <c r="AB29" s="594"/>
      <c r="AC29" s="594"/>
      <c r="AE29" s="134" t="s">
        <v>8</v>
      </c>
      <c r="AF29" s="126" t="s">
        <v>581</v>
      </c>
      <c r="AG29" s="135" t="s">
        <v>8</v>
      </c>
    </row>
    <row r="30" spans="2:33" s="1" customFormat="1" ht="18.75" customHeight="1" x14ac:dyDescent="0.2">
      <c r="B30" s="2570"/>
      <c r="C30" s="2254"/>
      <c r="D30" s="2254"/>
      <c r="E30" s="2254"/>
      <c r="F30" s="2571"/>
      <c r="H30" s="679" t="s">
        <v>1034</v>
      </c>
      <c r="I30" s="662"/>
      <c r="J30" s="662"/>
      <c r="K30" s="662"/>
      <c r="L30" s="662"/>
      <c r="M30" s="169"/>
      <c r="N30" s="677"/>
      <c r="O30" s="677"/>
      <c r="P30" s="677"/>
      <c r="Q30" s="677"/>
      <c r="R30" s="677"/>
      <c r="S30" s="677"/>
      <c r="T30" s="677"/>
      <c r="U30" s="677"/>
      <c r="V30" s="677"/>
      <c r="Y30" s="7"/>
      <c r="AA30" s="594"/>
      <c r="AB30" s="594"/>
      <c r="AC30" s="594"/>
      <c r="AE30" s="134" t="s">
        <v>8</v>
      </c>
      <c r="AF30" s="126" t="s">
        <v>581</v>
      </c>
      <c r="AG30" s="135" t="s">
        <v>8</v>
      </c>
    </row>
    <row r="31" spans="2:33" s="1" customFormat="1" ht="18.75" customHeight="1" x14ac:dyDescent="0.2">
      <c r="B31" s="2570"/>
      <c r="C31" s="2254"/>
      <c r="D31" s="2254"/>
      <c r="E31" s="2254"/>
      <c r="F31" s="2571"/>
      <c r="H31" s="679" t="s">
        <v>1035</v>
      </c>
      <c r="I31" s="662"/>
      <c r="J31" s="662"/>
      <c r="K31" s="662"/>
      <c r="L31" s="662"/>
      <c r="M31" s="169"/>
      <c r="N31" s="677"/>
      <c r="O31" s="677"/>
      <c r="P31" s="677"/>
      <c r="Q31" s="677"/>
      <c r="R31" s="677"/>
      <c r="S31" s="677"/>
      <c r="T31" s="677"/>
      <c r="U31" s="677"/>
      <c r="V31" s="677"/>
      <c r="W31" s="677"/>
      <c r="Z31" s="7"/>
      <c r="AB31" s="594"/>
      <c r="AC31" s="594"/>
      <c r="AD31" s="662"/>
      <c r="AE31" s="671"/>
      <c r="AF31" s="662"/>
      <c r="AG31" s="636"/>
    </row>
    <row r="32" spans="2:33" s="1" customFormat="1" ht="18.75" customHeight="1" x14ac:dyDescent="0.2">
      <c r="B32" s="2570"/>
      <c r="C32" s="2254"/>
      <c r="D32" s="2254"/>
      <c r="E32" s="2254"/>
      <c r="F32" s="2571"/>
      <c r="H32" s="679"/>
      <c r="I32" s="2568" t="s">
        <v>587</v>
      </c>
      <c r="J32" s="2568"/>
      <c r="K32" s="2568"/>
      <c r="L32" s="2568"/>
      <c r="M32" s="2568"/>
      <c r="N32" s="2606"/>
      <c r="O32" s="2607"/>
      <c r="P32" s="2607"/>
      <c r="Q32" s="2607"/>
      <c r="R32" s="2607"/>
      <c r="S32" s="2607"/>
      <c r="T32" s="2607"/>
      <c r="U32" s="2607"/>
      <c r="V32" s="2607"/>
      <c r="W32" s="2607"/>
      <c r="X32" s="2607"/>
      <c r="Y32" s="2607"/>
      <c r="Z32" s="2607"/>
      <c r="AA32" s="2607"/>
      <c r="AB32" s="2608"/>
      <c r="AC32" s="676"/>
      <c r="AD32" s="662"/>
      <c r="AE32" s="671"/>
      <c r="AF32" s="662"/>
      <c r="AG32" s="636"/>
    </row>
    <row r="33" spans="1:34" s="1" customFormat="1" ht="18.75" customHeight="1" x14ac:dyDescent="0.2">
      <c r="B33" s="2570"/>
      <c r="C33" s="2254"/>
      <c r="D33" s="2254"/>
      <c r="E33" s="2254"/>
      <c r="F33" s="2571"/>
      <c r="H33" s="679"/>
      <c r="I33" s="2568" t="s">
        <v>588</v>
      </c>
      <c r="J33" s="2568"/>
      <c r="K33" s="2568"/>
      <c r="L33" s="2568"/>
      <c r="M33" s="2568"/>
      <c r="N33" s="2606"/>
      <c r="O33" s="2607"/>
      <c r="P33" s="2607"/>
      <c r="Q33" s="2607"/>
      <c r="R33" s="2607"/>
      <c r="S33" s="2607"/>
      <c r="T33" s="2607"/>
      <c r="U33" s="2607"/>
      <c r="V33" s="2607"/>
      <c r="W33" s="2607"/>
      <c r="X33" s="2607"/>
      <c r="Y33" s="2607"/>
      <c r="Z33" s="2607"/>
      <c r="AA33" s="2607"/>
      <c r="AB33" s="2608"/>
      <c r="AC33" s="676"/>
      <c r="AD33" s="662"/>
      <c r="AE33" s="671"/>
      <c r="AF33" s="662"/>
      <c r="AG33" s="636"/>
    </row>
    <row r="34" spans="1:34" s="1" customFormat="1" ht="18.75" customHeight="1" x14ac:dyDescent="0.2">
      <c r="B34" s="2570"/>
      <c r="C34" s="2254"/>
      <c r="D34" s="2254"/>
      <c r="E34" s="2254"/>
      <c r="F34" s="2571"/>
      <c r="H34" s="679"/>
      <c r="I34" s="2568" t="s">
        <v>589</v>
      </c>
      <c r="J34" s="2568"/>
      <c r="K34" s="2568"/>
      <c r="L34" s="2568"/>
      <c r="M34" s="2568"/>
      <c r="N34" s="2606"/>
      <c r="O34" s="2607"/>
      <c r="P34" s="2607"/>
      <c r="Q34" s="2607"/>
      <c r="R34" s="2607"/>
      <c r="S34" s="2607"/>
      <c r="T34" s="2607"/>
      <c r="U34" s="2607"/>
      <c r="V34" s="2607"/>
      <c r="W34" s="2607"/>
      <c r="X34" s="2607"/>
      <c r="Y34" s="2607"/>
      <c r="Z34" s="2607"/>
      <c r="AA34" s="2607"/>
      <c r="AB34" s="2608"/>
      <c r="AC34" s="676"/>
      <c r="AD34" s="662"/>
      <c r="AE34" s="671"/>
      <c r="AF34" s="662"/>
      <c r="AG34" s="636"/>
    </row>
    <row r="35" spans="1:34" s="1" customFormat="1" ht="33.75" customHeight="1" x14ac:dyDescent="0.15">
      <c r="B35" s="2570"/>
      <c r="C35" s="2254"/>
      <c r="D35" s="2254"/>
      <c r="E35" s="2254"/>
      <c r="F35" s="2571"/>
      <c r="H35" s="2515" t="s">
        <v>1036</v>
      </c>
      <c r="I35" s="2515"/>
      <c r="J35" s="2515"/>
      <c r="K35" s="2515"/>
      <c r="L35" s="2515"/>
      <c r="M35" s="2515"/>
      <c r="N35" s="2515"/>
      <c r="O35" s="2515"/>
      <c r="P35" s="2515"/>
      <c r="Q35" s="2515"/>
      <c r="R35" s="2515"/>
      <c r="S35" s="2515"/>
      <c r="T35" s="2515"/>
      <c r="U35" s="2515"/>
      <c r="V35" s="2515"/>
      <c r="W35" s="2515"/>
      <c r="X35" s="2515"/>
      <c r="Y35" s="2515"/>
      <c r="Z35" s="2515"/>
      <c r="AA35" s="2515"/>
      <c r="AB35" s="2515"/>
      <c r="AC35" s="2515"/>
      <c r="AE35" s="671"/>
      <c r="AF35" s="662"/>
      <c r="AG35" s="172"/>
    </row>
    <row r="36" spans="1:34" s="1" customFormat="1" ht="36" customHeight="1" x14ac:dyDescent="0.2">
      <c r="B36" s="2570"/>
      <c r="C36" s="2254"/>
      <c r="D36" s="2254"/>
      <c r="E36" s="2254"/>
      <c r="F36" s="2571"/>
      <c r="H36" s="2596" t="s">
        <v>1601</v>
      </c>
      <c r="I36" s="2596"/>
      <c r="J36" s="2596"/>
      <c r="K36" s="2596"/>
      <c r="L36" s="2596"/>
      <c r="M36" s="2596"/>
      <c r="N36" s="2596"/>
      <c r="O36" s="2596"/>
      <c r="P36" s="2596"/>
      <c r="Q36" s="2596"/>
      <c r="R36" s="2596"/>
      <c r="S36" s="2596"/>
      <c r="T36" s="2596"/>
      <c r="U36" s="2596"/>
      <c r="V36" s="2596"/>
      <c r="W36" s="2596"/>
      <c r="X36" s="2596"/>
      <c r="Y36" s="2596"/>
      <c r="Z36" s="2596"/>
      <c r="AA36" s="2596"/>
      <c r="AB36" s="2596"/>
      <c r="AC36" s="2596"/>
      <c r="AD36" s="2611"/>
      <c r="AE36" s="134" t="s">
        <v>8</v>
      </c>
      <c r="AF36" s="126" t="s">
        <v>581</v>
      </c>
      <c r="AG36" s="135" t="s">
        <v>8</v>
      </c>
    </row>
    <row r="37" spans="1:34" s="1" customFormat="1" ht="18.75" customHeight="1" x14ac:dyDescent="0.2">
      <c r="B37" s="2570"/>
      <c r="C37" s="2254"/>
      <c r="D37" s="2254"/>
      <c r="E37" s="2254"/>
      <c r="F37" s="2571"/>
      <c r="H37" s="679" t="s">
        <v>1037</v>
      </c>
      <c r="I37" s="594"/>
      <c r="J37" s="594"/>
      <c r="K37" s="594"/>
      <c r="L37" s="594"/>
      <c r="M37" s="594"/>
      <c r="N37" s="594"/>
      <c r="O37" s="594"/>
      <c r="P37" s="594"/>
      <c r="Q37" s="594"/>
      <c r="R37" s="594"/>
      <c r="S37" s="594"/>
      <c r="T37" s="594"/>
      <c r="U37" s="594"/>
      <c r="V37" s="594"/>
      <c r="W37" s="594"/>
      <c r="X37" s="594"/>
      <c r="Y37" s="594"/>
      <c r="Z37" s="594"/>
      <c r="AA37" s="594"/>
      <c r="AB37" s="594"/>
      <c r="AC37" s="594"/>
      <c r="AE37" s="134" t="s">
        <v>8</v>
      </c>
      <c r="AF37" s="126" t="s">
        <v>581</v>
      </c>
      <c r="AG37" s="135" t="s">
        <v>8</v>
      </c>
    </row>
    <row r="38" spans="1:34" s="1" customFormat="1" ht="18.75" customHeight="1" x14ac:dyDescent="0.2">
      <c r="A38" s="636"/>
      <c r="B38" s="2451"/>
      <c r="C38" s="2451"/>
      <c r="D38" s="2451"/>
      <c r="E38" s="2451"/>
      <c r="F38" s="2573"/>
      <c r="G38" s="59"/>
      <c r="H38" s="679" t="s">
        <v>1038</v>
      </c>
      <c r="I38" s="662"/>
      <c r="J38" s="662"/>
      <c r="K38" s="662"/>
      <c r="L38" s="662"/>
      <c r="M38" s="169"/>
      <c r="N38" s="677"/>
      <c r="O38" s="677"/>
      <c r="P38" s="677"/>
      <c r="Q38" s="677"/>
      <c r="R38" s="677"/>
      <c r="S38" s="677"/>
      <c r="T38" s="677"/>
      <c r="U38" s="677"/>
      <c r="V38" s="677"/>
      <c r="Y38" s="7"/>
      <c r="AA38" s="594"/>
      <c r="AB38" s="594"/>
      <c r="AC38" s="594"/>
      <c r="AE38" s="134" t="s">
        <v>8</v>
      </c>
      <c r="AF38" s="126" t="s">
        <v>581</v>
      </c>
      <c r="AG38" s="135" t="s">
        <v>8</v>
      </c>
    </row>
    <row r="39" spans="1:34" s="1" customFormat="1" ht="18.75" customHeight="1" x14ac:dyDescent="0.2">
      <c r="B39" s="2570"/>
      <c r="C39" s="2574"/>
      <c r="D39" s="2254"/>
      <c r="E39" s="2254"/>
      <c r="F39" s="2571"/>
      <c r="H39" s="679" t="s">
        <v>1039</v>
      </c>
      <c r="I39" s="662"/>
      <c r="J39" s="662"/>
      <c r="K39" s="662"/>
      <c r="L39" s="662"/>
      <c r="M39" s="169"/>
      <c r="N39" s="677"/>
      <c r="O39" s="677"/>
      <c r="P39" s="677"/>
      <c r="Q39" s="677"/>
      <c r="R39" s="677"/>
      <c r="S39" s="677"/>
      <c r="T39" s="677"/>
      <c r="U39" s="677"/>
      <c r="V39" s="677"/>
      <c r="Y39" s="7"/>
      <c r="AA39" s="594"/>
      <c r="AB39" s="594"/>
      <c r="AC39" s="594"/>
      <c r="AE39" s="134" t="s">
        <v>8</v>
      </c>
      <c r="AF39" s="126" t="s">
        <v>581</v>
      </c>
      <c r="AG39" s="135" t="s">
        <v>8</v>
      </c>
    </row>
    <row r="40" spans="1:34" s="1" customFormat="1" ht="18.75" customHeight="1" x14ac:dyDescent="0.2">
      <c r="B40" s="110"/>
      <c r="C40" s="12"/>
      <c r="D40" s="12"/>
      <c r="E40" s="12"/>
      <c r="F40" s="586"/>
      <c r="H40" s="679" t="s">
        <v>1040</v>
      </c>
      <c r="I40" s="662"/>
      <c r="J40" s="662"/>
      <c r="K40" s="662"/>
      <c r="L40" s="662"/>
      <c r="M40" s="169"/>
      <c r="N40" s="677"/>
      <c r="O40" s="677"/>
      <c r="P40" s="677"/>
      <c r="Q40" s="677"/>
      <c r="R40" s="677"/>
      <c r="S40" s="677"/>
      <c r="T40" s="677"/>
      <c r="U40" s="677"/>
      <c r="V40" s="677"/>
      <c r="Y40" s="7"/>
      <c r="AA40" s="594"/>
      <c r="AB40" s="594"/>
      <c r="AC40" s="594"/>
      <c r="AE40" s="134" t="s">
        <v>8</v>
      </c>
      <c r="AF40" s="126" t="s">
        <v>581</v>
      </c>
      <c r="AG40" s="135" t="s">
        <v>8</v>
      </c>
    </row>
    <row r="41" spans="1:34" s="1" customFormat="1" ht="18.75" customHeight="1" x14ac:dyDescent="0.2">
      <c r="B41" s="110"/>
      <c r="C41" s="12"/>
      <c r="D41" s="12"/>
      <c r="E41" s="12"/>
      <c r="F41" s="586"/>
      <c r="H41" s="679" t="s">
        <v>1041</v>
      </c>
      <c r="I41" s="662"/>
      <c r="J41" s="662"/>
      <c r="K41" s="662"/>
      <c r="L41" s="662"/>
      <c r="M41" s="169"/>
      <c r="N41" s="677"/>
      <c r="O41" s="677"/>
      <c r="P41" s="677"/>
      <c r="Q41" s="677"/>
      <c r="R41" s="677"/>
      <c r="S41" s="677"/>
      <c r="T41" s="677"/>
      <c r="U41" s="677"/>
      <c r="V41" s="677"/>
      <c r="Y41" s="7"/>
      <c r="AA41" s="594"/>
      <c r="AB41" s="594"/>
      <c r="AC41" s="594"/>
      <c r="AE41" s="134" t="s">
        <v>8</v>
      </c>
      <c r="AF41" s="126" t="s">
        <v>581</v>
      </c>
      <c r="AG41" s="135" t="s">
        <v>8</v>
      </c>
    </row>
    <row r="42" spans="1:34" s="1" customFormat="1" ht="18.75" customHeight="1" x14ac:dyDescent="0.2">
      <c r="B42" s="314"/>
      <c r="C42" s="111"/>
      <c r="D42" s="111"/>
      <c r="E42" s="111"/>
      <c r="F42" s="112"/>
      <c r="G42" s="6"/>
      <c r="H42" s="693"/>
      <c r="I42" s="692"/>
      <c r="J42" s="692"/>
      <c r="K42" s="692"/>
      <c r="L42" s="692"/>
      <c r="M42" s="298"/>
      <c r="N42" s="652"/>
      <c r="O42" s="652"/>
      <c r="P42" s="652"/>
      <c r="Q42" s="652"/>
      <c r="R42" s="652"/>
      <c r="S42" s="652"/>
      <c r="T42" s="652"/>
      <c r="U42" s="652"/>
      <c r="V42" s="652"/>
      <c r="W42" s="6"/>
      <c r="X42" s="6"/>
      <c r="Y42" s="574"/>
      <c r="Z42" s="6"/>
      <c r="AA42" s="596"/>
      <c r="AB42" s="596"/>
      <c r="AC42" s="596"/>
      <c r="AD42" s="6"/>
      <c r="AE42" s="673"/>
      <c r="AF42" s="692"/>
      <c r="AG42" s="674"/>
    </row>
    <row r="43" spans="1:34" s="1" customFormat="1" ht="33" customHeight="1" x14ac:dyDescent="0.2">
      <c r="B43" s="2254" t="s">
        <v>1042</v>
      </c>
      <c r="C43" s="2254"/>
      <c r="D43" s="2254"/>
      <c r="E43" s="2254"/>
      <c r="F43" s="2254"/>
      <c r="G43" s="2254"/>
      <c r="H43" s="2254"/>
      <c r="I43" s="2254"/>
      <c r="J43" s="2254"/>
      <c r="K43" s="2254"/>
      <c r="L43" s="2254"/>
      <c r="M43" s="2254"/>
      <c r="N43" s="2254"/>
      <c r="O43" s="2254"/>
      <c r="P43" s="2254"/>
      <c r="Q43" s="2254"/>
      <c r="R43" s="2254"/>
      <c r="S43" s="2254"/>
      <c r="T43" s="2254"/>
      <c r="U43" s="2254"/>
      <c r="V43" s="2254"/>
      <c r="W43" s="2254"/>
      <c r="X43" s="2254"/>
      <c r="Y43" s="2254"/>
      <c r="Z43" s="2254"/>
      <c r="AA43" s="2254"/>
      <c r="AB43" s="2254"/>
      <c r="AC43" s="2254"/>
      <c r="AD43" s="2254"/>
      <c r="AE43" s="2254"/>
      <c r="AF43" s="12"/>
    </row>
    <row r="44" spans="1:34" s="1" customFormat="1" ht="47.25" customHeight="1" x14ac:dyDescent="0.2">
      <c r="B44" s="2254" t="s">
        <v>1043</v>
      </c>
      <c r="C44" s="2254"/>
      <c r="D44" s="2254"/>
      <c r="E44" s="2254"/>
      <c r="F44" s="2254"/>
      <c r="G44" s="2254"/>
      <c r="H44" s="2254"/>
      <c r="I44" s="2254"/>
      <c r="J44" s="2254"/>
      <c r="K44" s="2254"/>
      <c r="L44" s="2254"/>
      <c r="M44" s="2254"/>
      <c r="N44" s="2254"/>
      <c r="O44" s="2254"/>
      <c r="P44" s="2254"/>
      <c r="Q44" s="2254"/>
      <c r="R44" s="2254"/>
      <c r="S44" s="2254"/>
      <c r="T44" s="2254"/>
      <c r="U44" s="2254"/>
      <c r="V44" s="2254"/>
      <c r="W44" s="2254"/>
      <c r="X44" s="2254"/>
      <c r="Y44" s="2254"/>
      <c r="Z44" s="2254"/>
      <c r="AA44" s="2254"/>
      <c r="AB44" s="2254"/>
      <c r="AC44" s="2254"/>
      <c r="AD44" s="2254"/>
      <c r="AE44" s="2254"/>
      <c r="AF44" s="2254"/>
      <c r="AG44" s="2254"/>
    </row>
    <row r="45" spans="1:34" s="1" customFormat="1" ht="27" customHeight="1" x14ac:dyDescent="0.2">
      <c r="B45" s="2676" t="s">
        <v>1044</v>
      </c>
      <c r="C45" s="2676"/>
      <c r="D45" s="2676"/>
      <c r="E45" s="2676"/>
      <c r="F45" s="2676"/>
      <c r="G45" s="2676"/>
      <c r="H45" s="2676"/>
      <c r="I45" s="2676"/>
      <c r="J45" s="2676"/>
      <c r="K45" s="2676"/>
      <c r="L45" s="2676"/>
      <c r="M45" s="2676"/>
      <c r="N45" s="2676"/>
      <c r="O45" s="2676"/>
      <c r="P45" s="2676"/>
      <c r="Q45" s="2676"/>
      <c r="R45" s="2676"/>
      <c r="S45" s="2676"/>
      <c r="T45" s="2676"/>
      <c r="U45" s="2676"/>
      <c r="V45" s="2676"/>
      <c r="W45" s="2676"/>
      <c r="X45" s="2676"/>
      <c r="Y45" s="2676"/>
      <c r="Z45" s="2676"/>
      <c r="AA45" s="2676"/>
      <c r="AB45" s="2676"/>
      <c r="AC45" s="2676"/>
      <c r="AD45" s="2676"/>
      <c r="AE45" s="2676"/>
      <c r="AF45" s="2676"/>
      <c r="AG45" s="2676"/>
      <c r="AH45" s="2676"/>
    </row>
    <row r="46" spans="1:34" x14ac:dyDescent="0.2">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row>
    <row r="47" spans="1:34" x14ac:dyDescent="0.2">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row>
    <row r="122" spans="3:7" x14ac:dyDescent="0.2">
      <c r="C122" s="19"/>
      <c r="D122" s="19"/>
      <c r="E122" s="19"/>
      <c r="F122" s="19"/>
      <c r="G122" s="19"/>
    </row>
    <row r="123" spans="3:7" x14ac:dyDescent="0.2">
      <c r="C123" s="17"/>
    </row>
  </sheetData>
  <mergeCells count="36">
    <mergeCell ref="B10:F10"/>
    <mergeCell ref="B5:AG5"/>
    <mergeCell ref="B7:F7"/>
    <mergeCell ref="G7:AG7"/>
    <mergeCell ref="B8:F8"/>
    <mergeCell ref="B9:F9"/>
    <mergeCell ref="I18:V18"/>
    <mergeCell ref="W18:X18"/>
    <mergeCell ref="I19:V19"/>
    <mergeCell ref="W19:X19"/>
    <mergeCell ref="AA19:AC19"/>
    <mergeCell ref="B13:F17"/>
    <mergeCell ref="H13:AC13"/>
    <mergeCell ref="I15:V15"/>
    <mergeCell ref="W15:X15"/>
    <mergeCell ref="I16:V16"/>
    <mergeCell ref="W16:X16"/>
    <mergeCell ref="AA16:AC16"/>
    <mergeCell ref="I17:V17"/>
    <mergeCell ref="W17:X17"/>
    <mergeCell ref="AA17:AC17"/>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s>
  <phoneticPr fontId="10"/>
  <dataValidations count="1">
    <dataValidation type="list" allowBlank="1" showInputMessage="1" showErrorMessage="1" sqref="H8:H10 M8 R8:R10 AE16:AE17 AG16:AG17 AE19 AG19 AE22 AG22 AE27:AE30 AG27:AG30 AE36:AE41 AG36:AG41" xr:uid="{00000000-0002-0000-3000-000000000000}">
      <formula1>"□,■"</formula1>
    </dataValidation>
  </dataValidations>
  <pageMargins left="0.7" right="0.7" top="0.75" bottom="0.75" header="0.3" footer="0.3"/>
  <pageSetup paperSize="9" scale="76"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90">
    <pageSetUpPr fitToPage="1"/>
  </sheetPr>
  <dimension ref="A2:Y123"/>
  <sheetViews>
    <sheetView view="pageBreakPreview" zoomScale="60" zoomScaleNormal="100" workbookViewId="0"/>
  </sheetViews>
  <sheetFormatPr defaultColWidth="3.44140625" defaultRowHeight="13.2" x14ac:dyDescent="0.2"/>
  <cols>
    <col min="1" max="1" width="2.33203125" style="3" customWidth="1"/>
    <col min="2" max="2" width="3" style="57" customWidth="1"/>
    <col min="3" max="7" width="3.44140625" style="3"/>
    <col min="8" max="24" width="4.44140625" style="3" customWidth="1"/>
    <col min="25" max="25" width="5.109375" style="3" customWidth="1"/>
    <col min="26" max="16384" width="3.44140625" style="3"/>
  </cols>
  <sheetData>
    <row r="2" spans="2:25" x14ac:dyDescent="0.2">
      <c r="B2" s="3" t="s">
        <v>1076</v>
      </c>
    </row>
    <row r="4" spans="2:25" x14ac:dyDescent="0.2">
      <c r="B4" s="2526" t="s">
        <v>723</v>
      </c>
      <c r="C4" s="2526"/>
      <c r="D4" s="2526"/>
      <c r="E4" s="2526"/>
      <c r="F4" s="2526"/>
      <c r="G4" s="2526"/>
      <c r="H4" s="2526"/>
      <c r="I4" s="2526"/>
      <c r="J4" s="2526"/>
      <c r="K4" s="2526"/>
      <c r="L4" s="2526"/>
      <c r="M4" s="2526"/>
      <c r="N4" s="2526"/>
      <c r="O4" s="2526"/>
      <c r="P4" s="2526"/>
      <c r="Q4" s="2526"/>
      <c r="R4" s="2526"/>
      <c r="S4" s="2526"/>
      <c r="T4" s="2526"/>
      <c r="U4" s="2526"/>
      <c r="V4" s="2526"/>
      <c r="W4" s="2526"/>
      <c r="X4" s="2526"/>
      <c r="Y4" s="2526"/>
    </row>
    <row r="6" spans="2:25" ht="30" customHeight="1" x14ac:dyDescent="0.2">
      <c r="B6" s="571">
        <v>1</v>
      </c>
      <c r="C6" s="649" t="s">
        <v>724</v>
      </c>
      <c r="D6" s="10"/>
      <c r="E6" s="10"/>
      <c r="F6" s="10"/>
      <c r="G6" s="11"/>
      <c r="H6" s="2443"/>
      <c r="I6" s="2444"/>
      <c r="J6" s="2444"/>
      <c r="K6" s="2444"/>
      <c r="L6" s="2444"/>
      <c r="M6" s="2444"/>
      <c r="N6" s="2444"/>
      <c r="O6" s="2444"/>
      <c r="P6" s="2444"/>
      <c r="Q6" s="2444"/>
      <c r="R6" s="2444"/>
      <c r="S6" s="2444"/>
      <c r="T6" s="2444"/>
      <c r="U6" s="2444"/>
      <c r="V6" s="2444"/>
      <c r="W6" s="2444"/>
      <c r="X6" s="2444"/>
      <c r="Y6" s="2445"/>
    </row>
    <row r="7" spans="2:25" ht="30" customHeight="1" x14ac:dyDescent="0.2">
      <c r="B7" s="571">
        <v>2</v>
      </c>
      <c r="C7" s="649" t="s">
        <v>725</v>
      </c>
      <c r="D7" s="649"/>
      <c r="E7" s="649"/>
      <c r="F7" s="649"/>
      <c r="G7" s="653"/>
      <c r="H7" s="124" t="s">
        <v>8</v>
      </c>
      <c r="I7" s="649" t="s">
        <v>573</v>
      </c>
      <c r="J7" s="649"/>
      <c r="K7" s="649"/>
      <c r="L7" s="649"/>
      <c r="M7" s="125" t="s">
        <v>8</v>
      </c>
      <c r="N7" s="649" t="s">
        <v>574</v>
      </c>
      <c r="O7" s="649"/>
      <c r="P7" s="649"/>
      <c r="Q7" s="649"/>
      <c r="R7" s="125" t="s">
        <v>8</v>
      </c>
      <c r="S7" s="649" t="s">
        <v>575</v>
      </c>
      <c r="T7" s="649"/>
      <c r="U7" s="649"/>
      <c r="V7" s="649"/>
      <c r="W7" s="649"/>
      <c r="X7" s="649"/>
      <c r="Y7" s="653"/>
    </row>
    <row r="8" spans="2:25" ht="30" customHeight="1" x14ac:dyDescent="0.2">
      <c r="B8" s="530">
        <v>3</v>
      </c>
      <c r="C8" s="2" t="s">
        <v>726</v>
      </c>
      <c r="D8" s="2"/>
      <c r="E8" s="2"/>
      <c r="F8" s="2"/>
      <c r="G8" s="52"/>
      <c r="H8" s="126" t="s">
        <v>8</v>
      </c>
      <c r="I8" s="1" t="s">
        <v>727</v>
      </c>
      <c r="J8" s="2"/>
      <c r="K8" s="2"/>
      <c r="L8" s="2"/>
      <c r="M8" s="2"/>
      <c r="N8" s="2"/>
      <c r="O8" s="2"/>
      <c r="P8" s="126" t="s">
        <v>8</v>
      </c>
      <c r="Q8" s="1" t="s">
        <v>728</v>
      </c>
      <c r="R8" s="2"/>
      <c r="S8" s="2"/>
      <c r="T8" s="2"/>
      <c r="U8" s="2"/>
      <c r="V8" s="2"/>
      <c r="W8" s="2"/>
      <c r="X8" s="2"/>
      <c r="Y8" s="52"/>
    </row>
    <row r="9" spans="2:25" ht="30" customHeight="1" x14ac:dyDescent="0.2">
      <c r="B9" s="530"/>
      <c r="C9" s="2"/>
      <c r="D9" s="2"/>
      <c r="E9" s="2"/>
      <c r="F9" s="2"/>
      <c r="G9" s="52"/>
      <c r="H9" s="126" t="s">
        <v>8</v>
      </c>
      <c r="I9" s="1" t="s">
        <v>729</v>
      </c>
      <c r="J9" s="2"/>
      <c r="K9" s="2"/>
      <c r="L9" s="2"/>
      <c r="M9" s="2"/>
      <c r="N9" s="2"/>
      <c r="O9" s="2"/>
      <c r="P9" s="126" t="s">
        <v>8</v>
      </c>
      <c r="Q9" s="1" t="s">
        <v>730</v>
      </c>
      <c r="R9" s="2"/>
      <c r="S9" s="2"/>
      <c r="T9" s="2"/>
      <c r="W9" s="2"/>
      <c r="X9" s="2"/>
      <c r="Y9" s="52"/>
    </row>
    <row r="10" spans="2:25" ht="30" customHeight="1" x14ac:dyDescent="0.2">
      <c r="B10" s="530"/>
      <c r="C10" s="2"/>
      <c r="D10" s="2"/>
      <c r="E10" s="2"/>
      <c r="F10" s="2"/>
      <c r="G10" s="52"/>
      <c r="M10" s="2"/>
      <c r="N10" s="2"/>
      <c r="O10" s="2"/>
      <c r="P10" s="2"/>
      <c r="Q10" s="1"/>
      <c r="R10" s="2"/>
      <c r="S10" s="2"/>
      <c r="T10" s="2"/>
      <c r="U10" s="2"/>
      <c r="V10" s="2"/>
      <c r="W10" s="2"/>
      <c r="X10" s="2"/>
      <c r="Y10" s="52"/>
    </row>
    <row r="11" spans="2:25" x14ac:dyDescent="0.2">
      <c r="B11" s="591"/>
      <c r="C11" s="17"/>
      <c r="D11" s="17"/>
      <c r="E11" s="17"/>
      <c r="F11" s="17"/>
      <c r="G11" s="18"/>
      <c r="H11" s="16"/>
      <c r="I11" s="17"/>
      <c r="J11" s="17"/>
      <c r="K11" s="17"/>
      <c r="L11" s="17"/>
      <c r="M11" s="17"/>
      <c r="N11" s="17"/>
      <c r="O11" s="17"/>
      <c r="P11" s="17"/>
      <c r="Q11" s="17"/>
      <c r="R11" s="17"/>
      <c r="S11" s="17"/>
      <c r="T11" s="17"/>
      <c r="U11" s="17"/>
      <c r="V11" s="17"/>
      <c r="W11" s="17"/>
      <c r="X11" s="17"/>
      <c r="Y11" s="18"/>
    </row>
    <row r="12" spans="2:25" ht="29.25" customHeight="1" x14ac:dyDescent="0.2">
      <c r="B12" s="306">
        <v>4</v>
      </c>
      <c r="C12" s="2527" t="s">
        <v>731</v>
      </c>
      <c r="D12" s="2527"/>
      <c r="E12" s="2527"/>
      <c r="F12" s="2527"/>
      <c r="G12" s="2528"/>
      <c r="H12" s="64" t="s">
        <v>732</v>
      </c>
      <c r="I12" s="2"/>
      <c r="Y12" s="28"/>
    </row>
    <row r="13" spans="2:25" ht="19.5" customHeight="1" x14ac:dyDescent="0.2">
      <c r="B13" s="117"/>
      <c r="G13" s="28"/>
      <c r="H13" s="118"/>
      <c r="I13" s="2" t="s">
        <v>733</v>
      </c>
      <c r="J13" s="2"/>
      <c r="K13" s="2"/>
      <c r="L13" s="2"/>
      <c r="M13" s="2"/>
      <c r="N13" s="2"/>
      <c r="O13" s="2"/>
      <c r="P13" s="2"/>
      <c r="Q13" s="2"/>
      <c r="R13" s="2"/>
      <c r="S13" s="2"/>
      <c r="T13" s="2"/>
      <c r="U13" s="2"/>
      <c r="Y13" s="28"/>
    </row>
    <row r="14" spans="2:25" ht="12" customHeight="1" x14ac:dyDescent="0.2">
      <c r="B14" s="117"/>
      <c r="G14" s="28"/>
      <c r="H14" s="118"/>
      <c r="I14" s="2442" t="s">
        <v>734</v>
      </c>
      <c r="J14" s="2442"/>
      <c r="K14" s="2442"/>
      <c r="L14" s="2442"/>
      <c r="M14" s="2442"/>
      <c r="N14" s="2442"/>
      <c r="O14" s="2442"/>
      <c r="P14" s="2442"/>
      <c r="Q14" s="2331" t="s">
        <v>735</v>
      </c>
      <c r="R14" s="2332"/>
      <c r="S14" s="2332"/>
      <c r="T14" s="2332"/>
      <c r="U14" s="2332"/>
      <c r="V14" s="2332"/>
      <c r="W14" s="2333"/>
      <c r="Y14" s="28"/>
    </row>
    <row r="15" spans="2:25" ht="12" customHeight="1" x14ac:dyDescent="0.2">
      <c r="B15" s="117"/>
      <c r="G15" s="28"/>
      <c r="H15" s="118"/>
      <c r="I15" s="2442"/>
      <c r="J15" s="2442"/>
      <c r="K15" s="2442"/>
      <c r="L15" s="2442"/>
      <c r="M15" s="2442"/>
      <c r="N15" s="2442"/>
      <c r="O15" s="2442"/>
      <c r="P15" s="2442"/>
      <c r="Q15" s="2334"/>
      <c r="R15" s="2335"/>
      <c r="S15" s="2335"/>
      <c r="T15" s="2335"/>
      <c r="U15" s="2335"/>
      <c r="V15" s="2335"/>
      <c r="W15" s="2336"/>
      <c r="Y15" s="28"/>
    </row>
    <row r="16" spans="2:25" ht="12" customHeight="1" x14ac:dyDescent="0.2">
      <c r="B16" s="117"/>
      <c r="G16" s="28"/>
      <c r="H16" s="118"/>
      <c r="I16" s="2442" t="s">
        <v>736</v>
      </c>
      <c r="J16" s="2442"/>
      <c r="K16" s="2442"/>
      <c r="L16" s="2442"/>
      <c r="M16" s="2442"/>
      <c r="N16" s="2442"/>
      <c r="O16" s="2442"/>
      <c r="P16" s="2442"/>
      <c r="Q16" s="2516"/>
      <c r="R16" s="2517"/>
      <c r="S16" s="2517"/>
      <c r="T16" s="2517"/>
      <c r="U16" s="2517"/>
      <c r="V16" s="2517"/>
      <c r="W16" s="2518"/>
      <c r="Y16" s="28"/>
    </row>
    <row r="17" spans="2:25" ht="12" customHeight="1" x14ac:dyDescent="0.2">
      <c r="B17" s="117"/>
      <c r="G17" s="28"/>
      <c r="H17" s="118"/>
      <c r="I17" s="2442"/>
      <c r="J17" s="2442"/>
      <c r="K17" s="2442"/>
      <c r="L17" s="2442"/>
      <c r="M17" s="2442"/>
      <c r="N17" s="2442"/>
      <c r="O17" s="2442"/>
      <c r="P17" s="2442"/>
      <c r="Q17" s="2519"/>
      <c r="R17" s="2346"/>
      <c r="S17" s="2346"/>
      <c r="T17" s="2346"/>
      <c r="U17" s="2346"/>
      <c r="V17" s="2346"/>
      <c r="W17" s="2520"/>
      <c r="Y17" s="28"/>
    </row>
    <row r="18" spans="2:25" ht="12" customHeight="1" x14ac:dyDescent="0.2">
      <c r="B18" s="117"/>
      <c r="G18" s="28"/>
      <c r="H18" s="118"/>
      <c r="I18" s="2442" t="s">
        <v>737</v>
      </c>
      <c r="J18" s="2442"/>
      <c r="K18" s="2442"/>
      <c r="L18" s="2442"/>
      <c r="M18" s="2442"/>
      <c r="N18" s="2442"/>
      <c r="O18" s="2442"/>
      <c r="P18" s="2442"/>
      <c r="Q18" s="2516"/>
      <c r="R18" s="2517"/>
      <c r="S18" s="2517"/>
      <c r="T18" s="2517"/>
      <c r="U18" s="2517"/>
      <c r="V18" s="2517"/>
      <c r="W18" s="2518"/>
      <c r="Y18" s="28"/>
    </row>
    <row r="19" spans="2:25" ht="12" customHeight="1" x14ac:dyDescent="0.2">
      <c r="B19" s="117"/>
      <c r="G19" s="28"/>
      <c r="H19" s="118"/>
      <c r="I19" s="2442"/>
      <c r="J19" s="2442"/>
      <c r="K19" s="2442"/>
      <c r="L19" s="2442"/>
      <c r="M19" s="2442"/>
      <c r="N19" s="2442"/>
      <c r="O19" s="2442"/>
      <c r="P19" s="2442"/>
      <c r="Q19" s="2519"/>
      <c r="R19" s="2346"/>
      <c r="S19" s="2346"/>
      <c r="T19" s="2346"/>
      <c r="U19" s="2346"/>
      <c r="V19" s="2346"/>
      <c r="W19" s="2520"/>
      <c r="Y19" s="28"/>
    </row>
    <row r="20" spans="2:25" ht="12" customHeight="1" x14ac:dyDescent="0.2">
      <c r="B20" s="117"/>
      <c r="G20" s="28"/>
      <c r="H20" s="118"/>
      <c r="I20" s="2442" t="s">
        <v>738</v>
      </c>
      <c r="J20" s="2442"/>
      <c r="K20" s="2442"/>
      <c r="L20" s="2442"/>
      <c r="M20" s="2442"/>
      <c r="N20" s="2442"/>
      <c r="O20" s="2442"/>
      <c r="P20" s="2442"/>
      <c r="Q20" s="2516"/>
      <c r="R20" s="2517"/>
      <c r="S20" s="2517"/>
      <c r="T20" s="2517"/>
      <c r="U20" s="2517"/>
      <c r="V20" s="2517"/>
      <c r="W20" s="2518"/>
      <c r="Y20" s="28"/>
    </row>
    <row r="21" spans="2:25" ht="12" customHeight="1" x14ac:dyDescent="0.2">
      <c r="B21" s="117"/>
      <c r="G21" s="28"/>
      <c r="H21" s="118"/>
      <c r="I21" s="2442"/>
      <c r="J21" s="2442"/>
      <c r="K21" s="2442"/>
      <c r="L21" s="2442"/>
      <c r="M21" s="2442"/>
      <c r="N21" s="2442"/>
      <c r="O21" s="2442"/>
      <c r="P21" s="2442"/>
      <c r="Q21" s="2519"/>
      <c r="R21" s="2346"/>
      <c r="S21" s="2346"/>
      <c r="T21" s="2346"/>
      <c r="U21" s="2346"/>
      <c r="V21" s="2346"/>
      <c r="W21" s="2520"/>
      <c r="Y21" s="28"/>
    </row>
    <row r="22" spans="2:25" ht="12" customHeight="1" x14ac:dyDescent="0.2">
      <c r="B22" s="117"/>
      <c r="G22" s="28"/>
      <c r="H22" s="118"/>
      <c r="I22" s="2442" t="s">
        <v>739</v>
      </c>
      <c r="J22" s="2442"/>
      <c r="K22" s="2442"/>
      <c r="L22" s="2442"/>
      <c r="M22" s="2442"/>
      <c r="N22" s="2442"/>
      <c r="O22" s="2442"/>
      <c r="P22" s="2442"/>
      <c r="Q22" s="2516"/>
      <c r="R22" s="2517"/>
      <c r="S22" s="2517"/>
      <c r="T22" s="2517"/>
      <c r="U22" s="2517"/>
      <c r="V22" s="2517"/>
      <c r="W22" s="2518"/>
      <c r="Y22" s="28"/>
    </row>
    <row r="23" spans="2:25" ht="12" customHeight="1" x14ac:dyDescent="0.2">
      <c r="B23" s="117"/>
      <c r="G23" s="28"/>
      <c r="H23" s="118"/>
      <c r="I23" s="2442"/>
      <c r="J23" s="2442"/>
      <c r="K23" s="2442"/>
      <c r="L23" s="2442"/>
      <c r="M23" s="2442"/>
      <c r="N23" s="2442"/>
      <c r="O23" s="2442"/>
      <c r="P23" s="2442"/>
      <c r="Q23" s="2519"/>
      <c r="R23" s="2346"/>
      <c r="S23" s="2346"/>
      <c r="T23" s="2346"/>
      <c r="U23" s="2346"/>
      <c r="V23" s="2346"/>
      <c r="W23" s="2520"/>
      <c r="Y23" s="28"/>
    </row>
    <row r="24" spans="2:25" ht="12" customHeight="1" x14ac:dyDescent="0.2">
      <c r="B24" s="117"/>
      <c r="G24" s="28"/>
      <c r="H24" s="118"/>
      <c r="I24" s="2331" t="s">
        <v>722</v>
      </c>
      <c r="J24" s="2332"/>
      <c r="K24" s="2332"/>
      <c r="L24" s="2332"/>
      <c r="M24" s="2332"/>
      <c r="N24" s="2332"/>
      <c r="O24" s="2332"/>
      <c r="P24" s="2333"/>
      <c r="Q24" s="2516"/>
      <c r="R24" s="2517"/>
      <c r="S24" s="2517"/>
      <c r="T24" s="2517"/>
      <c r="U24" s="2517"/>
      <c r="V24" s="2517"/>
      <c r="W24" s="2518"/>
      <c r="Y24" s="28"/>
    </row>
    <row r="25" spans="2:25" ht="12" customHeight="1" x14ac:dyDescent="0.2">
      <c r="B25" s="117"/>
      <c r="G25" s="28"/>
      <c r="H25" s="118"/>
      <c r="I25" s="2334"/>
      <c r="J25" s="2335"/>
      <c r="K25" s="2335"/>
      <c r="L25" s="2335"/>
      <c r="M25" s="2335"/>
      <c r="N25" s="2335"/>
      <c r="O25" s="2335"/>
      <c r="P25" s="2336"/>
      <c r="Q25" s="2519"/>
      <c r="R25" s="2346"/>
      <c r="S25" s="2346"/>
      <c r="T25" s="2346"/>
      <c r="U25" s="2346"/>
      <c r="V25" s="2346"/>
      <c r="W25" s="2520"/>
      <c r="Y25" s="28"/>
    </row>
    <row r="26" spans="2:25" ht="12" customHeight="1" x14ac:dyDescent="0.2">
      <c r="B26" s="117"/>
      <c r="G26" s="28"/>
      <c r="H26" s="118"/>
      <c r="I26" s="2331"/>
      <c r="J26" s="2332"/>
      <c r="K26" s="2332"/>
      <c r="L26" s="2332"/>
      <c r="M26" s="2332"/>
      <c r="N26" s="2332"/>
      <c r="O26" s="2332"/>
      <c r="P26" s="2333"/>
      <c r="Q26" s="2516"/>
      <c r="R26" s="2517"/>
      <c r="S26" s="2517"/>
      <c r="T26" s="2517"/>
      <c r="U26" s="2517"/>
      <c r="V26" s="2517"/>
      <c r="W26" s="2518"/>
      <c r="Y26" s="28"/>
    </row>
    <row r="27" spans="2:25" ht="12" customHeight="1" x14ac:dyDescent="0.2">
      <c r="B27" s="117"/>
      <c r="G27" s="28"/>
      <c r="H27" s="118"/>
      <c r="I27" s="2334"/>
      <c r="J27" s="2335"/>
      <c r="K27" s="2335"/>
      <c r="L27" s="2335"/>
      <c r="M27" s="2335"/>
      <c r="N27" s="2335"/>
      <c r="O27" s="2335"/>
      <c r="P27" s="2336"/>
      <c r="Q27" s="2519"/>
      <c r="R27" s="2346"/>
      <c r="S27" s="2346"/>
      <c r="T27" s="2346"/>
      <c r="U27" s="2346"/>
      <c r="V27" s="2346"/>
      <c r="W27" s="2520"/>
      <c r="Y27" s="28"/>
    </row>
    <row r="28" spans="2:25" ht="12" customHeight="1" x14ac:dyDescent="0.2">
      <c r="B28" s="117"/>
      <c r="G28" s="28"/>
      <c r="H28" s="118"/>
      <c r="I28" s="2442"/>
      <c r="J28" s="2442"/>
      <c r="K28" s="2442"/>
      <c r="L28" s="2442"/>
      <c r="M28" s="2442"/>
      <c r="N28" s="2442"/>
      <c r="O28" s="2442"/>
      <c r="P28" s="2442"/>
      <c r="Q28" s="2516"/>
      <c r="R28" s="2517"/>
      <c r="S28" s="2517"/>
      <c r="T28" s="2517"/>
      <c r="U28" s="2517"/>
      <c r="V28" s="2517"/>
      <c r="W28" s="2518"/>
      <c r="Y28" s="28"/>
    </row>
    <row r="29" spans="2:25" s="25" customFormat="1" ht="12" customHeight="1" x14ac:dyDescent="0.2">
      <c r="B29" s="117"/>
      <c r="C29" s="3"/>
      <c r="D29" s="3"/>
      <c r="E29" s="3"/>
      <c r="F29" s="3"/>
      <c r="G29" s="28"/>
      <c r="H29" s="246"/>
      <c r="I29" s="2442"/>
      <c r="J29" s="2442"/>
      <c r="K29" s="2442"/>
      <c r="L29" s="2442"/>
      <c r="M29" s="2442"/>
      <c r="N29" s="2442"/>
      <c r="O29" s="2442"/>
      <c r="P29" s="2442"/>
      <c r="Q29" s="2519"/>
      <c r="R29" s="2346"/>
      <c r="S29" s="2346"/>
      <c r="T29" s="2346"/>
      <c r="U29" s="2346"/>
      <c r="V29" s="2346"/>
      <c r="W29" s="2520"/>
      <c r="Y29" s="242"/>
    </row>
    <row r="30" spans="2:25" ht="15" customHeight="1" x14ac:dyDescent="0.2">
      <c r="B30" s="117"/>
      <c r="G30" s="28"/>
      <c r="H30" s="118"/>
      <c r="I30" s="2"/>
      <c r="J30" s="2"/>
      <c r="K30" s="2"/>
      <c r="L30" s="2"/>
      <c r="M30" s="2"/>
      <c r="N30" s="2"/>
      <c r="O30" s="2"/>
      <c r="P30" s="2"/>
      <c r="Q30" s="2"/>
      <c r="R30" s="2"/>
      <c r="S30" s="2"/>
      <c r="T30" s="2"/>
      <c r="U30" s="2"/>
      <c r="Y30" s="53"/>
    </row>
    <row r="31" spans="2:25" ht="20.25" customHeight="1" x14ac:dyDescent="0.2">
      <c r="B31" s="117"/>
      <c r="G31" s="28"/>
      <c r="H31" s="64" t="s">
        <v>740</v>
      </c>
      <c r="I31" s="2"/>
      <c r="J31" s="2"/>
      <c r="K31" s="2"/>
      <c r="L31" s="2"/>
      <c r="M31" s="2"/>
      <c r="N31" s="2"/>
      <c r="O31" s="2"/>
      <c r="P31" s="2"/>
      <c r="Q31" s="2"/>
      <c r="R31" s="2"/>
      <c r="S31" s="2"/>
      <c r="T31" s="2"/>
      <c r="U31" s="2"/>
      <c r="Y31" s="53"/>
    </row>
    <row r="32" spans="2:25" ht="9.75" customHeight="1" x14ac:dyDescent="0.2">
      <c r="B32" s="117"/>
      <c r="G32" s="28"/>
      <c r="H32" s="64"/>
      <c r="I32" s="2"/>
      <c r="J32" s="2"/>
      <c r="K32" s="2"/>
      <c r="L32" s="2"/>
      <c r="M32" s="2"/>
      <c r="N32" s="2"/>
      <c r="O32" s="2"/>
      <c r="P32" s="2"/>
      <c r="Q32" s="2"/>
      <c r="R32" s="2"/>
      <c r="S32" s="2"/>
      <c r="T32" s="2"/>
      <c r="U32" s="2"/>
      <c r="Y32" s="53"/>
    </row>
    <row r="33" spans="1:25" ht="22.5" customHeight="1" x14ac:dyDescent="0.2">
      <c r="B33" s="117"/>
      <c r="G33" s="28"/>
      <c r="H33" s="118"/>
      <c r="I33" s="2671" t="s">
        <v>741</v>
      </c>
      <c r="J33" s="2574"/>
      <c r="K33" s="2574"/>
      <c r="L33" s="2574"/>
      <c r="M33" s="2574"/>
      <c r="N33" s="2574"/>
      <c r="O33" s="2574"/>
      <c r="P33" s="2574"/>
      <c r="Q33" s="2574"/>
      <c r="R33" s="2672"/>
      <c r="S33" s="2331"/>
      <c r="T33" s="2332"/>
      <c r="U33" s="2333" t="s">
        <v>606</v>
      </c>
      <c r="Y33" s="28"/>
    </row>
    <row r="34" spans="1:25" ht="22.5" customHeight="1" x14ac:dyDescent="0.2">
      <c r="B34" s="117"/>
      <c r="G34" s="28"/>
      <c r="H34" s="118"/>
      <c r="I34" s="2572"/>
      <c r="J34" s="2451"/>
      <c r="K34" s="2451"/>
      <c r="L34" s="2451"/>
      <c r="M34" s="2451"/>
      <c r="N34" s="2451"/>
      <c r="O34" s="2451"/>
      <c r="P34" s="2451"/>
      <c r="Q34" s="2451"/>
      <c r="R34" s="2573"/>
      <c r="S34" s="2334"/>
      <c r="T34" s="2335"/>
      <c r="U34" s="2336"/>
      <c r="Y34" s="28"/>
    </row>
    <row r="35" spans="1:25" ht="11.25" customHeight="1" x14ac:dyDescent="0.2">
      <c r="B35" s="117"/>
      <c r="G35" s="28"/>
      <c r="H35" s="64"/>
      <c r="I35" s="2"/>
      <c r="J35" s="2"/>
      <c r="K35" s="2"/>
      <c r="L35" s="2"/>
      <c r="M35" s="2"/>
      <c r="N35" s="2"/>
      <c r="O35" s="2"/>
      <c r="P35" s="2"/>
      <c r="Q35" s="2"/>
      <c r="R35" s="2"/>
      <c r="S35" s="2"/>
      <c r="T35" s="2"/>
      <c r="U35" s="2"/>
      <c r="Y35" s="53"/>
    </row>
    <row r="36" spans="1:25" ht="27.75" customHeight="1" x14ac:dyDescent="0.2">
      <c r="B36" s="117"/>
      <c r="G36" s="28"/>
      <c r="H36" s="118"/>
      <c r="I36" s="2671" t="s">
        <v>742</v>
      </c>
      <c r="J36" s="2574"/>
      <c r="K36" s="2574"/>
      <c r="L36" s="2574"/>
      <c r="M36" s="2574"/>
      <c r="N36" s="2574"/>
      <c r="O36" s="2574"/>
      <c r="P36" s="2574"/>
      <c r="Q36" s="2574"/>
      <c r="R36" s="2672"/>
      <c r="S36" s="2331"/>
      <c r="T36" s="2332"/>
      <c r="U36" s="2333" t="s">
        <v>606</v>
      </c>
      <c r="V36" s="2523" t="s">
        <v>608</v>
      </c>
      <c r="W36" s="2255" t="s">
        <v>743</v>
      </c>
      <c r="X36" s="2255"/>
      <c r="Y36" s="2720"/>
    </row>
    <row r="37" spans="1:25" ht="21.75" customHeight="1" x14ac:dyDescent="0.2">
      <c r="B37" s="117"/>
      <c r="G37" s="28"/>
      <c r="H37" s="118"/>
      <c r="I37" s="2572"/>
      <c r="J37" s="2451"/>
      <c r="K37" s="2451"/>
      <c r="L37" s="2451"/>
      <c r="M37" s="2451"/>
      <c r="N37" s="2451"/>
      <c r="O37" s="2451"/>
      <c r="P37" s="2451"/>
      <c r="Q37" s="2451"/>
      <c r="R37" s="2573"/>
      <c r="S37" s="2334"/>
      <c r="T37" s="2335"/>
      <c r="U37" s="2336"/>
      <c r="V37" s="2523"/>
      <c r="W37" s="2255"/>
      <c r="X37" s="2255"/>
      <c r="Y37" s="2720"/>
    </row>
    <row r="38" spans="1:25" ht="21.75" customHeight="1" x14ac:dyDescent="0.2">
      <c r="B38" s="117"/>
      <c r="G38" s="28"/>
      <c r="I38" s="111"/>
      <c r="J38" s="111"/>
      <c r="K38" s="111"/>
      <c r="L38" s="111"/>
      <c r="M38" s="111"/>
      <c r="N38" s="111"/>
      <c r="O38" s="111"/>
      <c r="P38" s="111"/>
      <c r="Q38" s="111"/>
      <c r="R38" s="111"/>
      <c r="S38" s="709"/>
      <c r="T38" s="709"/>
      <c r="U38" s="709"/>
      <c r="V38" s="7"/>
      <c r="W38" s="2451" t="s">
        <v>744</v>
      </c>
      <c r="X38" s="2451"/>
      <c r="Y38" s="2573"/>
    </row>
    <row r="39" spans="1:25" ht="21.75" customHeight="1" x14ac:dyDescent="0.2">
      <c r="A39" s="28"/>
      <c r="H39" s="704"/>
      <c r="I39" s="2254" t="s">
        <v>745</v>
      </c>
      <c r="J39" s="2254"/>
      <c r="K39" s="2254"/>
      <c r="L39" s="2254"/>
      <c r="M39" s="2254"/>
      <c r="N39" s="2254"/>
      <c r="O39" s="2254"/>
      <c r="P39" s="2254"/>
      <c r="Q39" s="2254"/>
      <c r="R39" s="2571"/>
      <c r="S39" s="2523"/>
      <c r="T39" s="2441"/>
      <c r="U39" s="2524" t="s">
        <v>606</v>
      </c>
      <c r="V39" s="7"/>
      <c r="W39" s="2254"/>
      <c r="X39" s="2254"/>
      <c r="Y39" s="2571"/>
    </row>
    <row r="40" spans="1:25" ht="21.75" customHeight="1" x14ac:dyDescent="0.2">
      <c r="B40" s="117"/>
      <c r="G40" s="28"/>
      <c r="H40" s="118"/>
      <c r="I40" s="2572"/>
      <c r="J40" s="2451"/>
      <c r="K40" s="2451"/>
      <c r="L40" s="2451"/>
      <c r="M40" s="2451"/>
      <c r="N40" s="2451"/>
      <c r="O40" s="2451"/>
      <c r="P40" s="2451"/>
      <c r="Q40" s="2451"/>
      <c r="R40" s="2573"/>
      <c r="S40" s="2334"/>
      <c r="T40" s="2335"/>
      <c r="U40" s="2336"/>
      <c r="V40" s="7"/>
      <c r="W40" s="2254"/>
      <c r="X40" s="2254"/>
      <c r="Y40" s="2571"/>
    </row>
    <row r="41" spans="1:25" ht="15" customHeight="1" x14ac:dyDescent="0.2">
      <c r="B41" s="117"/>
      <c r="G41" s="28"/>
      <c r="H41" s="118"/>
      <c r="I41" s="2"/>
      <c r="J41" s="2"/>
      <c r="K41" s="2"/>
      <c r="L41" s="2"/>
      <c r="M41" s="2"/>
      <c r="N41" s="2"/>
      <c r="O41" s="2"/>
      <c r="P41" s="2"/>
      <c r="Q41" s="2"/>
      <c r="R41" s="2"/>
      <c r="S41" s="2"/>
      <c r="T41" s="2"/>
      <c r="U41" s="2"/>
      <c r="W41" s="2254"/>
      <c r="X41" s="2254"/>
      <c r="Y41" s="2571"/>
    </row>
    <row r="42" spans="1:25" ht="15" customHeight="1" x14ac:dyDescent="0.2">
      <c r="B42" s="590"/>
      <c r="C42" s="19"/>
      <c r="D42" s="19"/>
      <c r="E42" s="19"/>
      <c r="F42" s="19"/>
      <c r="G42" s="20"/>
      <c r="H42" s="140"/>
      <c r="I42" s="19"/>
      <c r="J42" s="19"/>
      <c r="K42" s="19"/>
      <c r="L42" s="19"/>
      <c r="M42" s="19"/>
      <c r="N42" s="19"/>
      <c r="O42" s="19"/>
      <c r="P42" s="19"/>
      <c r="Q42" s="19"/>
      <c r="R42" s="19"/>
      <c r="S42" s="19"/>
      <c r="T42" s="19"/>
      <c r="U42" s="19"/>
      <c r="V42" s="19"/>
      <c r="W42" s="2451"/>
      <c r="X42" s="2451"/>
      <c r="Y42" s="2573"/>
    </row>
    <row r="43" spans="1:25" ht="15" customHeight="1" x14ac:dyDescent="0.2">
      <c r="Y43" s="577"/>
    </row>
    <row r="44" spans="1:25" x14ac:dyDescent="0.2">
      <c r="B44" s="141" t="s">
        <v>746</v>
      </c>
      <c r="D44" s="655"/>
      <c r="E44" s="655"/>
      <c r="F44" s="655"/>
      <c r="G44" s="655"/>
      <c r="H44" s="655"/>
      <c r="I44" s="655"/>
      <c r="J44" s="655"/>
      <c r="K44" s="655"/>
      <c r="L44" s="655"/>
      <c r="M44" s="655"/>
      <c r="N44" s="655"/>
      <c r="O44" s="655"/>
      <c r="P44" s="655"/>
      <c r="Q44" s="655"/>
      <c r="R44" s="655"/>
      <c r="S44" s="655"/>
      <c r="T44" s="655"/>
      <c r="U44" s="655"/>
      <c r="V44" s="655"/>
      <c r="W44" s="655"/>
      <c r="X44" s="655"/>
      <c r="Y44" s="655"/>
    </row>
    <row r="45" spans="1:25" x14ac:dyDescent="0.2">
      <c r="B45" s="141" t="s">
        <v>747</v>
      </c>
      <c r="D45" s="655"/>
      <c r="E45" s="655"/>
      <c r="F45" s="655"/>
      <c r="G45" s="655"/>
      <c r="H45" s="655"/>
      <c r="I45" s="655"/>
      <c r="J45" s="655"/>
      <c r="K45" s="655"/>
      <c r="L45" s="655"/>
      <c r="M45" s="655"/>
      <c r="N45" s="655"/>
      <c r="O45" s="655"/>
      <c r="P45" s="655"/>
      <c r="Q45" s="655"/>
      <c r="R45" s="655"/>
      <c r="S45" s="655"/>
      <c r="T45" s="655"/>
      <c r="U45" s="655"/>
      <c r="V45" s="655"/>
      <c r="W45" s="655"/>
      <c r="X45" s="655"/>
      <c r="Y45" s="655"/>
    </row>
    <row r="46" spans="1:25" x14ac:dyDescent="0.2">
      <c r="B46" s="141"/>
      <c r="D46" s="580"/>
      <c r="E46" s="580"/>
      <c r="F46" s="580"/>
      <c r="G46" s="580"/>
      <c r="H46" s="580"/>
      <c r="I46" s="580"/>
      <c r="J46" s="580"/>
      <c r="K46" s="580"/>
      <c r="L46" s="580"/>
      <c r="M46" s="580"/>
      <c r="N46" s="580"/>
      <c r="O46" s="580"/>
      <c r="P46" s="580"/>
      <c r="Q46" s="580"/>
      <c r="R46" s="580"/>
      <c r="S46" s="580"/>
      <c r="T46" s="580"/>
      <c r="U46" s="580"/>
      <c r="V46" s="580"/>
      <c r="W46" s="580"/>
      <c r="X46" s="580"/>
      <c r="Y46" s="580"/>
    </row>
    <row r="122" spans="3:7" x14ac:dyDescent="0.2">
      <c r="C122" s="19"/>
      <c r="D122" s="19"/>
      <c r="E122" s="19"/>
      <c r="F122" s="19"/>
      <c r="G122" s="19"/>
    </row>
    <row r="123" spans="3:7" x14ac:dyDescent="0.2">
      <c r="C123" s="17"/>
    </row>
  </sheetData>
  <mergeCells count="31">
    <mergeCell ref="I16:P17"/>
    <mergeCell ref="Q16:W17"/>
    <mergeCell ref="B4:Y4"/>
    <mergeCell ref="H6:Y6"/>
    <mergeCell ref="C12:G12"/>
    <mergeCell ref="I14:P15"/>
    <mergeCell ref="Q14:W15"/>
    <mergeCell ref="I18:P19"/>
    <mergeCell ref="Q18:W19"/>
    <mergeCell ref="I20:P21"/>
    <mergeCell ref="Q20:W21"/>
    <mergeCell ref="I22:P23"/>
    <mergeCell ref="Q22:W23"/>
    <mergeCell ref="I24:P25"/>
    <mergeCell ref="Q24:W25"/>
    <mergeCell ref="I26:P27"/>
    <mergeCell ref="Q26:W27"/>
    <mergeCell ref="I28:P29"/>
    <mergeCell ref="Q28:W29"/>
    <mergeCell ref="I33:R34"/>
    <mergeCell ref="S33:T34"/>
    <mergeCell ref="U33:U34"/>
    <mergeCell ref="I36:R37"/>
    <mergeCell ref="S36:T37"/>
    <mergeCell ref="U36:U37"/>
    <mergeCell ref="V36:V37"/>
    <mergeCell ref="W36:Y37"/>
    <mergeCell ref="W38:Y42"/>
    <mergeCell ref="I39:R40"/>
    <mergeCell ref="S39:T40"/>
    <mergeCell ref="U39:U40"/>
  </mergeCells>
  <phoneticPr fontId="10"/>
  <dataValidations count="1">
    <dataValidation type="list" allowBlank="1" showInputMessage="1" showErrorMessage="1" sqref="M7 R7 P8:P9 H7:H9" xr:uid="{00000000-0002-0000-3100-000000000000}">
      <formula1>"□,■"</formula1>
    </dataValidation>
  </dataValidations>
  <pageMargins left="0.7" right="0.7" top="0.75" bottom="0.75" header="0.3" footer="0.3"/>
  <pageSetup paperSize="9" scale="87"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91">
    <pageSetUpPr fitToPage="1"/>
  </sheetPr>
  <dimension ref="B1:Z123"/>
  <sheetViews>
    <sheetView view="pageBreakPreview" zoomScale="60" zoomScaleNormal="100" workbookViewId="0"/>
  </sheetViews>
  <sheetFormatPr defaultColWidth="3.44140625" defaultRowHeight="13.2" x14ac:dyDescent="0.2"/>
  <cols>
    <col min="1" max="1" width="1.77734375" style="3" customWidth="1"/>
    <col min="2" max="2" width="3" style="57" customWidth="1"/>
    <col min="3" max="18" width="3.44140625" style="3"/>
    <col min="19" max="19" width="3.88671875" style="3" customWidth="1"/>
    <col min="20" max="26" width="3.44140625" style="3"/>
    <col min="27" max="27" width="1.33203125" style="3" customWidth="1"/>
    <col min="28" max="16384" width="3.44140625" style="3"/>
  </cols>
  <sheetData>
    <row r="1" spans="2:26" s="1" customFormat="1" x14ac:dyDescent="0.2"/>
    <row r="2" spans="2:26" s="1" customFormat="1" x14ac:dyDescent="0.2">
      <c r="B2" s="1" t="s">
        <v>1435</v>
      </c>
    </row>
    <row r="3" spans="2:26" s="1" customFormat="1" x14ac:dyDescent="0.2"/>
    <row r="4" spans="2:26" s="1" customFormat="1" x14ac:dyDescent="0.2">
      <c r="B4" s="2441" t="s">
        <v>1077</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c r="Z4" s="2441"/>
    </row>
    <row r="5" spans="2:26" s="1" customFormat="1" x14ac:dyDescent="0.2"/>
    <row r="6" spans="2:26" s="1" customFormat="1" ht="31.5" customHeight="1" x14ac:dyDescent="0.2">
      <c r="B6" s="2442" t="s">
        <v>571</v>
      </c>
      <c r="C6" s="2442"/>
      <c r="D6" s="2442"/>
      <c r="E6" s="2442"/>
      <c r="F6" s="2442"/>
      <c r="G6" s="2443"/>
      <c r="H6" s="2444"/>
      <c r="I6" s="2444"/>
      <c r="J6" s="2444"/>
      <c r="K6" s="2444"/>
      <c r="L6" s="2444"/>
      <c r="M6" s="2444"/>
      <c r="N6" s="2444"/>
      <c r="O6" s="2444"/>
      <c r="P6" s="2444"/>
      <c r="Q6" s="2444"/>
      <c r="R6" s="2444"/>
      <c r="S6" s="2444"/>
      <c r="T6" s="2444"/>
      <c r="U6" s="2444"/>
      <c r="V6" s="2444"/>
      <c r="W6" s="2444"/>
      <c r="X6" s="2444"/>
      <c r="Y6" s="2444"/>
      <c r="Z6" s="2445"/>
    </row>
    <row r="7" spans="2:26" s="1" customFormat="1" ht="31.5" customHeight="1" x14ac:dyDescent="0.2">
      <c r="B7" s="2258" t="s">
        <v>572</v>
      </c>
      <c r="C7" s="2259"/>
      <c r="D7" s="2259"/>
      <c r="E7" s="2259"/>
      <c r="F7" s="2260"/>
      <c r="G7" s="124" t="s">
        <v>8</v>
      </c>
      <c r="H7" s="649" t="s">
        <v>573</v>
      </c>
      <c r="I7" s="649"/>
      <c r="J7" s="649"/>
      <c r="K7" s="649"/>
      <c r="L7" s="125" t="s">
        <v>8</v>
      </c>
      <c r="M7" s="649" t="s">
        <v>574</v>
      </c>
      <c r="N7" s="649"/>
      <c r="O7" s="649"/>
      <c r="P7" s="649"/>
      <c r="Q7" s="125" t="s">
        <v>8</v>
      </c>
      <c r="R7" s="649" t="s">
        <v>575</v>
      </c>
      <c r="S7" s="649"/>
      <c r="T7" s="649"/>
      <c r="U7" s="649"/>
      <c r="V7" s="649"/>
      <c r="W7" s="649"/>
      <c r="X7" s="649"/>
      <c r="Y7" s="649"/>
      <c r="Z7" s="653"/>
    </row>
    <row r="8" spans="2:26" s="1" customFormat="1" ht="31.5" customHeight="1" x14ac:dyDescent="0.2">
      <c r="B8" s="2258" t="s">
        <v>576</v>
      </c>
      <c r="C8" s="2259"/>
      <c r="D8" s="2259"/>
      <c r="E8" s="2259"/>
      <c r="F8" s="2260"/>
      <c r="G8" s="124" t="s">
        <v>8</v>
      </c>
      <c r="H8" s="649" t="s">
        <v>577</v>
      </c>
      <c r="I8" s="649"/>
      <c r="J8" s="649"/>
      <c r="K8" s="649"/>
      <c r="L8" s="649"/>
      <c r="M8" s="649"/>
      <c r="N8" s="649"/>
      <c r="O8" s="649"/>
      <c r="P8" s="649"/>
      <c r="Q8" s="125" t="s">
        <v>8</v>
      </c>
      <c r="R8" s="649" t="s">
        <v>652</v>
      </c>
      <c r="S8" s="649"/>
      <c r="T8" s="649"/>
      <c r="U8" s="649"/>
      <c r="V8" s="649"/>
      <c r="W8" s="23"/>
      <c r="X8" s="23"/>
      <c r="Y8" s="23"/>
      <c r="Z8" s="62"/>
    </row>
    <row r="9" spans="2:26" s="1" customFormat="1" x14ac:dyDescent="0.2"/>
    <row r="10" spans="2:26" s="1" customFormat="1" x14ac:dyDescent="0.2">
      <c r="B10" s="5"/>
      <c r="C10" s="637"/>
      <c r="D10" s="637"/>
      <c r="E10" s="637"/>
      <c r="F10" s="637"/>
      <c r="G10" s="637"/>
      <c r="H10" s="637"/>
      <c r="I10" s="637"/>
      <c r="J10" s="637"/>
      <c r="K10" s="637"/>
      <c r="L10" s="637"/>
      <c r="M10" s="637"/>
      <c r="N10" s="637"/>
      <c r="O10" s="637"/>
      <c r="P10" s="637"/>
      <c r="Q10" s="637"/>
      <c r="R10" s="637"/>
      <c r="S10" s="637"/>
      <c r="T10" s="637"/>
      <c r="U10" s="637"/>
      <c r="V10" s="637"/>
      <c r="W10" s="637"/>
      <c r="X10" s="637"/>
      <c r="Y10" s="637"/>
      <c r="Z10" s="4"/>
    </row>
    <row r="11" spans="2:26" s="1" customFormat="1" x14ac:dyDescent="0.2">
      <c r="B11" s="59" t="s">
        <v>1078</v>
      </c>
      <c r="Z11" s="636"/>
    </row>
    <row r="12" spans="2:26" s="1" customFormat="1" x14ac:dyDescent="0.2">
      <c r="B12" s="59"/>
      <c r="L12" s="7"/>
      <c r="Q12" s="7"/>
      <c r="V12" s="7"/>
      <c r="Z12" s="636"/>
    </row>
    <row r="13" spans="2:26" s="1" customFormat="1" x14ac:dyDescent="0.2">
      <c r="B13" s="59"/>
      <c r="C13" s="1" t="s">
        <v>1079</v>
      </c>
      <c r="Z13" s="636"/>
    </row>
    <row r="14" spans="2:26" s="1" customFormat="1" ht="4.5" customHeight="1" x14ac:dyDescent="0.2">
      <c r="B14" s="59"/>
      <c r="Z14" s="636"/>
    </row>
    <row r="15" spans="2:26" s="1" customFormat="1" ht="24" customHeight="1" x14ac:dyDescent="0.2">
      <c r="B15" s="59"/>
      <c r="C15" s="2443"/>
      <c r="D15" s="2444"/>
      <c r="E15" s="2444"/>
      <c r="F15" s="2444"/>
      <c r="G15" s="2444"/>
      <c r="H15" s="2444"/>
      <c r="I15" s="2444"/>
      <c r="J15" s="2444"/>
      <c r="K15" s="2444"/>
      <c r="L15" s="2444"/>
      <c r="M15" s="2444"/>
      <c r="N15" s="2444"/>
      <c r="O15" s="2444"/>
      <c r="P15" s="2444"/>
      <c r="Q15" s="2444"/>
      <c r="R15" s="2444"/>
      <c r="S15" s="2444"/>
      <c r="T15" s="2444"/>
      <c r="U15" s="2444"/>
      <c r="V15" s="2444"/>
      <c r="W15" s="2444"/>
      <c r="X15" s="2444"/>
      <c r="Y15" s="2445"/>
      <c r="Z15" s="63"/>
    </row>
    <row r="16" spans="2:26" s="1" customFormat="1" ht="21" customHeight="1" x14ac:dyDescent="0.2">
      <c r="B16" s="59"/>
      <c r="C16" s="2443"/>
      <c r="D16" s="2444"/>
      <c r="E16" s="2444"/>
      <c r="F16" s="2444"/>
      <c r="G16" s="2444"/>
      <c r="H16" s="2444"/>
      <c r="I16" s="2444"/>
      <c r="J16" s="2444"/>
      <c r="K16" s="2444"/>
      <c r="L16" s="2444"/>
      <c r="M16" s="2444"/>
      <c r="N16" s="2444"/>
      <c r="O16" s="2444"/>
      <c r="P16" s="2444"/>
      <c r="Q16" s="2444"/>
      <c r="R16" s="2444"/>
      <c r="S16" s="2444"/>
      <c r="T16" s="2444"/>
      <c r="U16" s="2444"/>
      <c r="V16" s="2444"/>
      <c r="W16" s="2444"/>
      <c r="X16" s="2444"/>
      <c r="Y16" s="2445"/>
      <c r="Z16" s="636"/>
    </row>
    <row r="17" spans="2:26" s="1" customFormat="1" ht="21" customHeight="1" x14ac:dyDescent="0.2">
      <c r="B17" s="59"/>
      <c r="C17" s="2443"/>
      <c r="D17" s="2444"/>
      <c r="E17" s="2444"/>
      <c r="F17" s="2444"/>
      <c r="G17" s="2444"/>
      <c r="H17" s="2444"/>
      <c r="I17" s="2444"/>
      <c r="J17" s="2444"/>
      <c r="K17" s="2444"/>
      <c r="L17" s="2444"/>
      <c r="M17" s="2444"/>
      <c r="N17" s="2444"/>
      <c r="O17" s="2444"/>
      <c r="P17" s="2444"/>
      <c r="Q17" s="2444"/>
      <c r="R17" s="2444"/>
      <c r="S17" s="2444"/>
      <c r="T17" s="2444"/>
      <c r="U17" s="2444"/>
      <c r="V17" s="2444"/>
      <c r="W17" s="2444"/>
      <c r="X17" s="2444"/>
      <c r="Y17" s="2445"/>
      <c r="Z17" s="636"/>
    </row>
    <row r="18" spans="2:26" s="1" customFormat="1" x14ac:dyDescent="0.2">
      <c r="B18" s="59"/>
      <c r="C18" s="1" t="s">
        <v>1080</v>
      </c>
      <c r="Z18" s="636"/>
    </row>
    <row r="19" spans="2:26" s="1" customFormat="1" ht="4.5" customHeight="1" x14ac:dyDescent="0.2">
      <c r="B19" s="59"/>
      <c r="Z19" s="636"/>
    </row>
    <row r="20" spans="2:26" s="1" customFormat="1" ht="24" customHeight="1" x14ac:dyDescent="0.2">
      <c r="B20" s="59"/>
      <c r="C20" s="2442" t="s">
        <v>1081</v>
      </c>
      <c r="D20" s="2442"/>
      <c r="E20" s="2442"/>
      <c r="F20" s="2442"/>
      <c r="G20" s="2442"/>
      <c r="H20" s="2442"/>
      <c r="I20" s="2442"/>
      <c r="J20" s="2442"/>
      <c r="K20" s="2442"/>
      <c r="L20" s="2442"/>
      <c r="M20" s="2442"/>
      <c r="N20" s="2442"/>
      <c r="O20" s="2442"/>
      <c r="P20" s="2442"/>
      <c r="Q20" s="2442"/>
      <c r="R20" s="2442"/>
      <c r="S20" s="2259" t="s">
        <v>1082</v>
      </c>
      <c r="T20" s="2259"/>
      <c r="U20" s="2259"/>
      <c r="V20" s="2259"/>
      <c r="W20" s="2259"/>
      <c r="X20" s="2259"/>
      <c r="Y20" s="2260"/>
      <c r="Z20" s="63"/>
    </row>
    <row r="21" spans="2:26" s="1" customFormat="1" ht="21" customHeight="1" x14ac:dyDescent="0.2">
      <c r="B21" s="59"/>
      <c r="C21" s="2258"/>
      <c r="D21" s="2259"/>
      <c r="E21" s="2259"/>
      <c r="F21" s="2259"/>
      <c r="G21" s="2259"/>
      <c r="H21" s="2259"/>
      <c r="I21" s="2259"/>
      <c r="J21" s="2259"/>
      <c r="K21" s="2259"/>
      <c r="L21" s="2259"/>
      <c r="M21" s="2259"/>
      <c r="N21" s="2259"/>
      <c r="O21" s="2259"/>
      <c r="P21" s="2259"/>
      <c r="Q21" s="2259"/>
      <c r="R21" s="2260"/>
      <c r="S21" s="627"/>
      <c r="T21" s="627"/>
      <c r="U21" s="627"/>
      <c r="V21" s="627"/>
      <c r="W21" s="627"/>
      <c r="X21" s="627"/>
      <c r="Y21" s="627"/>
      <c r="Z21" s="636"/>
    </row>
    <row r="22" spans="2:26" s="1" customFormat="1" ht="12" customHeight="1" x14ac:dyDescent="0.2">
      <c r="B22" s="59"/>
      <c r="C22" s="573"/>
      <c r="D22" s="573"/>
      <c r="E22" s="573"/>
      <c r="F22" s="573"/>
      <c r="G22" s="573"/>
      <c r="H22" s="573"/>
      <c r="I22" s="573"/>
      <c r="J22" s="573"/>
      <c r="K22" s="573"/>
      <c r="L22" s="573"/>
      <c r="M22" s="573"/>
      <c r="N22" s="573"/>
      <c r="O22" s="573"/>
      <c r="P22" s="637"/>
      <c r="Q22" s="637"/>
      <c r="R22" s="637"/>
      <c r="S22" s="637"/>
      <c r="T22" s="6"/>
      <c r="U22" s="6"/>
      <c r="V22" s="6"/>
      <c r="W22" s="6"/>
      <c r="X22" s="6"/>
      <c r="Y22" s="6"/>
      <c r="Z22" s="636"/>
    </row>
    <row r="23" spans="2:26" s="1" customFormat="1" ht="21" customHeight="1" x14ac:dyDescent="0.2">
      <c r="B23" s="59"/>
      <c r="C23" s="574"/>
      <c r="D23" s="574"/>
      <c r="E23" s="574"/>
      <c r="F23" s="574"/>
      <c r="G23" s="574"/>
      <c r="H23" s="574"/>
      <c r="I23" s="574"/>
      <c r="J23" s="574"/>
      <c r="K23" s="574"/>
      <c r="L23" s="574"/>
      <c r="M23" s="574"/>
      <c r="N23" s="574"/>
      <c r="O23" s="574"/>
      <c r="P23" s="6"/>
      <c r="Q23" s="6"/>
      <c r="R23" s="6"/>
      <c r="S23" s="6"/>
      <c r="T23" s="2727" t="s">
        <v>580</v>
      </c>
      <c r="U23" s="2723"/>
      <c r="V23" s="2723" t="s">
        <v>581</v>
      </c>
      <c r="W23" s="2723"/>
      <c r="X23" s="2723" t="s">
        <v>582</v>
      </c>
      <c r="Y23" s="2728"/>
      <c r="Z23" s="636"/>
    </row>
    <row r="24" spans="2:26" s="1" customFormat="1" ht="26.25" customHeight="1" x14ac:dyDescent="0.2">
      <c r="B24" s="59"/>
      <c r="C24" s="2681" t="s">
        <v>1083</v>
      </c>
      <c r="D24" s="2680"/>
      <c r="E24" s="2680"/>
      <c r="F24" s="2680"/>
      <c r="G24" s="2680"/>
      <c r="H24" s="2680"/>
      <c r="I24" s="2680"/>
      <c r="J24" s="2680"/>
      <c r="K24" s="2680"/>
      <c r="L24" s="2680"/>
      <c r="M24" s="2680"/>
      <c r="N24" s="2680"/>
      <c r="O24" s="2680"/>
      <c r="P24" s="2680"/>
      <c r="Q24" s="2680"/>
      <c r="R24" s="2680"/>
      <c r="S24" s="2686"/>
      <c r="T24" s="2258" t="s">
        <v>8</v>
      </c>
      <c r="U24" s="2259"/>
      <c r="V24" s="2723" t="s">
        <v>581</v>
      </c>
      <c r="W24" s="2723"/>
      <c r="X24" s="2259" t="s">
        <v>8</v>
      </c>
      <c r="Y24" s="2260"/>
      <c r="Z24" s="636"/>
    </row>
    <row r="25" spans="2:26" s="1" customFormat="1" ht="58.5" customHeight="1" x14ac:dyDescent="0.2">
      <c r="B25" s="59"/>
      <c r="C25" s="2724" t="s">
        <v>1084</v>
      </c>
      <c r="D25" s="2725"/>
      <c r="E25" s="2725"/>
      <c r="F25" s="2725"/>
      <c r="G25" s="2725"/>
      <c r="H25" s="2725"/>
      <c r="I25" s="2725"/>
      <c r="J25" s="2725"/>
      <c r="K25" s="2725"/>
      <c r="L25" s="2725"/>
      <c r="M25" s="2725"/>
      <c r="N25" s="2725"/>
      <c r="O25" s="2725"/>
      <c r="P25" s="2725"/>
      <c r="Q25" s="2725"/>
      <c r="R25" s="2725"/>
      <c r="S25" s="2726"/>
      <c r="T25" s="2258" t="s">
        <v>8</v>
      </c>
      <c r="U25" s="2259"/>
      <c r="V25" s="2723" t="s">
        <v>581</v>
      </c>
      <c r="W25" s="2723"/>
      <c r="X25" s="2259" t="s">
        <v>8</v>
      </c>
      <c r="Y25" s="2260"/>
      <c r="Z25" s="636"/>
    </row>
    <row r="26" spans="2:26" s="1" customFormat="1" ht="46.5" customHeight="1" x14ac:dyDescent="0.2">
      <c r="B26" s="59"/>
      <c r="C26" s="2681" t="s">
        <v>1085</v>
      </c>
      <c r="D26" s="2680"/>
      <c r="E26" s="2680"/>
      <c r="F26" s="2680"/>
      <c r="G26" s="2680"/>
      <c r="H26" s="2680"/>
      <c r="I26" s="2680"/>
      <c r="J26" s="2680"/>
      <c r="K26" s="2680"/>
      <c r="L26" s="2680"/>
      <c r="M26" s="2680"/>
      <c r="N26" s="2680"/>
      <c r="O26" s="2680"/>
      <c r="P26" s="2680"/>
      <c r="Q26" s="2680"/>
      <c r="R26" s="2680"/>
      <c r="S26" s="2686"/>
      <c r="T26" s="2258" t="s">
        <v>8</v>
      </c>
      <c r="U26" s="2259"/>
      <c r="V26" s="2723" t="s">
        <v>581</v>
      </c>
      <c r="W26" s="2723"/>
      <c r="X26" s="2259" t="s">
        <v>8</v>
      </c>
      <c r="Y26" s="2260"/>
      <c r="Z26" s="636"/>
    </row>
    <row r="27" spans="2:26" s="1" customFormat="1" ht="26.25" customHeight="1" x14ac:dyDescent="0.2">
      <c r="B27" s="59"/>
      <c r="C27" s="2681" t="s">
        <v>1086</v>
      </c>
      <c r="D27" s="2680"/>
      <c r="E27" s="2680"/>
      <c r="F27" s="2680"/>
      <c r="G27" s="2680"/>
      <c r="H27" s="2680"/>
      <c r="I27" s="2680"/>
      <c r="J27" s="2680"/>
      <c r="K27" s="2680"/>
      <c r="L27" s="2680"/>
      <c r="M27" s="2680"/>
      <c r="N27" s="2680"/>
      <c r="O27" s="2680"/>
      <c r="P27" s="2680"/>
      <c r="Q27" s="2680"/>
      <c r="R27" s="2680"/>
      <c r="S27" s="2686"/>
      <c r="T27" s="2258" t="s">
        <v>8</v>
      </c>
      <c r="U27" s="2259"/>
      <c r="V27" s="2723" t="s">
        <v>581</v>
      </c>
      <c r="W27" s="2723"/>
      <c r="X27" s="2259" t="s">
        <v>8</v>
      </c>
      <c r="Y27" s="2260"/>
      <c r="Z27" s="636"/>
    </row>
    <row r="28" spans="2:26" s="1" customFormat="1" ht="9" customHeight="1" x14ac:dyDescent="0.2">
      <c r="B28" s="55"/>
      <c r="C28" s="6"/>
      <c r="D28" s="6"/>
      <c r="E28" s="6"/>
      <c r="F28" s="6"/>
      <c r="G28" s="6"/>
      <c r="H28" s="6"/>
      <c r="I28" s="6"/>
      <c r="J28" s="6"/>
      <c r="K28" s="6"/>
      <c r="L28" s="6"/>
      <c r="M28" s="6"/>
      <c r="N28" s="6"/>
      <c r="O28" s="6"/>
      <c r="P28" s="6"/>
      <c r="Q28" s="6"/>
      <c r="R28" s="6"/>
      <c r="S28" s="6"/>
      <c r="T28" s="6"/>
      <c r="U28" s="6"/>
      <c r="V28" s="6"/>
      <c r="W28" s="6"/>
      <c r="X28" s="6"/>
      <c r="Y28" s="6"/>
      <c r="Z28" s="56"/>
    </row>
    <row r="29" spans="2:26" s="1" customFormat="1" x14ac:dyDescent="0.2"/>
    <row r="30" spans="2:26" s="1" customFormat="1" ht="13.5" customHeight="1" x14ac:dyDescent="0.2">
      <c r="B30" s="2721" t="s">
        <v>1087</v>
      </c>
      <c r="C30" s="2722"/>
      <c r="D30" s="2722"/>
      <c r="E30" s="2722"/>
      <c r="F30" s="2722"/>
      <c r="G30" s="2722"/>
      <c r="H30" s="2722"/>
      <c r="I30" s="2722"/>
      <c r="J30" s="2722"/>
      <c r="K30" s="2722"/>
      <c r="L30" s="2722"/>
      <c r="M30" s="2722"/>
      <c r="N30" s="2722"/>
      <c r="O30" s="2722"/>
      <c r="P30" s="2722"/>
      <c r="Q30" s="2722"/>
      <c r="R30" s="2722"/>
      <c r="S30" s="2722"/>
      <c r="T30" s="2722"/>
      <c r="U30" s="2722"/>
      <c r="V30" s="2722"/>
      <c r="W30" s="2722"/>
      <c r="X30" s="2722"/>
      <c r="Y30" s="2722"/>
      <c r="Z30" s="2722"/>
    </row>
    <row r="31" spans="2:26" s="8" customFormat="1" ht="73.5" customHeight="1" x14ac:dyDescent="0.2">
      <c r="B31" s="2722"/>
      <c r="C31" s="2722"/>
      <c r="D31" s="2722"/>
      <c r="E31" s="2722"/>
      <c r="F31" s="2722"/>
      <c r="G31" s="2722"/>
      <c r="H31" s="2722"/>
      <c r="I31" s="2722"/>
      <c r="J31" s="2722"/>
      <c r="K31" s="2722"/>
      <c r="L31" s="2722"/>
      <c r="M31" s="2722"/>
      <c r="N31" s="2722"/>
      <c r="O31" s="2722"/>
      <c r="P31" s="2722"/>
      <c r="Q31" s="2722"/>
      <c r="R31" s="2722"/>
      <c r="S31" s="2722"/>
      <c r="T31" s="2722"/>
      <c r="U31" s="2722"/>
      <c r="V31" s="2722"/>
      <c r="W31" s="2722"/>
      <c r="X31" s="2722"/>
      <c r="Y31" s="2722"/>
      <c r="Z31" s="2722"/>
    </row>
    <row r="32" spans="2:26" s="8" customFormat="1" x14ac:dyDescent="0.2">
      <c r="B32" s="25"/>
      <c r="C32" s="25"/>
      <c r="D32" s="25"/>
      <c r="E32" s="25"/>
      <c r="F32" s="25"/>
      <c r="G32" s="25"/>
      <c r="H32" s="25"/>
      <c r="I32" s="25"/>
      <c r="J32" s="25"/>
      <c r="K32" s="25"/>
      <c r="L32" s="25"/>
      <c r="M32" s="25"/>
      <c r="N32" s="25"/>
      <c r="O32" s="25"/>
      <c r="P32" s="25"/>
      <c r="Q32" s="25"/>
      <c r="R32" s="25"/>
      <c r="S32" s="25"/>
      <c r="T32" s="25"/>
      <c r="U32" s="25"/>
      <c r="V32" s="25"/>
      <c r="W32" s="25"/>
      <c r="X32" s="25"/>
      <c r="Y32" s="25"/>
      <c r="Z32" s="25"/>
    </row>
    <row r="33" spans="2:26" s="8" customFormat="1" x14ac:dyDescent="0.2">
      <c r="B33" s="25"/>
      <c r="C33" s="25"/>
      <c r="D33" s="25"/>
      <c r="E33" s="25"/>
      <c r="F33" s="25"/>
      <c r="G33" s="25"/>
      <c r="H33" s="25"/>
      <c r="I33" s="25"/>
      <c r="J33" s="25"/>
      <c r="K33" s="25"/>
      <c r="L33" s="25"/>
      <c r="M33" s="25"/>
      <c r="N33" s="25"/>
      <c r="O33" s="25"/>
      <c r="P33" s="25"/>
      <c r="Q33" s="25"/>
      <c r="R33" s="25"/>
      <c r="S33" s="25"/>
      <c r="T33" s="25"/>
      <c r="U33" s="25"/>
      <c r="V33" s="25"/>
      <c r="W33" s="25"/>
      <c r="X33" s="25"/>
      <c r="Y33" s="25"/>
      <c r="Z33" s="25"/>
    </row>
    <row r="122" spans="3:7" x14ac:dyDescent="0.2">
      <c r="C122" s="19"/>
      <c r="D122" s="19"/>
      <c r="E122" s="19"/>
      <c r="F122" s="19"/>
      <c r="G122" s="19"/>
    </row>
    <row r="123" spans="3:7" x14ac:dyDescent="0.2">
      <c r="C123" s="17"/>
    </row>
  </sheetData>
  <mergeCells count="31">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10"/>
  <dataValidations count="1">
    <dataValidation type="list" allowBlank="1" showInputMessage="1" showErrorMessage="1" sqref="G7:G8 L7 Q7:Q8 T24:U27 X24:Y27" xr:uid="{00000000-0002-0000-3200-000000000000}">
      <formula1>"□,■"</formula1>
    </dataValidation>
  </dataValidations>
  <pageMargins left="0.7" right="0.7" top="0.75" bottom="0.75" header="0.3" footer="0.3"/>
  <pageSetup paperSize="9"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92">
    <pageSetUpPr fitToPage="1"/>
  </sheetPr>
  <dimension ref="B2:AI69"/>
  <sheetViews>
    <sheetView view="pageBreakPreview" zoomScale="60" zoomScaleNormal="100" workbookViewId="0"/>
  </sheetViews>
  <sheetFormatPr defaultColWidth="4" defaultRowHeight="13.2" x14ac:dyDescent="0.2"/>
  <cols>
    <col min="1" max="1" width="2.88671875" style="1" customWidth="1"/>
    <col min="2" max="2" width="2.33203125" style="1" customWidth="1"/>
    <col min="3" max="3" width="3.44140625" style="1" customWidth="1"/>
    <col min="4" max="15" width="3.6640625" style="1" customWidth="1"/>
    <col min="16" max="16" width="1.44140625" style="1" customWidth="1"/>
    <col min="17" max="18" width="3.6640625" style="1" customWidth="1"/>
    <col min="19" max="19" width="2.77734375" style="1" customWidth="1"/>
    <col min="20" max="25" width="3.6640625" style="1" customWidth="1"/>
    <col min="26" max="26" width="9.44140625" style="1" customWidth="1"/>
    <col min="27" max="30" width="3.6640625" style="1" customWidth="1"/>
    <col min="31" max="31" width="6.6640625" style="1" customWidth="1"/>
    <col min="32" max="16384" width="4" style="1"/>
  </cols>
  <sheetData>
    <row r="2" spans="2:31" x14ac:dyDescent="0.2">
      <c r="B2" s="1" t="s">
        <v>1436</v>
      </c>
    </row>
    <row r="3" spans="2:31" x14ac:dyDescent="0.2">
      <c r="U3" s="2"/>
      <c r="X3" s="598" t="s">
        <v>427</v>
      </c>
      <c r="Y3" s="2441"/>
      <c r="Z3" s="2441"/>
      <c r="AA3" s="598" t="s">
        <v>428</v>
      </c>
      <c r="AB3" s="7"/>
      <c r="AC3" s="598" t="s">
        <v>476</v>
      </c>
      <c r="AD3" s="7"/>
      <c r="AE3" s="598" t="s">
        <v>477</v>
      </c>
    </row>
    <row r="4" spans="2:31" x14ac:dyDescent="0.2">
      <c r="T4" s="25"/>
      <c r="U4" s="25"/>
      <c r="V4" s="25"/>
    </row>
    <row r="5" spans="2:31" x14ac:dyDescent="0.2">
      <c r="B5" s="2441" t="s">
        <v>1367</v>
      </c>
      <c r="C5" s="2441"/>
      <c r="D5" s="2441"/>
      <c r="E5" s="2441"/>
      <c r="F5" s="2441"/>
      <c r="G5" s="2441"/>
      <c r="H5" s="2441"/>
      <c r="I5" s="2441"/>
      <c r="J5" s="2441"/>
      <c r="K5" s="2441"/>
      <c r="L5" s="2441"/>
      <c r="M5" s="2441"/>
      <c r="N5" s="2441"/>
      <c r="O5" s="2441"/>
      <c r="P5" s="2441"/>
      <c r="Q5" s="2441"/>
      <c r="R5" s="2441"/>
      <c r="S5" s="2441"/>
      <c r="T5" s="2441"/>
      <c r="U5" s="2441"/>
      <c r="V5" s="2441"/>
      <c r="W5" s="2441"/>
      <c r="X5" s="2441"/>
      <c r="Y5" s="2441"/>
      <c r="Z5" s="2441"/>
      <c r="AA5" s="2441"/>
      <c r="AB5" s="2441"/>
      <c r="AC5" s="2441"/>
      <c r="AD5" s="2441"/>
      <c r="AE5" s="2441"/>
    </row>
    <row r="7" spans="2:31" ht="23.25" customHeight="1" x14ac:dyDescent="0.2">
      <c r="B7" s="286" t="s">
        <v>571</v>
      </c>
      <c r="C7" s="286"/>
      <c r="D7" s="286"/>
      <c r="E7" s="286"/>
      <c r="F7" s="2258"/>
      <c r="G7" s="2259"/>
      <c r="H7" s="2259"/>
      <c r="I7" s="2259"/>
      <c r="J7" s="2259"/>
      <c r="K7" s="2259"/>
      <c r="L7" s="2259"/>
      <c r="M7" s="2259"/>
      <c r="N7" s="2259"/>
      <c r="O7" s="2259"/>
      <c r="P7" s="2259"/>
      <c r="Q7" s="2259"/>
      <c r="R7" s="2259"/>
      <c r="S7" s="2259"/>
      <c r="T7" s="2259"/>
      <c r="U7" s="2259"/>
      <c r="V7" s="2259"/>
      <c r="W7" s="2259"/>
      <c r="X7" s="2259"/>
      <c r="Y7" s="2259"/>
      <c r="Z7" s="2259"/>
      <c r="AA7" s="2259"/>
      <c r="AB7" s="2259"/>
      <c r="AC7" s="2259"/>
      <c r="AD7" s="2259"/>
      <c r="AE7" s="2260"/>
    </row>
    <row r="8" spans="2:31" ht="23.25" customHeight="1" x14ac:dyDescent="0.2">
      <c r="B8" s="286" t="s">
        <v>601</v>
      </c>
      <c r="C8" s="286"/>
      <c r="D8" s="286"/>
      <c r="E8" s="286"/>
      <c r="F8" s="571" t="s">
        <v>8</v>
      </c>
      <c r="G8" s="649" t="s">
        <v>1156</v>
      </c>
      <c r="H8" s="649"/>
      <c r="I8" s="649"/>
      <c r="J8" s="649"/>
      <c r="K8" s="572" t="s">
        <v>8</v>
      </c>
      <c r="L8" s="649" t="s">
        <v>1157</v>
      </c>
      <c r="M8" s="649"/>
      <c r="N8" s="649"/>
      <c r="O8" s="649"/>
      <c r="P8" s="649"/>
      <c r="Q8" s="572" t="s">
        <v>8</v>
      </c>
      <c r="R8" s="649" t="s">
        <v>1158</v>
      </c>
      <c r="S8" s="649"/>
      <c r="T8" s="649"/>
      <c r="U8" s="649"/>
      <c r="V8" s="649"/>
      <c r="W8" s="649"/>
      <c r="X8" s="649"/>
      <c r="Y8" s="649"/>
      <c r="Z8" s="649"/>
      <c r="AA8" s="649"/>
      <c r="AB8" s="649"/>
      <c r="AC8" s="649"/>
      <c r="AD8" s="628"/>
      <c r="AE8" s="629"/>
    </row>
    <row r="9" spans="2:31" ht="24.9" customHeight="1" x14ac:dyDescent="0.2">
      <c r="B9" s="2331" t="s">
        <v>1159</v>
      </c>
      <c r="C9" s="2332"/>
      <c r="D9" s="2332"/>
      <c r="E9" s="2333"/>
      <c r="F9" s="7" t="s">
        <v>8</v>
      </c>
      <c r="G9" s="169" t="s">
        <v>1368</v>
      </c>
      <c r="H9" s="2"/>
      <c r="I9" s="2"/>
      <c r="J9" s="2"/>
      <c r="K9" s="2"/>
      <c r="L9" s="2"/>
      <c r="M9" s="2"/>
      <c r="N9" s="2"/>
      <c r="O9" s="2"/>
      <c r="Q9" s="637"/>
      <c r="R9" s="573" t="s">
        <v>8</v>
      </c>
      <c r="S9" s="2" t="s">
        <v>1369</v>
      </c>
      <c r="T9" s="2"/>
      <c r="U9" s="2"/>
      <c r="V9" s="2"/>
      <c r="W9" s="13"/>
      <c r="X9" s="13"/>
      <c r="Y9" s="13"/>
      <c r="Z9" s="13"/>
      <c r="AA9" s="13"/>
      <c r="AB9" s="13"/>
      <c r="AC9" s="13"/>
      <c r="AD9" s="637"/>
      <c r="AE9" s="4"/>
    </row>
    <row r="10" spans="2:31" ht="24.9" customHeight="1" x14ac:dyDescent="0.2">
      <c r="B10" s="2523"/>
      <c r="C10" s="2441"/>
      <c r="D10" s="2441"/>
      <c r="E10" s="2524"/>
      <c r="F10" s="7" t="s">
        <v>8</v>
      </c>
      <c r="G10" s="169" t="s">
        <v>1606</v>
      </c>
      <c r="H10" s="2"/>
      <c r="I10" s="2"/>
      <c r="J10" s="2"/>
      <c r="K10" s="2"/>
      <c r="L10" s="2"/>
      <c r="M10" s="2"/>
      <c r="N10" s="2"/>
      <c r="O10" s="2"/>
      <c r="R10" s="7" t="s">
        <v>8</v>
      </c>
      <c r="S10" s="2" t="s">
        <v>1370</v>
      </c>
      <c r="T10" s="2"/>
      <c r="U10" s="2"/>
      <c r="V10" s="2"/>
      <c r="W10" s="2"/>
      <c r="X10" s="2"/>
      <c r="Y10" s="2"/>
      <c r="Z10" s="2"/>
      <c r="AA10" s="2"/>
      <c r="AB10" s="2"/>
      <c r="AC10" s="2"/>
      <c r="AE10" s="636"/>
    </row>
    <row r="11" spans="2:31" ht="24.9" customHeight="1" x14ac:dyDescent="0.2">
      <c r="B11" s="2334"/>
      <c r="C11" s="2335"/>
      <c r="D11" s="2335"/>
      <c r="E11" s="2336"/>
      <c r="F11" s="7" t="s">
        <v>8</v>
      </c>
      <c r="G11" s="2" t="s">
        <v>1371</v>
      </c>
      <c r="H11" s="2"/>
      <c r="I11" s="2"/>
      <c r="J11" s="2"/>
      <c r="K11" s="2"/>
      <c r="L11" s="2"/>
      <c r="M11" s="2"/>
      <c r="N11" s="2"/>
      <c r="O11" s="2"/>
      <c r="R11" s="7"/>
      <c r="S11" s="2"/>
      <c r="T11" s="2"/>
      <c r="U11" s="2"/>
      <c r="V11" s="2"/>
      <c r="W11" s="2"/>
      <c r="X11" s="2"/>
      <c r="Y11" s="2"/>
      <c r="Z11" s="2"/>
      <c r="AA11" s="2"/>
      <c r="AB11" s="2"/>
      <c r="AC11" s="2"/>
      <c r="AE11" s="636"/>
    </row>
    <row r="12" spans="2:31" ht="30.75" customHeight="1" x14ac:dyDescent="0.2">
      <c r="B12" s="286" t="s">
        <v>602</v>
      </c>
      <c r="C12" s="286"/>
      <c r="D12" s="286"/>
      <c r="E12" s="286"/>
      <c r="F12" s="571" t="s">
        <v>8</v>
      </c>
      <c r="G12" s="649" t="s">
        <v>1372</v>
      </c>
      <c r="H12" s="287"/>
      <c r="I12" s="287"/>
      <c r="J12" s="287"/>
      <c r="K12" s="287"/>
      <c r="L12" s="287"/>
      <c r="M12" s="287"/>
      <c r="N12" s="287"/>
      <c r="O12" s="287"/>
      <c r="P12" s="287"/>
      <c r="Q12" s="628"/>
      <c r="R12" s="572" t="s">
        <v>8</v>
      </c>
      <c r="S12" s="649" t="s">
        <v>1373</v>
      </c>
      <c r="T12" s="287"/>
      <c r="U12" s="287"/>
      <c r="V12" s="287"/>
      <c r="W12" s="287"/>
      <c r="X12" s="287"/>
      <c r="Y12" s="287"/>
      <c r="Z12" s="287"/>
      <c r="AA12" s="287"/>
      <c r="AB12" s="287"/>
      <c r="AC12" s="287"/>
      <c r="AD12" s="628"/>
      <c r="AE12" s="629"/>
    </row>
    <row r="14" spans="2:31" x14ac:dyDescent="0.2">
      <c r="B14" s="589"/>
      <c r="C14" s="628"/>
      <c r="D14" s="628"/>
      <c r="E14" s="628"/>
      <c r="F14" s="628"/>
      <c r="G14" s="628"/>
      <c r="H14" s="628"/>
      <c r="I14" s="628"/>
      <c r="J14" s="628"/>
      <c r="K14" s="628"/>
      <c r="L14" s="628"/>
      <c r="M14" s="628"/>
      <c r="N14" s="628"/>
      <c r="O14" s="628"/>
      <c r="P14" s="628"/>
      <c r="Q14" s="628"/>
      <c r="R14" s="628"/>
      <c r="S14" s="628"/>
      <c r="T14" s="628"/>
      <c r="U14" s="628"/>
      <c r="V14" s="628"/>
      <c r="W14" s="628"/>
      <c r="X14" s="628"/>
      <c r="Y14" s="628"/>
      <c r="Z14" s="629"/>
      <c r="AA14" s="571"/>
      <c r="AB14" s="572" t="s">
        <v>580</v>
      </c>
      <c r="AC14" s="572" t="s">
        <v>581</v>
      </c>
      <c r="AD14" s="572" t="s">
        <v>582</v>
      </c>
      <c r="AE14" s="629"/>
    </row>
    <row r="15" spans="2:31" x14ac:dyDescent="0.2">
      <c r="B15" s="5" t="s">
        <v>1374</v>
      </c>
      <c r="C15" s="637"/>
      <c r="D15" s="637"/>
      <c r="E15" s="637"/>
      <c r="F15" s="637"/>
      <c r="G15" s="637"/>
      <c r="H15" s="637"/>
      <c r="I15" s="637"/>
      <c r="J15" s="637"/>
      <c r="K15" s="637"/>
      <c r="L15" s="637"/>
      <c r="M15" s="637"/>
      <c r="N15" s="637"/>
      <c r="O15" s="637"/>
      <c r="P15" s="637"/>
      <c r="Q15" s="637"/>
      <c r="R15" s="637"/>
      <c r="S15" s="637"/>
      <c r="T15" s="637"/>
      <c r="U15" s="637"/>
      <c r="V15" s="637"/>
      <c r="W15" s="637"/>
      <c r="X15" s="637"/>
      <c r="Y15" s="637"/>
      <c r="Z15" s="14"/>
      <c r="AA15" s="107"/>
      <c r="AB15" s="573"/>
      <c r="AC15" s="573"/>
      <c r="AD15" s="637"/>
      <c r="AE15" s="4"/>
    </row>
    <row r="16" spans="2:31" x14ac:dyDescent="0.2">
      <c r="B16" s="59"/>
      <c r="C16" s="288" t="s">
        <v>1163</v>
      </c>
      <c r="D16" s="1" t="s">
        <v>1375</v>
      </c>
      <c r="Z16" s="223"/>
      <c r="AA16" s="671"/>
      <c r="AB16" s="7" t="s">
        <v>8</v>
      </c>
      <c r="AC16" s="7" t="s">
        <v>581</v>
      </c>
      <c r="AD16" s="7" t="s">
        <v>8</v>
      </c>
      <c r="AE16" s="636"/>
    </row>
    <row r="17" spans="2:31" x14ac:dyDescent="0.2">
      <c r="B17" s="59"/>
      <c r="D17" s="1" t="s">
        <v>1164</v>
      </c>
      <c r="Z17" s="52"/>
      <c r="AA17" s="530"/>
      <c r="AB17" s="7"/>
      <c r="AC17" s="7"/>
      <c r="AE17" s="636"/>
    </row>
    <row r="18" spans="2:31" ht="6" customHeight="1" x14ac:dyDescent="0.2">
      <c r="B18" s="59"/>
      <c r="Z18" s="52"/>
      <c r="AA18" s="530"/>
      <c r="AB18" s="7"/>
      <c r="AC18" s="7"/>
      <c r="AE18" s="636"/>
    </row>
    <row r="19" spans="2:31" x14ac:dyDescent="0.2">
      <c r="B19" s="59"/>
      <c r="D19" s="648" t="s">
        <v>1217</v>
      </c>
      <c r="E19" s="649"/>
      <c r="F19" s="649"/>
      <c r="G19" s="649"/>
      <c r="H19" s="649"/>
      <c r="I19" s="649"/>
      <c r="J19" s="649"/>
      <c r="K19" s="649"/>
      <c r="L19" s="649"/>
      <c r="M19" s="649"/>
      <c r="N19" s="649"/>
      <c r="O19" s="628"/>
      <c r="P19" s="628"/>
      <c r="Q19" s="628"/>
      <c r="R19" s="628"/>
      <c r="S19" s="649"/>
      <c r="T19" s="649"/>
      <c r="U19" s="2258"/>
      <c r="V19" s="2259"/>
      <c r="W19" s="2259"/>
      <c r="X19" s="628" t="s">
        <v>1165</v>
      </c>
      <c r="Y19" s="59"/>
      <c r="Z19" s="52"/>
      <c r="AA19" s="530"/>
      <c r="AB19" s="7"/>
      <c r="AC19" s="7"/>
      <c r="AE19" s="636"/>
    </row>
    <row r="20" spans="2:31" x14ac:dyDescent="0.2">
      <c r="B20" s="59"/>
      <c r="D20" s="648" t="s">
        <v>1376</v>
      </c>
      <c r="E20" s="649"/>
      <c r="F20" s="649"/>
      <c r="G20" s="649"/>
      <c r="H20" s="649"/>
      <c r="I20" s="649"/>
      <c r="J20" s="649"/>
      <c r="K20" s="649"/>
      <c r="L20" s="649"/>
      <c r="M20" s="649"/>
      <c r="N20" s="649"/>
      <c r="O20" s="628"/>
      <c r="P20" s="628"/>
      <c r="Q20" s="628"/>
      <c r="R20" s="628"/>
      <c r="S20" s="649"/>
      <c r="T20" s="649"/>
      <c r="U20" s="2258"/>
      <c r="V20" s="2259"/>
      <c r="W20" s="2259"/>
      <c r="X20" s="628" t="s">
        <v>1165</v>
      </c>
      <c r="Y20" s="59"/>
      <c r="Z20" s="636"/>
      <c r="AA20" s="530"/>
      <c r="AB20" s="7"/>
      <c r="AC20" s="7"/>
      <c r="AE20" s="636"/>
    </row>
    <row r="21" spans="2:31" x14ac:dyDescent="0.2">
      <c r="B21" s="59"/>
      <c r="D21" s="648" t="s">
        <v>1166</v>
      </c>
      <c r="E21" s="649"/>
      <c r="F21" s="649"/>
      <c r="G21" s="649"/>
      <c r="H21" s="649"/>
      <c r="I21" s="649"/>
      <c r="J21" s="649"/>
      <c r="K21" s="649"/>
      <c r="L21" s="649"/>
      <c r="M21" s="649"/>
      <c r="N21" s="649"/>
      <c r="O21" s="628"/>
      <c r="P21" s="628"/>
      <c r="Q21" s="628"/>
      <c r="R21" s="628"/>
      <c r="S21" s="649"/>
      <c r="T21" s="289" t="str">
        <f>(IFERROR(ROUNDDOWN(T20/T19*100,0),""))</f>
        <v/>
      </c>
      <c r="U21" s="2729" t="str">
        <f>(IFERROR(ROUNDDOWN(U20/U19*100,0),""))</f>
        <v/>
      </c>
      <c r="V21" s="2730"/>
      <c r="W21" s="2730"/>
      <c r="X21" s="628" t="s">
        <v>445</v>
      </c>
      <c r="Y21" s="59"/>
      <c r="Z21" s="63"/>
      <c r="AA21" s="530"/>
      <c r="AB21" s="7"/>
      <c r="AC21" s="7"/>
      <c r="AE21" s="636"/>
    </row>
    <row r="22" spans="2:31" x14ac:dyDescent="0.2">
      <c r="B22" s="59"/>
      <c r="D22" s="1" t="s">
        <v>1377</v>
      </c>
      <c r="Z22" s="63"/>
      <c r="AA22" s="530"/>
      <c r="AB22" s="7"/>
      <c r="AC22" s="7"/>
      <c r="AE22" s="636"/>
    </row>
    <row r="23" spans="2:31" x14ac:dyDescent="0.2">
      <c r="B23" s="59"/>
      <c r="E23" s="1" t="s">
        <v>1378</v>
      </c>
      <c r="Z23" s="63"/>
      <c r="AA23" s="530"/>
      <c r="AB23" s="7"/>
      <c r="AC23" s="7"/>
      <c r="AE23" s="636"/>
    </row>
    <row r="24" spans="2:31" x14ac:dyDescent="0.2">
      <c r="B24" s="59"/>
      <c r="Z24" s="63"/>
      <c r="AA24" s="530"/>
      <c r="AB24" s="7"/>
      <c r="AC24" s="7"/>
      <c r="AE24" s="636"/>
    </row>
    <row r="25" spans="2:31" x14ac:dyDescent="0.2">
      <c r="B25" s="59"/>
      <c r="C25" s="288" t="s">
        <v>1167</v>
      </c>
      <c r="D25" s="1" t="s">
        <v>1379</v>
      </c>
      <c r="Z25" s="223"/>
      <c r="AA25" s="530"/>
      <c r="AB25" s="7" t="s">
        <v>8</v>
      </c>
      <c r="AC25" s="7" t="s">
        <v>581</v>
      </c>
      <c r="AD25" s="7" t="s">
        <v>8</v>
      </c>
      <c r="AE25" s="636"/>
    </row>
    <row r="26" spans="2:31" x14ac:dyDescent="0.2">
      <c r="B26" s="59"/>
      <c r="C26" s="288"/>
      <c r="D26" s="1" t="s">
        <v>1380</v>
      </c>
      <c r="Z26" s="223"/>
      <c r="AA26" s="530"/>
      <c r="AB26" s="7"/>
      <c r="AC26" s="7"/>
      <c r="AD26" s="7"/>
      <c r="AE26" s="636"/>
    </row>
    <row r="27" spans="2:31" x14ac:dyDescent="0.2">
      <c r="B27" s="59"/>
      <c r="C27" s="288"/>
      <c r="D27" s="1" t="s">
        <v>1381</v>
      </c>
      <c r="Z27" s="223"/>
      <c r="AA27" s="530"/>
      <c r="AB27" s="7"/>
      <c r="AC27" s="7"/>
      <c r="AD27" s="7"/>
      <c r="AE27" s="636"/>
    </row>
    <row r="28" spans="2:31" x14ac:dyDescent="0.2">
      <c r="B28" s="59"/>
      <c r="C28" s="288"/>
      <c r="D28" s="1" t="s">
        <v>1382</v>
      </c>
      <c r="Z28" s="223"/>
      <c r="AA28" s="530"/>
      <c r="AB28" s="7"/>
      <c r="AC28" s="7"/>
      <c r="AD28" s="7"/>
      <c r="AE28" s="636"/>
    </row>
    <row r="29" spans="2:31" ht="6" customHeight="1" x14ac:dyDescent="0.2">
      <c r="B29" s="59"/>
      <c r="Z29" s="63"/>
      <c r="AA29" s="530"/>
      <c r="AB29" s="7"/>
      <c r="AC29" s="7"/>
      <c r="AE29" s="636"/>
    </row>
    <row r="30" spans="2:31" x14ac:dyDescent="0.2">
      <c r="B30" s="59"/>
      <c r="C30" s="288"/>
      <c r="D30" s="540" t="s">
        <v>1383</v>
      </c>
      <c r="E30" s="13"/>
      <c r="F30" s="13"/>
      <c r="G30" s="13"/>
      <c r="H30" s="13"/>
      <c r="I30" s="13"/>
      <c r="J30" s="13"/>
      <c r="K30" s="13"/>
      <c r="L30" s="13"/>
      <c r="M30" s="13"/>
      <c r="N30" s="13"/>
      <c r="O30" s="637"/>
      <c r="P30" s="637"/>
      <c r="Q30" s="637"/>
      <c r="R30" s="637"/>
      <c r="S30" s="637"/>
      <c r="T30" s="4"/>
      <c r="U30" s="2331"/>
      <c r="V30" s="2332"/>
      <c r="W30" s="2332"/>
      <c r="X30" s="2333" t="s">
        <v>1165</v>
      </c>
      <c r="Z30" s="63"/>
      <c r="AA30" s="530"/>
      <c r="AB30" s="7"/>
      <c r="AC30" s="7"/>
      <c r="AE30" s="636"/>
    </row>
    <row r="31" spans="2:31" x14ac:dyDescent="0.2">
      <c r="B31" s="59"/>
      <c r="C31" s="288"/>
      <c r="D31" s="310" t="s">
        <v>1384</v>
      </c>
      <c r="E31" s="2"/>
      <c r="F31" s="2"/>
      <c r="G31" s="2"/>
      <c r="H31" s="2"/>
      <c r="I31" s="2"/>
      <c r="J31" s="2"/>
      <c r="K31" s="2"/>
      <c r="L31" s="2"/>
      <c r="M31" s="2"/>
      <c r="N31" s="2"/>
      <c r="T31" s="636"/>
      <c r="U31" s="2523"/>
      <c r="V31" s="2441"/>
      <c r="W31" s="2441"/>
      <c r="X31" s="2524"/>
      <c r="Z31" s="63"/>
      <c r="AA31" s="530"/>
      <c r="AB31" s="7"/>
      <c r="AC31" s="7"/>
      <c r="AE31" s="636"/>
    </row>
    <row r="32" spans="2:31" x14ac:dyDescent="0.2">
      <c r="B32" s="59"/>
      <c r="C32" s="288"/>
      <c r="D32" s="310" t="s">
        <v>1385</v>
      </c>
      <c r="E32" s="2"/>
      <c r="F32" s="2"/>
      <c r="G32" s="2"/>
      <c r="H32" s="2"/>
      <c r="I32" s="2"/>
      <c r="J32" s="2"/>
      <c r="K32" s="2"/>
      <c r="L32" s="2"/>
      <c r="M32" s="2"/>
      <c r="N32" s="2"/>
      <c r="T32" s="636"/>
      <c r="U32" s="2523"/>
      <c r="V32" s="2441"/>
      <c r="W32" s="2441"/>
      <c r="X32" s="2524"/>
      <c r="Z32" s="63"/>
      <c r="AA32" s="530"/>
      <c r="AB32" s="7"/>
      <c r="AC32" s="7"/>
      <c r="AE32" s="636"/>
    </row>
    <row r="33" spans="2:35" x14ac:dyDescent="0.2">
      <c r="B33" s="59"/>
      <c r="C33" s="288"/>
      <c r="D33" s="311" t="s">
        <v>1386</v>
      </c>
      <c r="E33" s="23"/>
      <c r="F33" s="23"/>
      <c r="G33" s="23"/>
      <c r="H33" s="23"/>
      <c r="I33" s="23"/>
      <c r="J33" s="23"/>
      <c r="K33" s="23"/>
      <c r="L33" s="23"/>
      <c r="M33" s="23"/>
      <c r="N33" s="23"/>
      <c r="O33" s="6"/>
      <c r="P33" s="6"/>
      <c r="Q33" s="6"/>
      <c r="R33" s="6"/>
      <c r="S33" s="6"/>
      <c r="T33" s="56"/>
      <c r="U33" s="2334"/>
      <c r="V33" s="2335"/>
      <c r="W33" s="2335"/>
      <c r="X33" s="2336"/>
      <c r="Z33" s="63"/>
      <c r="AA33" s="530"/>
      <c r="AB33" s="7"/>
      <c r="AC33" s="7"/>
      <c r="AE33" s="636"/>
    </row>
    <row r="34" spans="2:35" ht="4.5" customHeight="1" x14ac:dyDescent="0.2">
      <c r="B34" s="59"/>
      <c r="C34" s="288"/>
      <c r="D34" s="2"/>
      <c r="E34" s="2"/>
      <c r="F34" s="2"/>
      <c r="G34" s="2"/>
      <c r="H34" s="2"/>
      <c r="I34" s="2"/>
      <c r="J34" s="2"/>
      <c r="K34" s="2"/>
      <c r="L34" s="2"/>
      <c r="M34" s="2"/>
      <c r="N34" s="2"/>
      <c r="U34" s="7"/>
      <c r="V34" s="7"/>
      <c r="W34" s="7"/>
      <c r="Z34" s="63"/>
      <c r="AA34" s="530"/>
      <c r="AB34" s="7"/>
      <c r="AC34" s="7"/>
      <c r="AE34" s="636"/>
    </row>
    <row r="35" spans="2:35" x14ac:dyDescent="0.2">
      <c r="B35" s="59"/>
      <c r="C35" s="288"/>
      <c r="J35" s="2441"/>
      <c r="K35" s="2441"/>
      <c r="L35" s="2441"/>
      <c r="M35" s="2441"/>
      <c r="N35" s="2441"/>
      <c r="O35" s="2441"/>
      <c r="P35" s="2441"/>
      <c r="Q35" s="2441"/>
      <c r="R35" s="2441"/>
      <c r="S35" s="2441"/>
      <c r="T35" s="2441"/>
      <c r="U35" s="2441"/>
      <c r="V35" s="2441"/>
      <c r="Z35" s="52"/>
      <c r="AA35" s="530"/>
      <c r="AB35" s="7"/>
      <c r="AC35" s="7"/>
      <c r="AE35" s="636"/>
    </row>
    <row r="36" spans="2:35" x14ac:dyDescent="0.2">
      <c r="B36" s="59"/>
      <c r="C36" s="288" t="s">
        <v>1184</v>
      </c>
      <c r="D36" s="1" t="s">
        <v>1387</v>
      </c>
      <c r="Z36" s="223"/>
      <c r="AA36" s="671"/>
      <c r="AB36" s="7" t="s">
        <v>8</v>
      </c>
      <c r="AC36" s="7" t="s">
        <v>581</v>
      </c>
      <c r="AD36" s="7" t="s">
        <v>8</v>
      </c>
      <c r="AE36" s="636"/>
    </row>
    <row r="37" spans="2:35" x14ac:dyDescent="0.2">
      <c r="B37" s="59"/>
      <c r="D37" s="1" t="s">
        <v>1388</v>
      </c>
      <c r="E37" s="2"/>
      <c r="F37" s="2"/>
      <c r="G37" s="2"/>
      <c r="H37" s="2"/>
      <c r="I37" s="2"/>
      <c r="J37" s="2"/>
      <c r="K37" s="2"/>
      <c r="L37" s="2"/>
      <c r="M37" s="2"/>
      <c r="N37" s="2"/>
      <c r="O37" s="577"/>
      <c r="P37" s="577"/>
      <c r="Q37" s="577"/>
      <c r="Z37" s="63"/>
      <c r="AA37" s="530"/>
      <c r="AB37" s="7"/>
      <c r="AC37" s="7"/>
      <c r="AE37" s="636"/>
    </row>
    <row r="38" spans="2:35" ht="14.25" customHeight="1" x14ac:dyDescent="0.2">
      <c r="B38" s="59"/>
      <c r="C38" s="288"/>
      <c r="Z38" s="223"/>
      <c r="AA38" s="671"/>
      <c r="AB38" s="7"/>
      <c r="AC38" s="7"/>
      <c r="AD38" s="7"/>
      <c r="AE38" s="636"/>
    </row>
    <row r="39" spans="2:35" ht="14.25" customHeight="1" x14ac:dyDescent="0.2">
      <c r="B39" s="59"/>
      <c r="C39" s="288" t="s">
        <v>1389</v>
      </c>
      <c r="D39" s="1" t="s">
        <v>1390</v>
      </c>
      <c r="Z39" s="223"/>
      <c r="AA39" s="671"/>
      <c r="AB39" s="7" t="s">
        <v>8</v>
      </c>
      <c r="AC39" s="7" t="s">
        <v>581</v>
      </c>
      <c r="AD39" s="7" t="s">
        <v>8</v>
      </c>
      <c r="AE39" s="636"/>
    </row>
    <row r="40" spans="2:35" ht="14.25" customHeight="1" x14ac:dyDescent="0.2">
      <c r="B40" s="59"/>
      <c r="C40" s="288"/>
      <c r="D40" s="1" t="s">
        <v>1391</v>
      </c>
      <c r="Z40" s="223"/>
      <c r="AA40" s="671"/>
      <c r="AB40" s="7"/>
      <c r="AC40" s="7"/>
      <c r="AD40" s="7"/>
      <c r="AE40" s="636"/>
    </row>
    <row r="41" spans="2:35" x14ac:dyDescent="0.2">
      <c r="B41" s="59"/>
      <c r="D41" s="1" t="s">
        <v>1392</v>
      </c>
      <c r="Z41" s="63"/>
      <c r="AA41" s="530"/>
      <c r="AB41" s="7"/>
      <c r="AC41" s="7"/>
      <c r="AE41" s="636"/>
    </row>
    <row r="42" spans="2:35" x14ac:dyDescent="0.2">
      <c r="B42" s="59"/>
      <c r="Z42" s="52"/>
      <c r="AA42" s="530"/>
      <c r="AB42" s="7"/>
      <c r="AC42" s="7"/>
      <c r="AE42" s="636"/>
    </row>
    <row r="43" spans="2:35" x14ac:dyDescent="0.2">
      <c r="B43" s="59" t="s">
        <v>1393</v>
      </c>
      <c r="Z43" s="63"/>
      <c r="AA43" s="530"/>
      <c r="AB43" s="7"/>
      <c r="AC43" s="7"/>
      <c r="AE43" s="636"/>
    </row>
    <row r="44" spans="2:35" ht="17.25" customHeight="1" x14ac:dyDescent="0.2">
      <c r="B44" s="59"/>
      <c r="C44" s="288" t="s">
        <v>1163</v>
      </c>
      <c r="D44" s="1" t="s">
        <v>1394</v>
      </c>
      <c r="Z44" s="223"/>
      <c r="AA44" s="671"/>
      <c r="AB44" s="7" t="s">
        <v>8</v>
      </c>
      <c r="AC44" s="7" t="s">
        <v>581</v>
      </c>
      <c r="AD44" s="7" t="s">
        <v>8</v>
      </c>
      <c r="AE44" s="636"/>
    </row>
    <row r="45" spans="2:35" ht="18.75" customHeight="1" x14ac:dyDescent="0.2">
      <c r="B45" s="59"/>
      <c r="D45" s="1" t="s">
        <v>1395</v>
      </c>
      <c r="Z45" s="63"/>
      <c r="AA45" s="530"/>
      <c r="AB45" s="7"/>
      <c r="AC45" s="7"/>
      <c r="AE45" s="636"/>
    </row>
    <row r="46" spans="2:35" ht="7.5" customHeight="1" x14ac:dyDescent="0.2">
      <c r="B46" s="59"/>
      <c r="W46" s="12"/>
      <c r="Z46" s="636"/>
      <c r="AA46" s="530"/>
      <c r="AB46" s="7"/>
      <c r="AC46" s="7"/>
      <c r="AE46" s="636"/>
      <c r="AI46" s="577"/>
    </row>
    <row r="47" spans="2:35" x14ac:dyDescent="0.2">
      <c r="B47" s="59"/>
      <c r="E47" s="2"/>
      <c r="F47" s="2"/>
      <c r="G47" s="2"/>
      <c r="H47" s="2"/>
      <c r="I47" s="2"/>
      <c r="J47" s="2"/>
      <c r="K47" s="2"/>
      <c r="L47" s="2"/>
      <c r="M47" s="2"/>
      <c r="N47" s="2"/>
      <c r="O47" s="577"/>
      <c r="P47" s="577"/>
      <c r="Q47" s="577"/>
      <c r="Z47" s="63"/>
      <c r="AA47" s="530"/>
      <c r="AB47" s="7"/>
      <c r="AC47" s="7"/>
      <c r="AE47" s="636"/>
    </row>
    <row r="48" spans="2:35" x14ac:dyDescent="0.2">
      <c r="B48" s="59"/>
      <c r="C48" s="288" t="s">
        <v>1167</v>
      </c>
      <c r="D48" s="316" t="s">
        <v>1396</v>
      </c>
      <c r="Z48" s="223"/>
      <c r="AA48" s="530"/>
      <c r="AB48" s="7" t="s">
        <v>8</v>
      </c>
      <c r="AC48" s="7" t="s">
        <v>581</v>
      </c>
      <c r="AD48" s="7" t="s">
        <v>8</v>
      </c>
      <c r="AE48" s="636"/>
    </row>
    <row r="49" spans="2:31" x14ac:dyDescent="0.2">
      <c r="B49" s="59"/>
      <c r="C49" s="288"/>
      <c r="D49" s="1" t="s">
        <v>1397</v>
      </c>
      <c r="Z49" s="223"/>
      <c r="AA49" s="530"/>
      <c r="AB49" s="7"/>
      <c r="AC49" s="7"/>
      <c r="AD49" s="7"/>
      <c r="AE49" s="636"/>
    </row>
    <row r="50" spans="2:31" x14ac:dyDescent="0.2">
      <c r="B50" s="59"/>
      <c r="C50" s="288"/>
      <c r="D50" s="1" t="s">
        <v>1398</v>
      </c>
      <c r="Z50" s="223"/>
      <c r="AA50" s="530"/>
      <c r="AB50" s="7"/>
      <c r="AC50" s="7"/>
      <c r="AD50" s="7"/>
      <c r="AE50" s="636"/>
    </row>
    <row r="51" spans="2:31" ht="6" customHeight="1" x14ac:dyDescent="0.2">
      <c r="B51" s="59"/>
      <c r="Z51" s="63"/>
      <c r="AA51" s="530"/>
      <c r="AB51" s="7"/>
      <c r="AC51" s="7"/>
      <c r="AE51" s="636"/>
    </row>
    <row r="52" spans="2:31" x14ac:dyDescent="0.2">
      <c r="B52" s="59"/>
      <c r="C52" s="288"/>
      <c r="D52" s="540" t="s">
        <v>1399</v>
      </c>
      <c r="E52" s="13"/>
      <c r="F52" s="13"/>
      <c r="G52" s="13"/>
      <c r="H52" s="13"/>
      <c r="I52" s="13"/>
      <c r="J52" s="13"/>
      <c r="K52" s="13"/>
      <c r="L52" s="13"/>
      <c r="M52" s="13"/>
      <c r="N52" s="13"/>
      <c r="O52" s="637"/>
      <c r="P52" s="637"/>
      <c r="Q52" s="637"/>
      <c r="R52" s="637"/>
      <c r="S52" s="637"/>
      <c r="T52" s="637"/>
      <c r="U52" s="2331"/>
      <c r="V52" s="2332"/>
      <c r="W52" s="2332"/>
      <c r="X52" s="2333" t="s">
        <v>1165</v>
      </c>
      <c r="Z52" s="63"/>
      <c r="AA52" s="530"/>
      <c r="AB52" s="7"/>
      <c r="AC52" s="7"/>
      <c r="AE52" s="636"/>
    </row>
    <row r="53" spans="2:31" x14ac:dyDescent="0.2">
      <c r="B53" s="59"/>
      <c r="C53" s="288"/>
      <c r="D53" s="311" t="s">
        <v>1400</v>
      </c>
      <c r="E53" s="23"/>
      <c r="F53" s="23"/>
      <c r="G53" s="23"/>
      <c r="H53" s="23"/>
      <c r="I53" s="23"/>
      <c r="J53" s="23"/>
      <c r="K53" s="23"/>
      <c r="L53" s="23"/>
      <c r="M53" s="23"/>
      <c r="N53" s="23"/>
      <c r="O53" s="6"/>
      <c r="P53" s="6"/>
      <c r="Q53" s="6"/>
      <c r="R53" s="6"/>
      <c r="S53" s="6"/>
      <c r="T53" s="6"/>
      <c r="U53" s="2334"/>
      <c r="V53" s="2335"/>
      <c r="W53" s="2335"/>
      <c r="X53" s="2336"/>
      <c r="Z53" s="63"/>
      <c r="AA53" s="530"/>
      <c r="AB53" s="7"/>
      <c r="AC53" s="7"/>
      <c r="AE53" s="636"/>
    </row>
    <row r="54" spans="2:31" ht="4.5" customHeight="1" x14ac:dyDescent="0.2">
      <c r="B54" s="59"/>
      <c r="C54" s="288"/>
      <c r="D54" s="2"/>
      <c r="E54" s="2"/>
      <c r="F54" s="2"/>
      <c r="G54" s="2"/>
      <c r="H54" s="2"/>
      <c r="I54" s="2"/>
      <c r="J54" s="2"/>
      <c r="K54" s="2"/>
      <c r="L54" s="2"/>
      <c r="M54" s="2"/>
      <c r="N54" s="2"/>
      <c r="U54" s="7"/>
      <c r="V54" s="7"/>
      <c r="W54" s="7"/>
      <c r="Z54" s="63"/>
      <c r="AA54" s="530"/>
      <c r="AB54" s="7"/>
      <c r="AC54" s="7"/>
      <c r="AE54" s="636"/>
    </row>
    <row r="55" spans="2:31" x14ac:dyDescent="0.2">
      <c r="B55" s="59"/>
      <c r="D55" s="7"/>
      <c r="E55" s="577"/>
      <c r="F55" s="577"/>
      <c r="G55" s="577"/>
      <c r="H55" s="577"/>
      <c r="I55" s="577"/>
      <c r="J55" s="577"/>
      <c r="K55" s="577"/>
      <c r="L55" s="577"/>
      <c r="M55" s="577"/>
      <c r="N55" s="577"/>
      <c r="Q55" s="7"/>
      <c r="S55" s="12"/>
      <c r="T55" s="12"/>
      <c r="U55" s="12"/>
      <c r="V55" s="12"/>
      <c r="Z55" s="52"/>
      <c r="AA55" s="530"/>
      <c r="AB55" s="7"/>
      <c r="AC55" s="7"/>
      <c r="AE55" s="636"/>
    </row>
    <row r="56" spans="2:31" x14ac:dyDescent="0.2">
      <c r="B56" s="55"/>
      <c r="C56" s="290"/>
      <c r="D56" s="6"/>
      <c r="E56" s="6"/>
      <c r="F56" s="6"/>
      <c r="G56" s="6"/>
      <c r="H56" s="6"/>
      <c r="I56" s="6"/>
      <c r="J56" s="6"/>
      <c r="K56" s="6"/>
      <c r="L56" s="6"/>
      <c r="M56" s="6"/>
      <c r="N56" s="6"/>
      <c r="O56" s="6"/>
      <c r="P56" s="6"/>
      <c r="Q56" s="6"/>
      <c r="R56" s="6"/>
      <c r="S56" s="6"/>
      <c r="T56" s="6"/>
      <c r="U56" s="6"/>
      <c r="V56" s="6"/>
      <c r="W56" s="6"/>
      <c r="X56" s="6"/>
      <c r="Y56" s="6"/>
      <c r="Z56" s="56"/>
      <c r="AA56" s="108"/>
      <c r="AB56" s="574"/>
      <c r="AC56" s="574"/>
      <c r="AD56" s="6"/>
      <c r="AE56" s="56"/>
    </row>
    <row r="57" spans="2:31" x14ac:dyDescent="0.2">
      <c r="B57" s="1" t="s">
        <v>778</v>
      </c>
      <c r="D57" s="1" t="s">
        <v>1401</v>
      </c>
    </row>
    <row r="58" spans="2:31" x14ac:dyDescent="0.2">
      <c r="D58" s="1" t="s">
        <v>1192</v>
      </c>
    </row>
    <row r="59" spans="2:31" ht="3.75" customHeight="1" x14ac:dyDescent="0.2"/>
    <row r="60" spans="2:31" x14ac:dyDescent="0.2">
      <c r="C60" s="315"/>
    </row>
    <row r="61" spans="2:31" x14ac:dyDescent="0.2">
      <c r="C61" s="315"/>
    </row>
    <row r="62" spans="2:31" x14ac:dyDescent="0.2">
      <c r="C62" s="315"/>
    </row>
    <row r="63" spans="2:31" x14ac:dyDescent="0.2">
      <c r="C63" s="315"/>
    </row>
    <row r="64" spans="2:31" x14ac:dyDescent="0.2">
      <c r="C64" s="315"/>
    </row>
    <row r="66" spans="3:26" x14ac:dyDescent="0.2">
      <c r="C66" s="315"/>
      <c r="E66" s="315"/>
      <c r="F66" s="315"/>
      <c r="G66" s="315"/>
      <c r="H66" s="315"/>
      <c r="I66" s="315"/>
      <c r="J66" s="315"/>
      <c r="K66" s="315"/>
      <c r="L66" s="315"/>
      <c r="M66" s="315"/>
      <c r="N66" s="315"/>
      <c r="O66" s="315"/>
      <c r="P66" s="315"/>
      <c r="Q66" s="315"/>
      <c r="R66" s="315"/>
      <c r="S66" s="315"/>
      <c r="T66" s="315"/>
      <c r="U66" s="315"/>
      <c r="V66" s="315"/>
      <c r="W66" s="315"/>
      <c r="X66" s="315"/>
      <c r="Y66" s="315"/>
      <c r="Z66" s="315"/>
    </row>
    <row r="67" spans="3:26" x14ac:dyDescent="0.2">
      <c r="C67" s="315"/>
      <c r="E67" s="315"/>
      <c r="F67" s="315"/>
      <c r="G67" s="315"/>
      <c r="H67" s="315"/>
      <c r="I67" s="315"/>
      <c r="J67" s="315"/>
      <c r="K67" s="315"/>
      <c r="L67" s="315"/>
      <c r="M67" s="315"/>
      <c r="N67" s="315"/>
      <c r="O67" s="315"/>
      <c r="P67" s="315"/>
      <c r="Q67" s="315"/>
      <c r="R67" s="315"/>
      <c r="S67" s="315"/>
      <c r="T67" s="315"/>
      <c r="U67" s="315"/>
      <c r="V67" s="315"/>
      <c r="W67" s="315"/>
      <c r="X67" s="315"/>
      <c r="Y67" s="315"/>
      <c r="Z67" s="315"/>
    </row>
    <row r="68" spans="3:26" x14ac:dyDescent="0.2">
      <c r="C68" s="315"/>
      <c r="E68" s="315"/>
      <c r="F68" s="315"/>
      <c r="G68" s="315"/>
      <c r="H68" s="315"/>
      <c r="I68" s="315"/>
      <c r="J68" s="315"/>
      <c r="K68" s="315"/>
      <c r="L68" s="315"/>
      <c r="M68" s="315"/>
      <c r="N68" s="315"/>
      <c r="O68" s="315"/>
      <c r="P68" s="315"/>
      <c r="Q68" s="315"/>
      <c r="R68" s="315"/>
      <c r="S68" s="315"/>
      <c r="T68" s="315"/>
      <c r="U68" s="315"/>
      <c r="V68" s="315"/>
      <c r="W68" s="315"/>
      <c r="X68" s="315"/>
      <c r="Y68" s="315"/>
      <c r="Z68" s="315"/>
    </row>
    <row r="69" spans="3:26" x14ac:dyDescent="0.2">
      <c r="C69" s="315"/>
      <c r="D69" s="315"/>
      <c r="E69" s="315"/>
      <c r="F69" s="315"/>
      <c r="G69" s="315"/>
      <c r="H69" s="315"/>
      <c r="I69" s="315"/>
      <c r="J69" s="315"/>
      <c r="K69" s="315"/>
      <c r="L69" s="315"/>
      <c r="M69" s="315"/>
      <c r="N69" s="315"/>
      <c r="O69" s="315"/>
      <c r="P69" s="315"/>
      <c r="Q69" s="315"/>
      <c r="R69" s="315"/>
      <c r="S69" s="315"/>
      <c r="T69" s="315"/>
      <c r="U69" s="315"/>
      <c r="V69" s="315"/>
      <c r="W69" s="315"/>
      <c r="X69" s="315"/>
      <c r="Y69" s="315"/>
      <c r="Z69" s="315"/>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10"/>
  <dataValidations count="1">
    <dataValidation type="list" allowBlank="1" showInputMessage="1" showErrorMessage="1" sqref="K8 Q8 AB16 AD16 AB25:AB28 AD25:AD28 AB44 AD44 F8:F12 R9:R12 AB36 AD36 AD48:AD50 AB48:AB50 AB38:AB40 AD38:AD40" xr:uid="{00000000-0002-0000-3300-000000000000}">
      <formula1>"□,■"</formula1>
    </dataValidation>
  </dataValidations>
  <pageMargins left="0.7" right="0.7" top="0.75" bottom="0.75" header="0.3" footer="0.3"/>
  <pageSetup paperSize="9" scale="76"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93">
    <pageSetUpPr fitToPage="1"/>
  </sheetPr>
  <dimension ref="B2:AD123"/>
  <sheetViews>
    <sheetView view="pageBreakPreview" zoomScale="60" zoomScaleNormal="100" workbookViewId="0"/>
  </sheetViews>
  <sheetFormatPr defaultColWidth="3.44140625" defaultRowHeight="13.2" x14ac:dyDescent="0.2"/>
  <cols>
    <col min="1" max="1" width="3.44140625" style="3"/>
    <col min="2" max="2" width="3" style="57" customWidth="1"/>
    <col min="3" max="7" width="3.44140625" style="3"/>
    <col min="8" max="8" width="2.44140625" style="3" customWidth="1"/>
    <col min="9" max="28" width="3.44140625" style="3"/>
    <col min="29" max="29" width="6.77734375" style="3" customWidth="1"/>
    <col min="30" max="16384" width="3.44140625" style="3"/>
  </cols>
  <sheetData>
    <row r="2" spans="2:29" x14ac:dyDescent="0.2">
      <c r="B2" s="3" t="s">
        <v>1437</v>
      </c>
    </row>
    <row r="3" spans="2:29" x14ac:dyDescent="0.2">
      <c r="D3" s="2676"/>
      <c r="E3" s="2676"/>
      <c r="F3" s="2676"/>
      <c r="G3" s="2676"/>
      <c r="H3" s="2676"/>
      <c r="I3" s="2676"/>
      <c r="J3" s="2676"/>
      <c r="K3" s="2676"/>
      <c r="L3" s="2676"/>
      <c r="M3" s="2676"/>
      <c r="N3" s="2676"/>
      <c r="O3" s="2676"/>
      <c r="P3" s="2676"/>
      <c r="Q3" s="2676"/>
      <c r="R3" s="2676"/>
      <c r="S3" s="2676"/>
      <c r="T3" s="2676"/>
      <c r="U3" s="2676"/>
      <c r="V3" s="2676"/>
      <c r="W3" s="2676"/>
      <c r="X3" s="2676"/>
      <c r="Y3" s="2676"/>
      <c r="Z3" s="2676"/>
      <c r="AA3" s="2676"/>
      <c r="AB3" s="2676"/>
      <c r="AC3" s="2676"/>
    </row>
    <row r="4" spans="2:29" x14ac:dyDescent="0.2">
      <c r="B4" s="2526" t="s">
        <v>1445</v>
      </c>
      <c r="C4" s="2526"/>
      <c r="D4" s="2526"/>
      <c r="E4" s="2526"/>
      <c r="F4" s="2526"/>
      <c r="G4" s="2526"/>
      <c r="H4" s="2526"/>
      <c r="I4" s="2526"/>
      <c r="J4" s="2526"/>
      <c r="K4" s="2526"/>
      <c r="L4" s="2526"/>
      <c r="M4" s="2526"/>
      <c r="N4" s="2526"/>
      <c r="O4" s="2526"/>
      <c r="P4" s="2526"/>
      <c r="Q4" s="2526"/>
      <c r="R4" s="2526"/>
      <c r="S4" s="2526"/>
      <c r="T4" s="2526"/>
      <c r="U4" s="2526"/>
      <c r="V4" s="2526"/>
      <c r="W4" s="2526"/>
      <c r="X4" s="2526"/>
      <c r="Y4" s="2526"/>
      <c r="Z4" s="2526"/>
      <c r="AA4" s="2526"/>
      <c r="AB4" s="2526"/>
      <c r="AC4" s="2526"/>
    </row>
    <row r="6" spans="2:29" ht="30" customHeight="1" x14ac:dyDescent="0.2">
      <c r="B6" s="571">
        <v>1</v>
      </c>
      <c r="C6" s="2444" t="s">
        <v>724</v>
      </c>
      <c r="D6" s="2444"/>
      <c r="E6" s="2444"/>
      <c r="F6" s="2444"/>
      <c r="G6" s="2445"/>
      <c r="H6" s="2731"/>
      <c r="I6" s="2732"/>
      <c r="J6" s="2732"/>
      <c r="K6" s="2732"/>
      <c r="L6" s="2732"/>
      <c r="M6" s="2732"/>
      <c r="N6" s="2732"/>
      <c r="O6" s="2732"/>
      <c r="P6" s="2732"/>
      <c r="Q6" s="2732"/>
      <c r="R6" s="2732"/>
      <c r="S6" s="2732"/>
      <c r="T6" s="2732"/>
      <c r="U6" s="2732"/>
      <c r="V6" s="2732"/>
      <c r="W6" s="2732"/>
      <c r="X6" s="2732"/>
      <c r="Y6" s="2732"/>
      <c r="Z6" s="2732"/>
      <c r="AA6" s="2732"/>
      <c r="AB6" s="2732"/>
      <c r="AC6" s="2733"/>
    </row>
    <row r="7" spans="2:29" ht="30" customHeight="1" x14ac:dyDescent="0.2">
      <c r="B7" s="530">
        <v>2</v>
      </c>
      <c r="C7" s="2517" t="s">
        <v>725</v>
      </c>
      <c r="D7" s="2517"/>
      <c r="E7" s="2517"/>
      <c r="F7" s="2517"/>
      <c r="G7" s="2518"/>
      <c r="H7" s="9"/>
      <c r="I7" s="125" t="s">
        <v>8</v>
      </c>
      <c r="J7" s="649" t="s">
        <v>573</v>
      </c>
      <c r="K7" s="649"/>
      <c r="L7" s="649"/>
      <c r="M7" s="649"/>
      <c r="N7" s="125" t="s">
        <v>8</v>
      </c>
      <c r="O7" s="649" t="s">
        <v>574</v>
      </c>
      <c r="P7" s="649"/>
      <c r="Q7" s="649"/>
      <c r="R7" s="649"/>
      <c r="S7" s="125" t="s">
        <v>8</v>
      </c>
      <c r="T7" s="649" t="s">
        <v>575</v>
      </c>
      <c r="U7" s="649"/>
      <c r="V7" s="10"/>
      <c r="W7" s="10"/>
      <c r="X7" s="10"/>
      <c r="Y7" s="10"/>
      <c r="Z7" s="10"/>
      <c r="AC7" s="28"/>
    </row>
    <row r="8" spans="2:29" ht="30" customHeight="1" x14ac:dyDescent="0.2">
      <c r="B8" s="2331">
        <v>3</v>
      </c>
      <c r="C8" s="2734" t="s">
        <v>726</v>
      </c>
      <c r="D8" s="2734"/>
      <c r="E8" s="2734"/>
      <c r="F8" s="2734"/>
      <c r="G8" s="2735"/>
      <c r="H8" s="118"/>
      <c r="I8" s="126" t="s">
        <v>8</v>
      </c>
      <c r="J8" s="2" t="s">
        <v>1111</v>
      </c>
      <c r="K8" s="2"/>
      <c r="L8" s="2"/>
      <c r="M8" s="2"/>
      <c r="N8" s="2"/>
      <c r="O8" s="2"/>
      <c r="P8" s="2"/>
      <c r="Q8" s="126" t="s">
        <v>8</v>
      </c>
      <c r="R8" s="13" t="s">
        <v>1112</v>
      </c>
      <c r="U8" s="2"/>
      <c r="AA8" s="17"/>
      <c r="AB8" s="17"/>
      <c r="AC8" s="18"/>
    </row>
    <row r="9" spans="2:29" ht="30" customHeight="1" x14ac:dyDescent="0.2">
      <c r="B9" s="2334"/>
      <c r="C9" s="2736"/>
      <c r="D9" s="2736"/>
      <c r="E9" s="2736"/>
      <c r="F9" s="2736"/>
      <c r="G9" s="2737"/>
      <c r="H9" s="140"/>
      <c r="I9" s="128" t="s">
        <v>8</v>
      </c>
      <c r="J9" s="23" t="s">
        <v>1113</v>
      </c>
      <c r="K9" s="23"/>
      <c r="L9" s="23"/>
      <c r="M9" s="23"/>
      <c r="N9" s="23"/>
      <c r="O9" s="23"/>
      <c r="P9" s="23"/>
      <c r="Q9" s="128" t="s">
        <v>8</v>
      </c>
      <c r="R9" s="23" t="s">
        <v>1114</v>
      </c>
      <c r="S9" s="19"/>
      <c r="T9" s="19"/>
      <c r="U9" s="23"/>
      <c r="V9" s="19"/>
      <c r="W9" s="19"/>
      <c r="X9" s="19"/>
      <c r="Y9" s="19"/>
      <c r="Z9" s="19"/>
      <c r="AA9" s="19"/>
      <c r="AB9" s="19"/>
      <c r="AC9" s="20"/>
    </row>
    <row r="10" spans="2:29" x14ac:dyDescent="0.2">
      <c r="B10" s="591"/>
      <c r="C10" s="17"/>
      <c r="D10" s="17"/>
      <c r="E10" s="17"/>
      <c r="F10" s="17"/>
      <c r="G10" s="18"/>
      <c r="H10" s="118"/>
      <c r="AC10" s="28"/>
    </row>
    <row r="11" spans="2:29" x14ac:dyDescent="0.2">
      <c r="B11" s="117">
        <v>4</v>
      </c>
      <c r="C11" s="2676" t="s">
        <v>1115</v>
      </c>
      <c r="D11" s="2676"/>
      <c r="E11" s="2676"/>
      <c r="F11" s="2676"/>
      <c r="G11" s="2738"/>
      <c r="H11" s="118"/>
      <c r="I11" s="3" t="s">
        <v>1116</v>
      </c>
      <c r="AC11" s="28"/>
    </row>
    <row r="12" spans="2:29" x14ac:dyDescent="0.2">
      <c r="B12" s="117"/>
      <c r="C12" s="2676"/>
      <c r="D12" s="2676"/>
      <c r="E12" s="2676"/>
      <c r="F12" s="2676"/>
      <c r="G12" s="2738"/>
      <c r="H12" s="118"/>
      <c r="AC12" s="28"/>
    </row>
    <row r="13" spans="2:29" x14ac:dyDescent="0.2">
      <c r="B13" s="117"/>
      <c r="C13" s="2676"/>
      <c r="D13" s="2676"/>
      <c r="E13" s="2676"/>
      <c r="F13" s="2676"/>
      <c r="G13" s="2738"/>
      <c r="H13" s="118"/>
      <c r="I13" s="2442" t="s">
        <v>734</v>
      </c>
      <c r="J13" s="2442"/>
      <c r="K13" s="2442"/>
      <c r="L13" s="2442"/>
      <c r="M13" s="2442"/>
      <c r="N13" s="2442"/>
      <c r="O13" s="2331" t="s">
        <v>735</v>
      </c>
      <c r="P13" s="2332"/>
      <c r="Q13" s="2332"/>
      <c r="R13" s="2332"/>
      <c r="S13" s="2332"/>
      <c r="T13" s="2332"/>
      <c r="U13" s="2332"/>
      <c r="V13" s="2332"/>
      <c r="W13" s="2333"/>
      <c r="AC13" s="28"/>
    </row>
    <row r="14" spans="2:29" x14ac:dyDescent="0.2">
      <c r="B14" s="117"/>
      <c r="G14" s="28"/>
      <c r="H14" s="118"/>
      <c r="I14" s="2442"/>
      <c r="J14" s="2442"/>
      <c r="K14" s="2442"/>
      <c r="L14" s="2442"/>
      <c r="M14" s="2442"/>
      <c r="N14" s="2442"/>
      <c r="O14" s="2334"/>
      <c r="P14" s="2335"/>
      <c r="Q14" s="2335"/>
      <c r="R14" s="2335"/>
      <c r="S14" s="2335"/>
      <c r="T14" s="2335"/>
      <c r="U14" s="2335"/>
      <c r="V14" s="2335"/>
      <c r="W14" s="2336"/>
      <c r="AC14" s="28"/>
    </row>
    <row r="15" spans="2:29" ht="13.5" customHeight="1" x14ac:dyDescent="0.2">
      <c r="B15" s="117"/>
      <c r="G15" s="28"/>
      <c r="H15" s="118"/>
      <c r="I15" s="2331" t="s">
        <v>736</v>
      </c>
      <c r="J15" s="2332"/>
      <c r="K15" s="2332"/>
      <c r="L15" s="2332"/>
      <c r="M15" s="2332"/>
      <c r="N15" s="2333"/>
      <c r="O15" s="2331"/>
      <c r="P15" s="2332"/>
      <c r="Q15" s="2332"/>
      <c r="R15" s="2332"/>
      <c r="S15" s="2332"/>
      <c r="T15" s="2332"/>
      <c r="U15" s="2332"/>
      <c r="V15" s="2332"/>
      <c r="W15" s="2333"/>
      <c r="AC15" s="28"/>
    </row>
    <row r="16" spans="2:29" x14ac:dyDescent="0.2">
      <c r="B16" s="117"/>
      <c r="G16" s="28"/>
      <c r="H16" s="118"/>
      <c r="I16" s="2334"/>
      <c r="J16" s="2335"/>
      <c r="K16" s="2335"/>
      <c r="L16" s="2335"/>
      <c r="M16" s="2335"/>
      <c r="N16" s="2336"/>
      <c r="O16" s="2334"/>
      <c r="P16" s="2335"/>
      <c r="Q16" s="2335"/>
      <c r="R16" s="2335"/>
      <c r="S16" s="2335"/>
      <c r="T16" s="2335"/>
      <c r="U16" s="2335"/>
      <c r="V16" s="2335"/>
      <c r="W16" s="2336"/>
      <c r="AC16" s="28"/>
    </row>
    <row r="17" spans="2:29" x14ac:dyDescent="0.2">
      <c r="B17" s="117"/>
      <c r="G17" s="28"/>
      <c r="H17" s="118"/>
      <c r="I17" s="2331" t="s">
        <v>737</v>
      </c>
      <c r="J17" s="2332"/>
      <c r="K17" s="2332"/>
      <c r="L17" s="2332"/>
      <c r="M17" s="2332"/>
      <c r="N17" s="2333"/>
      <c r="O17" s="2331"/>
      <c r="P17" s="2332"/>
      <c r="Q17" s="2332"/>
      <c r="R17" s="2332"/>
      <c r="S17" s="2332"/>
      <c r="T17" s="2332"/>
      <c r="U17" s="2332"/>
      <c r="V17" s="2332"/>
      <c r="W17" s="2333"/>
      <c r="AC17" s="28"/>
    </row>
    <row r="18" spans="2:29" x14ac:dyDescent="0.2">
      <c r="B18" s="117"/>
      <c r="G18" s="28"/>
      <c r="H18" s="118"/>
      <c r="I18" s="2334"/>
      <c r="J18" s="2335"/>
      <c r="K18" s="2335"/>
      <c r="L18" s="2335"/>
      <c r="M18" s="2335"/>
      <c r="N18" s="2336"/>
      <c r="O18" s="2334"/>
      <c r="P18" s="2335"/>
      <c r="Q18" s="2335"/>
      <c r="R18" s="2335"/>
      <c r="S18" s="2335"/>
      <c r="T18" s="2335"/>
      <c r="U18" s="2335"/>
      <c r="V18" s="2335"/>
      <c r="W18" s="2336"/>
      <c r="AC18" s="28"/>
    </row>
    <row r="19" spans="2:29" x14ac:dyDescent="0.2">
      <c r="B19" s="117"/>
      <c r="G19" s="28"/>
      <c r="H19" s="118"/>
      <c r="I19" s="2442" t="s">
        <v>1117</v>
      </c>
      <c r="J19" s="2442"/>
      <c r="K19" s="2442"/>
      <c r="L19" s="2442"/>
      <c r="M19" s="2442"/>
      <c r="N19" s="2442"/>
      <c r="O19" s="2331"/>
      <c r="P19" s="2332"/>
      <c r="Q19" s="2332"/>
      <c r="R19" s="2332"/>
      <c r="S19" s="2332"/>
      <c r="T19" s="2332"/>
      <c r="U19" s="2332"/>
      <c r="V19" s="2332"/>
      <c r="W19" s="2333"/>
      <c r="AC19" s="28"/>
    </row>
    <row r="20" spans="2:29" x14ac:dyDescent="0.2">
      <c r="B20" s="117"/>
      <c r="G20" s="28"/>
      <c r="H20" s="118"/>
      <c r="I20" s="2442"/>
      <c r="J20" s="2442"/>
      <c r="K20" s="2442"/>
      <c r="L20" s="2442"/>
      <c r="M20" s="2442"/>
      <c r="N20" s="2442"/>
      <c r="O20" s="2334"/>
      <c r="P20" s="2335"/>
      <c r="Q20" s="2335"/>
      <c r="R20" s="2335"/>
      <c r="S20" s="2335"/>
      <c r="T20" s="2335"/>
      <c r="U20" s="2335"/>
      <c r="V20" s="2335"/>
      <c r="W20" s="2336"/>
      <c r="AC20" s="28"/>
    </row>
    <row r="21" spans="2:29" x14ac:dyDescent="0.2">
      <c r="B21" s="117"/>
      <c r="G21" s="28"/>
      <c r="H21" s="118"/>
      <c r="I21" s="2442" t="s">
        <v>1118</v>
      </c>
      <c r="J21" s="2442"/>
      <c r="K21" s="2442"/>
      <c r="L21" s="2442"/>
      <c r="M21" s="2442"/>
      <c r="N21" s="2442"/>
      <c r="O21" s="2331"/>
      <c r="P21" s="2332"/>
      <c r="Q21" s="2332"/>
      <c r="R21" s="2332"/>
      <c r="S21" s="2332"/>
      <c r="T21" s="2332"/>
      <c r="U21" s="2332"/>
      <c r="V21" s="2332"/>
      <c r="W21" s="2333"/>
      <c r="AC21" s="28"/>
    </row>
    <row r="22" spans="2:29" x14ac:dyDescent="0.2">
      <c r="B22" s="117"/>
      <c r="G22" s="28"/>
      <c r="H22" s="118"/>
      <c r="I22" s="2442"/>
      <c r="J22" s="2442"/>
      <c r="K22" s="2442"/>
      <c r="L22" s="2442"/>
      <c r="M22" s="2442"/>
      <c r="N22" s="2442"/>
      <c r="O22" s="2334"/>
      <c r="P22" s="2335"/>
      <c r="Q22" s="2335"/>
      <c r="R22" s="2335"/>
      <c r="S22" s="2335"/>
      <c r="T22" s="2335"/>
      <c r="U22" s="2335"/>
      <c r="V22" s="2335"/>
      <c r="W22" s="2336"/>
      <c r="AC22" s="28"/>
    </row>
    <row r="23" spans="2:29" x14ac:dyDescent="0.2">
      <c r="B23" s="117"/>
      <c r="G23" s="28"/>
      <c r="H23" s="118"/>
      <c r="I23" s="2442" t="s">
        <v>722</v>
      </c>
      <c r="J23" s="2442"/>
      <c r="K23" s="2442"/>
      <c r="L23" s="2442"/>
      <c r="M23" s="2442"/>
      <c r="N23" s="2442"/>
      <c r="O23" s="2331"/>
      <c r="P23" s="2332"/>
      <c r="Q23" s="2332"/>
      <c r="R23" s="2332"/>
      <c r="S23" s="2332"/>
      <c r="T23" s="2332"/>
      <c r="U23" s="2332"/>
      <c r="V23" s="2332"/>
      <c r="W23" s="2333"/>
      <c r="AC23" s="28"/>
    </row>
    <row r="24" spans="2:29" x14ac:dyDescent="0.2">
      <c r="B24" s="117"/>
      <c r="G24" s="28"/>
      <c r="H24" s="118"/>
      <c r="I24" s="2442"/>
      <c r="J24" s="2442"/>
      <c r="K24" s="2442"/>
      <c r="L24" s="2442"/>
      <c r="M24" s="2442"/>
      <c r="N24" s="2442"/>
      <c r="O24" s="2334"/>
      <c r="P24" s="2335"/>
      <c r="Q24" s="2335"/>
      <c r="R24" s="2335"/>
      <c r="S24" s="2335"/>
      <c r="T24" s="2335"/>
      <c r="U24" s="2335"/>
      <c r="V24" s="2335"/>
      <c r="W24" s="2336"/>
      <c r="AC24" s="28"/>
    </row>
    <row r="25" spans="2:29" x14ac:dyDescent="0.2">
      <c r="B25" s="117"/>
      <c r="G25" s="28"/>
      <c r="H25" s="118"/>
      <c r="I25" s="2442"/>
      <c r="J25" s="2442"/>
      <c r="K25" s="2442"/>
      <c r="L25" s="2442"/>
      <c r="M25" s="2442"/>
      <c r="N25" s="2442"/>
      <c r="O25" s="2331"/>
      <c r="P25" s="2332"/>
      <c r="Q25" s="2332"/>
      <c r="R25" s="2332"/>
      <c r="S25" s="2332"/>
      <c r="T25" s="2332"/>
      <c r="U25" s="2332"/>
      <c r="V25" s="2332"/>
      <c r="W25" s="2333"/>
      <c r="AC25" s="28"/>
    </row>
    <row r="26" spans="2:29" x14ac:dyDescent="0.2">
      <c r="B26" s="117"/>
      <c r="G26" s="28"/>
      <c r="H26" s="118"/>
      <c r="I26" s="2442"/>
      <c r="J26" s="2442"/>
      <c r="K26" s="2442"/>
      <c r="L26" s="2442"/>
      <c r="M26" s="2442"/>
      <c r="N26" s="2442"/>
      <c r="O26" s="2334"/>
      <c r="P26" s="2335"/>
      <c r="Q26" s="2335"/>
      <c r="R26" s="2335"/>
      <c r="S26" s="2335"/>
      <c r="T26" s="2335"/>
      <c r="U26" s="2335"/>
      <c r="V26" s="2335"/>
      <c r="W26" s="2336"/>
      <c r="AC26" s="28"/>
    </row>
    <row r="27" spans="2:29" x14ac:dyDescent="0.2">
      <c r="B27" s="117"/>
      <c r="G27" s="28"/>
      <c r="H27" s="118"/>
      <c r="I27" s="2442"/>
      <c r="J27" s="2442"/>
      <c r="K27" s="2442"/>
      <c r="L27" s="2442"/>
      <c r="M27" s="2442"/>
      <c r="N27" s="2442"/>
      <c r="O27" s="2331"/>
      <c r="P27" s="2332"/>
      <c r="Q27" s="2332"/>
      <c r="R27" s="2332"/>
      <c r="S27" s="2332"/>
      <c r="T27" s="2332"/>
      <c r="U27" s="2332"/>
      <c r="V27" s="2332"/>
      <c r="W27" s="2333"/>
      <c r="AC27" s="28"/>
    </row>
    <row r="28" spans="2:29" x14ac:dyDescent="0.2">
      <c r="B28" s="117"/>
      <c r="G28" s="28"/>
      <c r="H28" s="118"/>
      <c r="I28" s="2442"/>
      <c r="J28" s="2442"/>
      <c r="K28" s="2442"/>
      <c r="L28" s="2442"/>
      <c r="M28" s="2442"/>
      <c r="N28" s="2442"/>
      <c r="O28" s="2334"/>
      <c r="P28" s="2335"/>
      <c r="Q28" s="2335"/>
      <c r="R28" s="2335"/>
      <c r="S28" s="2335"/>
      <c r="T28" s="2335"/>
      <c r="U28" s="2335"/>
      <c r="V28" s="2335"/>
      <c r="W28" s="2336"/>
      <c r="AC28" s="28"/>
    </row>
    <row r="29" spans="2:29" x14ac:dyDescent="0.2">
      <c r="B29" s="117"/>
      <c r="G29" s="28"/>
      <c r="H29" s="118"/>
      <c r="I29" s="2442"/>
      <c r="J29" s="2442"/>
      <c r="K29" s="2442"/>
      <c r="L29" s="2442"/>
      <c r="M29" s="2442"/>
      <c r="N29" s="2442"/>
      <c r="O29" s="2331"/>
      <c r="P29" s="2332"/>
      <c r="Q29" s="2332"/>
      <c r="R29" s="2332"/>
      <c r="S29" s="2332"/>
      <c r="T29" s="2332"/>
      <c r="U29" s="2332"/>
      <c r="V29" s="2332"/>
      <c r="W29" s="2333"/>
      <c r="AC29" s="28"/>
    </row>
    <row r="30" spans="2:29" x14ac:dyDescent="0.2">
      <c r="B30" s="117"/>
      <c r="G30" s="28"/>
      <c r="H30" s="118"/>
      <c r="I30" s="2442"/>
      <c r="J30" s="2442"/>
      <c r="K30" s="2442"/>
      <c r="L30" s="2442"/>
      <c r="M30" s="2442"/>
      <c r="N30" s="2442"/>
      <c r="O30" s="2334"/>
      <c r="P30" s="2335"/>
      <c r="Q30" s="2335"/>
      <c r="R30" s="2335"/>
      <c r="S30" s="2335"/>
      <c r="T30" s="2335"/>
      <c r="U30" s="2335"/>
      <c r="V30" s="2335"/>
      <c r="W30" s="2336"/>
      <c r="AC30" s="28"/>
    </row>
    <row r="31" spans="2:29" x14ac:dyDescent="0.2">
      <c r="B31" s="117"/>
      <c r="G31" s="28"/>
      <c r="H31" s="118"/>
      <c r="I31" s="2442"/>
      <c r="J31" s="2442"/>
      <c r="K31" s="2442"/>
      <c r="L31" s="2442"/>
      <c r="M31" s="2442"/>
      <c r="N31" s="2442"/>
      <c r="O31" s="2331"/>
      <c r="P31" s="2332"/>
      <c r="Q31" s="2332"/>
      <c r="R31" s="2332"/>
      <c r="S31" s="2332"/>
      <c r="T31" s="2332"/>
      <c r="U31" s="2332"/>
      <c r="V31" s="2332"/>
      <c r="W31" s="2333"/>
      <c r="AC31" s="28"/>
    </row>
    <row r="32" spans="2:29" x14ac:dyDescent="0.2">
      <c r="B32" s="117"/>
      <c r="G32" s="28"/>
      <c r="H32" s="118"/>
      <c r="I32" s="2442"/>
      <c r="J32" s="2442"/>
      <c r="K32" s="2442"/>
      <c r="L32" s="2442"/>
      <c r="M32" s="2442"/>
      <c r="N32" s="2442"/>
      <c r="O32" s="2334"/>
      <c r="P32" s="2335"/>
      <c r="Q32" s="2335"/>
      <c r="R32" s="2335"/>
      <c r="S32" s="2335"/>
      <c r="T32" s="2335"/>
      <c r="U32" s="2335"/>
      <c r="V32" s="2335"/>
      <c r="W32" s="2336"/>
      <c r="AC32" s="28"/>
    </row>
    <row r="33" spans="2:30" x14ac:dyDescent="0.2">
      <c r="B33" s="590"/>
      <c r="C33" s="19"/>
      <c r="D33" s="19"/>
      <c r="E33" s="19"/>
      <c r="F33" s="19"/>
      <c r="G33" s="20"/>
      <c r="H33" s="140"/>
      <c r="I33" s="19"/>
      <c r="J33" s="19"/>
      <c r="K33" s="19"/>
      <c r="L33" s="19"/>
      <c r="M33" s="19"/>
      <c r="N33" s="19"/>
      <c r="O33" s="19"/>
      <c r="P33" s="19"/>
      <c r="Q33" s="19"/>
      <c r="R33" s="19"/>
      <c r="S33" s="19"/>
      <c r="T33" s="19"/>
      <c r="U33" s="19"/>
      <c r="V33" s="19"/>
      <c r="W33" s="19"/>
      <c r="X33" s="19"/>
      <c r="Y33" s="19"/>
      <c r="Z33" s="19"/>
      <c r="AA33" s="19"/>
      <c r="AB33" s="19"/>
      <c r="AC33" s="20"/>
    </row>
    <row r="34" spans="2:30" x14ac:dyDescent="0.2">
      <c r="H34" s="580"/>
      <c r="I34" s="580"/>
      <c r="J34" s="580"/>
      <c r="K34" s="580"/>
      <c r="L34" s="580"/>
      <c r="M34" s="580"/>
      <c r="N34" s="580"/>
      <c r="O34" s="580"/>
      <c r="P34" s="580"/>
      <c r="Q34" s="580"/>
      <c r="R34" s="580"/>
      <c r="S34" s="580"/>
      <c r="T34" s="580"/>
      <c r="U34" s="580"/>
      <c r="V34" s="580"/>
      <c r="W34" s="580"/>
      <c r="X34" s="580"/>
      <c r="Y34" s="580"/>
      <c r="Z34" s="580"/>
      <c r="AA34" s="580"/>
      <c r="AB34" s="580"/>
      <c r="AC34" s="580"/>
    </row>
    <row r="35" spans="2:30" ht="6" customHeight="1" x14ac:dyDescent="0.2"/>
    <row r="36" spans="2:30" ht="13.5" customHeight="1" x14ac:dyDescent="0.2">
      <c r="B36" s="3" t="s">
        <v>714</v>
      </c>
      <c r="C36" s="2676" t="s">
        <v>1446</v>
      </c>
      <c r="D36" s="2676"/>
      <c r="E36" s="2676"/>
      <c r="F36" s="2676"/>
      <c r="G36" s="2676"/>
      <c r="H36" s="2676"/>
      <c r="I36" s="2676"/>
      <c r="J36" s="2676"/>
      <c r="K36" s="2676"/>
      <c r="L36" s="2676"/>
      <c r="M36" s="2676"/>
      <c r="N36" s="2676"/>
      <c r="O36" s="2676"/>
      <c r="P36" s="2676"/>
      <c r="Q36" s="2676"/>
      <c r="R36" s="2676"/>
      <c r="S36" s="2676"/>
      <c r="T36" s="2676"/>
      <c r="U36" s="2676"/>
      <c r="V36" s="2676"/>
      <c r="W36" s="2676"/>
      <c r="X36" s="2676"/>
      <c r="Y36" s="2676"/>
      <c r="Z36" s="2676"/>
      <c r="AA36" s="2676"/>
      <c r="AB36" s="2676"/>
      <c r="AC36" s="2676"/>
      <c r="AD36" s="655"/>
    </row>
    <row r="37" spans="2:30" x14ac:dyDescent="0.2">
      <c r="C37" s="2676"/>
      <c r="D37" s="2676"/>
      <c r="E37" s="2676"/>
      <c r="F37" s="2676"/>
      <c r="G37" s="2676"/>
      <c r="H37" s="2676"/>
      <c r="I37" s="2676"/>
      <c r="J37" s="2676"/>
      <c r="K37" s="2676"/>
      <c r="L37" s="2676"/>
      <c r="M37" s="2676"/>
      <c r="N37" s="2676"/>
      <c r="O37" s="2676"/>
      <c r="P37" s="2676"/>
      <c r="Q37" s="2676"/>
      <c r="R37" s="2676"/>
      <c r="S37" s="2676"/>
      <c r="T37" s="2676"/>
      <c r="U37" s="2676"/>
      <c r="V37" s="2676"/>
      <c r="W37" s="2676"/>
      <c r="X37" s="2676"/>
      <c r="Y37" s="2676"/>
      <c r="Z37" s="2676"/>
      <c r="AA37" s="2676"/>
      <c r="AB37" s="2676"/>
      <c r="AC37" s="2676"/>
      <c r="AD37" s="655"/>
    </row>
    <row r="122" spans="3:7" x14ac:dyDescent="0.2">
      <c r="C122" s="19"/>
      <c r="D122" s="19"/>
      <c r="E122" s="19"/>
      <c r="F122" s="19"/>
      <c r="G122" s="19"/>
    </row>
    <row r="123" spans="3:7" x14ac:dyDescent="0.2">
      <c r="C123" s="17"/>
    </row>
  </sheetData>
  <mergeCells count="29">
    <mergeCell ref="I17:N18"/>
    <mergeCell ref="O17:W18"/>
    <mergeCell ref="D3:AC3"/>
    <mergeCell ref="B4:AC4"/>
    <mergeCell ref="C6:G6"/>
    <mergeCell ref="H6:AC6"/>
    <mergeCell ref="C7:G7"/>
    <mergeCell ref="B8:B9"/>
    <mergeCell ref="C8:G9"/>
    <mergeCell ref="C11:G13"/>
    <mergeCell ref="I13:N14"/>
    <mergeCell ref="O13:W14"/>
    <mergeCell ref="I15:N16"/>
    <mergeCell ref="O15:W16"/>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10"/>
  <dataValidations count="1">
    <dataValidation type="list" allowBlank="1" showInputMessage="1" showErrorMessage="1" sqref="I7:I9 N7 Q8:Q9 S7" xr:uid="{00000000-0002-0000-3400-000000000000}">
      <formula1>"□,■"</formula1>
    </dataValidation>
  </dataValidations>
  <pageMargins left="0.7" right="0.7" top="0.75" bottom="0.75" header="0.3" footer="0.3"/>
  <pageSetup paperSize="9" scale="88"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94">
    <pageSetUpPr fitToPage="1"/>
  </sheetPr>
  <dimension ref="A2:AK123"/>
  <sheetViews>
    <sheetView workbookViewId="0"/>
  </sheetViews>
  <sheetFormatPr defaultColWidth="4" defaultRowHeight="13.2" x14ac:dyDescent="0.2"/>
  <cols>
    <col min="1" max="1" width="1.44140625" style="1" customWidth="1"/>
    <col min="2" max="2" width="2.33203125" style="1" customWidth="1"/>
    <col min="3" max="3" width="1.109375" style="1" customWidth="1"/>
    <col min="4" max="18" width="4" style="1"/>
    <col min="19" max="19" width="8.109375" style="1" customWidth="1"/>
    <col min="20"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5" x14ac:dyDescent="0.2">
      <c r="B2" s="1" t="s">
        <v>1251</v>
      </c>
      <c r="C2"/>
      <c r="D2"/>
      <c r="E2"/>
      <c r="F2"/>
      <c r="G2"/>
      <c r="H2"/>
      <c r="I2"/>
      <c r="J2"/>
      <c r="K2"/>
      <c r="L2"/>
      <c r="M2"/>
      <c r="N2"/>
      <c r="O2"/>
      <c r="P2"/>
      <c r="Q2"/>
      <c r="R2"/>
      <c r="S2"/>
      <c r="T2"/>
      <c r="U2"/>
      <c r="V2"/>
      <c r="W2"/>
      <c r="X2"/>
      <c r="Y2"/>
    </row>
    <row r="4" spans="2:25" x14ac:dyDescent="0.2">
      <c r="B4" s="2441" t="s">
        <v>1252</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row>
    <row r="6" spans="2:25" ht="23.25" customHeight="1" x14ac:dyDescent="0.2">
      <c r="B6" s="2442" t="s">
        <v>600</v>
      </c>
      <c r="C6" s="2442"/>
      <c r="D6" s="2442"/>
      <c r="E6" s="2442"/>
      <c r="F6" s="2442"/>
      <c r="G6" s="2443"/>
      <c r="H6" s="2444"/>
      <c r="I6" s="2444"/>
      <c r="J6" s="2444"/>
      <c r="K6" s="2444"/>
      <c r="L6" s="2444"/>
      <c r="M6" s="2444"/>
      <c r="N6" s="2444"/>
      <c r="O6" s="2444"/>
      <c r="P6" s="2444"/>
      <c r="Q6" s="2444"/>
      <c r="R6" s="2444"/>
      <c r="S6" s="2444"/>
      <c r="T6" s="2444"/>
      <c r="U6" s="2444"/>
      <c r="V6" s="2444"/>
      <c r="W6" s="2444"/>
      <c r="X6" s="2444"/>
      <c r="Y6" s="2445"/>
    </row>
    <row r="7" spans="2:25" ht="23.25" customHeight="1" x14ac:dyDescent="0.2">
      <c r="B7" s="2442" t="s">
        <v>601</v>
      </c>
      <c r="C7" s="2442"/>
      <c r="D7" s="2442"/>
      <c r="E7" s="2442"/>
      <c r="F7" s="2442"/>
      <c r="G7" s="572" t="s">
        <v>8</v>
      </c>
      <c r="H7" s="649" t="s">
        <v>573</v>
      </c>
      <c r="I7" s="649"/>
      <c r="J7" s="649"/>
      <c r="K7" s="649"/>
      <c r="L7" s="572" t="s">
        <v>8</v>
      </c>
      <c r="M7" s="649" t="s">
        <v>574</v>
      </c>
      <c r="N7" s="649"/>
      <c r="O7" s="649"/>
      <c r="P7" s="649"/>
      <c r="Q7" s="572" t="s">
        <v>8</v>
      </c>
      <c r="R7" s="649" t="s">
        <v>575</v>
      </c>
      <c r="S7" s="649"/>
      <c r="T7" s="649"/>
      <c r="U7" s="649"/>
      <c r="V7" s="649"/>
      <c r="W7" s="628"/>
      <c r="X7" s="628"/>
      <c r="Y7" s="629"/>
    </row>
    <row r="8" spans="2:25" ht="20.100000000000001" customHeight="1" x14ac:dyDescent="0.2">
      <c r="B8" s="2331" t="s">
        <v>602</v>
      </c>
      <c r="C8" s="2332"/>
      <c r="D8" s="2332"/>
      <c r="E8" s="2332"/>
      <c r="F8" s="2333"/>
      <c r="G8" s="107" t="s">
        <v>8</v>
      </c>
      <c r="H8" s="2517" t="s">
        <v>1253</v>
      </c>
      <c r="I8" s="2517"/>
      <c r="J8" s="2517"/>
      <c r="K8" s="2517"/>
      <c r="L8" s="2517"/>
      <c r="M8" s="2517"/>
      <c r="N8" s="2517"/>
      <c r="O8" s="2517"/>
      <c r="P8" s="2517"/>
      <c r="Q8" s="2517"/>
      <c r="R8" s="2517"/>
      <c r="S8" s="2517"/>
      <c r="T8" s="2517"/>
      <c r="U8" s="2517"/>
      <c r="V8" s="2517"/>
      <c r="W8" s="2517"/>
      <c r="X8" s="2517"/>
      <c r="Y8" s="2518"/>
    </row>
    <row r="9" spans="2:25" ht="20.100000000000001" customHeight="1" x14ac:dyDescent="0.2">
      <c r="B9" s="2334"/>
      <c r="C9" s="2335"/>
      <c r="D9" s="2335"/>
      <c r="E9" s="2335"/>
      <c r="F9" s="2336"/>
      <c r="G9" s="108" t="s">
        <v>8</v>
      </c>
      <c r="H9" s="2346" t="s">
        <v>1254</v>
      </c>
      <c r="I9" s="2346"/>
      <c r="J9" s="2346"/>
      <c r="K9" s="2346"/>
      <c r="L9" s="2346"/>
      <c r="M9" s="2346"/>
      <c r="N9" s="2346"/>
      <c r="O9" s="2346"/>
      <c r="P9" s="2346"/>
      <c r="Q9" s="2346"/>
      <c r="R9" s="2346"/>
      <c r="S9" s="2346"/>
      <c r="T9" s="2346"/>
      <c r="U9" s="2346"/>
      <c r="V9" s="2346"/>
      <c r="W9" s="2346"/>
      <c r="X9" s="2346"/>
      <c r="Y9" s="2520"/>
    </row>
    <row r="10" spans="2:25" ht="10.5" customHeight="1" x14ac:dyDescent="0.2">
      <c r="B10" s="7"/>
      <c r="C10" s="7"/>
      <c r="D10" s="7"/>
      <c r="E10" s="7"/>
      <c r="F10" s="7"/>
      <c r="G10" s="2"/>
      <c r="I10" s="12"/>
      <c r="J10" s="12"/>
      <c r="K10" s="12"/>
      <c r="L10" s="12"/>
      <c r="M10" s="12"/>
      <c r="N10" s="12"/>
      <c r="O10" s="12"/>
      <c r="P10" s="12"/>
      <c r="Q10" s="12"/>
      <c r="R10" s="12"/>
      <c r="S10" s="12"/>
      <c r="T10" s="12"/>
      <c r="U10" s="12"/>
      <c r="V10" s="12"/>
      <c r="W10" s="12"/>
      <c r="X10" s="12"/>
      <c r="Y10" s="12"/>
    </row>
    <row r="11" spans="2:25" ht="17.25" customHeight="1" x14ac:dyDescent="0.2">
      <c r="B11" s="1" t="s">
        <v>1255</v>
      </c>
      <c r="C11" s="7"/>
      <c r="D11" s="7"/>
      <c r="E11" s="7"/>
      <c r="F11" s="7"/>
      <c r="G11" s="2"/>
      <c r="I11" s="12"/>
      <c r="J11" s="12"/>
      <c r="K11" s="12"/>
      <c r="L11" s="12"/>
      <c r="M11" s="12"/>
      <c r="N11" s="12"/>
      <c r="O11" s="12"/>
      <c r="P11" s="12"/>
      <c r="Q11" s="12"/>
      <c r="R11" s="12"/>
      <c r="S11" s="12"/>
      <c r="T11" s="12"/>
    </row>
    <row r="12" spans="2:25" ht="6" customHeight="1" x14ac:dyDescent="0.2">
      <c r="B12" s="5"/>
      <c r="C12" s="637"/>
      <c r="D12" s="637"/>
      <c r="E12" s="637"/>
      <c r="F12" s="637"/>
      <c r="G12" s="637"/>
      <c r="H12" s="637"/>
      <c r="I12" s="637"/>
      <c r="J12" s="637"/>
      <c r="K12" s="637"/>
      <c r="L12" s="637"/>
      <c r="M12" s="637"/>
      <c r="N12" s="637"/>
      <c r="O12" s="637"/>
      <c r="P12" s="637"/>
      <c r="Q12" s="637"/>
      <c r="R12" s="637"/>
      <c r="S12" s="637"/>
      <c r="T12" s="637"/>
      <c r="U12" s="5"/>
      <c r="V12" s="130"/>
      <c r="W12" s="130"/>
      <c r="X12" s="130"/>
      <c r="Y12" s="4"/>
    </row>
    <row r="13" spans="2:25" ht="21.75" customHeight="1" x14ac:dyDescent="0.2">
      <c r="B13" s="59"/>
      <c r="C13" s="1" t="s">
        <v>1256</v>
      </c>
      <c r="U13" s="59"/>
      <c r="V13" s="115"/>
      <c r="W13" s="115"/>
      <c r="X13" s="115"/>
      <c r="Y13" s="636"/>
    </row>
    <row r="14" spans="2:25" ht="5.25" customHeight="1" x14ac:dyDescent="0.2">
      <c r="B14" s="59"/>
      <c r="U14" s="59"/>
      <c r="Y14" s="636"/>
    </row>
    <row r="15" spans="2:25" ht="28.5" customHeight="1" x14ac:dyDescent="0.2">
      <c r="B15" s="59"/>
      <c r="D15" s="2258"/>
      <c r="E15" s="2259"/>
      <c r="F15" s="2259"/>
      <c r="G15" s="2259"/>
      <c r="H15" s="2259"/>
      <c r="I15" s="2259"/>
      <c r="J15" s="2259"/>
      <c r="K15" s="2259"/>
      <c r="L15" s="2556" t="s">
        <v>1257</v>
      </c>
      <c r="M15" s="2556"/>
      <c r="N15" s="2697"/>
      <c r="O15" s="59"/>
      <c r="T15" s="7"/>
      <c r="U15" s="59"/>
      <c r="V15" s="115" t="s">
        <v>580</v>
      </c>
      <c r="W15" s="115" t="s">
        <v>581</v>
      </c>
      <c r="X15" s="115" t="s">
        <v>582</v>
      </c>
      <c r="Y15" s="636"/>
    </row>
    <row r="16" spans="2:25" ht="6" customHeight="1" x14ac:dyDescent="0.2">
      <c r="B16" s="59"/>
      <c r="U16" s="59"/>
      <c r="Y16" s="636"/>
    </row>
    <row r="17" spans="1:37" ht="19.5" customHeight="1" x14ac:dyDescent="0.2">
      <c r="B17" s="59"/>
      <c r="C17" s="1" t="s">
        <v>1258</v>
      </c>
      <c r="U17" s="59"/>
      <c r="V17" s="126" t="s">
        <v>8</v>
      </c>
      <c r="W17" s="126" t="s">
        <v>581</v>
      </c>
      <c r="X17" s="126" t="s">
        <v>8</v>
      </c>
      <c r="Y17" s="636"/>
    </row>
    <row r="18" spans="1:37" ht="6.75" customHeight="1" x14ac:dyDescent="0.2">
      <c r="B18" s="59"/>
      <c r="L18" s="7"/>
      <c r="Q18" s="7"/>
      <c r="U18" s="59"/>
      <c r="Y18" s="636"/>
    </row>
    <row r="19" spans="1:37" ht="27.75" customHeight="1" x14ac:dyDescent="0.2">
      <c r="B19" s="59"/>
      <c r="C19" s="2254" t="s">
        <v>1259</v>
      </c>
      <c r="D19" s="2254"/>
      <c r="E19" s="2254"/>
      <c r="F19" s="2254"/>
      <c r="G19" s="2254"/>
      <c r="H19" s="2254"/>
      <c r="I19" s="2254"/>
      <c r="J19" s="2254"/>
      <c r="K19" s="2254"/>
      <c r="L19" s="2254"/>
      <c r="M19" s="2254"/>
      <c r="N19" s="2254"/>
      <c r="O19" s="2254"/>
      <c r="P19" s="2254"/>
      <c r="Q19" s="2254"/>
      <c r="R19" s="2254"/>
      <c r="S19" s="2254"/>
      <c r="T19" s="2571"/>
      <c r="U19" s="59"/>
      <c r="V19" s="126" t="s">
        <v>8</v>
      </c>
      <c r="W19" s="126" t="s">
        <v>581</v>
      </c>
      <c r="X19" s="126" t="s">
        <v>8</v>
      </c>
      <c r="Y19" s="636"/>
    </row>
    <row r="20" spans="1:37" ht="8.25" customHeight="1" x14ac:dyDescent="0.2">
      <c r="B20" s="59"/>
      <c r="L20" s="7"/>
      <c r="Q20" s="7"/>
      <c r="U20" s="59"/>
      <c r="Y20" s="636"/>
    </row>
    <row r="21" spans="1:37" ht="18" customHeight="1" x14ac:dyDescent="0.2">
      <c r="B21" s="59"/>
      <c r="C21" s="1" t="s">
        <v>1260</v>
      </c>
      <c r="L21" s="7"/>
      <c r="U21" s="59"/>
      <c r="V21" s="126" t="s">
        <v>8</v>
      </c>
      <c r="W21" s="126" t="s">
        <v>581</v>
      </c>
      <c r="X21" s="126" t="s">
        <v>8</v>
      </c>
      <c r="Y21" s="636"/>
    </row>
    <row r="22" spans="1:37" ht="8.25" customHeight="1" x14ac:dyDescent="0.2">
      <c r="B22" s="59"/>
      <c r="U22" s="59"/>
      <c r="Y22" s="636"/>
    </row>
    <row r="23" spans="1:37" ht="27.75" customHeight="1" x14ac:dyDescent="0.2">
      <c r="B23" s="64"/>
      <c r="C23"/>
      <c r="D23" s="571" t="s">
        <v>1261</v>
      </c>
      <c r="E23" s="2680" t="s">
        <v>1262</v>
      </c>
      <c r="F23" s="2680"/>
      <c r="G23" s="2680"/>
      <c r="H23" s="2680"/>
      <c r="I23" s="2680"/>
      <c r="J23" s="2680"/>
      <c r="K23" s="2680"/>
      <c r="L23" s="2680"/>
      <c r="M23" s="2680"/>
      <c r="N23" s="2680"/>
      <c r="O23" s="2680"/>
      <c r="P23" s="2680"/>
      <c r="Q23" s="2680"/>
      <c r="R23" s="2686"/>
      <c r="S23" s="635"/>
      <c r="U23" s="59"/>
      <c r="V23" s="662"/>
      <c r="W23" s="7"/>
      <c r="X23" s="662"/>
      <c r="Y23" s="52"/>
      <c r="AC23" s="2"/>
      <c r="AD23" s="2"/>
      <c r="AE23" s="2"/>
      <c r="AF23" s="2"/>
      <c r="AG23" s="2"/>
      <c r="AH23" s="2"/>
      <c r="AI23" s="2"/>
      <c r="AJ23" s="2"/>
      <c r="AK23" s="2"/>
    </row>
    <row r="24" spans="1:37" ht="54" customHeight="1" x14ac:dyDescent="0.2">
      <c r="B24" s="64"/>
      <c r="C24"/>
      <c r="D24" s="571" t="s">
        <v>1263</v>
      </c>
      <c r="E24" s="2680" t="s">
        <v>1508</v>
      </c>
      <c r="F24" s="2680"/>
      <c r="G24" s="2680"/>
      <c r="H24" s="2680"/>
      <c r="I24" s="2680"/>
      <c r="J24" s="2680"/>
      <c r="K24" s="2680"/>
      <c r="L24" s="2680"/>
      <c r="M24" s="2680"/>
      <c r="N24" s="2680"/>
      <c r="O24" s="2680"/>
      <c r="P24" s="2680"/>
      <c r="Q24" s="2680"/>
      <c r="R24" s="2686"/>
      <c r="S24" s="635"/>
      <c r="U24" s="59"/>
      <c r="V24" s="662"/>
      <c r="W24" s="7"/>
      <c r="X24" s="662"/>
      <c r="Y24" s="52"/>
      <c r="AC24" s="2"/>
      <c r="AD24" s="2"/>
      <c r="AE24" s="2"/>
      <c r="AF24" s="2"/>
      <c r="AG24" s="2"/>
      <c r="AH24" s="2"/>
      <c r="AI24" s="2"/>
      <c r="AJ24" s="2"/>
      <c r="AK24" s="2"/>
    </row>
    <row r="25" spans="1:37" ht="26.25" customHeight="1" x14ac:dyDescent="0.2">
      <c r="B25" s="64"/>
      <c r="C25"/>
      <c r="D25" s="571" t="s">
        <v>1264</v>
      </c>
      <c r="E25" s="2680" t="s">
        <v>1265</v>
      </c>
      <c r="F25" s="2680"/>
      <c r="G25" s="2680"/>
      <c r="H25" s="2680"/>
      <c r="I25" s="2680"/>
      <c r="J25" s="2680"/>
      <c r="K25" s="2680"/>
      <c r="L25" s="2680"/>
      <c r="M25" s="2680"/>
      <c r="N25" s="2680"/>
      <c r="O25" s="2680"/>
      <c r="P25" s="2680"/>
      <c r="Q25" s="2680"/>
      <c r="R25" s="2686"/>
      <c r="S25" s="635"/>
      <c r="U25" s="59"/>
      <c r="V25" s="662"/>
      <c r="W25" s="7"/>
      <c r="X25" s="662"/>
      <c r="Y25" s="52"/>
      <c r="AC25" s="2"/>
      <c r="AD25" s="2"/>
      <c r="AE25" s="2"/>
      <c r="AF25" s="2"/>
      <c r="AG25" s="2"/>
      <c r="AH25" s="2"/>
      <c r="AI25" s="2"/>
      <c r="AJ25" s="2"/>
      <c r="AK25" s="2"/>
    </row>
    <row r="26" spans="1:37" ht="17.25" customHeight="1" x14ac:dyDescent="0.2">
      <c r="B26" s="65"/>
      <c r="C26" s="2621"/>
      <c r="D26" s="2621"/>
      <c r="E26" s="2604"/>
      <c r="F26" s="2604"/>
      <c r="G26" s="2604"/>
      <c r="H26" s="2604"/>
      <c r="I26" s="2604"/>
      <c r="J26" s="2604"/>
      <c r="K26" s="2604"/>
      <c r="L26" s="2604"/>
      <c r="M26" s="2604"/>
      <c r="N26" s="2604"/>
      <c r="O26" s="2604"/>
      <c r="P26" s="2604"/>
      <c r="Q26" s="2604"/>
      <c r="R26" s="2604"/>
      <c r="S26" s="2604"/>
      <c r="T26" s="2605"/>
      <c r="U26" s="55"/>
      <c r="V26" s="6"/>
      <c r="W26" s="6"/>
      <c r="X26" s="6"/>
      <c r="Y26" s="56"/>
    </row>
    <row r="27" spans="1:37" ht="4.5" customHeight="1" x14ac:dyDescent="0.2">
      <c r="A27" s="666"/>
      <c r="B27" s="666"/>
      <c r="C27" s="666"/>
      <c r="D27" s="666"/>
      <c r="E27" s="666"/>
      <c r="F27" s="666"/>
      <c r="G27" s="666"/>
      <c r="H27" s="666"/>
      <c r="I27" s="666"/>
      <c r="J27" s="666"/>
      <c r="K27" s="666"/>
      <c r="L27" s="666"/>
      <c r="M27" s="666"/>
      <c r="N27" s="666"/>
      <c r="O27" s="666"/>
      <c r="P27" s="666"/>
      <c r="Q27" s="666"/>
      <c r="R27" s="666"/>
      <c r="S27" s="666"/>
      <c r="T27" s="666"/>
      <c r="U27" s="666"/>
      <c r="V27" s="666"/>
      <c r="W27" s="666"/>
      <c r="X27" s="666"/>
      <c r="Y27" s="666"/>
      <c r="Z27" s="666"/>
    </row>
    <row r="28" spans="1:37" ht="26.25" customHeight="1" x14ac:dyDescent="0.2">
      <c r="B28" s="6" t="s">
        <v>1266</v>
      </c>
    </row>
    <row r="29" spans="1:37" ht="6" customHeight="1" x14ac:dyDescent="0.2">
      <c r="B29" s="5"/>
      <c r="C29" s="637"/>
      <c r="D29" s="637"/>
      <c r="E29" s="637"/>
      <c r="F29" s="637"/>
      <c r="G29" s="637"/>
      <c r="H29" s="637"/>
      <c r="I29" s="637"/>
      <c r="J29" s="637"/>
      <c r="K29" s="637"/>
      <c r="L29" s="637"/>
      <c r="M29" s="637"/>
      <c r="N29" s="637"/>
      <c r="O29" s="637"/>
      <c r="P29" s="637"/>
      <c r="Q29" s="637"/>
      <c r="R29" s="637"/>
      <c r="S29" s="637"/>
      <c r="T29" s="637"/>
      <c r="U29" s="5"/>
      <c r="V29" s="637"/>
      <c r="W29" s="637"/>
      <c r="X29" s="637"/>
      <c r="Y29" s="4"/>
    </row>
    <row r="30" spans="1:37" ht="22.5" customHeight="1" x14ac:dyDescent="0.2">
      <c r="B30" s="59"/>
      <c r="C30" s="1" t="s">
        <v>1267</v>
      </c>
      <c r="U30" s="59"/>
      <c r="Y30" s="636"/>
    </row>
    <row r="31" spans="1:37" ht="6" customHeight="1" x14ac:dyDescent="0.2">
      <c r="B31" s="59"/>
      <c r="U31" s="59"/>
      <c r="Y31" s="636"/>
    </row>
    <row r="32" spans="1:37" ht="21" customHeight="1" x14ac:dyDescent="0.2">
      <c r="B32" s="59"/>
      <c r="D32" s="2258"/>
      <c r="E32" s="2259"/>
      <c r="F32" s="2259"/>
      <c r="G32" s="2259"/>
      <c r="H32" s="2259"/>
      <c r="I32" s="2259"/>
      <c r="J32" s="2259"/>
      <c r="K32" s="2259"/>
      <c r="L32" s="2259"/>
      <c r="M32" s="2259"/>
      <c r="N32" s="649" t="s">
        <v>606</v>
      </c>
      <c r="O32" s="59"/>
      <c r="T32" s="7"/>
      <c r="U32" s="59"/>
      <c r="Y32" s="636"/>
    </row>
    <row r="33" spans="2:25" ht="9" customHeight="1" x14ac:dyDescent="0.2">
      <c r="B33" s="59"/>
      <c r="L33" s="7"/>
      <c r="Q33" s="7"/>
      <c r="U33" s="59"/>
      <c r="Y33" s="636"/>
    </row>
    <row r="34" spans="2:25" x14ac:dyDescent="0.2">
      <c r="B34" s="59"/>
      <c r="C34" s="1" t="s">
        <v>1094</v>
      </c>
      <c r="U34" s="59"/>
      <c r="Y34" s="636"/>
    </row>
    <row r="35" spans="2:25" ht="7.5" customHeight="1" x14ac:dyDescent="0.2">
      <c r="B35" s="59"/>
      <c r="U35" s="59"/>
      <c r="Y35" s="636"/>
    </row>
    <row r="36" spans="2:25" ht="21.75" customHeight="1" x14ac:dyDescent="0.2">
      <c r="B36" s="59"/>
      <c r="D36" s="2258"/>
      <c r="E36" s="2259"/>
      <c r="F36" s="2259"/>
      <c r="G36" s="2259"/>
      <c r="H36" s="2259"/>
      <c r="I36" s="2259"/>
      <c r="J36" s="2259"/>
      <c r="K36" s="2259"/>
      <c r="L36" s="2259"/>
      <c r="M36" s="2259"/>
      <c r="N36" s="649" t="s">
        <v>606</v>
      </c>
      <c r="O36" s="59"/>
      <c r="T36" s="7"/>
      <c r="U36" s="59"/>
      <c r="Y36" s="636"/>
    </row>
    <row r="37" spans="2:25" ht="6.75" customHeight="1" x14ac:dyDescent="0.2">
      <c r="B37" s="59"/>
      <c r="L37" s="7"/>
      <c r="Q37" s="7"/>
      <c r="U37" s="59"/>
      <c r="Y37" s="636"/>
    </row>
    <row r="38" spans="2:25" ht="15.75" customHeight="1" x14ac:dyDescent="0.2">
      <c r="B38" s="59"/>
      <c r="C38" s="1" t="s">
        <v>1095</v>
      </c>
      <c r="L38" s="7"/>
      <c r="Q38" s="7"/>
      <c r="U38" s="59"/>
      <c r="V38" s="115" t="s">
        <v>580</v>
      </c>
      <c r="W38" s="115" t="s">
        <v>581</v>
      </c>
      <c r="X38" s="115" t="s">
        <v>582</v>
      </c>
      <c r="Y38" s="636"/>
    </row>
    <row r="39" spans="2:25" ht="6.75" customHeight="1" x14ac:dyDescent="0.2">
      <c r="B39" s="59"/>
      <c r="L39" s="7"/>
      <c r="Q39" s="7"/>
      <c r="U39" s="59"/>
      <c r="Y39" s="636"/>
    </row>
    <row r="40" spans="2:25" ht="21.75" customHeight="1" x14ac:dyDescent="0.2">
      <c r="B40" s="59"/>
      <c r="D40" s="2258"/>
      <c r="E40" s="2259"/>
      <c r="F40" s="2259"/>
      <c r="G40" s="2259"/>
      <c r="H40" s="2259"/>
      <c r="I40" s="2259"/>
      <c r="J40" s="2259"/>
      <c r="K40" s="2259"/>
      <c r="L40" s="2259"/>
      <c r="M40" s="2259"/>
      <c r="N40" s="649" t="s">
        <v>445</v>
      </c>
      <c r="O40" s="59"/>
      <c r="P40" s="7" t="s">
        <v>608</v>
      </c>
      <c r="Q40" s="7"/>
      <c r="R40" s="1" t="s">
        <v>814</v>
      </c>
      <c r="U40" s="116"/>
      <c r="V40" s="126" t="s">
        <v>8</v>
      </c>
      <c r="W40" s="126" t="s">
        <v>581</v>
      </c>
      <c r="X40" s="126" t="s">
        <v>8</v>
      </c>
      <c r="Y40" s="636"/>
    </row>
    <row r="41" spans="2:25" ht="8.25" customHeight="1" x14ac:dyDescent="0.2">
      <c r="B41" s="59"/>
      <c r="L41" s="7"/>
      <c r="Q41" s="7"/>
      <c r="U41" s="59"/>
      <c r="Y41" s="636"/>
    </row>
    <row r="42" spans="2:25" ht="14.25" customHeight="1" x14ac:dyDescent="0.2">
      <c r="B42" s="59"/>
      <c r="C42" s="1" t="s">
        <v>1097</v>
      </c>
      <c r="U42" s="59"/>
      <c r="Y42" s="636"/>
    </row>
    <row r="43" spans="2:25" ht="5.25" customHeight="1" x14ac:dyDescent="0.2">
      <c r="B43" s="59"/>
      <c r="U43" s="59"/>
      <c r="Y43" s="636"/>
    </row>
    <row r="44" spans="2:25" ht="18" customHeight="1" x14ac:dyDescent="0.2">
      <c r="B44" s="59" t="s">
        <v>586</v>
      </c>
      <c r="D44" s="2258" t="s">
        <v>587</v>
      </c>
      <c r="E44" s="2259"/>
      <c r="F44" s="2260"/>
      <c r="G44" s="2681"/>
      <c r="H44" s="2680"/>
      <c r="I44" s="2680"/>
      <c r="J44" s="2680"/>
      <c r="K44" s="2680"/>
      <c r="L44" s="2680"/>
      <c r="M44" s="2680"/>
      <c r="N44" s="2680"/>
      <c r="O44" s="2680"/>
      <c r="P44" s="2680"/>
      <c r="Q44" s="2680"/>
      <c r="R44" s="2680"/>
      <c r="S44" s="2686"/>
      <c r="U44" s="64"/>
      <c r="V44" s="2"/>
      <c r="W44" s="2"/>
      <c r="X44" s="2"/>
      <c r="Y44" s="636"/>
    </row>
    <row r="45" spans="2:25" ht="18.75" customHeight="1" x14ac:dyDescent="0.2">
      <c r="B45" s="59" t="s">
        <v>586</v>
      </c>
      <c r="D45" s="2258" t="s">
        <v>588</v>
      </c>
      <c r="E45" s="2259"/>
      <c r="F45" s="2260"/>
      <c r="G45" s="2681"/>
      <c r="H45" s="2680"/>
      <c r="I45" s="2680"/>
      <c r="J45" s="2680"/>
      <c r="K45" s="2680"/>
      <c r="L45" s="2680"/>
      <c r="M45" s="2680"/>
      <c r="N45" s="2680"/>
      <c r="O45" s="2680"/>
      <c r="P45" s="2680"/>
      <c r="Q45" s="2680"/>
      <c r="R45" s="2680"/>
      <c r="S45" s="2686"/>
      <c r="U45" s="64"/>
      <c r="V45" s="2"/>
      <c r="W45" s="2"/>
      <c r="X45" s="2"/>
      <c r="Y45" s="636"/>
    </row>
    <row r="46" spans="2:25" ht="19.5" customHeight="1" x14ac:dyDescent="0.2">
      <c r="B46" s="59" t="s">
        <v>586</v>
      </c>
      <c r="D46" s="2258" t="s">
        <v>589</v>
      </c>
      <c r="E46" s="2259"/>
      <c r="F46" s="2260"/>
      <c r="G46" s="2681"/>
      <c r="H46" s="2680"/>
      <c r="I46" s="2680"/>
      <c r="J46" s="2680"/>
      <c r="K46" s="2680"/>
      <c r="L46" s="2680"/>
      <c r="M46" s="2680"/>
      <c r="N46" s="2680"/>
      <c r="O46" s="2680"/>
      <c r="P46" s="2680"/>
      <c r="Q46" s="2680"/>
      <c r="R46" s="2680"/>
      <c r="S46" s="2686"/>
      <c r="U46" s="64"/>
      <c r="V46" s="2"/>
      <c r="W46" s="2"/>
      <c r="X46" s="2"/>
      <c r="Y46" s="636"/>
    </row>
    <row r="47" spans="2:25" ht="21" customHeight="1" x14ac:dyDescent="0.2">
      <c r="B47" s="59"/>
      <c r="C47" s="7"/>
      <c r="D47" s="7"/>
      <c r="E47" s="7"/>
      <c r="F47" s="7"/>
      <c r="G47" s="7"/>
      <c r="H47" s="7"/>
      <c r="I47" s="7"/>
      <c r="J47" s="7"/>
      <c r="K47" s="7"/>
      <c r="L47" s="7"/>
      <c r="M47" s="7"/>
      <c r="N47" s="7"/>
      <c r="O47" s="7"/>
      <c r="U47" s="59"/>
      <c r="V47" s="115" t="s">
        <v>580</v>
      </c>
      <c r="W47" s="115" t="s">
        <v>581</v>
      </c>
      <c r="X47" s="115" t="s">
        <v>582</v>
      </c>
      <c r="Y47" s="636"/>
    </row>
    <row r="48" spans="2:25" x14ac:dyDescent="0.2">
      <c r="B48" s="59"/>
      <c r="C48" s="1" t="s">
        <v>1098</v>
      </c>
      <c r="D48" s="7"/>
      <c r="E48" s="7"/>
      <c r="F48" s="7"/>
      <c r="G48" s="7"/>
      <c r="H48" s="7"/>
      <c r="I48" s="7"/>
      <c r="J48" s="7"/>
      <c r="K48" s="7"/>
      <c r="L48" s="7"/>
      <c r="M48" s="7"/>
      <c r="N48" s="7"/>
      <c r="O48" s="7"/>
      <c r="U48" s="116"/>
      <c r="V48" s="126" t="s">
        <v>8</v>
      </c>
      <c r="W48" s="126" t="s">
        <v>581</v>
      </c>
      <c r="X48" s="126" t="s">
        <v>8</v>
      </c>
      <c r="Y48" s="636"/>
    </row>
    <row r="49" spans="1:37" ht="9" customHeight="1" x14ac:dyDescent="0.2">
      <c r="B49" s="59"/>
      <c r="D49" s="7"/>
      <c r="E49" s="7"/>
      <c r="F49" s="7"/>
      <c r="G49" s="7"/>
      <c r="H49" s="7"/>
      <c r="I49" s="7"/>
      <c r="J49" s="7"/>
      <c r="K49" s="7"/>
      <c r="L49" s="7"/>
      <c r="M49" s="7"/>
      <c r="N49" s="7"/>
      <c r="O49" s="7"/>
      <c r="U49" s="64"/>
      <c r="V49" s="2"/>
      <c r="W49" s="2"/>
      <c r="X49" s="2"/>
      <c r="Y49" s="636"/>
      <c r="Z49" s="126"/>
      <c r="AA49" s="126"/>
      <c r="AB49" s="126"/>
    </row>
    <row r="50" spans="1:37" ht="37.5" customHeight="1" x14ac:dyDescent="0.2">
      <c r="B50" s="59"/>
      <c r="C50" s="2254" t="s">
        <v>1602</v>
      </c>
      <c r="D50" s="2254"/>
      <c r="E50" s="2254"/>
      <c r="F50" s="2254"/>
      <c r="G50" s="2254"/>
      <c r="H50" s="2254"/>
      <c r="I50" s="2254"/>
      <c r="J50" s="2254"/>
      <c r="K50" s="2254"/>
      <c r="L50" s="2254"/>
      <c r="M50" s="2254"/>
      <c r="N50" s="2254"/>
      <c r="O50" s="2254"/>
      <c r="P50" s="2254"/>
      <c r="Q50" s="2254"/>
      <c r="R50" s="2254"/>
      <c r="S50" s="2254"/>
      <c r="T50" s="2571"/>
      <c r="U50" s="116"/>
      <c r="V50" s="126" t="s">
        <v>8</v>
      </c>
      <c r="W50" s="126" t="s">
        <v>581</v>
      </c>
      <c r="X50" s="126" t="s">
        <v>8</v>
      </c>
      <c r="Y50" s="636"/>
    </row>
    <row r="51" spans="1:37" ht="6" customHeight="1" x14ac:dyDescent="0.2">
      <c r="B51" s="55"/>
      <c r="C51" s="6"/>
      <c r="D51" s="6"/>
      <c r="E51" s="6"/>
      <c r="F51" s="6"/>
      <c r="G51" s="6"/>
      <c r="H51" s="6"/>
      <c r="I51" s="6"/>
      <c r="J51" s="6"/>
      <c r="K51" s="6"/>
      <c r="L51" s="6"/>
      <c r="M51" s="6"/>
      <c r="N51" s="6"/>
      <c r="O51" s="6"/>
      <c r="P51" s="6"/>
      <c r="Q51" s="6"/>
      <c r="R51" s="6"/>
      <c r="S51" s="6"/>
      <c r="T51" s="6"/>
      <c r="U51" s="55"/>
      <c r="V51" s="6"/>
      <c r="W51" s="6"/>
      <c r="X51" s="6"/>
      <c r="Y51" s="56"/>
    </row>
    <row r="52" spans="1:37" x14ac:dyDescent="0.2">
      <c r="A52" s="2"/>
      <c r="B52" s="1" t="s">
        <v>706</v>
      </c>
      <c r="E52" s="13"/>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2">
      <c r="A53" s="2"/>
      <c r="B53" s="1" t="s">
        <v>707</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x14ac:dyDescent="0.2">
      <c r="C122" s="6"/>
      <c r="D122" s="6"/>
      <c r="E122" s="6"/>
      <c r="F122" s="6"/>
      <c r="G122" s="6"/>
    </row>
    <row r="123" spans="3:7" x14ac:dyDescent="0.2">
      <c r="C123" s="637"/>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10"/>
  <dataValidations count="1">
    <dataValidation type="list" allowBlank="1" showInputMessage="1" showErrorMessage="1" sqref="G7:G9 L7 Q7 V40 X40 V50 X50 V17 X17 X21 X19 V19 V21 X48 AB49 V48 Z49" xr:uid="{00000000-0002-0000-3500-000000000000}">
      <formula1>"□,■"</formula1>
    </dataValidation>
  </dataValidations>
  <pageMargins left="0.7" right="0.7" top="0.75" bottom="0.75" header="0.3" footer="0.3"/>
  <pageSetup paperSize="9" scale="92" fitToHeight="0" orientation="portrait"/>
  <colBreaks count="1" manualBreakCount="1">
    <brk id="27" max="1048575"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95">
    <pageSetUpPr fitToPage="1"/>
  </sheetPr>
  <dimension ref="B2:AB123"/>
  <sheetViews>
    <sheetView workbookViewId="0"/>
  </sheetViews>
  <sheetFormatPr defaultColWidth="4" defaultRowHeight="13.2" x14ac:dyDescent="0.2"/>
  <cols>
    <col min="1" max="1" width="1.44140625" style="1" customWidth="1"/>
    <col min="2" max="2" width="2.33203125" style="1" customWidth="1"/>
    <col min="3" max="3" width="1.109375" style="1" customWidth="1"/>
    <col min="4" max="4" width="4" style="7"/>
    <col min="5"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708</v>
      </c>
      <c r="C2"/>
      <c r="D2" s="464"/>
      <c r="E2"/>
      <c r="F2"/>
      <c r="G2"/>
      <c r="H2"/>
      <c r="I2"/>
      <c r="J2"/>
      <c r="K2"/>
      <c r="L2"/>
      <c r="M2"/>
      <c r="N2"/>
      <c r="O2"/>
      <c r="P2"/>
      <c r="Q2"/>
      <c r="R2"/>
      <c r="S2"/>
      <c r="T2"/>
      <c r="U2"/>
      <c r="V2"/>
      <c r="W2"/>
      <c r="X2"/>
      <c r="Y2"/>
    </row>
    <row r="4" spans="2:28" x14ac:dyDescent="0.2">
      <c r="B4" s="2441" t="s">
        <v>709</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row>
    <row r="6" spans="2:28" ht="23.25" customHeight="1" x14ac:dyDescent="0.2">
      <c r="B6" s="2442" t="s">
        <v>600</v>
      </c>
      <c r="C6" s="2442"/>
      <c r="D6" s="2442"/>
      <c r="E6" s="2442"/>
      <c r="F6" s="2442"/>
      <c r="G6" s="2443"/>
      <c r="H6" s="2444"/>
      <c r="I6" s="2444"/>
      <c r="J6" s="2444"/>
      <c r="K6" s="2444"/>
      <c r="L6" s="2444"/>
      <c r="M6" s="2444"/>
      <c r="N6" s="2444"/>
      <c r="O6" s="2444"/>
      <c r="P6" s="2444"/>
      <c r="Q6" s="2444"/>
      <c r="R6" s="2444"/>
      <c r="S6" s="2444"/>
      <c r="T6" s="2444"/>
      <c r="U6" s="2444"/>
      <c r="V6" s="2444"/>
      <c r="W6" s="2444"/>
      <c r="X6" s="2444"/>
      <c r="Y6" s="2445"/>
    </row>
    <row r="7" spans="2:28" ht="23.25" customHeight="1" x14ac:dyDescent="0.2">
      <c r="B7" s="2442" t="s">
        <v>601</v>
      </c>
      <c r="C7" s="2442"/>
      <c r="D7" s="2442"/>
      <c r="E7" s="2442"/>
      <c r="F7" s="2442"/>
      <c r="G7" s="572" t="s">
        <v>8</v>
      </c>
      <c r="H7" s="649" t="s">
        <v>573</v>
      </c>
      <c r="I7" s="649"/>
      <c r="J7" s="649"/>
      <c r="K7" s="649"/>
      <c r="L7" s="572" t="s">
        <v>8</v>
      </c>
      <c r="M7" s="649" t="s">
        <v>574</v>
      </c>
      <c r="N7" s="649"/>
      <c r="O7" s="649"/>
      <c r="P7" s="649"/>
      <c r="Q7" s="572" t="s">
        <v>8</v>
      </c>
      <c r="R7" s="649" t="s">
        <v>575</v>
      </c>
      <c r="S7" s="649"/>
      <c r="T7" s="649"/>
      <c r="U7" s="649"/>
      <c r="V7" s="649"/>
      <c r="W7" s="628"/>
      <c r="X7" s="628"/>
      <c r="Y7" s="629"/>
    </row>
    <row r="9" spans="2:28" x14ac:dyDescent="0.2">
      <c r="B9" s="5"/>
      <c r="C9" s="637"/>
      <c r="D9" s="573"/>
      <c r="E9" s="637"/>
      <c r="F9" s="637"/>
      <c r="G9" s="637"/>
      <c r="H9" s="637"/>
      <c r="I9" s="637"/>
      <c r="J9" s="637"/>
      <c r="K9" s="637"/>
      <c r="L9" s="637"/>
      <c r="M9" s="637"/>
      <c r="N9" s="637"/>
      <c r="O9" s="637"/>
      <c r="P9" s="637"/>
      <c r="Q9" s="637"/>
      <c r="R9" s="637"/>
      <c r="S9" s="637"/>
      <c r="T9" s="4"/>
      <c r="U9" s="637"/>
      <c r="V9" s="637"/>
      <c r="W9" s="637"/>
      <c r="X9" s="637"/>
      <c r="Y9" s="4"/>
      <c r="Z9"/>
      <c r="AA9"/>
      <c r="AB9"/>
    </row>
    <row r="10" spans="2:28" x14ac:dyDescent="0.2">
      <c r="B10" s="59" t="s">
        <v>710</v>
      </c>
      <c r="T10" s="636"/>
      <c r="V10" s="115" t="s">
        <v>580</v>
      </c>
      <c r="W10" s="115" t="s">
        <v>581</v>
      </c>
      <c r="X10" s="115" t="s">
        <v>582</v>
      </c>
      <c r="Y10" s="636"/>
      <c r="Z10"/>
      <c r="AA10"/>
      <c r="AB10"/>
    </row>
    <row r="11" spans="2:28" x14ac:dyDescent="0.2">
      <c r="B11" s="59"/>
      <c r="T11" s="636"/>
      <c r="Y11" s="636"/>
      <c r="Z11"/>
      <c r="AA11"/>
      <c r="AB11"/>
    </row>
    <row r="12" spans="2:28" ht="17.25" customHeight="1" x14ac:dyDescent="0.2">
      <c r="B12" s="59"/>
      <c r="D12" s="7" t="s">
        <v>605</v>
      </c>
      <c r="E12" s="2256" t="s">
        <v>1608</v>
      </c>
      <c r="F12" s="2256"/>
      <c r="G12" s="2256"/>
      <c r="H12" s="2256"/>
      <c r="I12" s="2256"/>
      <c r="J12" s="2256"/>
      <c r="K12" s="2256"/>
      <c r="L12" s="2256"/>
      <c r="M12" s="2256"/>
      <c r="N12" s="2256"/>
      <c r="O12" s="2256"/>
      <c r="P12" s="2256"/>
      <c r="Q12" s="2256"/>
      <c r="R12" s="2256"/>
      <c r="S12" s="2256"/>
      <c r="T12" s="2558"/>
      <c r="V12" s="7" t="s">
        <v>8</v>
      </c>
      <c r="W12" s="7" t="s">
        <v>581</v>
      </c>
      <c r="X12" s="7" t="s">
        <v>8</v>
      </c>
      <c r="Y12" s="52"/>
    </row>
    <row r="13" spans="2:28" ht="10.5" customHeight="1" x14ac:dyDescent="0.2">
      <c r="B13" s="59"/>
      <c r="T13" s="636"/>
      <c r="V13" s="7"/>
      <c r="W13" s="7"/>
      <c r="X13" s="7"/>
      <c r="Y13" s="63"/>
    </row>
    <row r="14" spans="2:28" ht="30.75" customHeight="1" x14ac:dyDescent="0.2">
      <c r="B14" s="59"/>
      <c r="D14" s="7" t="s">
        <v>607</v>
      </c>
      <c r="E14" s="2254" t="s">
        <v>711</v>
      </c>
      <c r="F14" s="2254"/>
      <c r="G14" s="2254"/>
      <c r="H14" s="2254"/>
      <c r="I14" s="2254"/>
      <c r="J14" s="2254"/>
      <c r="K14" s="2254"/>
      <c r="L14" s="2254"/>
      <c r="M14" s="2254"/>
      <c r="N14" s="2254"/>
      <c r="O14" s="2254"/>
      <c r="P14" s="2254"/>
      <c r="Q14" s="2254"/>
      <c r="R14" s="2254"/>
      <c r="S14" s="2254"/>
      <c r="T14" s="2571"/>
      <c r="V14" s="7" t="s">
        <v>8</v>
      </c>
      <c r="W14" s="7" t="s">
        <v>581</v>
      </c>
      <c r="X14" s="7" t="s">
        <v>8</v>
      </c>
      <c r="Y14" s="52"/>
    </row>
    <row r="15" spans="2:28" ht="9" customHeight="1" x14ac:dyDescent="0.2">
      <c r="B15" s="59"/>
      <c r="T15" s="636"/>
      <c r="V15" s="7"/>
      <c r="W15" s="7"/>
      <c r="X15" s="7"/>
      <c r="Y15" s="63"/>
    </row>
    <row r="16" spans="2:28" ht="41.25" customHeight="1" x14ac:dyDescent="0.2">
      <c r="B16" s="59"/>
      <c r="D16" s="7" t="s">
        <v>690</v>
      </c>
      <c r="E16" s="2254" t="s">
        <v>712</v>
      </c>
      <c r="F16" s="2254"/>
      <c r="G16" s="2254"/>
      <c r="H16" s="2254"/>
      <c r="I16" s="2254"/>
      <c r="J16" s="2254"/>
      <c r="K16" s="2254"/>
      <c r="L16" s="2254"/>
      <c r="M16" s="2254"/>
      <c r="N16" s="2254"/>
      <c r="O16" s="2254"/>
      <c r="P16" s="2254"/>
      <c r="Q16" s="2254"/>
      <c r="R16" s="2254"/>
      <c r="S16" s="2254"/>
      <c r="T16" s="2571"/>
      <c r="V16" s="7" t="s">
        <v>8</v>
      </c>
      <c r="W16" s="7" t="s">
        <v>581</v>
      </c>
      <c r="X16" s="7" t="s">
        <v>8</v>
      </c>
      <c r="Y16" s="52"/>
    </row>
    <row r="17" spans="2:28" ht="7.5" customHeight="1" x14ac:dyDescent="0.2">
      <c r="B17" s="59"/>
      <c r="T17" s="636"/>
      <c r="V17" s="2"/>
      <c r="W17" s="2"/>
      <c r="X17" s="2"/>
      <c r="Y17" s="52"/>
    </row>
    <row r="18" spans="2:28" ht="17.25" customHeight="1" x14ac:dyDescent="0.2">
      <c r="B18" s="59"/>
      <c r="D18" s="7" t="s">
        <v>692</v>
      </c>
      <c r="E18" s="2256" t="s">
        <v>691</v>
      </c>
      <c r="F18" s="2256"/>
      <c r="G18" s="2256"/>
      <c r="H18" s="2256"/>
      <c r="I18" s="2256"/>
      <c r="J18" s="2256"/>
      <c r="K18" s="2256"/>
      <c r="L18" s="2256"/>
      <c r="M18" s="2256"/>
      <c r="N18" s="2256"/>
      <c r="O18" s="2256"/>
      <c r="P18" s="2256"/>
      <c r="Q18" s="2256"/>
      <c r="R18" s="2256"/>
      <c r="S18" s="2256"/>
      <c r="T18" s="2558"/>
      <c r="V18" s="7" t="s">
        <v>8</v>
      </c>
      <c r="W18" s="7" t="s">
        <v>581</v>
      </c>
      <c r="X18" s="7" t="s">
        <v>8</v>
      </c>
      <c r="Y18" s="52"/>
    </row>
    <row r="19" spans="2:28" ht="6.75" customHeight="1" x14ac:dyDescent="0.2">
      <c r="B19" s="59"/>
      <c r="T19" s="636"/>
      <c r="Y19" s="636"/>
    </row>
    <row r="20" spans="2:28" ht="36" customHeight="1" x14ac:dyDescent="0.2">
      <c r="B20" s="59"/>
      <c r="D20" s="7" t="s">
        <v>699</v>
      </c>
      <c r="E20" s="2254" t="s">
        <v>713</v>
      </c>
      <c r="F20" s="2254"/>
      <c r="G20" s="2254"/>
      <c r="H20" s="2254"/>
      <c r="I20" s="2254"/>
      <c r="J20" s="2254"/>
      <c r="K20" s="2254"/>
      <c r="L20" s="2254"/>
      <c r="M20" s="2254"/>
      <c r="N20" s="2254"/>
      <c r="O20" s="2254"/>
      <c r="P20" s="2254"/>
      <c r="Q20" s="2254"/>
      <c r="R20" s="2254"/>
      <c r="S20" s="2254"/>
      <c r="T20" s="2571"/>
      <c r="V20" s="7" t="s">
        <v>8</v>
      </c>
      <c r="W20" s="7" t="s">
        <v>581</v>
      </c>
      <c r="X20" s="7" t="s">
        <v>8</v>
      </c>
      <c r="Y20" s="52"/>
    </row>
    <row r="21" spans="2:28" ht="6.75" customHeight="1" x14ac:dyDescent="0.2">
      <c r="B21" s="55"/>
      <c r="C21" s="6"/>
      <c r="D21" s="574"/>
      <c r="E21" s="6"/>
      <c r="F21" s="6"/>
      <c r="G21" s="6"/>
      <c r="H21" s="6"/>
      <c r="I21" s="6"/>
      <c r="J21" s="6"/>
      <c r="K21" s="6"/>
      <c r="L21" s="6"/>
      <c r="M21" s="6"/>
      <c r="N21" s="6"/>
      <c r="O21" s="6"/>
      <c r="P21" s="6"/>
      <c r="Q21" s="6"/>
      <c r="R21" s="6"/>
      <c r="S21" s="6"/>
      <c r="T21" s="56"/>
      <c r="U21" s="6"/>
      <c r="V21" s="6"/>
      <c r="W21" s="6"/>
      <c r="X21" s="6"/>
      <c r="Y21" s="56"/>
    </row>
    <row r="22" spans="2:28" ht="6.75" customHeight="1" x14ac:dyDescent="0.2"/>
    <row r="23" spans="2:28" ht="35.25" customHeight="1" x14ac:dyDescent="0.2">
      <c r="B23" s="2441" t="s">
        <v>714</v>
      </c>
      <c r="C23" s="2441"/>
      <c r="D23" s="2441"/>
      <c r="E23" s="2254" t="s">
        <v>715</v>
      </c>
      <c r="F23" s="2254"/>
      <c r="G23" s="2254"/>
      <c r="H23" s="2254"/>
      <c r="I23" s="2254"/>
      <c r="J23" s="2254"/>
      <c r="K23" s="2254"/>
      <c r="L23" s="2254"/>
      <c r="M23" s="2254"/>
      <c r="N23" s="2254"/>
      <c r="O23" s="2254"/>
      <c r="P23" s="2254"/>
      <c r="Q23" s="2254"/>
      <c r="R23" s="2254"/>
      <c r="S23" s="2254"/>
      <c r="T23" s="2254"/>
      <c r="U23" s="2254"/>
      <c r="V23" s="2254"/>
      <c r="W23" s="2254"/>
      <c r="X23" s="2254"/>
      <c r="Y23" s="2254"/>
    </row>
    <row r="24" spans="2:28" ht="24.75" customHeight="1" x14ac:dyDescent="0.2">
      <c r="B24" s="2441" t="s">
        <v>716</v>
      </c>
      <c r="C24" s="2441"/>
      <c r="D24" s="2441"/>
      <c r="E24" s="2254" t="s">
        <v>717</v>
      </c>
      <c r="F24" s="2254"/>
      <c r="G24" s="2254"/>
      <c r="H24" s="2254"/>
      <c r="I24" s="2254"/>
      <c r="J24" s="2254"/>
      <c r="K24" s="2254"/>
      <c r="L24" s="2254"/>
      <c r="M24" s="2254"/>
      <c r="N24" s="2254"/>
      <c r="O24" s="2254"/>
      <c r="P24" s="2254"/>
      <c r="Q24" s="2254"/>
      <c r="R24" s="2254"/>
      <c r="S24" s="2254"/>
      <c r="T24" s="2254"/>
      <c r="U24" s="2254"/>
      <c r="V24" s="2254"/>
      <c r="W24" s="2254"/>
      <c r="X24" s="2254"/>
      <c r="Y24" s="2254"/>
      <c r="Z24" s="577"/>
    </row>
    <row r="25" spans="2:28" ht="7.5" customHeight="1" x14ac:dyDescent="0.2">
      <c r="K25"/>
      <c r="L25"/>
      <c r="M25"/>
      <c r="N25"/>
      <c r="O25"/>
      <c r="P25"/>
      <c r="Q25"/>
      <c r="R25"/>
      <c r="S25"/>
      <c r="T25"/>
      <c r="U25"/>
      <c r="V25"/>
      <c r="W25"/>
      <c r="X25"/>
      <c r="Y25"/>
      <c r="Z25"/>
      <c r="AA25"/>
      <c r="AB25"/>
    </row>
    <row r="122" spans="3:7" x14ac:dyDescent="0.2">
      <c r="C122" s="6"/>
      <c r="D122" s="574"/>
      <c r="E122" s="6"/>
      <c r="F122" s="6"/>
      <c r="G122" s="6"/>
    </row>
    <row r="123" spans="3:7" x14ac:dyDescent="0.2">
      <c r="C123" s="637"/>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10"/>
  <dataValidations count="1">
    <dataValidation type="list" allowBlank="1" showInputMessage="1" showErrorMessage="1" sqref="V12 X12 V14 X14 V16 X16 V18 X18 V20 X20 G7 L7 Q7" xr:uid="{00000000-0002-0000-3600-000000000000}">
      <formula1>"□,■"</formula1>
    </dataValidation>
  </dataValidations>
  <pageMargins left="0.7" right="0.7" top="0.75" bottom="0.75" header="0.3" footer="0.3"/>
  <pageSetup paperSize="9" fitToHeight="0" orientation="portrai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96">
    <pageSetUpPr fitToPage="1"/>
  </sheetPr>
  <dimension ref="B2:AB123"/>
  <sheetViews>
    <sheetView workbookViewId="0"/>
  </sheetViews>
  <sheetFormatPr defaultColWidth="4" defaultRowHeight="13.2" x14ac:dyDescent="0.2"/>
  <cols>
    <col min="1" max="1" width="1.44140625" style="1" customWidth="1"/>
    <col min="2" max="2" width="2.33203125" style="1" customWidth="1"/>
    <col min="3" max="3" width="1.109375" style="1" customWidth="1"/>
    <col min="4" max="17" width="4" style="1"/>
    <col min="18" max="18" width="5.109375" style="1" customWidth="1"/>
    <col min="19" max="19" width="8.109375" style="1" customWidth="1"/>
    <col min="20"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5" x14ac:dyDescent="0.2">
      <c r="B2" s="1" t="s">
        <v>1268</v>
      </c>
      <c r="C2"/>
      <c r="D2"/>
      <c r="E2"/>
      <c r="F2"/>
      <c r="G2"/>
      <c r="H2"/>
      <c r="I2"/>
      <c r="J2"/>
      <c r="K2"/>
      <c r="L2"/>
      <c r="M2"/>
      <c r="N2"/>
      <c r="O2"/>
      <c r="P2"/>
      <c r="Q2"/>
      <c r="R2"/>
      <c r="S2"/>
      <c r="T2"/>
      <c r="U2"/>
      <c r="V2"/>
      <c r="W2"/>
      <c r="X2"/>
      <c r="Y2"/>
    </row>
    <row r="4" spans="2:25" x14ac:dyDescent="0.2">
      <c r="B4" s="2441" t="s">
        <v>1509</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row>
    <row r="6" spans="2:25" ht="23.25" customHeight="1" x14ac:dyDescent="0.2">
      <c r="B6" s="2442" t="s">
        <v>600</v>
      </c>
      <c r="C6" s="2442"/>
      <c r="D6" s="2442"/>
      <c r="E6" s="2442"/>
      <c r="F6" s="2442"/>
      <c r="G6" s="2443"/>
      <c r="H6" s="2444"/>
      <c r="I6" s="2444"/>
      <c r="J6" s="2444"/>
      <c r="K6" s="2444"/>
      <c r="L6" s="2444"/>
      <c r="M6" s="2444"/>
      <c r="N6" s="2444"/>
      <c r="O6" s="2444"/>
      <c r="P6" s="2444"/>
      <c r="Q6" s="2444"/>
      <c r="R6" s="2444"/>
      <c r="S6" s="2444"/>
      <c r="T6" s="2444"/>
      <c r="U6" s="2444"/>
      <c r="V6" s="2444"/>
      <c r="W6" s="2444"/>
      <c r="X6" s="2444"/>
      <c r="Y6" s="2445"/>
    </row>
    <row r="7" spans="2:25" ht="23.25" customHeight="1" x14ac:dyDescent="0.2">
      <c r="B7" s="2442" t="s">
        <v>601</v>
      </c>
      <c r="C7" s="2442"/>
      <c r="D7" s="2442"/>
      <c r="E7" s="2442"/>
      <c r="F7" s="2442"/>
      <c r="G7" s="572" t="s">
        <v>8</v>
      </c>
      <c r="H7" s="649" t="s">
        <v>573</v>
      </c>
      <c r="I7" s="649"/>
      <c r="J7" s="649"/>
      <c r="K7" s="649"/>
      <c r="L7" s="572" t="s">
        <v>8</v>
      </c>
      <c r="M7" s="649" t="s">
        <v>574</v>
      </c>
      <c r="N7" s="649"/>
      <c r="O7" s="649"/>
      <c r="P7" s="649"/>
      <c r="Q7" s="572" t="s">
        <v>8</v>
      </c>
      <c r="R7" s="649" t="s">
        <v>575</v>
      </c>
      <c r="S7" s="649"/>
      <c r="T7" s="649"/>
      <c r="U7" s="649"/>
      <c r="V7" s="649"/>
      <c r="W7" s="628"/>
      <c r="X7" s="628"/>
      <c r="Y7" s="629"/>
    </row>
    <row r="8" spans="2:25" ht="20.100000000000001" customHeight="1" x14ac:dyDescent="0.2">
      <c r="B8" s="2331" t="s">
        <v>602</v>
      </c>
      <c r="C8" s="2332"/>
      <c r="D8" s="2332"/>
      <c r="E8" s="2332"/>
      <c r="F8" s="2333"/>
      <c r="G8" s="107" t="s">
        <v>8</v>
      </c>
      <c r="H8" s="2517" t="s">
        <v>1510</v>
      </c>
      <c r="I8" s="2517"/>
      <c r="J8" s="2517"/>
      <c r="K8" s="2517"/>
      <c r="L8" s="2517"/>
      <c r="M8" s="2517"/>
      <c r="N8" s="2517"/>
      <c r="O8" s="2517"/>
      <c r="P8" s="2517"/>
      <c r="Q8" s="2517"/>
      <c r="R8" s="2517"/>
      <c r="S8" s="2517"/>
      <c r="T8" s="2517"/>
      <c r="U8" s="2517"/>
      <c r="V8" s="2517"/>
      <c r="W8" s="2517"/>
      <c r="X8" s="2517"/>
      <c r="Y8" s="2518"/>
    </row>
    <row r="9" spans="2:25" ht="20.100000000000001" customHeight="1" x14ac:dyDescent="0.2">
      <c r="B9" s="2523"/>
      <c r="C9" s="2441"/>
      <c r="D9" s="2441"/>
      <c r="E9" s="2441"/>
      <c r="F9" s="2524"/>
      <c r="G9" s="530" t="s">
        <v>8</v>
      </c>
      <c r="H9" s="2256" t="s">
        <v>1511</v>
      </c>
      <c r="I9" s="2256"/>
      <c r="J9" s="2256"/>
      <c r="K9" s="2256"/>
      <c r="L9" s="2256"/>
      <c r="M9" s="2256"/>
      <c r="N9" s="2256"/>
      <c r="O9" s="2256"/>
      <c r="P9" s="2256"/>
      <c r="Q9" s="2256"/>
      <c r="R9" s="2256"/>
      <c r="S9" s="2256"/>
      <c r="T9" s="2256"/>
      <c r="U9" s="2256"/>
      <c r="V9" s="2256"/>
      <c r="W9" s="2256"/>
      <c r="X9" s="2256"/>
      <c r="Y9" s="2558"/>
    </row>
    <row r="10" spans="2:25" ht="20.100000000000001" customHeight="1" x14ac:dyDescent="0.2">
      <c r="B10" s="2334"/>
      <c r="C10" s="2335"/>
      <c r="D10" s="2335"/>
      <c r="E10" s="2335"/>
      <c r="F10" s="2336"/>
      <c r="G10" s="108" t="s">
        <v>8</v>
      </c>
      <c r="H10" s="2346" t="s">
        <v>1512</v>
      </c>
      <c r="I10" s="2346"/>
      <c r="J10" s="2346"/>
      <c r="K10" s="2346"/>
      <c r="L10" s="2346"/>
      <c r="M10" s="2346"/>
      <c r="N10" s="2346"/>
      <c r="O10" s="2346"/>
      <c r="P10" s="2346"/>
      <c r="Q10" s="2346"/>
      <c r="R10" s="2346"/>
      <c r="S10" s="2346"/>
      <c r="T10" s="2346"/>
      <c r="U10" s="2346"/>
      <c r="V10" s="2346"/>
      <c r="W10" s="2346"/>
      <c r="X10" s="2346"/>
      <c r="Y10" s="2520"/>
    </row>
    <row r="11" spans="2:25" ht="10.5" customHeight="1" x14ac:dyDescent="0.2">
      <c r="B11" s="7"/>
      <c r="C11" s="7"/>
      <c r="D11" s="7"/>
      <c r="E11" s="7"/>
      <c r="F11" s="7"/>
      <c r="G11" s="2"/>
      <c r="I11" s="12"/>
      <c r="J11" s="12"/>
      <c r="K11" s="12"/>
      <c r="L11" s="12"/>
      <c r="M11" s="12"/>
      <c r="N11" s="12"/>
      <c r="O11" s="12"/>
      <c r="P11" s="12"/>
      <c r="Q11" s="12"/>
      <c r="R11" s="12"/>
      <c r="S11" s="12"/>
      <c r="T11" s="12"/>
      <c r="U11" s="12"/>
      <c r="V11" s="12"/>
      <c r="W11" s="12"/>
      <c r="X11" s="12"/>
      <c r="Y11" s="12"/>
    </row>
    <row r="12" spans="2:25" ht="15.75" customHeight="1" x14ac:dyDescent="0.2">
      <c r="B12" s="5"/>
      <c r="C12" s="573"/>
      <c r="D12" s="573"/>
      <c r="E12" s="573"/>
      <c r="F12" s="573"/>
      <c r="G12" s="13"/>
      <c r="H12" s="637"/>
      <c r="I12" s="583"/>
      <c r="J12" s="583"/>
      <c r="K12" s="583"/>
      <c r="L12" s="583"/>
      <c r="M12" s="583"/>
      <c r="N12" s="583"/>
      <c r="O12" s="583"/>
      <c r="P12" s="583"/>
      <c r="Q12" s="583"/>
      <c r="R12" s="583"/>
      <c r="S12" s="583"/>
      <c r="T12" s="584"/>
      <c r="U12" s="5"/>
      <c r="V12" s="130"/>
      <c r="W12" s="130"/>
      <c r="X12" s="130"/>
      <c r="Y12" s="4"/>
    </row>
    <row r="13" spans="2:25" ht="15.75" customHeight="1" x14ac:dyDescent="0.2">
      <c r="B13" s="59" t="s">
        <v>1513</v>
      </c>
      <c r="C13" s="7"/>
      <c r="D13" s="7"/>
      <c r="E13" s="7"/>
      <c r="F13" s="7"/>
      <c r="G13" s="2"/>
      <c r="I13" s="12"/>
      <c r="J13" s="12"/>
      <c r="K13" s="12"/>
      <c r="L13" s="12"/>
      <c r="M13" s="12"/>
      <c r="N13" s="12"/>
      <c r="O13" s="12"/>
      <c r="P13" s="12"/>
      <c r="Q13" s="12"/>
      <c r="R13" s="12"/>
      <c r="S13" s="12"/>
      <c r="T13" s="12"/>
      <c r="U13" s="59"/>
      <c r="V13" s="115" t="s">
        <v>580</v>
      </c>
      <c r="W13" s="115" t="s">
        <v>581</v>
      </c>
      <c r="X13" s="115" t="s">
        <v>582</v>
      </c>
      <c r="Y13" s="636"/>
    </row>
    <row r="14" spans="2:25" ht="9.75" customHeight="1" x14ac:dyDescent="0.2">
      <c r="B14" s="59"/>
      <c r="C14" s="7"/>
      <c r="D14" s="7"/>
      <c r="E14" s="7"/>
      <c r="F14" s="7"/>
      <c r="G14" s="2"/>
      <c r="I14" s="12"/>
      <c r="J14" s="12"/>
      <c r="K14" s="12"/>
      <c r="L14" s="12"/>
      <c r="M14" s="12"/>
      <c r="N14" s="12"/>
      <c r="O14" s="12"/>
      <c r="P14" s="12"/>
      <c r="Q14" s="12"/>
      <c r="R14" s="12"/>
      <c r="S14" s="12"/>
      <c r="T14" s="12"/>
      <c r="U14" s="59"/>
      <c r="V14" s="115"/>
      <c r="W14" s="115"/>
      <c r="X14" s="115"/>
      <c r="Y14" s="636"/>
    </row>
    <row r="15" spans="2:25" ht="15.75" customHeight="1" x14ac:dyDescent="0.2">
      <c r="B15" s="59"/>
      <c r="C15" s="1" t="s">
        <v>1607</v>
      </c>
      <c r="D15" s="7"/>
      <c r="E15" s="7"/>
      <c r="F15" s="7"/>
      <c r="G15" s="2"/>
      <c r="I15" s="12"/>
      <c r="J15" s="12"/>
      <c r="K15" s="12"/>
      <c r="L15" s="12"/>
      <c r="M15" s="12"/>
      <c r="N15" s="12"/>
      <c r="O15" s="12"/>
      <c r="P15" s="12"/>
      <c r="Q15" s="12"/>
      <c r="R15" s="12"/>
      <c r="S15" s="12"/>
      <c r="T15" s="12"/>
      <c r="U15" s="59"/>
      <c r="Y15" s="636"/>
    </row>
    <row r="16" spans="2:25" ht="31.5" customHeight="1" x14ac:dyDescent="0.2">
      <c r="B16" s="59"/>
      <c r="C16" s="2688" t="s">
        <v>1269</v>
      </c>
      <c r="D16" s="2688"/>
      <c r="E16" s="2688"/>
      <c r="F16" s="2741"/>
      <c r="G16" s="107" t="s">
        <v>605</v>
      </c>
      <c r="H16" s="2517" t="s">
        <v>1270</v>
      </c>
      <c r="I16" s="2517"/>
      <c r="J16" s="2517"/>
      <c r="K16" s="2517"/>
      <c r="L16" s="2517"/>
      <c r="M16" s="2517"/>
      <c r="N16" s="2517"/>
      <c r="O16" s="2517"/>
      <c r="P16" s="2517"/>
      <c r="Q16" s="2517"/>
      <c r="R16" s="2517"/>
      <c r="S16" s="2518"/>
      <c r="T16" s="2"/>
      <c r="U16" s="59"/>
      <c r="V16" s="7" t="s">
        <v>8</v>
      </c>
      <c r="W16" s="7" t="s">
        <v>581</v>
      </c>
      <c r="X16" s="7" t="s">
        <v>8</v>
      </c>
      <c r="Y16" s="52"/>
    </row>
    <row r="17" spans="2:25" ht="32.25" customHeight="1" x14ac:dyDescent="0.2">
      <c r="B17" s="64"/>
      <c r="C17" s="2688"/>
      <c r="D17" s="2688"/>
      <c r="E17" s="2688"/>
      <c r="F17" s="2741"/>
      <c r="G17" s="640" t="s">
        <v>607</v>
      </c>
      <c r="H17" s="2451" t="s">
        <v>1271</v>
      </c>
      <c r="I17" s="2451"/>
      <c r="J17" s="2451"/>
      <c r="K17" s="2451"/>
      <c r="L17" s="2451"/>
      <c r="M17" s="2451"/>
      <c r="N17" s="2451"/>
      <c r="O17" s="2451"/>
      <c r="P17" s="2451"/>
      <c r="Q17" s="2451"/>
      <c r="R17" s="2451"/>
      <c r="S17" s="2573"/>
      <c r="T17" s="577"/>
      <c r="U17" s="59"/>
      <c r="V17" s="7" t="s">
        <v>8</v>
      </c>
      <c r="W17" s="7" t="s">
        <v>581</v>
      </c>
      <c r="X17" s="7" t="s">
        <v>8</v>
      </c>
      <c r="Y17" s="63"/>
    </row>
    <row r="18" spans="2:25" ht="5.25" customHeight="1" x14ac:dyDescent="0.2">
      <c r="B18" s="64"/>
      <c r="C18" s="2"/>
      <c r="D18" s="2"/>
      <c r="E18" s="2"/>
      <c r="F18" s="2"/>
      <c r="U18" s="59"/>
      <c r="Y18" s="636"/>
    </row>
    <row r="19" spans="2:25" ht="17.25" customHeight="1" x14ac:dyDescent="0.2">
      <c r="B19" s="64"/>
      <c r="C19" s="2" t="s">
        <v>1514</v>
      </c>
      <c r="D19" s="2"/>
      <c r="E19" s="2"/>
      <c r="F19" s="2"/>
      <c r="U19" s="59"/>
      <c r="Y19" s="636"/>
    </row>
    <row r="20" spans="2:25" ht="32.25" customHeight="1" x14ac:dyDescent="0.2">
      <c r="B20" s="64"/>
      <c r="C20" s="2688" t="s">
        <v>1272</v>
      </c>
      <c r="D20" s="2442"/>
      <c r="E20" s="2442"/>
      <c r="F20" s="2258"/>
      <c r="G20" s="107" t="s">
        <v>605</v>
      </c>
      <c r="H20" s="2574" t="s">
        <v>1273</v>
      </c>
      <c r="I20" s="2574"/>
      <c r="J20" s="2574"/>
      <c r="K20" s="2574"/>
      <c r="L20" s="2574"/>
      <c r="M20" s="2574"/>
      <c r="N20" s="2574"/>
      <c r="O20" s="2574"/>
      <c r="P20" s="2574"/>
      <c r="Q20" s="2574"/>
      <c r="R20" s="2574"/>
      <c r="S20" s="2672"/>
      <c r="U20" s="59"/>
      <c r="V20" s="7" t="s">
        <v>8</v>
      </c>
      <c r="W20" s="7" t="s">
        <v>581</v>
      </c>
      <c r="X20" s="7" t="s">
        <v>8</v>
      </c>
      <c r="Y20" s="52"/>
    </row>
    <row r="21" spans="2:25" ht="31.5" customHeight="1" x14ac:dyDescent="0.2">
      <c r="B21" s="64"/>
      <c r="C21" s="2442"/>
      <c r="D21" s="2442"/>
      <c r="E21" s="2442"/>
      <c r="F21" s="2258"/>
      <c r="G21" s="108" t="s">
        <v>607</v>
      </c>
      <c r="H21" s="2451" t="s">
        <v>1274</v>
      </c>
      <c r="I21" s="2451"/>
      <c r="J21" s="2451"/>
      <c r="K21" s="2451"/>
      <c r="L21" s="2451"/>
      <c r="M21" s="2451"/>
      <c r="N21" s="2451"/>
      <c r="O21" s="2451"/>
      <c r="P21" s="2451"/>
      <c r="Q21" s="2451"/>
      <c r="R21" s="2451"/>
      <c r="S21" s="2573"/>
      <c r="U21" s="59"/>
      <c r="V21" s="7" t="s">
        <v>8</v>
      </c>
      <c r="W21" s="7" t="s">
        <v>581</v>
      </c>
      <c r="X21" s="7" t="s">
        <v>8</v>
      </c>
      <c r="Y21" s="52"/>
    </row>
    <row r="22" spans="2:25" ht="4.5" customHeight="1" x14ac:dyDescent="0.2">
      <c r="B22" s="64"/>
      <c r="C22" s="2"/>
      <c r="D22" s="2"/>
      <c r="E22" s="2"/>
      <c r="F22" s="2"/>
      <c r="U22" s="59"/>
      <c r="Y22" s="636"/>
    </row>
    <row r="23" spans="2:25" ht="17.25" customHeight="1" x14ac:dyDescent="0.2">
      <c r="B23" s="64"/>
      <c r="C23" s="2" t="s">
        <v>1515</v>
      </c>
      <c r="D23" s="2"/>
      <c r="E23" s="2"/>
      <c r="F23" s="2"/>
      <c r="U23" s="59"/>
      <c r="Y23" s="636"/>
    </row>
    <row r="24" spans="2:25" ht="31.5" customHeight="1" x14ac:dyDescent="0.2">
      <c r="B24" s="64"/>
      <c r="C24" s="2688" t="s">
        <v>1272</v>
      </c>
      <c r="D24" s="2442"/>
      <c r="E24" s="2442"/>
      <c r="F24" s="2258"/>
      <c r="G24" s="107" t="s">
        <v>605</v>
      </c>
      <c r="H24" s="2574" t="s">
        <v>1275</v>
      </c>
      <c r="I24" s="2574"/>
      <c r="J24" s="2574"/>
      <c r="K24" s="2574"/>
      <c r="L24" s="2574"/>
      <c r="M24" s="2574"/>
      <c r="N24" s="2574"/>
      <c r="O24" s="2574"/>
      <c r="P24" s="2574"/>
      <c r="Q24" s="2574"/>
      <c r="R24" s="2574"/>
      <c r="S24" s="2672"/>
      <c r="U24" s="59"/>
      <c r="V24" s="7" t="s">
        <v>8</v>
      </c>
      <c r="W24" s="7" t="s">
        <v>581</v>
      </c>
      <c r="X24" s="7" t="s">
        <v>8</v>
      </c>
      <c r="Y24" s="52"/>
    </row>
    <row r="25" spans="2:25" ht="44.25" customHeight="1" x14ac:dyDescent="0.2">
      <c r="B25" s="64"/>
      <c r="C25" s="2442"/>
      <c r="D25" s="2442"/>
      <c r="E25" s="2442"/>
      <c r="F25" s="2258"/>
      <c r="G25" s="108" t="s">
        <v>607</v>
      </c>
      <c r="H25" s="2451" t="s">
        <v>1516</v>
      </c>
      <c r="I25" s="2451"/>
      <c r="J25" s="2451"/>
      <c r="K25" s="2451"/>
      <c r="L25" s="2451"/>
      <c r="M25" s="2451"/>
      <c r="N25" s="2451"/>
      <c r="O25" s="2451"/>
      <c r="P25" s="2451"/>
      <c r="Q25" s="2451"/>
      <c r="R25" s="2451"/>
      <c r="S25" s="2573"/>
      <c r="U25" s="59"/>
      <c r="V25" s="7" t="s">
        <v>8</v>
      </c>
      <c r="W25" s="7" t="s">
        <v>581</v>
      </c>
      <c r="X25" s="7" t="s">
        <v>8</v>
      </c>
      <c r="Y25" s="52"/>
    </row>
    <row r="26" spans="2:25" ht="6.75" customHeight="1" x14ac:dyDescent="0.2">
      <c r="B26" s="64"/>
      <c r="C26" s="2"/>
      <c r="D26" s="2"/>
      <c r="E26" s="2"/>
      <c r="F26" s="2"/>
      <c r="G26" s="291"/>
      <c r="U26" s="59"/>
      <c r="Y26" s="636"/>
    </row>
    <row r="27" spans="2:25" ht="18" customHeight="1" x14ac:dyDescent="0.2">
      <c r="B27" s="64"/>
      <c r="C27" s="2" t="s">
        <v>1517</v>
      </c>
      <c r="E27" s="2"/>
      <c r="F27" s="2"/>
      <c r="U27" s="59"/>
      <c r="Y27" s="636"/>
    </row>
    <row r="28" spans="2:25" ht="31.5" customHeight="1" x14ac:dyDescent="0.2">
      <c r="B28" s="64"/>
      <c r="C28" s="2688" t="s">
        <v>1272</v>
      </c>
      <c r="D28" s="2442"/>
      <c r="E28" s="2442"/>
      <c r="F28" s="2258"/>
      <c r="G28" s="107" t="s">
        <v>605</v>
      </c>
      <c r="H28" s="2574" t="s">
        <v>1518</v>
      </c>
      <c r="I28" s="2574"/>
      <c r="J28" s="2574"/>
      <c r="K28" s="2574"/>
      <c r="L28" s="2574"/>
      <c r="M28" s="2574"/>
      <c r="N28" s="2574"/>
      <c r="O28" s="2574"/>
      <c r="P28" s="2574"/>
      <c r="Q28" s="2574"/>
      <c r="R28" s="2574"/>
      <c r="S28" s="2672"/>
      <c r="U28" s="59"/>
      <c r="V28" s="7" t="s">
        <v>8</v>
      </c>
      <c r="W28" s="7" t="s">
        <v>581</v>
      </c>
      <c r="X28" s="7" t="s">
        <v>8</v>
      </c>
      <c r="Y28" s="52"/>
    </row>
    <row r="29" spans="2:25" ht="29.25" customHeight="1" x14ac:dyDescent="0.2">
      <c r="B29" s="64"/>
      <c r="C29" s="2442"/>
      <c r="D29" s="2442"/>
      <c r="E29" s="2442"/>
      <c r="F29" s="2258"/>
      <c r="G29" s="108" t="s">
        <v>607</v>
      </c>
      <c r="H29" s="2346" t="s">
        <v>1276</v>
      </c>
      <c r="I29" s="2346"/>
      <c r="J29" s="2346"/>
      <c r="K29" s="2346"/>
      <c r="L29" s="2346"/>
      <c r="M29" s="2346"/>
      <c r="N29" s="2346"/>
      <c r="O29" s="2346"/>
      <c r="P29" s="2346"/>
      <c r="Q29" s="2346"/>
      <c r="R29" s="2346"/>
      <c r="S29" s="2520"/>
      <c r="U29" s="59"/>
      <c r="V29" s="7" t="s">
        <v>8</v>
      </c>
      <c r="W29" s="7" t="s">
        <v>581</v>
      </c>
      <c r="X29" s="7" t="s">
        <v>8</v>
      </c>
      <c r="Y29" s="52"/>
    </row>
    <row r="30" spans="2:25" ht="6.75" customHeight="1" x14ac:dyDescent="0.2">
      <c r="B30" s="64"/>
      <c r="C30" s="7"/>
      <c r="D30" s="7"/>
      <c r="E30" s="7"/>
      <c r="F30" s="7"/>
      <c r="U30" s="59"/>
      <c r="V30" s="662"/>
      <c r="W30" s="7"/>
      <c r="X30" s="662"/>
      <c r="Y30" s="52"/>
    </row>
    <row r="31" spans="2:25" ht="29.25" customHeight="1" x14ac:dyDescent="0.2">
      <c r="B31" s="64"/>
      <c r="C31" s="2609" t="s">
        <v>1277</v>
      </c>
      <c r="D31" s="2609"/>
      <c r="E31" s="2596" t="s">
        <v>1278</v>
      </c>
      <c r="F31" s="2596"/>
      <c r="G31" s="2596"/>
      <c r="H31" s="2596"/>
      <c r="I31" s="2596"/>
      <c r="J31" s="2596"/>
      <c r="K31" s="2596"/>
      <c r="L31" s="2596"/>
      <c r="M31" s="2596"/>
      <c r="N31" s="2596"/>
      <c r="O31" s="2596"/>
      <c r="P31" s="2596"/>
      <c r="Q31" s="2596"/>
      <c r="R31" s="2596"/>
      <c r="S31" s="2596"/>
      <c r="T31" s="2611"/>
      <c r="U31" s="59"/>
      <c r="Y31" s="636"/>
    </row>
    <row r="32" spans="2:25" ht="19.5" customHeight="1" x14ac:dyDescent="0.2">
      <c r="B32" s="65"/>
      <c r="C32" s="2452" t="s">
        <v>1279</v>
      </c>
      <c r="D32" s="2452"/>
      <c r="E32" s="2739" t="s">
        <v>718</v>
      </c>
      <c r="F32" s="2739"/>
      <c r="G32" s="2739"/>
      <c r="H32" s="2739"/>
      <c r="I32" s="2739"/>
      <c r="J32" s="2739"/>
      <c r="K32" s="2739"/>
      <c r="L32" s="2739"/>
      <c r="M32" s="2739"/>
      <c r="N32" s="2739"/>
      <c r="O32" s="2739"/>
      <c r="P32" s="2739"/>
      <c r="Q32" s="2739"/>
      <c r="R32" s="2739"/>
      <c r="S32" s="2739"/>
      <c r="T32" s="2740"/>
      <c r="U32" s="55"/>
      <c r="V32" s="692"/>
      <c r="W32" s="574"/>
      <c r="X32" s="692"/>
      <c r="Y32" s="62"/>
    </row>
    <row r="33" spans="2:28" ht="15" customHeight="1" x14ac:dyDescent="0.2">
      <c r="B33" s="1" t="s">
        <v>706</v>
      </c>
    </row>
    <row r="34" spans="2:28" ht="15" customHeight="1" x14ac:dyDescent="0.2">
      <c r="B34" s="1" t="s">
        <v>707</v>
      </c>
      <c r="K34"/>
      <c r="L34"/>
      <c r="M34"/>
      <c r="N34"/>
      <c r="O34"/>
      <c r="P34"/>
      <c r="Q34"/>
      <c r="R34"/>
      <c r="S34"/>
      <c r="T34"/>
      <c r="U34"/>
      <c r="V34"/>
      <c r="W34"/>
      <c r="X34"/>
      <c r="Y34"/>
      <c r="Z34"/>
      <c r="AA34"/>
      <c r="AB34"/>
    </row>
    <row r="35" spans="2:28" ht="15" customHeight="1" x14ac:dyDescent="0.2"/>
    <row r="36" spans="2:28" ht="4.5" customHeight="1" x14ac:dyDescent="0.2"/>
    <row r="122" spans="3:7" x14ac:dyDescent="0.2">
      <c r="C122" s="6"/>
      <c r="D122" s="6"/>
      <c r="E122" s="6"/>
      <c r="F122" s="6"/>
      <c r="G122" s="6"/>
    </row>
    <row r="123" spans="3:7" x14ac:dyDescent="0.2">
      <c r="C123" s="637"/>
    </row>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10"/>
  <dataValidations count="1">
    <dataValidation type="list" allowBlank="1" showInputMessage="1" showErrorMessage="1" sqref="V16:V17 X16:X17 V28:V29 X28:X29 V24:V25 X24:X25 V20:V21 X20:X21 G7:G10 L7 Q7" xr:uid="{00000000-0002-0000-3700-000000000000}">
      <formula1>"□,■"</formula1>
    </dataValidation>
  </dataValidations>
  <pageMargins left="0.7" right="0.7" top="0.75" bottom="0.75" header="0.3" footer="0.3"/>
  <pageSetup paperSize="9" scale="96" fitToHeight="0" orientation="portrai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97">
    <pageSetUpPr fitToPage="1"/>
  </sheetPr>
  <dimension ref="B2:AB123"/>
  <sheetViews>
    <sheetView workbookViewId="0"/>
  </sheetViews>
  <sheetFormatPr defaultColWidth="4" defaultRowHeight="13.2" x14ac:dyDescent="0.2"/>
  <cols>
    <col min="1" max="1" width="1.44140625" style="1" customWidth="1"/>
    <col min="2" max="2" width="2.33203125" style="1" customWidth="1"/>
    <col min="3" max="3" width="1.109375" style="1" customWidth="1"/>
    <col min="4" max="17" width="4" style="1"/>
    <col min="18" max="18" width="5.109375" style="1" customWidth="1"/>
    <col min="19" max="19" width="8.109375" style="1" customWidth="1"/>
    <col min="20"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1280</v>
      </c>
      <c r="C2"/>
      <c r="D2"/>
      <c r="E2"/>
      <c r="F2"/>
      <c r="G2"/>
      <c r="H2"/>
      <c r="I2"/>
      <c r="J2"/>
      <c r="K2"/>
      <c r="L2"/>
      <c r="M2"/>
      <c r="N2"/>
      <c r="O2"/>
      <c r="P2"/>
      <c r="Q2"/>
      <c r="R2"/>
      <c r="S2"/>
      <c r="T2"/>
      <c r="U2"/>
      <c r="V2"/>
      <c r="W2"/>
      <c r="X2"/>
      <c r="Y2"/>
    </row>
    <row r="4" spans="2:28" x14ac:dyDescent="0.2">
      <c r="B4" s="2441" t="s">
        <v>1281</v>
      </c>
      <c r="C4" s="2441"/>
      <c r="D4" s="2441"/>
      <c r="E4" s="2441"/>
      <c r="F4" s="2441"/>
      <c r="G4" s="2441"/>
      <c r="H4" s="2441"/>
      <c r="I4" s="2441"/>
      <c r="J4" s="2441"/>
      <c r="K4" s="2441"/>
      <c r="L4" s="2441"/>
      <c r="M4" s="2441"/>
      <c r="N4" s="2441"/>
      <c r="O4" s="2441"/>
      <c r="P4" s="2441"/>
      <c r="Q4" s="2441"/>
      <c r="R4" s="2441"/>
      <c r="S4" s="2441"/>
      <c r="T4" s="2441"/>
      <c r="U4" s="2441"/>
      <c r="V4" s="2441"/>
      <c r="W4" s="2441"/>
      <c r="X4" s="2441"/>
      <c r="Y4" s="2441"/>
    </row>
    <row r="6" spans="2:28" ht="23.25" customHeight="1" x14ac:dyDescent="0.2">
      <c r="B6" s="2442" t="s">
        <v>600</v>
      </c>
      <c r="C6" s="2442"/>
      <c r="D6" s="2442"/>
      <c r="E6" s="2442"/>
      <c r="F6" s="2442"/>
      <c r="G6" s="2443"/>
      <c r="H6" s="2444"/>
      <c r="I6" s="2444"/>
      <c r="J6" s="2444"/>
      <c r="K6" s="2444"/>
      <c r="L6" s="2444"/>
      <c r="M6" s="2444"/>
      <c r="N6" s="2444"/>
      <c r="O6" s="2444"/>
      <c r="P6" s="2444"/>
      <c r="Q6" s="2444"/>
      <c r="R6" s="2444"/>
      <c r="S6" s="2444"/>
      <c r="T6" s="2444"/>
      <c r="U6" s="2444"/>
      <c r="V6" s="2444"/>
      <c r="W6" s="2444"/>
      <c r="X6" s="2444"/>
      <c r="Y6" s="2445"/>
    </row>
    <row r="7" spans="2:28" ht="23.25" customHeight="1" x14ac:dyDescent="0.2">
      <c r="B7" s="2442" t="s">
        <v>601</v>
      </c>
      <c r="C7" s="2442"/>
      <c r="D7" s="2442"/>
      <c r="E7" s="2442"/>
      <c r="F7" s="2442"/>
      <c r="G7" s="572" t="s">
        <v>8</v>
      </c>
      <c r="H7" s="649" t="s">
        <v>573</v>
      </c>
      <c r="I7" s="649"/>
      <c r="J7" s="649"/>
      <c r="K7" s="649"/>
      <c r="L7" s="572" t="s">
        <v>8</v>
      </c>
      <c r="M7" s="649" t="s">
        <v>574</v>
      </c>
      <c r="N7" s="649"/>
      <c r="O7" s="649"/>
      <c r="P7" s="649"/>
      <c r="Q7" s="572" t="s">
        <v>8</v>
      </c>
      <c r="R7" s="649" t="s">
        <v>575</v>
      </c>
      <c r="S7" s="649"/>
      <c r="T7" s="649"/>
      <c r="U7" s="649"/>
      <c r="V7" s="649"/>
      <c r="W7" s="628"/>
      <c r="X7" s="628"/>
      <c r="Y7" s="629"/>
    </row>
    <row r="8" spans="2:28" ht="9.75" customHeight="1" x14ac:dyDescent="0.2">
      <c r="B8" s="7"/>
      <c r="C8" s="7"/>
      <c r="D8" s="7"/>
      <c r="E8" s="7"/>
      <c r="F8" s="7"/>
      <c r="G8" s="2"/>
      <c r="I8" s="12"/>
      <c r="J8" s="12"/>
      <c r="K8" s="12"/>
      <c r="L8" s="12"/>
      <c r="M8" s="12"/>
      <c r="N8" s="12"/>
      <c r="O8" s="12"/>
      <c r="P8" s="12"/>
      <c r="Q8" s="12"/>
      <c r="R8" s="12"/>
      <c r="S8" s="12"/>
      <c r="T8" s="12"/>
      <c r="U8" s="12"/>
      <c r="V8" s="12"/>
      <c r="W8" s="12"/>
      <c r="X8" s="12"/>
      <c r="Y8" s="12"/>
    </row>
    <row r="9" spans="2:28" ht="16.5" customHeight="1" x14ac:dyDescent="0.2">
      <c r="B9" s="5"/>
      <c r="C9" s="637"/>
      <c r="D9" s="573"/>
      <c r="E9" s="637"/>
      <c r="F9" s="637"/>
      <c r="G9" s="637"/>
      <c r="H9" s="637"/>
      <c r="I9" s="637"/>
      <c r="J9" s="637"/>
      <c r="K9" s="637"/>
      <c r="L9" s="637"/>
      <c r="M9" s="637"/>
      <c r="N9" s="637"/>
      <c r="O9" s="637"/>
      <c r="P9" s="637"/>
      <c r="Q9" s="637"/>
      <c r="R9" s="637"/>
      <c r="S9" s="637"/>
      <c r="T9" s="4"/>
      <c r="U9" s="637"/>
      <c r="V9" s="637"/>
      <c r="W9" s="637"/>
      <c r="X9" s="637"/>
      <c r="Y9" s="4"/>
      <c r="Z9"/>
      <c r="AA9"/>
      <c r="AB9"/>
    </row>
    <row r="10" spans="2:28" ht="20.100000000000001" customHeight="1" x14ac:dyDescent="0.2">
      <c r="B10" s="59" t="s">
        <v>1282</v>
      </c>
      <c r="D10" s="7"/>
      <c r="T10" s="636"/>
      <c r="V10" s="115" t="s">
        <v>580</v>
      </c>
      <c r="W10" s="115" t="s">
        <v>581</v>
      </c>
      <c r="X10" s="115" t="s">
        <v>582</v>
      </c>
      <c r="Y10" s="636"/>
      <c r="Z10"/>
      <c r="AA10"/>
      <c r="AB10"/>
    </row>
    <row r="11" spans="2:28" ht="10.5" customHeight="1" x14ac:dyDescent="0.2">
      <c r="B11" s="59"/>
      <c r="D11" s="7"/>
      <c r="T11" s="636"/>
      <c r="Y11" s="636"/>
      <c r="Z11"/>
      <c r="AA11"/>
      <c r="AB11"/>
    </row>
    <row r="12" spans="2:28" ht="21" customHeight="1" x14ac:dyDescent="0.2">
      <c r="B12" s="59"/>
      <c r="D12" s="7" t="s">
        <v>605</v>
      </c>
      <c r="E12" s="2256" t="s">
        <v>1608</v>
      </c>
      <c r="F12" s="2256"/>
      <c r="G12" s="2256"/>
      <c r="H12" s="2256"/>
      <c r="I12" s="2256"/>
      <c r="J12" s="2256"/>
      <c r="K12" s="2256"/>
      <c r="L12" s="2256"/>
      <c r="M12" s="2256"/>
      <c r="N12" s="2256"/>
      <c r="O12" s="2256"/>
      <c r="P12" s="2256"/>
      <c r="Q12" s="2256"/>
      <c r="R12" s="2256"/>
      <c r="S12" s="2256"/>
      <c r="T12" s="2558"/>
      <c r="V12" s="7" t="s">
        <v>8</v>
      </c>
      <c r="W12" s="7" t="s">
        <v>581</v>
      </c>
      <c r="X12" s="7" t="s">
        <v>8</v>
      </c>
      <c r="Y12" s="52"/>
    </row>
    <row r="13" spans="2:28" ht="15.75" customHeight="1" x14ac:dyDescent="0.2">
      <c r="B13" s="59"/>
      <c r="D13" s="7"/>
      <c r="T13" s="636"/>
      <c r="V13" s="7"/>
      <c r="W13" s="7"/>
      <c r="X13" s="7"/>
      <c r="Y13" s="63"/>
    </row>
    <row r="14" spans="2:28" ht="27.75" customHeight="1" x14ac:dyDescent="0.2">
      <c r="B14" s="59"/>
      <c r="D14" s="7" t="s">
        <v>607</v>
      </c>
      <c r="E14" s="2254" t="s">
        <v>1283</v>
      </c>
      <c r="F14" s="2254"/>
      <c r="G14" s="2254"/>
      <c r="H14" s="2254"/>
      <c r="I14" s="2254"/>
      <c r="J14" s="2254"/>
      <c r="K14" s="2254"/>
      <c r="L14" s="2254"/>
      <c r="M14" s="2254"/>
      <c r="N14" s="2254"/>
      <c r="O14" s="2254"/>
      <c r="P14" s="2254"/>
      <c r="Q14" s="2254"/>
      <c r="R14" s="2254"/>
      <c r="S14" s="2254"/>
      <c r="T14" s="2571"/>
      <c r="V14" s="7" t="s">
        <v>8</v>
      </c>
      <c r="W14" s="7" t="s">
        <v>581</v>
      </c>
      <c r="X14" s="7" t="s">
        <v>8</v>
      </c>
      <c r="Y14" s="52"/>
    </row>
    <row r="15" spans="2:28" ht="20.25" customHeight="1" x14ac:dyDescent="0.2">
      <c r="B15" s="64"/>
      <c r="D15" s="7"/>
      <c r="E15" s="465" t="s">
        <v>1284</v>
      </c>
      <c r="F15" s="12"/>
      <c r="H15" s="465"/>
      <c r="I15" s="465"/>
      <c r="J15" s="465"/>
      <c r="K15" s="465"/>
      <c r="L15" s="465"/>
      <c r="M15" s="465"/>
      <c r="N15" s="465"/>
      <c r="O15" s="465"/>
      <c r="P15" s="465"/>
      <c r="Q15" s="465"/>
      <c r="R15" s="465"/>
      <c r="S15" s="465"/>
      <c r="U15" s="59"/>
      <c r="Y15" s="636"/>
    </row>
    <row r="16" spans="2:28" ht="18" customHeight="1" x14ac:dyDescent="0.2">
      <c r="B16" s="64"/>
      <c r="D16" s="7"/>
      <c r="E16" s="465" t="s">
        <v>1285</v>
      </c>
      <c r="F16" s="12"/>
      <c r="H16" s="465"/>
      <c r="I16" s="465"/>
      <c r="J16" s="465"/>
      <c r="K16" s="465"/>
      <c r="L16" s="465"/>
      <c r="M16" s="465"/>
      <c r="N16" s="465"/>
      <c r="O16" s="465"/>
      <c r="P16" s="465"/>
      <c r="Q16" s="465"/>
      <c r="R16" s="465"/>
      <c r="S16" s="465"/>
      <c r="U16" s="59"/>
      <c r="Y16" s="636"/>
    </row>
    <row r="17" spans="2:28" ht="20.25" customHeight="1" x14ac:dyDescent="0.2">
      <c r="B17" s="64"/>
      <c r="D17" s="7"/>
      <c r="E17" s="465" t="s">
        <v>1286</v>
      </c>
      <c r="F17" s="12"/>
      <c r="H17" s="465"/>
      <c r="I17" s="465"/>
      <c r="J17" s="465"/>
      <c r="K17" s="465"/>
      <c r="L17" s="465"/>
      <c r="M17" s="465"/>
      <c r="N17" s="465"/>
      <c r="O17" s="465"/>
      <c r="P17" s="465"/>
      <c r="Q17" s="465"/>
      <c r="R17" s="465"/>
      <c r="S17" s="465"/>
      <c r="U17" s="59"/>
      <c r="Y17" s="636"/>
    </row>
    <row r="18" spans="2:28" ht="18.75" customHeight="1" x14ac:dyDescent="0.2">
      <c r="B18" s="64"/>
      <c r="D18" s="7"/>
      <c r="E18" s="465" t="s">
        <v>1287</v>
      </c>
      <c r="F18" s="12"/>
      <c r="H18" s="465"/>
      <c r="I18" s="465"/>
      <c r="J18" s="465"/>
      <c r="K18" s="465"/>
      <c r="L18" s="465"/>
      <c r="M18" s="465"/>
      <c r="N18" s="465"/>
      <c r="O18" s="465"/>
      <c r="P18" s="465"/>
      <c r="Q18" s="465"/>
      <c r="R18" s="465"/>
      <c r="S18" s="465"/>
      <c r="U18" s="59"/>
      <c r="Y18" s="636"/>
    </row>
    <row r="19" spans="2:28" ht="18.75" customHeight="1" x14ac:dyDescent="0.2">
      <c r="B19" s="64"/>
      <c r="D19" s="7"/>
      <c r="E19" s="465" t="s">
        <v>1288</v>
      </c>
      <c r="F19" s="12"/>
      <c r="H19" s="465"/>
      <c r="I19" s="465"/>
      <c r="J19" s="465"/>
      <c r="K19" s="465"/>
      <c r="L19" s="465"/>
      <c r="M19" s="465"/>
      <c r="N19" s="465"/>
      <c r="O19" s="465"/>
      <c r="P19" s="465"/>
      <c r="Q19" s="465"/>
      <c r="R19" s="465"/>
      <c r="S19" s="465"/>
      <c r="U19" s="59"/>
      <c r="Y19" s="636"/>
    </row>
    <row r="20" spans="2:28" ht="18.75" customHeight="1" x14ac:dyDescent="0.2">
      <c r="B20" s="64"/>
      <c r="D20" s="7"/>
      <c r="E20" s="465" t="s">
        <v>1289</v>
      </c>
      <c r="F20" s="12"/>
      <c r="H20" s="465"/>
      <c r="I20" s="465"/>
      <c r="J20" s="465"/>
      <c r="K20" s="465"/>
      <c r="L20" s="465"/>
      <c r="M20" s="465"/>
      <c r="N20" s="465"/>
      <c r="O20" s="465"/>
      <c r="P20" s="465"/>
      <c r="Q20" s="465"/>
      <c r="R20" s="465"/>
      <c r="S20" s="465"/>
      <c r="U20" s="59"/>
      <c r="Y20" s="636"/>
    </row>
    <row r="21" spans="2:28" ht="19.5" customHeight="1" x14ac:dyDescent="0.2">
      <c r="B21" s="64"/>
      <c r="D21" s="7"/>
      <c r="E21" s="465" t="s">
        <v>1290</v>
      </c>
      <c r="F21" s="12"/>
      <c r="H21" s="465"/>
      <c r="I21" s="465"/>
      <c r="J21" s="465"/>
      <c r="K21" s="465"/>
      <c r="L21" s="465"/>
      <c r="M21" s="465"/>
      <c r="N21" s="465"/>
      <c r="O21" s="465"/>
      <c r="P21" s="465"/>
      <c r="Q21" s="465"/>
      <c r="R21" s="465"/>
      <c r="S21" s="465"/>
      <c r="U21" s="59"/>
      <c r="Y21" s="636"/>
    </row>
    <row r="22" spans="2:28" ht="17.25" customHeight="1" x14ac:dyDescent="0.2">
      <c r="B22" s="64"/>
      <c r="D22" s="7"/>
      <c r="E22" s="465" t="s">
        <v>1291</v>
      </c>
      <c r="F22" s="12"/>
      <c r="H22" s="465"/>
      <c r="I22" s="465"/>
      <c r="J22" s="465"/>
      <c r="K22" s="465"/>
      <c r="L22" s="465"/>
      <c r="M22" s="465"/>
      <c r="N22" s="465"/>
      <c r="O22" s="465"/>
      <c r="P22" s="465"/>
      <c r="Q22" s="465"/>
      <c r="R22" s="465"/>
      <c r="S22" s="465"/>
      <c r="U22" s="59"/>
      <c r="Y22" s="636"/>
    </row>
    <row r="23" spans="2:28" ht="20.25" customHeight="1" x14ac:dyDescent="0.2">
      <c r="B23" s="64"/>
      <c r="D23" s="7"/>
      <c r="E23" s="465" t="s">
        <v>1292</v>
      </c>
      <c r="F23" s="12"/>
      <c r="H23" s="465"/>
      <c r="I23" s="465"/>
      <c r="J23" s="465"/>
      <c r="K23" s="465"/>
      <c r="L23" s="465"/>
      <c r="M23" s="465"/>
      <c r="N23" s="465"/>
      <c r="O23" s="465"/>
      <c r="P23" s="465"/>
      <c r="Q23" s="465"/>
      <c r="R23" s="465"/>
      <c r="S23" s="465"/>
      <c r="U23" s="59"/>
      <c r="Y23" s="636"/>
    </row>
    <row r="24" spans="2:28" ht="18" customHeight="1" x14ac:dyDescent="0.2">
      <c r="B24" s="64"/>
      <c r="D24" s="7"/>
      <c r="E24" s="465" t="s">
        <v>1293</v>
      </c>
      <c r="F24" s="12"/>
      <c r="H24" s="465"/>
      <c r="I24" s="465"/>
      <c r="J24" s="465"/>
      <c r="K24" s="465"/>
      <c r="L24" s="465"/>
      <c r="M24" s="465"/>
      <c r="N24" s="465"/>
      <c r="O24" s="465"/>
      <c r="P24" s="465"/>
      <c r="Q24" s="465"/>
      <c r="R24" s="465"/>
      <c r="S24" s="465"/>
      <c r="U24" s="59"/>
      <c r="Y24" s="636"/>
    </row>
    <row r="25" spans="2:28" ht="18.75" customHeight="1" x14ac:dyDescent="0.2">
      <c r="B25" s="64"/>
      <c r="D25" s="7"/>
      <c r="E25" s="465" t="s">
        <v>1294</v>
      </c>
      <c r="F25" s="12"/>
      <c r="H25" s="465"/>
      <c r="I25" s="465"/>
      <c r="J25" s="465"/>
      <c r="K25" s="465"/>
      <c r="L25" s="465"/>
      <c r="M25" s="465"/>
      <c r="N25" s="465"/>
      <c r="O25" s="465"/>
      <c r="P25" s="465"/>
      <c r="Q25" s="465"/>
      <c r="R25" s="465"/>
      <c r="S25" s="465"/>
      <c r="U25" s="59"/>
      <c r="Y25" s="636"/>
    </row>
    <row r="26" spans="2:28" ht="6.75" customHeight="1" x14ac:dyDescent="0.2">
      <c r="B26" s="55"/>
      <c r="C26" s="6"/>
      <c r="D26" s="574"/>
      <c r="E26" s="6"/>
      <c r="F26" s="6"/>
      <c r="G26" s="6"/>
      <c r="H26" s="6"/>
      <c r="I26" s="6"/>
      <c r="J26" s="6"/>
      <c r="K26" s="6"/>
      <c r="L26" s="6"/>
      <c r="M26" s="6"/>
      <c r="N26" s="6"/>
      <c r="O26" s="6"/>
      <c r="P26" s="6"/>
      <c r="Q26" s="6"/>
      <c r="R26" s="6"/>
      <c r="S26" s="6"/>
      <c r="T26" s="56"/>
      <c r="U26" s="6"/>
      <c r="V26" s="6"/>
      <c r="W26" s="6"/>
      <c r="X26" s="6"/>
      <c r="Y26" s="56"/>
    </row>
    <row r="27" spans="2:28" ht="5.25" customHeight="1" x14ac:dyDescent="0.2">
      <c r="D27" s="7"/>
    </row>
    <row r="28" spans="2:28" ht="18.75" customHeight="1" x14ac:dyDescent="0.2">
      <c r="B28" s="1" t="s">
        <v>706</v>
      </c>
    </row>
    <row r="29" spans="2:28" ht="18.75" customHeight="1" x14ac:dyDescent="0.2">
      <c r="B29" s="1" t="s">
        <v>707</v>
      </c>
      <c r="K29"/>
      <c r="L29"/>
      <c r="M29"/>
      <c r="N29"/>
      <c r="O29"/>
      <c r="P29"/>
      <c r="Q29"/>
      <c r="R29"/>
      <c r="S29"/>
      <c r="T29"/>
      <c r="U29"/>
      <c r="V29"/>
      <c r="W29"/>
      <c r="X29"/>
      <c r="Y29"/>
      <c r="Z29"/>
      <c r="AA29"/>
      <c r="AB29"/>
    </row>
    <row r="30" spans="2:28" ht="6.75" customHeight="1" x14ac:dyDescent="0.2"/>
    <row r="122" spans="3:7" x14ac:dyDescent="0.2">
      <c r="C122" s="6"/>
      <c r="D122" s="6"/>
      <c r="E122" s="6"/>
      <c r="F122" s="6"/>
      <c r="G122" s="6"/>
    </row>
    <row r="123" spans="3:7" x14ac:dyDescent="0.2">
      <c r="C123" s="637"/>
    </row>
  </sheetData>
  <mergeCells count="6">
    <mergeCell ref="E14:T14"/>
    <mergeCell ref="B4:Y4"/>
    <mergeCell ref="B6:F6"/>
    <mergeCell ref="G6:Y6"/>
    <mergeCell ref="B7:F7"/>
    <mergeCell ref="E12:T12"/>
  </mergeCells>
  <phoneticPr fontId="10"/>
  <dataValidations count="1">
    <dataValidation type="list" allowBlank="1" showInputMessage="1" showErrorMessage="1" sqref="Q7 G7 L7 V12 X12 X14 V14" xr:uid="{00000000-0002-0000-3800-000000000000}">
      <formula1>"□,■"</formula1>
    </dataValidation>
  </dataValidations>
  <pageMargins left="0.7" right="0.7" top="0.75" bottom="0.75" header="0.3" footer="0.3"/>
  <pageSetup paperSize="9" scale="96" fitToHeight="0" orientation="portrai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98">
    <tabColor indexed="51"/>
  </sheetPr>
  <dimension ref="A1:S84"/>
  <sheetViews>
    <sheetView view="pageBreakPreview" topLeftCell="A53" zoomScaleNormal="100" zoomScaleSheetLayoutView="100" workbookViewId="0">
      <selection activeCell="A3" sqref="A3:Q3"/>
    </sheetView>
  </sheetViews>
  <sheetFormatPr defaultColWidth="9" defaultRowHeight="13.2" x14ac:dyDescent="0.2"/>
  <cols>
    <col min="1" max="1" width="2.88671875" style="1023" customWidth="1"/>
    <col min="2" max="2" width="3" style="1023" customWidth="1"/>
    <col min="3" max="4" width="5.6640625" style="1023" customWidth="1"/>
    <col min="5" max="5" width="5.77734375" style="1023" customWidth="1"/>
    <col min="6" max="18" width="5" style="1023" customWidth="1"/>
    <col min="19" max="19" width="4.6640625" style="1023" customWidth="1"/>
    <col min="20" max="16384" width="9" style="1023"/>
  </cols>
  <sheetData>
    <row r="1" spans="1:19" ht="15.45" customHeight="1" x14ac:dyDescent="0.2">
      <c r="Q1" s="1024"/>
      <c r="S1" s="1024"/>
    </row>
    <row r="2" spans="1:19" ht="15.45" customHeight="1" x14ac:dyDescent="0.2">
      <c r="Q2" s="1024"/>
    </row>
    <row r="3" spans="1:19" ht="15.45" customHeight="1" x14ac:dyDescent="0.2">
      <c r="A3" s="2745" t="s">
        <v>2034</v>
      </c>
      <c r="B3" s="2745"/>
      <c r="C3" s="2745"/>
      <c r="D3" s="2745"/>
      <c r="E3" s="2745"/>
      <c r="F3" s="2745"/>
      <c r="G3" s="2745"/>
      <c r="H3" s="2745"/>
      <c r="I3" s="2745"/>
      <c r="J3" s="2745"/>
      <c r="K3" s="2745"/>
      <c r="L3" s="2745"/>
      <c r="M3" s="2745"/>
      <c r="N3" s="2745"/>
      <c r="O3" s="2745"/>
      <c r="P3" s="2745"/>
      <c r="Q3" s="2745"/>
    </row>
    <row r="4" spans="1:19" s="1025" customFormat="1" ht="15.45" customHeight="1" x14ac:dyDescent="0.2"/>
    <row r="5" spans="1:19" s="1025" customFormat="1" ht="22.5" customHeight="1" x14ac:dyDescent="0.2">
      <c r="A5" s="2746" t="s">
        <v>1688</v>
      </c>
      <c r="B5" s="2747"/>
      <c r="C5" s="2747"/>
      <c r="D5" s="2748"/>
      <c r="E5" s="2746"/>
      <c r="F5" s="2747"/>
      <c r="G5" s="2747"/>
      <c r="H5" s="2747"/>
      <c r="I5" s="2747"/>
      <c r="J5" s="2747"/>
      <c r="K5" s="2747"/>
      <c r="L5" s="2747"/>
      <c r="M5" s="2747"/>
      <c r="N5" s="2747"/>
      <c r="O5" s="2747"/>
      <c r="P5" s="2747"/>
      <c r="Q5" s="2748"/>
    </row>
    <row r="6" spans="1:19" s="1025" customFormat="1" ht="22.5" customHeight="1" x14ac:dyDescent="0.2">
      <c r="A6" s="2749" t="s">
        <v>1689</v>
      </c>
      <c r="B6" s="2750"/>
      <c r="C6" s="2750"/>
      <c r="D6" s="2751"/>
      <c r="E6" s="1026" t="s">
        <v>605</v>
      </c>
      <c r="F6" s="1027" t="s">
        <v>489</v>
      </c>
      <c r="G6" s="1027"/>
      <c r="H6" s="1027"/>
      <c r="I6" s="1027"/>
      <c r="J6" s="1028" t="s">
        <v>607</v>
      </c>
      <c r="K6" s="1027" t="s">
        <v>1823</v>
      </c>
      <c r="L6" s="1027"/>
      <c r="M6" s="1027"/>
      <c r="N6" s="1027"/>
      <c r="O6" s="1027"/>
      <c r="P6" s="1027"/>
      <c r="Q6" s="1029"/>
    </row>
    <row r="7" spans="1:19" s="1025" customFormat="1" ht="15.45" customHeight="1" x14ac:dyDescent="0.2"/>
    <row r="8" spans="1:19" s="1025" customFormat="1" ht="15.45" customHeight="1" x14ac:dyDescent="0.2"/>
    <row r="9" spans="1:19" s="1025" customFormat="1" ht="15.45" customHeight="1" x14ac:dyDescent="0.2">
      <c r="A9" s="1025" t="s">
        <v>2035</v>
      </c>
      <c r="Q9" s="1027"/>
      <c r="R9" s="1027"/>
      <c r="S9" s="1027"/>
    </row>
    <row r="10" spans="1:19" s="1025" customFormat="1" ht="15.45" customHeight="1" x14ac:dyDescent="0.2">
      <c r="A10" s="1030"/>
      <c r="B10" s="1031"/>
      <c r="C10" s="1031"/>
      <c r="D10" s="1031"/>
      <c r="E10" s="1031"/>
      <c r="F10" s="1031"/>
      <c r="G10" s="1031"/>
      <c r="H10" s="1031"/>
      <c r="I10" s="1031"/>
      <c r="J10" s="1031"/>
      <c r="K10" s="1031"/>
      <c r="L10" s="1031"/>
      <c r="M10" s="1031"/>
      <c r="N10" s="1031"/>
      <c r="O10" s="1031"/>
      <c r="P10" s="1031"/>
      <c r="S10" s="1032"/>
    </row>
    <row r="11" spans="1:19" s="1025" customFormat="1" ht="15.9" customHeight="1" thickBot="1" x14ac:dyDescent="0.25">
      <c r="A11" s="1033" t="s">
        <v>2036</v>
      </c>
      <c r="B11" s="2752" t="s">
        <v>2037</v>
      </c>
      <c r="C11" s="2752"/>
      <c r="D11" s="2752"/>
      <c r="E11" s="2752"/>
      <c r="F11" s="2752"/>
      <c r="G11" s="2752"/>
      <c r="H11" s="2752"/>
      <c r="I11" s="2752"/>
      <c r="J11" s="2752"/>
      <c r="K11" s="2752"/>
      <c r="L11" s="2752"/>
      <c r="M11" s="2752"/>
      <c r="N11" s="2752"/>
      <c r="O11" s="2752"/>
      <c r="P11" s="2752"/>
      <c r="Q11" s="2752"/>
      <c r="S11" s="1034"/>
    </row>
    <row r="12" spans="1:19" s="1025" customFormat="1" ht="27.45" customHeight="1" x14ac:dyDescent="0.2">
      <c r="A12" s="1035"/>
      <c r="B12" s="1036"/>
      <c r="C12" s="2742" t="s">
        <v>1693</v>
      </c>
      <c r="D12" s="2743"/>
      <c r="E12" s="2744"/>
      <c r="F12" s="1037" t="s">
        <v>2038</v>
      </c>
      <c r="G12" s="1037" t="s">
        <v>2038</v>
      </c>
      <c r="H12" s="1037" t="s">
        <v>2038</v>
      </c>
      <c r="I12" s="1037" t="s">
        <v>2038</v>
      </c>
      <c r="J12" s="1037" t="s">
        <v>2038</v>
      </c>
      <c r="K12" s="1037" t="s">
        <v>2038</v>
      </c>
      <c r="L12" s="1038" t="s">
        <v>869</v>
      </c>
      <c r="S12" s="1034"/>
    </row>
    <row r="13" spans="1:19" s="1025" customFormat="1" ht="37.5" customHeight="1" thickBot="1" x14ac:dyDescent="0.25">
      <c r="A13" s="1035"/>
      <c r="B13" s="1039" t="s">
        <v>605</v>
      </c>
      <c r="C13" s="1040" t="s">
        <v>2039</v>
      </c>
      <c r="D13" s="1041"/>
      <c r="E13" s="1042"/>
      <c r="F13" s="1042"/>
      <c r="G13" s="1042"/>
      <c r="H13" s="1042"/>
      <c r="I13" s="1042"/>
      <c r="J13" s="1042"/>
      <c r="K13" s="1042"/>
      <c r="L13" s="1043">
        <f>SUM(F13:K13)</f>
        <v>0</v>
      </c>
      <c r="M13" s="1025" t="s">
        <v>2040</v>
      </c>
      <c r="N13" s="1044" t="s">
        <v>2041</v>
      </c>
      <c r="S13" s="1034"/>
    </row>
    <row r="14" spans="1:19" s="1025" customFormat="1" ht="42" customHeight="1" thickBot="1" x14ac:dyDescent="0.25">
      <c r="A14" s="1035"/>
      <c r="B14" s="1045" t="s">
        <v>607</v>
      </c>
      <c r="C14" s="2753" t="s">
        <v>2042</v>
      </c>
      <c r="D14" s="2754"/>
      <c r="E14" s="2755"/>
      <c r="F14" s="1042"/>
      <c r="G14" s="1042"/>
      <c r="H14" s="1042"/>
      <c r="I14" s="1042"/>
      <c r="J14" s="1042"/>
      <c r="K14" s="1042"/>
      <c r="L14" s="1046">
        <f>SUM(F14:K14)</f>
        <v>0</v>
      </c>
      <c r="M14" s="1025" t="s">
        <v>2043</v>
      </c>
      <c r="N14" s="1047"/>
      <c r="O14" s="1025" t="s">
        <v>445</v>
      </c>
      <c r="P14" s="1048" t="s">
        <v>1698</v>
      </c>
      <c r="Q14" s="2756" t="s">
        <v>2044</v>
      </c>
      <c r="R14" s="2756"/>
      <c r="S14" s="1034"/>
    </row>
    <row r="15" spans="1:19" s="1025" customFormat="1" ht="18" customHeight="1" x14ac:dyDescent="0.2">
      <c r="A15" s="1035"/>
      <c r="D15" s="1048"/>
      <c r="E15" s="1048"/>
      <c r="F15" s="1048"/>
      <c r="G15" s="1048"/>
      <c r="H15" s="1048"/>
      <c r="I15" s="1048"/>
      <c r="J15" s="1048"/>
      <c r="K15" s="1048"/>
      <c r="L15" s="1048"/>
      <c r="M15" s="1048"/>
      <c r="N15" s="1048"/>
      <c r="O15" s="1048"/>
      <c r="Q15" s="1049"/>
      <c r="S15" s="1034"/>
    </row>
    <row r="16" spans="1:19" s="1025" customFormat="1" ht="15.45" customHeight="1" thickBot="1" x14ac:dyDescent="0.25">
      <c r="A16" s="1033" t="s">
        <v>2045</v>
      </c>
      <c r="B16" s="2752" t="s">
        <v>2046</v>
      </c>
      <c r="C16" s="2752"/>
      <c r="D16" s="2752"/>
      <c r="E16" s="2752"/>
      <c r="F16" s="2752"/>
      <c r="G16" s="2752"/>
      <c r="H16" s="2752"/>
      <c r="I16" s="2752"/>
      <c r="J16" s="2752"/>
      <c r="K16" s="2752"/>
      <c r="L16" s="2752"/>
      <c r="M16" s="2752"/>
      <c r="N16" s="2752"/>
      <c r="O16" s="2752"/>
      <c r="P16" s="2752"/>
      <c r="Q16" s="2752"/>
      <c r="S16" s="1034"/>
    </row>
    <row r="17" spans="1:19" s="1025" customFormat="1" ht="27.45" customHeight="1" x14ac:dyDescent="0.2">
      <c r="A17" s="1035"/>
      <c r="B17" s="1036"/>
      <c r="C17" s="2742" t="s">
        <v>1693</v>
      </c>
      <c r="D17" s="2743"/>
      <c r="E17" s="2744"/>
      <c r="F17" s="1037" t="s">
        <v>2038</v>
      </c>
      <c r="G17" s="1037" t="s">
        <v>2038</v>
      </c>
      <c r="H17" s="1037" t="s">
        <v>2038</v>
      </c>
      <c r="I17" s="1037" t="s">
        <v>2038</v>
      </c>
      <c r="J17" s="1037" t="s">
        <v>2038</v>
      </c>
      <c r="K17" s="1037" t="s">
        <v>2038</v>
      </c>
      <c r="L17" s="1037" t="s">
        <v>2038</v>
      </c>
      <c r="M17" s="1037" t="s">
        <v>2038</v>
      </c>
      <c r="N17" s="1037" t="s">
        <v>2038</v>
      </c>
      <c r="O17" s="1037" t="s">
        <v>2038</v>
      </c>
      <c r="P17" s="1037" t="s">
        <v>2038</v>
      </c>
      <c r="Q17" s="1037" t="s">
        <v>2038</v>
      </c>
      <c r="R17" s="1038" t="s">
        <v>869</v>
      </c>
      <c r="S17" s="1034"/>
    </row>
    <row r="18" spans="1:19" s="1025" customFormat="1" ht="37.5" customHeight="1" thickBot="1" x14ac:dyDescent="0.25">
      <c r="A18" s="1035"/>
      <c r="B18" s="1039" t="s">
        <v>605</v>
      </c>
      <c r="C18" s="1040" t="s">
        <v>2039</v>
      </c>
      <c r="D18" s="1041"/>
      <c r="E18" s="1042"/>
      <c r="F18" s="1042"/>
      <c r="G18" s="1042"/>
      <c r="H18" s="1042"/>
      <c r="I18" s="1042"/>
      <c r="J18" s="1042"/>
      <c r="K18" s="1042"/>
      <c r="L18" s="1042"/>
      <c r="M18" s="1042"/>
      <c r="N18" s="1042"/>
      <c r="O18" s="1042"/>
      <c r="P18" s="1042"/>
      <c r="Q18" s="1042"/>
      <c r="R18" s="1046">
        <f>SUM(F18:Q18)</f>
        <v>0</v>
      </c>
      <c r="S18" s="1034" t="s">
        <v>2040</v>
      </c>
    </row>
    <row r="19" spans="1:19" s="1025" customFormat="1" ht="42" customHeight="1" thickBot="1" x14ac:dyDescent="0.25">
      <c r="A19" s="1035"/>
      <c r="B19" s="1045" t="s">
        <v>607</v>
      </c>
      <c r="C19" s="2753" t="s">
        <v>2042</v>
      </c>
      <c r="D19" s="2754"/>
      <c r="E19" s="2755"/>
      <c r="F19" s="1050"/>
      <c r="G19" s="1050"/>
      <c r="H19" s="1050"/>
      <c r="I19" s="1050"/>
      <c r="J19" s="1050"/>
      <c r="K19" s="1050"/>
      <c r="L19" s="1042"/>
      <c r="M19" s="1042"/>
      <c r="N19" s="1042"/>
      <c r="O19" s="1042"/>
      <c r="P19" s="1042"/>
      <c r="Q19" s="1042"/>
      <c r="R19" s="1046">
        <f>SUM(F19:Q19)</f>
        <v>0</v>
      </c>
      <c r="S19" s="1034" t="s">
        <v>2043</v>
      </c>
    </row>
    <row r="20" spans="1:19" s="1025" customFormat="1" ht="18" customHeight="1" thickBot="1" x14ac:dyDescent="0.25">
      <c r="A20" s="1035"/>
      <c r="D20" s="1048"/>
      <c r="E20" s="1048"/>
      <c r="F20" s="1048"/>
      <c r="G20" s="1048"/>
      <c r="H20" s="1048"/>
      <c r="I20" s="1048"/>
      <c r="J20" s="1048"/>
      <c r="K20" s="1048"/>
      <c r="L20" s="1048"/>
      <c r="M20" s="1048"/>
      <c r="N20" s="1044" t="s">
        <v>2041</v>
      </c>
      <c r="S20" s="1034"/>
    </row>
    <row r="21" spans="1:19" s="1025" customFormat="1" ht="42" customHeight="1" thickBot="1" x14ac:dyDescent="0.25">
      <c r="A21" s="1035"/>
      <c r="D21" s="1048"/>
      <c r="E21" s="1048"/>
      <c r="F21" s="1048"/>
      <c r="G21" s="1048"/>
      <c r="H21" s="1048"/>
      <c r="I21" s="1048"/>
      <c r="J21" s="1048"/>
      <c r="K21" s="1048"/>
      <c r="L21" s="1048"/>
      <c r="M21" s="1048"/>
      <c r="N21" s="1047"/>
      <c r="O21" s="1025" t="s">
        <v>445</v>
      </c>
      <c r="P21" s="1048" t="s">
        <v>1698</v>
      </c>
      <c r="Q21" s="2756" t="s">
        <v>2044</v>
      </c>
      <c r="R21" s="2756"/>
      <c r="S21" s="1034"/>
    </row>
    <row r="22" spans="1:19" s="1025" customFormat="1" ht="18" customHeight="1" x14ac:dyDescent="0.2">
      <c r="A22" s="1035"/>
      <c r="D22" s="1048"/>
      <c r="E22" s="1048"/>
      <c r="F22" s="1048"/>
      <c r="G22" s="1048"/>
      <c r="H22" s="1048"/>
      <c r="I22" s="1048"/>
      <c r="J22" s="1048"/>
      <c r="K22" s="1048"/>
      <c r="L22" s="1048"/>
      <c r="M22" s="1048"/>
      <c r="Q22" s="1051"/>
      <c r="S22" s="1034"/>
    </row>
    <row r="23" spans="1:19" s="1025" customFormat="1" ht="15.45" customHeight="1" thickBot="1" x14ac:dyDescent="0.25">
      <c r="A23" s="1033" t="s">
        <v>2047</v>
      </c>
      <c r="B23" s="2752" t="s">
        <v>2048</v>
      </c>
      <c r="C23" s="2752"/>
      <c r="D23" s="2752"/>
      <c r="E23" s="2752"/>
      <c r="F23" s="2752"/>
      <c r="G23" s="2752"/>
      <c r="H23" s="2752"/>
      <c r="I23" s="2752"/>
      <c r="J23" s="2752"/>
      <c r="K23" s="2752"/>
      <c r="L23" s="2752"/>
      <c r="M23" s="2752"/>
      <c r="N23" s="2752"/>
      <c r="O23" s="2752"/>
      <c r="P23" s="2752"/>
      <c r="Q23" s="2752"/>
      <c r="S23" s="1034"/>
    </row>
    <row r="24" spans="1:19" s="1025" customFormat="1" ht="27.45" customHeight="1" x14ac:dyDescent="0.2">
      <c r="A24" s="1035"/>
      <c r="B24" s="1036"/>
      <c r="C24" s="2742" t="s">
        <v>1693</v>
      </c>
      <c r="D24" s="2743"/>
      <c r="E24" s="2744"/>
      <c r="F24" s="1037" t="s">
        <v>2038</v>
      </c>
      <c r="G24" s="1037" t="s">
        <v>2038</v>
      </c>
      <c r="H24" s="1037" t="s">
        <v>2038</v>
      </c>
      <c r="I24" s="1037" t="s">
        <v>2038</v>
      </c>
      <c r="J24" s="1037" t="s">
        <v>2038</v>
      </c>
      <c r="K24" s="1037" t="s">
        <v>2038</v>
      </c>
      <c r="L24" s="1038" t="s">
        <v>869</v>
      </c>
      <c r="S24" s="1034"/>
    </row>
    <row r="25" spans="1:19" s="1025" customFormat="1" ht="37.5" customHeight="1" thickBot="1" x14ac:dyDescent="0.25">
      <c r="A25" s="1035"/>
      <c r="B25" s="1039" t="s">
        <v>605</v>
      </c>
      <c r="C25" s="1040" t="s">
        <v>2039</v>
      </c>
      <c r="D25" s="1041"/>
      <c r="E25" s="1042"/>
      <c r="F25" s="1042"/>
      <c r="G25" s="1042"/>
      <c r="H25" s="1042"/>
      <c r="I25" s="1042"/>
      <c r="J25" s="1042"/>
      <c r="K25" s="1042"/>
      <c r="L25" s="1046">
        <f>SUM(F25:K25)</f>
        <v>0</v>
      </c>
      <c r="M25" s="1025" t="s">
        <v>2049</v>
      </c>
      <c r="N25" s="1044" t="s">
        <v>2050</v>
      </c>
      <c r="S25" s="1034"/>
    </row>
    <row r="26" spans="1:19" s="1025" customFormat="1" ht="43.5" customHeight="1" thickBot="1" x14ac:dyDescent="0.25">
      <c r="A26" s="1035"/>
      <c r="B26" s="1045" t="s">
        <v>607</v>
      </c>
      <c r="C26" s="2753" t="s">
        <v>2051</v>
      </c>
      <c r="D26" s="2754"/>
      <c r="E26" s="2755"/>
      <c r="F26" s="1042"/>
      <c r="G26" s="1042"/>
      <c r="H26" s="1042"/>
      <c r="I26" s="1042"/>
      <c r="J26" s="1042"/>
      <c r="K26" s="1042"/>
      <c r="L26" s="1046">
        <f>SUM(F26:K26)</f>
        <v>0</v>
      </c>
      <c r="M26" s="1025" t="s">
        <v>2052</v>
      </c>
      <c r="N26" s="1047"/>
      <c r="O26" s="1025" t="s">
        <v>445</v>
      </c>
      <c r="P26" s="1048" t="s">
        <v>1698</v>
      </c>
      <c r="Q26" s="2756" t="s">
        <v>2053</v>
      </c>
      <c r="R26" s="2756"/>
      <c r="S26" s="1034"/>
    </row>
    <row r="27" spans="1:19" s="1025" customFormat="1" ht="18" customHeight="1" x14ac:dyDescent="0.2">
      <c r="A27" s="1035"/>
      <c r="B27" s="1048"/>
      <c r="C27" s="1052"/>
      <c r="D27" s="1052"/>
      <c r="E27" s="1052"/>
      <c r="L27" s="1048"/>
      <c r="Q27" s="1051"/>
      <c r="S27" s="1034"/>
    </row>
    <row r="28" spans="1:19" s="1025" customFormat="1" ht="15.45" customHeight="1" thickBot="1" x14ac:dyDescent="0.25">
      <c r="A28" s="1033" t="s">
        <v>2054</v>
      </c>
      <c r="B28" s="2752" t="s">
        <v>2055</v>
      </c>
      <c r="C28" s="2752"/>
      <c r="D28" s="2752"/>
      <c r="E28" s="2752"/>
      <c r="F28" s="2752"/>
      <c r="G28" s="2752"/>
      <c r="H28" s="2752"/>
      <c r="I28" s="2752"/>
      <c r="J28" s="2752"/>
      <c r="K28" s="2752"/>
      <c r="L28" s="2752"/>
      <c r="M28" s="2752"/>
      <c r="N28" s="2752"/>
      <c r="O28" s="2752"/>
      <c r="P28" s="2752"/>
      <c r="Q28" s="2752"/>
      <c r="R28" s="1053"/>
      <c r="S28" s="1034"/>
    </row>
    <row r="29" spans="1:19" s="1025" customFormat="1" ht="27.45" customHeight="1" x14ac:dyDescent="0.2">
      <c r="A29" s="1035"/>
      <c r="B29" s="1036"/>
      <c r="C29" s="2742" t="s">
        <v>1693</v>
      </c>
      <c r="D29" s="2743"/>
      <c r="E29" s="2744"/>
      <c r="F29" s="1037" t="s">
        <v>2038</v>
      </c>
      <c r="G29" s="1037" t="s">
        <v>2038</v>
      </c>
      <c r="H29" s="1037" t="s">
        <v>2038</v>
      </c>
      <c r="I29" s="1037" t="s">
        <v>2038</v>
      </c>
      <c r="J29" s="1037" t="s">
        <v>2038</v>
      </c>
      <c r="K29" s="1037" t="s">
        <v>2038</v>
      </c>
      <c r="L29" s="1037" t="s">
        <v>2038</v>
      </c>
      <c r="M29" s="1037" t="s">
        <v>2038</v>
      </c>
      <c r="N29" s="1037" t="s">
        <v>2038</v>
      </c>
      <c r="O29" s="1037" t="s">
        <v>2038</v>
      </c>
      <c r="P29" s="1037" t="s">
        <v>2038</v>
      </c>
      <c r="Q29" s="1037" t="s">
        <v>2038</v>
      </c>
      <c r="R29" s="1038" t="s">
        <v>869</v>
      </c>
      <c r="S29" s="1034"/>
    </row>
    <row r="30" spans="1:19" s="1025" customFormat="1" ht="37.5" customHeight="1" thickBot="1" x14ac:dyDescent="0.25">
      <c r="A30" s="1035"/>
      <c r="B30" s="1039" t="s">
        <v>605</v>
      </c>
      <c r="C30" s="1040" t="s">
        <v>2039</v>
      </c>
      <c r="D30" s="1041"/>
      <c r="E30" s="1042"/>
      <c r="F30" s="1042"/>
      <c r="G30" s="1042"/>
      <c r="H30" s="1042"/>
      <c r="I30" s="1042"/>
      <c r="J30" s="1042"/>
      <c r="K30" s="1042"/>
      <c r="L30" s="1042"/>
      <c r="M30" s="1042"/>
      <c r="N30" s="1042"/>
      <c r="O30" s="1042"/>
      <c r="P30" s="1042"/>
      <c r="Q30" s="1042"/>
      <c r="R30" s="1046">
        <f>SUM(F30:Q30)</f>
        <v>0</v>
      </c>
      <c r="S30" s="1034" t="s">
        <v>2049</v>
      </c>
    </row>
    <row r="31" spans="1:19" s="1025" customFormat="1" ht="43.5" customHeight="1" thickBot="1" x14ac:dyDescent="0.25">
      <c r="A31" s="1035"/>
      <c r="B31" s="1045" t="s">
        <v>607</v>
      </c>
      <c r="C31" s="2753" t="s">
        <v>2051</v>
      </c>
      <c r="D31" s="2754"/>
      <c r="E31" s="2755"/>
      <c r="F31" s="1050"/>
      <c r="G31" s="1050"/>
      <c r="H31" s="1050"/>
      <c r="I31" s="1050"/>
      <c r="J31" s="1050"/>
      <c r="K31" s="1050"/>
      <c r="L31" s="1042"/>
      <c r="M31" s="1042"/>
      <c r="N31" s="1042"/>
      <c r="O31" s="1042"/>
      <c r="P31" s="1042"/>
      <c r="Q31" s="1042"/>
      <c r="R31" s="1046">
        <f>SUM(F31:Q31)</f>
        <v>0</v>
      </c>
      <c r="S31" s="1034" t="s">
        <v>2052</v>
      </c>
    </row>
    <row r="32" spans="1:19" s="1025" customFormat="1" ht="18" customHeight="1" thickBot="1" x14ac:dyDescent="0.25">
      <c r="A32" s="1035"/>
      <c r="D32" s="1048"/>
      <c r="E32" s="1048"/>
      <c r="F32" s="1048"/>
      <c r="G32" s="1048"/>
      <c r="H32" s="1048"/>
      <c r="I32" s="1048"/>
      <c r="J32" s="1048"/>
      <c r="K32" s="1048"/>
      <c r="L32" s="1048"/>
      <c r="M32" s="1048"/>
      <c r="N32" s="1044" t="s">
        <v>2050</v>
      </c>
      <c r="S32" s="1034"/>
    </row>
    <row r="33" spans="1:19" s="1025" customFormat="1" ht="42" customHeight="1" thickBot="1" x14ac:dyDescent="0.25">
      <c r="A33" s="1035"/>
      <c r="D33" s="1048"/>
      <c r="E33" s="1048"/>
      <c r="F33" s="1048"/>
      <c r="G33" s="1048"/>
      <c r="H33" s="1048"/>
      <c r="I33" s="1048"/>
      <c r="J33" s="1048"/>
      <c r="K33" s="1048"/>
      <c r="L33" s="1048"/>
      <c r="M33" s="1048"/>
      <c r="N33" s="1047"/>
      <c r="O33" s="1025" t="s">
        <v>445</v>
      </c>
      <c r="P33" s="1025" t="s">
        <v>1698</v>
      </c>
      <c r="Q33" s="2756" t="s">
        <v>2053</v>
      </c>
      <c r="R33" s="2756"/>
      <c r="S33" s="1034"/>
    </row>
    <row r="34" spans="1:19" s="1025" customFormat="1" ht="18" customHeight="1" x14ac:dyDescent="0.2">
      <c r="A34" s="1054"/>
      <c r="B34" s="1027"/>
      <c r="C34" s="1027"/>
      <c r="D34" s="1055"/>
      <c r="E34" s="1055"/>
      <c r="F34" s="1055"/>
      <c r="G34" s="1055"/>
      <c r="H34" s="1055"/>
      <c r="I34" s="1055"/>
      <c r="J34" s="1055"/>
      <c r="K34" s="1055"/>
      <c r="L34" s="1055"/>
      <c r="M34" s="1055"/>
      <c r="N34" s="1055"/>
      <c r="O34" s="1055"/>
      <c r="P34" s="1027"/>
      <c r="Q34" s="1056"/>
      <c r="R34" s="1027"/>
      <c r="S34" s="1029"/>
    </row>
    <row r="35" spans="1:19" s="1025" customFormat="1" ht="18" customHeight="1" x14ac:dyDescent="0.2">
      <c r="A35" s="1030"/>
      <c r="B35" s="1031"/>
      <c r="C35" s="1031"/>
      <c r="D35" s="1057"/>
      <c r="E35" s="1057"/>
      <c r="F35" s="1057"/>
      <c r="G35" s="1057"/>
      <c r="H35" s="1057"/>
      <c r="I35" s="1057"/>
      <c r="J35" s="1057"/>
      <c r="K35" s="1057"/>
      <c r="L35" s="1057"/>
      <c r="M35" s="1057"/>
      <c r="N35" s="1057"/>
      <c r="O35" s="1057"/>
      <c r="P35" s="1031"/>
      <c r="Q35" s="1058"/>
      <c r="R35" s="1031"/>
      <c r="S35" s="1032"/>
    </row>
    <row r="36" spans="1:19" s="1025" customFormat="1" ht="15.45" customHeight="1" x14ac:dyDescent="0.2">
      <c r="A36" s="1033" t="s">
        <v>2056</v>
      </c>
      <c r="B36" s="2757" t="s">
        <v>2057</v>
      </c>
      <c r="C36" s="2757"/>
      <c r="D36" s="2757"/>
      <c r="E36" s="2757"/>
      <c r="F36" s="2757"/>
      <c r="G36" s="2757"/>
      <c r="H36" s="2757"/>
      <c r="I36" s="2757"/>
      <c r="J36" s="2757"/>
      <c r="K36" s="2757"/>
      <c r="L36" s="2757"/>
      <c r="M36" s="2757"/>
      <c r="N36" s="2757"/>
      <c r="O36" s="2757"/>
      <c r="P36" s="2757"/>
      <c r="Q36" s="2757"/>
      <c r="R36" s="2757"/>
      <c r="S36" s="2758"/>
    </row>
    <row r="37" spans="1:19" s="1025" customFormat="1" ht="15.45" customHeight="1" x14ac:dyDescent="0.2">
      <c r="A37" s="1035"/>
      <c r="B37" s="2759" t="s">
        <v>1693</v>
      </c>
      <c r="C37" s="2759"/>
      <c r="D37" s="2760" t="s">
        <v>2058</v>
      </c>
      <c r="E37" s="2759"/>
      <c r="F37" s="2759"/>
      <c r="G37" s="2760" t="s">
        <v>2059</v>
      </c>
      <c r="H37" s="2759"/>
      <c r="I37" s="2759"/>
      <c r="J37" s="2761" t="s">
        <v>1696</v>
      </c>
      <c r="K37" s="2761"/>
      <c r="L37" s="2761"/>
      <c r="M37" s="2761" t="s">
        <v>2060</v>
      </c>
      <c r="N37" s="2761"/>
      <c r="O37" s="2761"/>
      <c r="S37" s="1034"/>
    </row>
    <row r="38" spans="1:19" s="1025" customFormat="1" ht="15.45" customHeight="1" x14ac:dyDescent="0.2">
      <c r="A38" s="1035"/>
      <c r="B38" s="2759"/>
      <c r="C38" s="2759"/>
      <c r="D38" s="2760"/>
      <c r="E38" s="2759"/>
      <c r="F38" s="2759"/>
      <c r="G38" s="2760"/>
      <c r="H38" s="2759"/>
      <c r="I38" s="2759"/>
      <c r="J38" s="2761"/>
      <c r="K38" s="2761"/>
      <c r="L38" s="2761"/>
      <c r="M38" s="2761"/>
      <c r="N38" s="2761"/>
      <c r="O38" s="2761"/>
      <c r="S38" s="1034"/>
    </row>
    <row r="39" spans="1:19" s="1025" customFormat="1" ht="15.45" customHeight="1" x14ac:dyDescent="0.2">
      <c r="A39" s="1035"/>
      <c r="B39" s="2759"/>
      <c r="C39" s="2759"/>
      <c r="D39" s="2759"/>
      <c r="E39" s="2759"/>
      <c r="F39" s="2759"/>
      <c r="G39" s="2759"/>
      <c r="H39" s="2759"/>
      <c r="I39" s="2759"/>
      <c r="J39" s="2761"/>
      <c r="K39" s="2761"/>
      <c r="L39" s="2761"/>
      <c r="M39" s="2761"/>
      <c r="N39" s="2761"/>
      <c r="O39" s="2761"/>
      <c r="S39" s="1034"/>
    </row>
    <row r="40" spans="1:19" s="1025" customFormat="1" ht="18" customHeight="1" x14ac:dyDescent="0.2">
      <c r="A40" s="1035"/>
      <c r="B40" s="1059"/>
      <c r="C40" s="1060" t="s">
        <v>1046</v>
      </c>
      <c r="D40" s="2762"/>
      <c r="E40" s="2762"/>
      <c r="F40" s="2762"/>
      <c r="G40" s="2762"/>
      <c r="H40" s="2762"/>
      <c r="I40" s="2762"/>
      <c r="J40" s="2763"/>
      <c r="K40" s="2764"/>
      <c r="L40" s="1061" t="s">
        <v>445</v>
      </c>
      <c r="M40" s="2765">
        <f>+(J43/3)*100</f>
        <v>0</v>
      </c>
      <c r="N40" s="2766"/>
      <c r="O40" s="1032"/>
      <c r="Q40" s="2756" t="s">
        <v>929</v>
      </c>
      <c r="R40" s="2756"/>
      <c r="S40" s="1034"/>
    </row>
    <row r="41" spans="1:19" s="1025" customFormat="1" ht="18" customHeight="1" x14ac:dyDescent="0.2">
      <c r="A41" s="1035"/>
      <c r="B41" s="1062"/>
      <c r="C41" s="1063" t="s">
        <v>429</v>
      </c>
      <c r="D41" s="2771"/>
      <c r="E41" s="2771"/>
      <c r="F41" s="2771"/>
      <c r="G41" s="2771"/>
      <c r="H41" s="2771"/>
      <c r="I41" s="2771"/>
      <c r="J41" s="2772"/>
      <c r="K41" s="2773"/>
      <c r="L41" s="1064" t="s">
        <v>445</v>
      </c>
      <c r="M41" s="2767"/>
      <c r="N41" s="2768"/>
      <c r="O41" s="1034"/>
      <c r="P41" s="1025" t="s">
        <v>1698</v>
      </c>
      <c r="Q41" s="2756"/>
      <c r="R41" s="2756"/>
      <c r="S41" s="1034"/>
    </row>
    <row r="42" spans="1:19" s="1025" customFormat="1" ht="18" customHeight="1" x14ac:dyDescent="0.2">
      <c r="A42" s="1035"/>
      <c r="B42" s="1054"/>
      <c r="C42" s="1029" t="s">
        <v>429</v>
      </c>
      <c r="D42" s="2774"/>
      <c r="E42" s="2774"/>
      <c r="F42" s="2774"/>
      <c r="G42" s="2774"/>
      <c r="H42" s="2774"/>
      <c r="I42" s="2774"/>
      <c r="J42" s="2749"/>
      <c r="K42" s="2750"/>
      <c r="L42" s="1065" t="s">
        <v>445</v>
      </c>
      <c r="M42" s="2769"/>
      <c r="N42" s="2770"/>
      <c r="O42" s="1065" t="s">
        <v>445</v>
      </c>
      <c r="Q42" s="2756"/>
      <c r="R42" s="2756"/>
      <c r="S42" s="1034"/>
    </row>
    <row r="43" spans="1:19" s="1025" customFormat="1" ht="18" customHeight="1" x14ac:dyDescent="0.2">
      <c r="A43" s="1035"/>
      <c r="D43" s="1048"/>
      <c r="E43" s="1048"/>
      <c r="F43" s="1048"/>
      <c r="G43" s="1048"/>
      <c r="H43" s="1048"/>
      <c r="I43" s="1048"/>
      <c r="J43" s="2775"/>
      <c r="K43" s="2775"/>
      <c r="L43" s="1048"/>
      <c r="M43" s="1048"/>
      <c r="N43" s="1048"/>
      <c r="O43" s="1048"/>
      <c r="Q43" s="1049"/>
      <c r="S43" s="1034"/>
    </row>
    <row r="44" spans="1:19" s="1068" customFormat="1" ht="15.45" customHeight="1" x14ac:dyDescent="0.2">
      <c r="A44" s="1066" t="s">
        <v>1699</v>
      </c>
      <c r="B44" s="1067"/>
      <c r="C44" s="1067"/>
      <c r="D44" s="1067"/>
      <c r="E44" s="1067"/>
      <c r="F44" s="1067"/>
      <c r="G44" s="1067"/>
      <c r="H44" s="1067"/>
      <c r="I44" s="1067"/>
      <c r="J44" s="1067"/>
      <c r="K44" s="1067"/>
      <c r="L44" s="1067"/>
      <c r="M44" s="1067"/>
      <c r="N44" s="1067"/>
      <c r="O44" s="1067"/>
      <c r="P44" s="1067"/>
      <c r="Q44" s="1067"/>
      <c r="S44" s="1069"/>
    </row>
    <row r="45" spans="1:19" s="1068" customFormat="1" ht="16.5" customHeight="1" x14ac:dyDescent="0.2">
      <c r="A45" s="1066">
        <v>1</v>
      </c>
      <c r="B45" s="1067" t="s">
        <v>2061</v>
      </c>
      <c r="C45" s="1067"/>
      <c r="D45" s="1067"/>
      <c r="E45" s="1067"/>
      <c r="F45" s="1067"/>
      <c r="G45" s="1067"/>
      <c r="H45" s="1067"/>
      <c r="I45" s="1067"/>
      <c r="J45" s="1067"/>
      <c r="K45" s="1067"/>
      <c r="L45" s="1067"/>
      <c r="M45" s="1067"/>
      <c r="N45" s="1067"/>
      <c r="O45" s="1067"/>
      <c r="P45" s="1067"/>
      <c r="Q45" s="1067"/>
      <c r="S45" s="1069"/>
    </row>
    <row r="46" spans="1:19" s="1068" customFormat="1" ht="15.45" customHeight="1" x14ac:dyDescent="0.2">
      <c r="A46" s="1070">
        <v>2</v>
      </c>
      <c r="B46" s="2776" t="s">
        <v>2062</v>
      </c>
      <c r="C46" s="2776"/>
      <c r="D46" s="2776"/>
      <c r="E46" s="2776"/>
      <c r="F46" s="2776"/>
      <c r="G46" s="2776"/>
      <c r="H46" s="2776"/>
      <c r="I46" s="2776"/>
      <c r="J46" s="2776"/>
      <c r="K46" s="2776"/>
      <c r="L46" s="2776"/>
      <c r="M46" s="2776"/>
      <c r="N46" s="2776"/>
      <c r="O46" s="2776"/>
      <c r="P46" s="2776"/>
      <c r="Q46" s="2776"/>
      <c r="S46" s="1069"/>
    </row>
    <row r="47" spans="1:19" s="1068" customFormat="1" ht="15.45" customHeight="1" x14ac:dyDescent="0.2">
      <c r="A47" s="1066"/>
      <c r="B47" s="2776"/>
      <c r="C47" s="2776"/>
      <c r="D47" s="2776"/>
      <c r="E47" s="2776"/>
      <c r="F47" s="2776"/>
      <c r="G47" s="2776"/>
      <c r="H47" s="2776"/>
      <c r="I47" s="2776"/>
      <c r="J47" s="2776"/>
      <c r="K47" s="2776"/>
      <c r="L47" s="2776"/>
      <c r="M47" s="2776"/>
      <c r="N47" s="2776"/>
      <c r="O47" s="2776"/>
      <c r="P47" s="2776"/>
      <c r="Q47" s="2776"/>
      <c r="S47" s="1069"/>
    </row>
    <row r="48" spans="1:19" s="1025" customFormat="1" ht="18" customHeight="1" x14ac:dyDescent="0.2">
      <c r="A48" s="1054"/>
      <c r="B48" s="1027"/>
      <c r="C48" s="1027"/>
      <c r="D48" s="1055"/>
      <c r="E48" s="1055"/>
      <c r="F48" s="1055"/>
      <c r="G48" s="1055"/>
      <c r="H48" s="1055"/>
      <c r="I48" s="1055"/>
      <c r="J48" s="1055"/>
      <c r="K48" s="1055"/>
      <c r="L48" s="1055"/>
      <c r="M48" s="1055"/>
      <c r="N48" s="1055"/>
      <c r="O48" s="1055"/>
      <c r="P48" s="1027"/>
      <c r="Q48" s="1056"/>
      <c r="R48" s="1027"/>
      <c r="S48" s="1029"/>
    </row>
    <row r="49" spans="1:19" s="1025" customFormat="1" ht="18" customHeight="1" x14ac:dyDescent="0.2">
      <c r="D49" s="1048"/>
      <c r="E49" s="1048"/>
      <c r="F49" s="1048"/>
      <c r="G49" s="1048"/>
      <c r="H49" s="1048"/>
      <c r="I49" s="1048"/>
      <c r="J49" s="1048"/>
      <c r="K49" s="1048"/>
      <c r="L49" s="1048"/>
      <c r="M49" s="1048"/>
      <c r="N49" s="1048"/>
      <c r="O49" s="1048"/>
      <c r="Q49" s="1049"/>
    </row>
    <row r="50" spans="1:19" s="1025" customFormat="1" ht="15.45" customHeight="1" x14ac:dyDescent="0.2">
      <c r="A50" s="1025" t="s">
        <v>1700</v>
      </c>
      <c r="Q50" s="1027"/>
      <c r="R50" s="1027"/>
      <c r="S50" s="1027"/>
    </row>
    <row r="51" spans="1:19" s="1025" customFormat="1" ht="15.45" customHeight="1" x14ac:dyDescent="0.2">
      <c r="A51" s="1030"/>
      <c r="B51" s="1031"/>
      <c r="C51" s="1031"/>
      <c r="D51" s="1031"/>
      <c r="E51" s="1031"/>
      <c r="F51" s="1031"/>
      <c r="G51" s="1031"/>
      <c r="H51" s="1031"/>
      <c r="I51" s="1031"/>
      <c r="J51" s="1031"/>
      <c r="K51" s="1031"/>
      <c r="L51" s="1031"/>
      <c r="M51" s="1031"/>
      <c r="N51" s="1031"/>
      <c r="O51" s="1031"/>
      <c r="P51" s="1031"/>
      <c r="Q51" s="1031"/>
      <c r="R51" s="1031"/>
      <c r="S51" s="1032"/>
    </row>
    <row r="52" spans="1:19" s="1025" customFormat="1" ht="15.45" customHeight="1" x14ac:dyDescent="0.2">
      <c r="A52" s="1035"/>
      <c r="B52" s="1025" t="s">
        <v>1701</v>
      </c>
      <c r="S52" s="1034"/>
    </row>
    <row r="53" spans="1:19" s="1025" customFormat="1" ht="15.45" customHeight="1" x14ac:dyDescent="0.2">
      <c r="A53" s="1035"/>
      <c r="M53" s="1025" t="s">
        <v>2063</v>
      </c>
      <c r="S53" s="1034"/>
    </row>
    <row r="54" spans="1:19" s="1025" customFormat="1" ht="15.45" customHeight="1" x14ac:dyDescent="0.2">
      <c r="A54" s="1035"/>
      <c r="B54" s="2777" t="s">
        <v>2064</v>
      </c>
      <c r="C54" s="2775"/>
      <c r="D54" s="2775"/>
      <c r="E54" s="2775"/>
      <c r="F54" s="2775"/>
      <c r="G54" s="2775"/>
      <c r="H54" s="2775"/>
      <c r="I54" s="2775"/>
      <c r="J54" s="2775"/>
      <c r="K54" s="2775"/>
      <c r="L54" s="2778"/>
      <c r="M54" s="2777"/>
      <c r="N54" s="2775"/>
      <c r="O54" s="2778" t="s">
        <v>606</v>
      </c>
      <c r="P54" s="2779" t="s">
        <v>1698</v>
      </c>
      <c r="Q54" s="2780" t="s">
        <v>605</v>
      </c>
      <c r="S54" s="1034"/>
    </row>
    <row r="55" spans="1:19" s="1025" customFormat="1" ht="15.45" customHeight="1" x14ac:dyDescent="0.2">
      <c r="A55" s="1035"/>
      <c r="B55" s="2749"/>
      <c r="C55" s="2750"/>
      <c r="D55" s="2750"/>
      <c r="E55" s="2750"/>
      <c r="F55" s="2750"/>
      <c r="G55" s="2750"/>
      <c r="H55" s="2750"/>
      <c r="I55" s="2750"/>
      <c r="J55" s="2750"/>
      <c r="K55" s="2750"/>
      <c r="L55" s="2751"/>
      <c r="M55" s="2749"/>
      <c r="N55" s="2750"/>
      <c r="O55" s="2751"/>
      <c r="P55" s="2779"/>
      <c r="Q55" s="2780"/>
      <c r="S55" s="1034"/>
    </row>
    <row r="56" spans="1:19" s="1025" customFormat="1" ht="15.45" customHeight="1" x14ac:dyDescent="0.2">
      <c r="A56" s="1035"/>
      <c r="S56" s="1034"/>
    </row>
    <row r="57" spans="1:19" s="1025" customFormat="1" ht="15.45" customHeight="1" x14ac:dyDescent="0.2">
      <c r="A57" s="1035"/>
      <c r="S57" s="1034"/>
    </row>
    <row r="58" spans="1:19" s="1025" customFormat="1" ht="15.45" customHeight="1" x14ac:dyDescent="0.2">
      <c r="A58" s="1035"/>
      <c r="B58" s="2783" t="s">
        <v>2065</v>
      </c>
      <c r="C58" s="2775"/>
      <c r="D58" s="2775"/>
      <c r="E58" s="2775"/>
      <c r="F58" s="2775"/>
      <c r="G58" s="2775"/>
      <c r="H58" s="2775"/>
      <c r="I58" s="2775"/>
      <c r="J58" s="2775"/>
      <c r="K58" s="2775"/>
      <c r="L58" s="2778"/>
      <c r="M58" s="2777"/>
      <c r="N58" s="2775"/>
      <c r="O58" s="2778" t="s">
        <v>606</v>
      </c>
      <c r="P58" s="2779" t="s">
        <v>1698</v>
      </c>
      <c r="Q58" s="2780" t="s">
        <v>607</v>
      </c>
      <c r="S58" s="1034"/>
    </row>
    <row r="59" spans="1:19" s="1025" customFormat="1" ht="15.45" customHeight="1" x14ac:dyDescent="0.2">
      <c r="A59" s="1035"/>
      <c r="B59" s="2749"/>
      <c r="C59" s="2750"/>
      <c r="D59" s="2750"/>
      <c r="E59" s="2750"/>
      <c r="F59" s="2750"/>
      <c r="G59" s="2750"/>
      <c r="H59" s="2750"/>
      <c r="I59" s="2750"/>
      <c r="J59" s="2750"/>
      <c r="K59" s="2750"/>
      <c r="L59" s="2751"/>
      <c r="M59" s="2749"/>
      <c r="N59" s="2750"/>
      <c r="O59" s="2751"/>
      <c r="P59" s="2779"/>
      <c r="Q59" s="2780"/>
      <c r="S59" s="1034"/>
    </row>
    <row r="60" spans="1:19" s="1025" customFormat="1" ht="15.45" customHeight="1" x14ac:dyDescent="0.2">
      <c r="A60" s="1035"/>
      <c r="S60" s="1034"/>
    </row>
    <row r="61" spans="1:19" s="1025" customFormat="1" ht="15.45" customHeight="1" x14ac:dyDescent="0.2">
      <c r="A61" s="1035"/>
      <c r="B61" s="1048" t="s">
        <v>605</v>
      </c>
      <c r="C61" s="2781" t="s">
        <v>1704</v>
      </c>
      <c r="D61" s="2781"/>
      <c r="E61" s="2781"/>
      <c r="F61" s="2781"/>
      <c r="G61" s="2781"/>
      <c r="H61" s="2781"/>
      <c r="I61" s="2781"/>
      <c r="J61" s="2781"/>
      <c r="K61" s="2781"/>
      <c r="L61" s="2781"/>
      <c r="M61" s="2781"/>
      <c r="N61" s="2781"/>
      <c r="O61" s="2781"/>
      <c r="P61" s="2781"/>
      <c r="Q61" s="2781"/>
      <c r="S61" s="1034"/>
    </row>
    <row r="62" spans="1:19" s="1025" customFormat="1" ht="15.45" customHeight="1" x14ac:dyDescent="0.2">
      <c r="A62" s="1035"/>
      <c r="B62" s="1048" t="s">
        <v>607</v>
      </c>
      <c r="C62" s="2781" t="s">
        <v>2066</v>
      </c>
      <c r="D62" s="2781"/>
      <c r="E62" s="2781"/>
      <c r="F62" s="2781"/>
      <c r="G62" s="2781"/>
      <c r="H62" s="2781"/>
      <c r="I62" s="2781"/>
      <c r="J62" s="2781"/>
      <c r="K62" s="2781"/>
      <c r="L62" s="2781"/>
      <c r="M62" s="2781"/>
      <c r="N62" s="2781"/>
      <c r="O62" s="2781"/>
      <c r="P62" s="2781"/>
      <c r="Q62" s="2781"/>
      <c r="R62" s="2781"/>
      <c r="S62" s="2782"/>
    </row>
    <row r="63" spans="1:19" s="1025" customFormat="1" ht="15.45" customHeight="1" x14ac:dyDescent="0.2">
      <c r="A63" s="1054"/>
      <c r="B63" s="1055"/>
      <c r="C63" s="1027"/>
      <c r="D63" s="1027"/>
      <c r="E63" s="1027"/>
      <c r="F63" s="1027"/>
      <c r="G63" s="1027"/>
      <c r="H63" s="1027"/>
      <c r="I63" s="1027"/>
      <c r="J63" s="1027"/>
      <c r="K63" s="1027"/>
      <c r="L63" s="1027"/>
      <c r="M63" s="1027"/>
      <c r="N63" s="1027"/>
      <c r="O63" s="1027"/>
      <c r="P63" s="1027"/>
      <c r="Q63" s="1027"/>
      <c r="R63" s="1027"/>
      <c r="S63" s="1029"/>
    </row>
    <row r="64" spans="1:19" s="1068" customFormat="1" ht="15.45" customHeight="1" x14ac:dyDescent="0.2"/>
    <row r="65" s="1068" customFormat="1" ht="15.45" customHeight="1" x14ac:dyDescent="0.2"/>
    <row r="66" s="1068" customFormat="1" ht="15.45" customHeight="1" x14ac:dyDescent="0.2"/>
    <row r="67" s="1068" customFormat="1" ht="15.45" customHeight="1" x14ac:dyDescent="0.2"/>
    <row r="68" s="1068" customFormat="1" ht="15.45" customHeight="1" x14ac:dyDescent="0.2"/>
    <row r="69" ht="15.45" customHeight="1" x14ac:dyDescent="0.2"/>
    <row r="70" ht="15.45" customHeight="1" x14ac:dyDescent="0.2"/>
    <row r="71" ht="15.45" customHeight="1" x14ac:dyDescent="0.2"/>
    <row r="72" ht="15.45" customHeight="1" x14ac:dyDescent="0.2"/>
    <row r="73" ht="15.45" customHeight="1" x14ac:dyDescent="0.2"/>
    <row r="74" ht="15.45" customHeight="1" x14ac:dyDescent="0.2"/>
    <row r="75" ht="15.45" customHeight="1" x14ac:dyDescent="0.2"/>
    <row r="76" ht="15.45" customHeight="1" x14ac:dyDescent="0.2"/>
    <row r="77" ht="15.45" customHeight="1" x14ac:dyDescent="0.2"/>
    <row r="78" ht="15.45" customHeight="1" x14ac:dyDescent="0.2"/>
    <row r="79" ht="15.45" customHeight="1" x14ac:dyDescent="0.2"/>
    <row r="80" ht="15.45" customHeight="1" x14ac:dyDescent="0.2"/>
    <row r="81" ht="15.45" customHeight="1" x14ac:dyDescent="0.2"/>
    <row r="82" ht="15.45" customHeight="1" x14ac:dyDescent="0.2"/>
    <row r="83" ht="15.45" customHeight="1" x14ac:dyDescent="0.2"/>
    <row r="84" ht="15.45" customHeight="1" x14ac:dyDescent="0.2"/>
  </sheetData>
  <mergeCells count="51">
    <mergeCell ref="C62:S62"/>
    <mergeCell ref="B58:L59"/>
    <mergeCell ref="M58:N59"/>
    <mergeCell ref="O58:O59"/>
    <mergeCell ref="P58:P59"/>
    <mergeCell ref="Q58:Q59"/>
    <mergeCell ref="C61:Q61"/>
    <mergeCell ref="J43:K43"/>
    <mergeCell ref="B46:Q47"/>
    <mergeCell ref="B54:L55"/>
    <mergeCell ref="M54:N55"/>
    <mergeCell ref="O54:O55"/>
    <mergeCell ref="P54:P55"/>
    <mergeCell ref="Q54:Q55"/>
    <mergeCell ref="D40:F40"/>
    <mergeCell ref="G40:I40"/>
    <mergeCell ref="J40:K40"/>
    <mergeCell ref="M40:N42"/>
    <mergeCell ref="Q40:R42"/>
    <mergeCell ref="D41:F41"/>
    <mergeCell ref="G41:I41"/>
    <mergeCell ref="J41:K41"/>
    <mergeCell ref="D42:F42"/>
    <mergeCell ref="G42:I42"/>
    <mergeCell ref="J42:K42"/>
    <mergeCell ref="C31:E31"/>
    <mergeCell ref="Q33:R33"/>
    <mergeCell ref="B36:S36"/>
    <mergeCell ref="B37:C39"/>
    <mergeCell ref="D37:F39"/>
    <mergeCell ref="G37:I39"/>
    <mergeCell ref="J37:L39"/>
    <mergeCell ref="M37:O39"/>
    <mergeCell ref="C29:E29"/>
    <mergeCell ref="C14:E14"/>
    <mergeCell ref="Q14:R14"/>
    <mergeCell ref="B16:Q16"/>
    <mergeCell ref="C17:E17"/>
    <mergeCell ref="C19:E19"/>
    <mergeCell ref="Q21:R21"/>
    <mergeCell ref="B23:Q23"/>
    <mergeCell ref="C24:E24"/>
    <mergeCell ref="C26:E26"/>
    <mergeCell ref="Q26:R26"/>
    <mergeCell ref="B28:Q28"/>
    <mergeCell ref="C12:E12"/>
    <mergeCell ref="A3:Q3"/>
    <mergeCell ref="A5:D5"/>
    <mergeCell ref="E5:Q5"/>
    <mergeCell ref="A6:D6"/>
    <mergeCell ref="B11:Q11"/>
  </mergeCells>
  <phoneticPr fontId="10"/>
  <printOptions horizontalCentered="1"/>
  <pageMargins left="0.39370078740157483" right="0.39370078740157483" top="0.78740157480314965" bottom="0" header="0.51181102362204722" footer="0.51181102362204722"/>
  <pageSetup paperSize="9" scale="89" orientation="portrait" blackAndWhite="1" r:id="rId1"/>
  <headerFooter alignWithMargins="0">
    <oddHeader>&amp;R&amp;"ＭＳ ゴシック,標準"&amp;10＜参考様式2-1＞</oddHeader>
  </headerFooter>
  <rowBreaks count="1" manualBreakCount="1">
    <brk id="34" max="18"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99">
    <tabColor indexed="51"/>
  </sheetPr>
  <dimension ref="A1:AY80"/>
  <sheetViews>
    <sheetView view="pageBreakPreview" zoomScale="60" zoomScaleNormal="100" workbookViewId="0">
      <selection activeCell="R11" sqref="R11:U13"/>
    </sheetView>
  </sheetViews>
  <sheetFormatPr defaultColWidth="9" defaultRowHeight="13.2" x14ac:dyDescent="0.2"/>
  <cols>
    <col min="1" max="1" width="2.109375" style="912" customWidth="1"/>
    <col min="2" max="15" width="3.6640625" style="912" customWidth="1"/>
    <col min="16" max="16" width="3.6640625" style="912" hidden="1" customWidth="1"/>
    <col min="17" max="24" width="3.6640625" style="912" customWidth="1"/>
    <col min="25" max="25" width="4.88671875" style="912" customWidth="1"/>
    <col min="26" max="26" width="2.33203125" style="912" customWidth="1"/>
    <col min="27" max="30" width="3.6640625" style="912" customWidth="1"/>
    <col min="31" max="16384" width="9" style="912"/>
  </cols>
  <sheetData>
    <row r="1" spans="1:26" x14ac:dyDescent="0.2">
      <c r="Z1" s="913"/>
    </row>
    <row r="2" spans="1:26" ht="6.75" customHeight="1" x14ac:dyDescent="0.2">
      <c r="Z2" s="913"/>
    </row>
    <row r="3" spans="1:26" x14ac:dyDescent="0.2">
      <c r="A3" s="2784" t="s">
        <v>2282</v>
      </c>
      <c r="B3" s="2785"/>
      <c r="C3" s="2785"/>
      <c r="D3" s="2785"/>
      <c r="E3" s="2785"/>
      <c r="F3" s="2785"/>
      <c r="G3" s="2785"/>
      <c r="H3" s="2785"/>
      <c r="I3" s="2785"/>
      <c r="J3" s="2785"/>
      <c r="K3" s="2785"/>
      <c r="L3" s="2785"/>
      <c r="M3" s="2785"/>
      <c r="N3" s="2785"/>
      <c r="O3" s="2785"/>
      <c r="P3" s="2785"/>
      <c r="Q3" s="2785"/>
      <c r="R3" s="2785"/>
      <c r="S3" s="2785"/>
      <c r="T3" s="2785"/>
      <c r="U3" s="2785"/>
      <c r="V3" s="2785"/>
      <c r="W3" s="2785"/>
      <c r="X3" s="2785"/>
      <c r="Y3" s="2785"/>
      <c r="Z3" s="2785"/>
    </row>
    <row r="4" spans="1:26" ht="7.5" customHeight="1" x14ac:dyDescent="0.2"/>
    <row r="5" spans="1:26" ht="22.5" customHeight="1" x14ac:dyDescent="0.2">
      <c r="A5" s="2786" t="s">
        <v>482</v>
      </c>
      <c r="B5" s="2787"/>
      <c r="C5" s="2787"/>
      <c r="D5" s="2788"/>
      <c r="E5" s="2789"/>
      <c r="F5" s="2790"/>
      <c r="G5" s="2790"/>
      <c r="H5" s="2790"/>
      <c r="I5" s="2790"/>
      <c r="J5" s="2790"/>
      <c r="K5" s="2790"/>
      <c r="L5" s="2791"/>
      <c r="N5" s="2786" t="s">
        <v>479</v>
      </c>
      <c r="O5" s="2787"/>
      <c r="P5" s="2787"/>
      <c r="Q5" s="2787"/>
      <c r="R5" s="2788"/>
      <c r="S5" s="2789"/>
      <c r="T5" s="2790"/>
      <c r="U5" s="2790"/>
      <c r="V5" s="2790"/>
      <c r="W5" s="2790"/>
      <c r="X5" s="2790"/>
      <c r="Y5" s="2790"/>
      <c r="Z5" s="2791"/>
    </row>
    <row r="6" spans="1:26" ht="7.5" customHeight="1" x14ac:dyDescent="0.2"/>
    <row r="7" spans="1:26" ht="18" customHeight="1" x14ac:dyDescent="0.2">
      <c r="A7" s="2792" t="s">
        <v>726</v>
      </c>
      <c r="B7" s="2793"/>
      <c r="C7" s="2793"/>
      <c r="D7" s="2793"/>
      <c r="E7" s="988" t="s">
        <v>605</v>
      </c>
      <c r="F7" s="989" t="s">
        <v>1995</v>
      </c>
      <c r="G7" s="989"/>
      <c r="H7" s="989"/>
      <c r="I7" s="989"/>
      <c r="J7" s="989"/>
      <c r="K7" s="990"/>
      <c r="L7" s="989"/>
      <c r="M7" s="990" t="s">
        <v>2281</v>
      </c>
      <c r="N7" s="989" t="s">
        <v>1996</v>
      </c>
      <c r="O7" s="989"/>
      <c r="P7" s="989"/>
      <c r="Q7" s="989"/>
      <c r="R7" s="989"/>
      <c r="S7" s="990"/>
      <c r="T7" s="990" t="s">
        <v>520</v>
      </c>
      <c r="U7" s="989" t="s">
        <v>489</v>
      </c>
      <c r="V7" s="989"/>
      <c r="W7" s="989"/>
      <c r="X7" s="989"/>
      <c r="Y7" s="989"/>
      <c r="Z7" s="991"/>
    </row>
    <row r="8" spans="1:26" ht="18" customHeight="1" x14ac:dyDescent="0.2">
      <c r="A8" s="2794"/>
      <c r="B8" s="2795"/>
      <c r="C8" s="2795"/>
      <c r="D8" s="2795"/>
      <c r="E8" s="992" t="s">
        <v>522</v>
      </c>
      <c r="F8" s="993" t="s">
        <v>1823</v>
      </c>
      <c r="G8" s="993"/>
      <c r="H8" s="993"/>
      <c r="I8" s="993"/>
      <c r="J8" s="993"/>
      <c r="K8" s="994"/>
      <c r="L8" s="995"/>
      <c r="M8" s="994" t="s">
        <v>2280</v>
      </c>
      <c r="N8" s="993" t="s">
        <v>1946</v>
      </c>
      <c r="O8" s="993"/>
      <c r="P8" s="993"/>
      <c r="Q8" s="993"/>
      <c r="R8" s="993"/>
      <c r="S8" s="1315"/>
      <c r="T8" s="1315" t="s">
        <v>943</v>
      </c>
      <c r="U8" s="993" t="s">
        <v>2099</v>
      </c>
      <c r="V8" s="993"/>
      <c r="W8" s="993"/>
      <c r="X8" s="993"/>
      <c r="Y8" s="993"/>
      <c r="Z8" s="996"/>
    </row>
    <row r="9" spans="1:26" ht="7.5" customHeight="1" x14ac:dyDescent="0.2"/>
    <row r="10" spans="1:26" ht="7.5" customHeight="1" x14ac:dyDescent="0.2">
      <c r="A10" s="2820" t="s">
        <v>1997</v>
      </c>
      <c r="B10" s="2821"/>
      <c r="C10" s="2821"/>
      <c r="D10" s="2821"/>
      <c r="E10" s="2821"/>
      <c r="F10" s="2796" t="s">
        <v>1998</v>
      </c>
      <c r="G10" s="2797"/>
      <c r="H10" s="2798"/>
      <c r="I10" s="997"/>
      <c r="J10" s="997"/>
      <c r="K10" s="997"/>
      <c r="L10" s="997"/>
      <c r="M10" s="997"/>
      <c r="N10" s="997"/>
      <c r="O10" s="997"/>
      <c r="P10" s="997"/>
      <c r="Q10" s="997"/>
      <c r="R10" s="997"/>
      <c r="S10" s="997"/>
      <c r="T10" s="997"/>
      <c r="U10" s="997"/>
      <c r="V10" s="997"/>
      <c r="W10" s="997"/>
      <c r="X10" s="997"/>
      <c r="Y10" s="997"/>
      <c r="Z10" s="998"/>
    </row>
    <row r="11" spans="1:26" x14ac:dyDescent="0.2">
      <c r="A11" s="2822"/>
      <c r="B11" s="2823"/>
      <c r="C11" s="2823"/>
      <c r="D11" s="2823"/>
      <c r="E11" s="2823"/>
      <c r="F11" s="2799"/>
      <c r="G11" s="2800"/>
      <c r="H11" s="2801"/>
      <c r="J11" s="2805" t="s">
        <v>1999</v>
      </c>
      <c r="K11" s="2806"/>
      <c r="L11" s="2806"/>
      <c r="M11" s="2807"/>
      <c r="N11" s="2796" t="s">
        <v>2000</v>
      </c>
      <c r="O11" s="2797"/>
      <c r="P11" s="2797"/>
      <c r="Q11" s="2798"/>
      <c r="R11" s="2792" t="s">
        <v>2001</v>
      </c>
      <c r="S11" s="2793"/>
      <c r="T11" s="2793"/>
      <c r="U11" s="2829"/>
      <c r="V11" s="2834" t="s">
        <v>2002</v>
      </c>
      <c r="W11" s="2806"/>
      <c r="X11" s="2806"/>
      <c r="Y11" s="2807"/>
      <c r="Z11" s="999"/>
    </row>
    <row r="12" spans="1:26" x14ac:dyDescent="0.2">
      <c r="A12" s="2822"/>
      <c r="B12" s="2823"/>
      <c r="C12" s="2823"/>
      <c r="D12" s="2823"/>
      <c r="E12" s="2823"/>
      <c r="F12" s="2799"/>
      <c r="G12" s="2800"/>
      <c r="H12" s="2801"/>
      <c r="J12" s="2826"/>
      <c r="K12" s="2827"/>
      <c r="L12" s="2827"/>
      <c r="M12" s="2828"/>
      <c r="N12" s="2799"/>
      <c r="O12" s="2800"/>
      <c r="P12" s="2800"/>
      <c r="Q12" s="2801"/>
      <c r="R12" s="2830"/>
      <c r="S12" s="2831"/>
      <c r="T12" s="2831"/>
      <c r="U12" s="2832"/>
      <c r="V12" s="2835"/>
      <c r="W12" s="2827"/>
      <c r="X12" s="2827"/>
      <c r="Y12" s="2828"/>
      <c r="Z12" s="999"/>
    </row>
    <row r="13" spans="1:26" x14ac:dyDescent="0.2">
      <c r="A13" s="2822"/>
      <c r="B13" s="2823"/>
      <c r="C13" s="2823"/>
      <c r="D13" s="2823"/>
      <c r="E13" s="2823"/>
      <c r="F13" s="2799"/>
      <c r="G13" s="2800"/>
      <c r="H13" s="2801"/>
      <c r="J13" s="2808"/>
      <c r="K13" s="2809"/>
      <c r="L13" s="2809"/>
      <c r="M13" s="2810"/>
      <c r="N13" s="2802"/>
      <c r="O13" s="2803"/>
      <c r="P13" s="2803"/>
      <c r="Q13" s="2804"/>
      <c r="R13" s="2794"/>
      <c r="S13" s="2795"/>
      <c r="T13" s="2795"/>
      <c r="U13" s="2833"/>
      <c r="V13" s="2836"/>
      <c r="W13" s="2809"/>
      <c r="X13" s="2809"/>
      <c r="Y13" s="2810"/>
      <c r="Z13" s="999"/>
    </row>
    <row r="14" spans="1:26" x14ac:dyDescent="0.2">
      <c r="A14" s="2822"/>
      <c r="B14" s="2823"/>
      <c r="C14" s="2823"/>
      <c r="D14" s="2823"/>
      <c r="E14" s="2823"/>
      <c r="F14" s="2799"/>
      <c r="G14" s="2800"/>
      <c r="H14" s="2801"/>
      <c r="J14" s="2814"/>
      <c r="K14" s="2815"/>
      <c r="L14" s="2815"/>
      <c r="M14" s="2816"/>
      <c r="N14" s="2814"/>
      <c r="O14" s="2815"/>
      <c r="P14" s="2815"/>
      <c r="Q14" s="2816"/>
      <c r="R14" s="2814"/>
      <c r="S14" s="2815"/>
      <c r="T14" s="2815"/>
      <c r="U14" s="2837"/>
      <c r="V14" s="2815"/>
      <c r="W14" s="2815"/>
      <c r="X14" s="2815"/>
      <c r="Y14" s="2816"/>
      <c r="Z14" s="999"/>
    </row>
    <row r="15" spans="1:26" x14ac:dyDescent="0.2">
      <c r="A15" s="2822"/>
      <c r="B15" s="2823"/>
      <c r="C15" s="2823"/>
      <c r="D15" s="2823"/>
      <c r="E15" s="2823"/>
      <c r="F15" s="2799"/>
      <c r="G15" s="2800"/>
      <c r="H15" s="2801"/>
      <c r="J15" s="2817"/>
      <c r="K15" s="2818"/>
      <c r="L15" s="2818"/>
      <c r="M15" s="2819"/>
      <c r="N15" s="2817"/>
      <c r="O15" s="2818"/>
      <c r="P15" s="2818"/>
      <c r="Q15" s="2819"/>
      <c r="R15" s="2817"/>
      <c r="S15" s="2818"/>
      <c r="T15" s="2818"/>
      <c r="U15" s="2838"/>
      <c r="V15" s="2818"/>
      <c r="W15" s="2818"/>
      <c r="X15" s="2818"/>
      <c r="Y15" s="2819"/>
      <c r="Z15" s="999"/>
    </row>
    <row r="16" spans="1:26" ht="7.5" customHeight="1" x14ac:dyDescent="0.2">
      <c r="A16" s="2822"/>
      <c r="B16" s="2823"/>
      <c r="C16" s="2823"/>
      <c r="D16" s="2823"/>
      <c r="E16" s="2823"/>
      <c r="F16" s="2802"/>
      <c r="G16" s="2803"/>
      <c r="H16" s="2804"/>
      <c r="I16" s="1000"/>
      <c r="J16" s="1000"/>
      <c r="K16" s="1000"/>
      <c r="L16" s="1000"/>
      <c r="M16" s="1000"/>
      <c r="N16" s="1000"/>
      <c r="O16" s="1000"/>
      <c r="P16" s="1000"/>
      <c r="Q16" s="1000"/>
      <c r="R16" s="1000"/>
      <c r="S16" s="1000"/>
      <c r="T16" s="1000"/>
      <c r="U16" s="1000"/>
      <c r="V16" s="1000"/>
      <c r="W16" s="1000"/>
      <c r="X16" s="1000"/>
      <c r="Y16" s="1000"/>
      <c r="Z16" s="1001"/>
    </row>
    <row r="17" spans="1:26" ht="7.5" customHeight="1" x14ac:dyDescent="0.2">
      <c r="A17" s="2822"/>
      <c r="B17" s="2823"/>
      <c r="C17" s="2823"/>
      <c r="D17" s="2823"/>
      <c r="E17" s="2823"/>
      <c r="F17" s="2796" t="s">
        <v>2279</v>
      </c>
      <c r="G17" s="2797"/>
      <c r="H17" s="2798"/>
      <c r="Z17" s="999"/>
    </row>
    <row r="18" spans="1:26" ht="13.5" customHeight="1" x14ac:dyDescent="0.2">
      <c r="A18" s="2822"/>
      <c r="B18" s="2823"/>
      <c r="C18" s="2823"/>
      <c r="D18" s="2823"/>
      <c r="E18" s="2823"/>
      <c r="F18" s="2799"/>
      <c r="G18" s="2800"/>
      <c r="H18" s="2801"/>
      <c r="J18" s="2805" t="s">
        <v>2003</v>
      </c>
      <c r="K18" s="2806"/>
      <c r="L18" s="2806"/>
      <c r="M18" s="2806"/>
      <c r="N18" s="2806"/>
      <c r="O18" s="2806"/>
      <c r="P18" s="2806"/>
      <c r="Q18" s="2807"/>
      <c r="R18" s="909"/>
      <c r="S18" s="909"/>
      <c r="T18" s="909"/>
      <c r="U18" s="1002"/>
      <c r="V18" s="2797" t="s">
        <v>2004</v>
      </c>
      <c r="W18" s="2797"/>
      <c r="X18" s="2797"/>
      <c r="Y18" s="2798"/>
      <c r="Z18" s="999"/>
    </row>
    <row r="19" spans="1:26" x14ac:dyDescent="0.2">
      <c r="A19" s="2822"/>
      <c r="B19" s="2823"/>
      <c r="C19" s="2823"/>
      <c r="D19" s="2823"/>
      <c r="E19" s="2823"/>
      <c r="F19" s="2799"/>
      <c r="G19" s="2800"/>
      <c r="H19" s="2801"/>
      <c r="J19" s="2808"/>
      <c r="K19" s="2809"/>
      <c r="L19" s="2809"/>
      <c r="M19" s="2809"/>
      <c r="N19" s="2809"/>
      <c r="O19" s="2809"/>
      <c r="P19" s="2809"/>
      <c r="Q19" s="2810"/>
      <c r="R19" s="909"/>
      <c r="S19" s="909"/>
      <c r="T19" s="909"/>
      <c r="U19" s="1002"/>
      <c r="V19" s="2800"/>
      <c r="W19" s="2800"/>
      <c r="X19" s="2800"/>
      <c r="Y19" s="2801"/>
      <c r="Z19" s="999"/>
    </row>
    <row r="20" spans="1:26" x14ac:dyDescent="0.2">
      <c r="A20" s="2822"/>
      <c r="B20" s="2823"/>
      <c r="C20" s="2823"/>
      <c r="D20" s="2823"/>
      <c r="E20" s="2823"/>
      <c r="F20" s="2799"/>
      <c r="G20" s="2800"/>
      <c r="H20" s="2801"/>
      <c r="J20" s="2811" t="s">
        <v>2005</v>
      </c>
      <c r="K20" s="2812"/>
      <c r="L20" s="2812"/>
      <c r="M20" s="2813"/>
      <c r="N20" s="2811" t="s">
        <v>2006</v>
      </c>
      <c r="O20" s="2812"/>
      <c r="P20" s="2812"/>
      <c r="Q20" s="2813"/>
      <c r="R20" s="909"/>
      <c r="S20" s="909"/>
      <c r="T20" s="909"/>
      <c r="U20" s="1002"/>
      <c r="V20" s="2803"/>
      <c r="W20" s="2803"/>
      <c r="X20" s="2803"/>
      <c r="Y20" s="2804"/>
      <c r="Z20" s="999"/>
    </row>
    <row r="21" spans="1:26" x14ac:dyDescent="0.2">
      <c r="A21" s="2822"/>
      <c r="B21" s="2823"/>
      <c r="C21" s="2823"/>
      <c r="D21" s="2823"/>
      <c r="E21" s="2823"/>
      <c r="F21" s="2799"/>
      <c r="G21" s="2800"/>
      <c r="H21" s="2801"/>
      <c r="J21" s="2814"/>
      <c r="K21" s="2815"/>
      <c r="L21" s="2815"/>
      <c r="M21" s="2816"/>
      <c r="N21" s="2814"/>
      <c r="O21" s="2815"/>
      <c r="P21" s="2815"/>
      <c r="Q21" s="2816"/>
      <c r="U21" s="1003"/>
      <c r="V21" s="2815"/>
      <c r="W21" s="2815"/>
      <c r="X21" s="2815"/>
      <c r="Y21" s="2816"/>
      <c r="Z21" s="999"/>
    </row>
    <row r="22" spans="1:26" x14ac:dyDescent="0.2">
      <c r="A22" s="2822"/>
      <c r="B22" s="2823"/>
      <c r="C22" s="2823"/>
      <c r="D22" s="2823"/>
      <c r="E22" s="2823"/>
      <c r="F22" s="2799"/>
      <c r="G22" s="2800"/>
      <c r="H22" s="2801"/>
      <c r="J22" s="2817"/>
      <c r="K22" s="2818"/>
      <c r="L22" s="2818"/>
      <c r="M22" s="2819"/>
      <c r="N22" s="2817"/>
      <c r="O22" s="2818"/>
      <c r="P22" s="2818"/>
      <c r="Q22" s="2819"/>
      <c r="U22" s="1003"/>
      <c r="V22" s="2818"/>
      <c r="W22" s="2818"/>
      <c r="X22" s="2818"/>
      <c r="Y22" s="2819"/>
      <c r="Z22" s="999"/>
    </row>
    <row r="23" spans="1:26" ht="7.5" customHeight="1" x14ac:dyDescent="0.2">
      <c r="A23" s="2824"/>
      <c r="B23" s="2825"/>
      <c r="C23" s="2825"/>
      <c r="D23" s="2825"/>
      <c r="E23" s="2825"/>
      <c r="F23" s="2802"/>
      <c r="G23" s="2803"/>
      <c r="H23" s="2804"/>
      <c r="I23" s="1000"/>
      <c r="J23" s="1000"/>
      <c r="K23" s="1000"/>
      <c r="L23" s="1000"/>
      <c r="M23" s="1000"/>
      <c r="N23" s="1000"/>
      <c r="O23" s="1000"/>
      <c r="P23" s="1000"/>
      <c r="Q23" s="1000"/>
      <c r="R23" s="1000"/>
      <c r="S23" s="1000"/>
      <c r="T23" s="1000"/>
      <c r="U23" s="1000"/>
      <c r="V23" s="1000"/>
      <c r="W23" s="1000"/>
      <c r="X23" s="1000"/>
      <c r="Y23" s="1000"/>
      <c r="Z23" s="1001"/>
    </row>
    <row r="24" spans="1:26" ht="6" customHeight="1" x14ac:dyDescent="0.2"/>
    <row r="25" spans="1:26" x14ac:dyDescent="0.2">
      <c r="A25" s="912" t="s">
        <v>2007</v>
      </c>
      <c r="N25" s="912" t="s">
        <v>586</v>
      </c>
    </row>
    <row r="26" spans="1:26" ht="6" customHeight="1" x14ac:dyDescent="0.2"/>
    <row r="27" spans="1:26" ht="24" customHeight="1" x14ac:dyDescent="0.2">
      <c r="A27" s="2786" t="s">
        <v>2008</v>
      </c>
      <c r="B27" s="2787"/>
      <c r="C27" s="2787"/>
      <c r="D27" s="2787"/>
      <c r="E27" s="2787"/>
      <c r="F27" s="2788"/>
      <c r="G27" s="1004" t="s">
        <v>604</v>
      </c>
      <c r="H27" s="943"/>
      <c r="I27" s="1005" t="s">
        <v>2009</v>
      </c>
      <c r="J27" s="943"/>
      <c r="K27" s="943" t="s">
        <v>2010</v>
      </c>
      <c r="L27" s="1006" t="s">
        <v>604</v>
      </c>
      <c r="M27" s="943"/>
      <c r="N27" s="1005" t="s">
        <v>2009</v>
      </c>
      <c r="O27" s="943"/>
      <c r="P27" s="943" t="s">
        <v>2011</v>
      </c>
      <c r="Q27" s="943" t="s">
        <v>2012</v>
      </c>
      <c r="R27" s="943"/>
      <c r="S27" s="944"/>
      <c r="T27" s="2840" t="s">
        <v>2013</v>
      </c>
      <c r="U27" s="2841"/>
      <c r="V27" s="2841"/>
      <c r="W27" s="2841"/>
      <c r="X27" s="2841"/>
      <c r="Y27" s="2841"/>
      <c r="Z27" s="2841"/>
    </row>
    <row r="28" spans="1:26" x14ac:dyDescent="0.2">
      <c r="B28" s="912" t="s">
        <v>2014</v>
      </c>
    </row>
    <row r="29" spans="1:26" x14ac:dyDescent="0.2">
      <c r="B29" s="2842" t="s">
        <v>2015</v>
      </c>
      <c r="C29" s="2839"/>
      <c r="D29" s="2842" t="s">
        <v>2016</v>
      </c>
      <c r="E29" s="2842"/>
      <c r="F29" s="2842"/>
      <c r="G29" s="2842"/>
      <c r="H29" s="2842"/>
      <c r="I29" s="2842"/>
      <c r="J29" s="2842"/>
      <c r="K29" s="2842"/>
      <c r="L29" s="2842"/>
      <c r="M29" s="2842"/>
      <c r="N29" s="2842" t="s">
        <v>2017</v>
      </c>
      <c r="O29" s="2842"/>
      <c r="P29" s="2842"/>
      <c r="Q29" s="2842"/>
      <c r="R29" s="2842"/>
      <c r="S29" s="2842" t="s">
        <v>2018</v>
      </c>
      <c r="T29" s="2842"/>
      <c r="U29" s="2842"/>
      <c r="V29" s="2842"/>
      <c r="W29" s="2842" t="s">
        <v>2019</v>
      </c>
      <c r="X29" s="2842"/>
      <c r="Y29" s="2842"/>
      <c r="Z29" s="2842"/>
    </row>
    <row r="30" spans="1:26" ht="27.45" customHeight="1" x14ac:dyDescent="0.2">
      <c r="B30" s="2839"/>
      <c r="C30" s="2839"/>
      <c r="D30" s="2842"/>
      <c r="E30" s="2842"/>
      <c r="F30" s="2842"/>
      <c r="G30" s="2842"/>
      <c r="H30" s="2842"/>
      <c r="I30" s="2842"/>
      <c r="J30" s="2842"/>
      <c r="K30" s="2842"/>
      <c r="L30" s="2842"/>
      <c r="M30" s="2842"/>
      <c r="N30" s="2842"/>
      <c r="O30" s="2842"/>
      <c r="P30" s="2842"/>
      <c r="Q30" s="2842"/>
      <c r="R30" s="2842"/>
      <c r="S30" s="2842"/>
      <c r="T30" s="2842"/>
      <c r="U30" s="2842"/>
      <c r="V30" s="2842"/>
      <c r="W30" s="2842"/>
      <c r="X30" s="2842"/>
      <c r="Y30" s="2842"/>
      <c r="Z30" s="2842"/>
    </row>
    <row r="31" spans="1:26" ht="15.45" customHeight="1" x14ac:dyDescent="0.2">
      <c r="B31" s="2839"/>
      <c r="C31" s="2839"/>
      <c r="D31" s="1007" t="s">
        <v>604</v>
      </c>
      <c r="E31" s="1008"/>
      <c r="F31" s="1009" t="s">
        <v>2009</v>
      </c>
      <c r="G31" s="1008"/>
      <c r="H31" s="1008" t="s">
        <v>2010</v>
      </c>
      <c r="I31" s="1010" t="s">
        <v>604</v>
      </c>
      <c r="J31" s="1008"/>
      <c r="K31" s="1009" t="s">
        <v>2009</v>
      </c>
      <c r="L31" s="1008"/>
      <c r="M31" s="1011" t="s">
        <v>432</v>
      </c>
      <c r="N31" s="2786"/>
      <c r="O31" s="2787"/>
      <c r="P31" s="2787"/>
      <c r="Q31" s="2787"/>
      <c r="R31" s="1011" t="s">
        <v>2020</v>
      </c>
      <c r="S31" s="2786"/>
      <c r="T31" s="2787"/>
      <c r="U31" s="2787"/>
      <c r="V31" s="1011" t="s">
        <v>477</v>
      </c>
      <c r="W31" s="2786">
        <f>+N31*S31</f>
        <v>0</v>
      </c>
      <c r="X31" s="2787"/>
      <c r="Y31" s="2787"/>
      <c r="Z31" s="1011" t="s">
        <v>2020</v>
      </c>
    </row>
    <row r="32" spans="1:26" ht="15.45" customHeight="1" x14ac:dyDescent="0.2">
      <c r="B32" s="2839"/>
      <c r="C32" s="2839"/>
      <c r="D32" s="1007" t="s">
        <v>604</v>
      </c>
      <c r="E32" s="1008"/>
      <c r="F32" s="1009" t="s">
        <v>2009</v>
      </c>
      <c r="G32" s="1008"/>
      <c r="H32" s="1008" t="s">
        <v>2010</v>
      </c>
      <c r="I32" s="1010" t="s">
        <v>604</v>
      </c>
      <c r="J32" s="1008"/>
      <c r="K32" s="1009" t="s">
        <v>2009</v>
      </c>
      <c r="L32" s="1008"/>
      <c r="M32" s="1011" t="s">
        <v>432</v>
      </c>
      <c r="N32" s="2786"/>
      <c r="O32" s="2787"/>
      <c r="P32" s="2787"/>
      <c r="Q32" s="2787"/>
      <c r="R32" s="1011" t="s">
        <v>2020</v>
      </c>
      <c r="S32" s="2786"/>
      <c r="T32" s="2787"/>
      <c r="U32" s="2787"/>
      <c r="V32" s="1011" t="s">
        <v>477</v>
      </c>
      <c r="W32" s="2786">
        <f t="shared" ref="W32:W37" si="0">+N32*S32</f>
        <v>0</v>
      </c>
      <c r="X32" s="2787"/>
      <c r="Y32" s="2787"/>
      <c r="Z32" s="1011" t="s">
        <v>2020</v>
      </c>
    </row>
    <row r="33" spans="1:51" ht="15.45" customHeight="1" x14ac:dyDescent="0.2">
      <c r="B33" s="2839"/>
      <c r="C33" s="2839"/>
      <c r="D33" s="1007" t="s">
        <v>604</v>
      </c>
      <c r="E33" s="1008"/>
      <c r="F33" s="1009" t="s">
        <v>2009</v>
      </c>
      <c r="G33" s="1008"/>
      <c r="H33" s="1008" t="s">
        <v>2010</v>
      </c>
      <c r="I33" s="1010" t="s">
        <v>604</v>
      </c>
      <c r="J33" s="1008"/>
      <c r="K33" s="1009" t="s">
        <v>2009</v>
      </c>
      <c r="L33" s="1008"/>
      <c r="M33" s="1011" t="s">
        <v>432</v>
      </c>
      <c r="N33" s="2786"/>
      <c r="O33" s="2787"/>
      <c r="P33" s="2787"/>
      <c r="Q33" s="2787"/>
      <c r="R33" s="1011" t="s">
        <v>2020</v>
      </c>
      <c r="S33" s="2786"/>
      <c r="T33" s="2787"/>
      <c r="U33" s="2787"/>
      <c r="V33" s="1011" t="s">
        <v>477</v>
      </c>
      <c r="W33" s="2786">
        <f t="shared" si="0"/>
        <v>0</v>
      </c>
      <c r="X33" s="2787"/>
      <c r="Y33" s="2787"/>
      <c r="Z33" s="1011" t="s">
        <v>2020</v>
      </c>
    </row>
    <row r="34" spans="1:51" ht="15.45" customHeight="1" x14ac:dyDescent="0.2">
      <c r="B34" s="2839"/>
      <c r="C34" s="2839"/>
      <c r="D34" s="1007" t="s">
        <v>604</v>
      </c>
      <c r="E34" s="1008"/>
      <c r="F34" s="1009" t="s">
        <v>2009</v>
      </c>
      <c r="G34" s="1008"/>
      <c r="H34" s="1008" t="s">
        <v>2010</v>
      </c>
      <c r="I34" s="1010" t="s">
        <v>604</v>
      </c>
      <c r="J34" s="1008"/>
      <c r="K34" s="1009" t="s">
        <v>2009</v>
      </c>
      <c r="L34" s="1008"/>
      <c r="M34" s="1011" t="s">
        <v>432</v>
      </c>
      <c r="N34" s="2786"/>
      <c r="O34" s="2787"/>
      <c r="P34" s="2787"/>
      <c r="Q34" s="2787"/>
      <c r="R34" s="1011" t="s">
        <v>2020</v>
      </c>
      <c r="S34" s="2786"/>
      <c r="T34" s="2787"/>
      <c r="U34" s="2787"/>
      <c r="V34" s="1011" t="s">
        <v>477</v>
      </c>
      <c r="W34" s="2786">
        <f t="shared" si="0"/>
        <v>0</v>
      </c>
      <c r="X34" s="2787"/>
      <c r="Y34" s="2787"/>
      <c r="Z34" s="1011" t="s">
        <v>2020</v>
      </c>
    </row>
    <row r="35" spans="1:51" ht="15.45" customHeight="1" x14ac:dyDescent="0.2">
      <c r="B35" s="2839"/>
      <c r="C35" s="2839"/>
      <c r="D35" s="1007" t="s">
        <v>604</v>
      </c>
      <c r="E35" s="1008"/>
      <c r="F35" s="1009" t="s">
        <v>2009</v>
      </c>
      <c r="G35" s="1008"/>
      <c r="H35" s="1008" t="s">
        <v>2010</v>
      </c>
      <c r="I35" s="1010" t="s">
        <v>604</v>
      </c>
      <c r="J35" s="1008"/>
      <c r="K35" s="1009" t="s">
        <v>2009</v>
      </c>
      <c r="L35" s="1008"/>
      <c r="M35" s="1011" t="s">
        <v>432</v>
      </c>
      <c r="N35" s="2786"/>
      <c r="O35" s="2787"/>
      <c r="P35" s="2787"/>
      <c r="Q35" s="2787"/>
      <c r="R35" s="1011" t="s">
        <v>2020</v>
      </c>
      <c r="S35" s="2786"/>
      <c r="T35" s="2787"/>
      <c r="U35" s="2787"/>
      <c r="V35" s="1011" t="s">
        <v>477</v>
      </c>
      <c r="W35" s="2786">
        <f t="shared" si="0"/>
        <v>0</v>
      </c>
      <c r="X35" s="2787"/>
      <c r="Y35" s="2787"/>
      <c r="Z35" s="1011" t="s">
        <v>2020</v>
      </c>
    </row>
    <row r="36" spans="1:51" ht="15.45" customHeight="1" x14ac:dyDescent="0.2">
      <c r="B36" s="2839"/>
      <c r="C36" s="2839"/>
      <c r="D36" s="1007" t="s">
        <v>604</v>
      </c>
      <c r="E36" s="1008"/>
      <c r="F36" s="1009" t="s">
        <v>2009</v>
      </c>
      <c r="G36" s="1008"/>
      <c r="H36" s="1008" t="s">
        <v>2010</v>
      </c>
      <c r="I36" s="1010" t="s">
        <v>604</v>
      </c>
      <c r="J36" s="1008"/>
      <c r="K36" s="1009" t="s">
        <v>2009</v>
      </c>
      <c r="L36" s="1008"/>
      <c r="M36" s="1011" t="s">
        <v>432</v>
      </c>
      <c r="N36" s="2786"/>
      <c r="O36" s="2787"/>
      <c r="P36" s="2787"/>
      <c r="Q36" s="2787"/>
      <c r="R36" s="1011" t="s">
        <v>2020</v>
      </c>
      <c r="S36" s="2786"/>
      <c r="T36" s="2787"/>
      <c r="U36" s="2787"/>
      <c r="V36" s="1011" t="s">
        <v>477</v>
      </c>
      <c r="W36" s="2786">
        <f t="shared" si="0"/>
        <v>0</v>
      </c>
      <c r="X36" s="2787"/>
      <c r="Y36" s="2787"/>
      <c r="Z36" s="1011" t="s">
        <v>2020</v>
      </c>
    </row>
    <row r="37" spans="1:51" ht="15.45" customHeight="1" x14ac:dyDescent="0.2">
      <c r="B37" s="2839"/>
      <c r="C37" s="2839"/>
      <c r="D37" s="1007" t="s">
        <v>604</v>
      </c>
      <c r="E37" s="1008"/>
      <c r="F37" s="1009" t="s">
        <v>2009</v>
      </c>
      <c r="G37" s="1008"/>
      <c r="H37" s="1008" t="s">
        <v>2010</v>
      </c>
      <c r="I37" s="1010" t="s">
        <v>604</v>
      </c>
      <c r="J37" s="1008"/>
      <c r="K37" s="1009" t="s">
        <v>2009</v>
      </c>
      <c r="L37" s="1008"/>
      <c r="M37" s="1011" t="s">
        <v>432</v>
      </c>
      <c r="N37" s="2786"/>
      <c r="O37" s="2787"/>
      <c r="P37" s="2787"/>
      <c r="Q37" s="2787"/>
      <c r="R37" s="1011" t="s">
        <v>2020</v>
      </c>
      <c r="S37" s="2786"/>
      <c r="T37" s="2787"/>
      <c r="U37" s="2787"/>
      <c r="V37" s="1011" t="s">
        <v>477</v>
      </c>
      <c r="W37" s="2786">
        <f t="shared" si="0"/>
        <v>0</v>
      </c>
      <c r="X37" s="2787"/>
      <c r="Y37" s="2787"/>
      <c r="Z37" s="1011" t="s">
        <v>2020</v>
      </c>
    </row>
    <row r="38" spans="1:51" x14ac:dyDescent="0.2">
      <c r="B38" s="1012"/>
      <c r="C38" s="1012"/>
      <c r="D38" s="913"/>
      <c r="E38" s="909"/>
      <c r="F38" s="1012"/>
      <c r="G38" s="909"/>
      <c r="H38" s="909"/>
      <c r="I38" s="913"/>
      <c r="J38" s="909"/>
      <c r="K38" s="1012"/>
      <c r="L38" s="909"/>
      <c r="M38" s="909"/>
      <c r="N38" s="1012"/>
      <c r="O38" s="1012"/>
      <c r="P38" s="1012"/>
      <c r="Q38" s="1012"/>
      <c r="R38" s="909"/>
      <c r="S38" s="2786" t="s">
        <v>2021</v>
      </c>
      <c r="T38" s="2787"/>
      <c r="U38" s="2787"/>
      <c r="V38" s="2788"/>
      <c r="W38" s="2786">
        <f>SUM(W31:Y37)</f>
        <v>0</v>
      </c>
      <c r="X38" s="2787"/>
      <c r="Y38" s="2787"/>
      <c r="Z38" s="1011" t="s">
        <v>2020</v>
      </c>
    </row>
    <row r="39" spans="1:51" ht="7.5" customHeight="1" x14ac:dyDescent="0.2">
      <c r="B39" s="1012"/>
      <c r="C39" s="1012"/>
      <c r="D39" s="913"/>
      <c r="E39" s="909"/>
      <c r="F39" s="1012"/>
      <c r="G39" s="909"/>
      <c r="H39" s="909"/>
      <c r="I39" s="913"/>
      <c r="J39" s="909"/>
      <c r="K39" s="1012"/>
      <c r="L39" s="909"/>
      <c r="M39" s="909"/>
      <c r="N39" s="1012"/>
      <c r="O39" s="1012"/>
      <c r="P39" s="1012"/>
      <c r="Q39" s="1012"/>
      <c r="R39" s="909"/>
      <c r="S39" s="1012"/>
      <c r="T39" s="1012"/>
      <c r="U39" s="1012"/>
      <c r="V39" s="909"/>
      <c r="W39" s="1012"/>
      <c r="X39" s="1012"/>
      <c r="Y39" s="1012"/>
      <c r="Z39" s="909"/>
    </row>
    <row r="40" spans="1:51" ht="13.8" thickBot="1" x14ac:dyDescent="0.25">
      <c r="B40" s="1013" t="s">
        <v>2022</v>
      </c>
      <c r="C40" s="1012"/>
      <c r="D40" s="913"/>
      <c r="E40" s="909"/>
      <c r="F40" s="1012"/>
      <c r="G40" s="909"/>
      <c r="H40" s="909"/>
      <c r="I40" s="913"/>
      <c r="J40" s="909"/>
      <c r="K40" s="1012"/>
      <c r="L40" s="909"/>
      <c r="M40" s="909"/>
      <c r="N40" s="1012"/>
      <c r="O40" s="1012"/>
      <c r="P40" s="1012"/>
      <c r="Q40" s="1012"/>
      <c r="R40" s="909"/>
      <c r="S40" s="1012"/>
      <c r="T40" s="1012"/>
      <c r="U40" s="1012"/>
      <c r="V40" s="909"/>
      <c r="W40" s="1012"/>
      <c r="X40" s="1012"/>
      <c r="Y40" s="1012"/>
      <c r="Z40" s="909"/>
    </row>
    <row r="41" spans="1:51" ht="16.5" customHeight="1" thickBot="1" x14ac:dyDescent="0.25">
      <c r="C41" s="2786">
        <f>+W38</f>
        <v>0</v>
      </c>
      <c r="D41" s="2787"/>
      <c r="E41" s="2787"/>
      <c r="F41" s="1011" t="s">
        <v>2020</v>
      </c>
      <c r="G41" s="2830" t="s">
        <v>2023</v>
      </c>
      <c r="H41" s="2831"/>
      <c r="I41" s="2786"/>
      <c r="J41" s="2787"/>
      <c r="K41" s="2787"/>
      <c r="L41" s="1011" t="s">
        <v>477</v>
      </c>
      <c r="M41" s="2830" t="s">
        <v>2024</v>
      </c>
      <c r="N41" s="2831"/>
      <c r="O41" s="2831"/>
      <c r="P41" s="2831"/>
      <c r="Q41" s="2843" t="e">
        <f>+C41/(I41*16)</f>
        <v>#DIV/0!</v>
      </c>
      <c r="R41" s="2844"/>
      <c r="S41" s="2844"/>
      <c r="T41" s="2845"/>
      <c r="U41" s="909"/>
      <c r="AU41" s="909"/>
      <c r="AV41" s="1012"/>
      <c r="AW41" s="1012"/>
      <c r="AX41" s="1012"/>
      <c r="AY41" s="909"/>
    </row>
    <row r="42" spans="1:51" s="1014" customFormat="1" ht="10.8" x14ac:dyDescent="0.2">
      <c r="B42" s="1015"/>
      <c r="C42" s="1014" t="s">
        <v>2025</v>
      </c>
      <c r="I42" s="1014" t="s">
        <v>2026</v>
      </c>
      <c r="Q42" s="1014" t="s">
        <v>2027</v>
      </c>
    </row>
    <row r="44" spans="1:51" x14ac:dyDescent="0.2">
      <c r="A44" s="912" t="s">
        <v>2028</v>
      </c>
    </row>
    <row r="45" spans="1:51" ht="5.25" customHeight="1" x14ac:dyDescent="0.2"/>
    <row r="46" spans="1:51" ht="24" customHeight="1" x14ac:dyDescent="0.2">
      <c r="A46" s="2786" t="s">
        <v>2008</v>
      </c>
      <c r="B46" s="2787"/>
      <c r="C46" s="2787"/>
      <c r="D46" s="2787"/>
      <c r="E46" s="2787"/>
      <c r="F46" s="2788"/>
      <c r="G46" s="1004" t="s">
        <v>604</v>
      </c>
      <c r="H46" s="943"/>
      <c r="I46" s="1005" t="s">
        <v>2009</v>
      </c>
      <c r="J46" s="943"/>
      <c r="K46" s="943" t="s">
        <v>2010</v>
      </c>
      <c r="L46" s="1006" t="s">
        <v>604</v>
      </c>
      <c r="M46" s="943"/>
      <c r="N46" s="1005" t="s">
        <v>2009</v>
      </c>
      <c r="O46" s="943"/>
      <c r="P46" s="943" t="s">
        <v>2011</v>
      </c>
      <c r="Q46" s="943" t="s">
        <v>2012</v>
      </c>
      <c r="R46" s="943"/>
      <c r="S46" s="944"/>
      <c r="T46" s="2840" t="s">
        <v>2013</v>
      </c>
      <c r="U46" s="2841"/>
      <c r="V46" s="2841"/>
      <c r="W46" s="2841"/>
      <c r="X46" s="2841"/>
      <c r="Y46" s="2841"/>
      <c r="Z46" s="2841"/>
    </row>
    <row r="47" spans="1:51" x14ac:dyDescent="0.2">
      <c r="B47" s="912" t="s">
        <v>2014</v>
      </c>
    </row>
    <row r="48" spans="1:51" x14ac:dyDescent="0.2">
      <c r="B48" s="2842" t="s">
        <v>2015</v>
      </c>
      <c r="C48" s="2839"/>
      <c r="D48" s="2842" t="s">
        <v>2016</v>
      </c>
      <c r="E48" s="2842"/>
      <c r="F48" s="2842"/>
      <c r="G48" s="2842"/>
      <c r="H48" s="2842"/>
      <c r="I48" s="2842"/>
      <c r="J48" s="2842"/>
      <c r="K48" s="2842"/>
      <c r="L48" s="2842"/>
      <c r="M48" s="2842"/>
      <c r="N48" s="2842" t="s">
        <v>2017</v>
      </c>
      <c r="O48" s="2842"/>
      <c r="P48" s="2842"/>
      <c r="Q48" s="2842"/>
      <c r="R48" s="2842"/>
      <c r="S48" s="2842" t="s">
        <v>2018</v>
      </c>
      <c r="T48" s="2842"/>
      <c r="U48" s="2842"/>
      <c r="V48" s="2842"/>
      <c r="W48" s="2842" t="s">
        <v>2019</v>
      </c>
      <c r="X48" s="2842"/>
      <c r="Y48" s="2842"/>
      <c r="Z48" s="2842"/>
    </row>
    <row r="49" spans="1:51" ht="24.75" customHeight="1" x14ac:dyDescent="0.2">
      <c r="B49" s="2839"/>
      <c r="C49" s="2839"/>
      <c r="D49" s="2842"/>
      <c r="E49" s="2842"/>
      <c r="F49" s="2842"/>
      <c r="G49" s="2842"/>
      <c r="H49" s="2842"/>
      <c r="I49" s="2842"/>
      <c r="J49" s="2842"/>
      <c r="K49" s="2842"/>
      <c r="L49" s="2842"/>
      <c r="M49" s="2842"/>
      <c r="N49" s="2842"/>
      <c r="O49" s="2842"/>
      <c r="P49" s="2842"/>
      <c r="Q49" s="2842"/>
      <c r="R49" s="2842"/>
      <c r="S49" s="2842"/>
      <c r="T49" s="2842"/>
      <c r="U49" s="2842"/>
      <c r="V49" s="2842"/>
      <c r="W49" s="2842"/>
      <c r="X49" s="2842"/>
      <c r="Y49" s="2842"/>
      <c r="Z49" s="2842"/>
    </row>
    <row r="50" spans="1:51" ht="15.45" customHeight="1" x14ac:dyDescent="0.2">
      <c r="B50" s="2839"/>
      <c r="C50" s="2839"/>
      <c r="D50" s="1007" t="s">
        <v>604</v>
      </c>
      <c r="E50" s="1008"/>
      <c r="F50" s="1009" t="s">
        <v>2009</v>
      </c>
      <c r="G50" s="1008"/>
      <c r="H50" s="1008" t="s">
        <v>2010</v>
      </c>
      <c r="I50" s="1010" t="s">
        <v>604</v>
      </c>
      <c r="J50" s="1008"/>
      <c r="K50" s="1009" t="s">
        <v>2009</v>
      </c>
      <c r="L50" s="1008"/>
      <c r="M50" s="1011" t="s">
        <v>432</v>
      </c>
      <c r="N50" s="2786"/>
      <c r="O50" s="2787"/>
      <c r="P50" s="2787"/>
      <c r="Q50" s="2787"/>
      <c r="R50" s="1011" t="s">
        <v>2020</v>
      </c>
      <c r="S50" s="2786"/>
      <c r="T50" s="2787"/>
      <c r="U50" s="2787"/>
      <c r="V50" s="1011" t="s">
        <v>477</v>
      </c>
      <c r="W50" s="2786">
        <f>+N50*S50</f>
        <v>0</v>
      </c>
      <c r="X50" s="2787"/>
      <c r="Y50" s="2787"/>
      <c r="Z50" s="1011" t="s">
        <v>2020</v>
      </c>
    </row>
    <row r="51" spans="1:51" ht="15.45" customHeight="1" x14ac:dyDescent="0.2">
      <c r="B51" s="2839"/>
      <c r="C51" s="2839"/>
      <c r="D51" s="1007" t="s">
        <v>604</v>
      </c>
      <c r="E51" s="1008"/>
      <c r="F51" s="1009" t="s">
        <v>2009</v>
      </c>
      <c r="G51" s="1008"/>
      <c r="H51" s="1008" t="s">
        <v>2010</v>
      </c>
      <c r="I51" s="1010" t="s">
        <v>604</v>
      </c>
      <c r="J51" s="1008"/>
      <c r="K51" s="1009" t="s">
        <v>2009</v>
      </c>
      <c r="L51" s="1008"/>
      <c r="M51" s="1011" t="s">
        <v>432</v>
      </c>
      <c r="N51" s="2786"/>
      <c r="O51" s="2787"/>
      <c r="P51" s="2787"/>
      <c r="Q51" s="2787"/>
      <c r="R51" s="1011" t="s">
        <v>2020</v>
      </c>
      <c r="S51" s="2786"/>
      <c r="T51" s="2787"/>
      <c r="U51" s="2787"/>
      <c r="V51" s="1011" t="s">
        <v>477</v>
      </c>
      <c r="W51" s="2786">
        <f t="shared" ref="W51:W56" si="1">+N51*S51</f>
        <v>0</v>
      </c>
      <c r="X51" s="2787"/>
      <c r="Y51" s="2787"/>
      <c r="Z51" s="1011" t="s">
        <v>2020</v>
      </c>
    </row>
    <row r="52" spans="1:51" ht="15.45" customHeight="1" x14ac:dyDescent="0.2">
      <c r="B52" s="2839"/>
      <c r="C52" s="2839"/>
      <c r="D52" s="1007" t="s">
        <v>604</v>
      </c>
      <c r="E52" s="1008"/>
      <c r="F52" s="1009" t="s">
        <v>2009</v>
      </c>
      <c r="G52" s="1008"/>
      <c r="H52" s="1008" t="s">
        <v>2010</v>
      </c>
      <c r="I52" s="1010" t="s">
        <v>604</v>
      </c>
      <c r="J52" s="1008"/>
      <c r="K52" s="1009" t="s">
        <v>2009</v>
      </c>
      <c r="L52" s="1008"/>
      <c r="M52" s="1011" t="s">
        <v>432</v>
      </c>
      <c r="N52" s="2786"/>
      <c r="O52" s="2787"/>
      <c r="P52" s="2787"/>
      <c r="Q52" s="2787"/>
      <c r="R52" s="1011" t="s">
        <v>2020</v>
      </c>
      <c r="S52" s="2786"/>
      <c r="T52" s="2787"/>
      <c r="U52" s="2787"/>
      <c r="V52" s="1011" t="s">
        <v>477</v>
      </c>
      <c r="W52" s="2786">
        <f t="shared" si="1"/>
        <v>0</v>
      </c>
      <c r="X52" s="2787"/>
      <c r="Y52" s="2787"/>
      <c r="Z52" s="1011" t="s">
        <v>2020</v>
      </c>
    </row>
    <row r="53" spans="1:51" ht="15.45" customHeight="1" x14ac:dyDescent="0.2">
      <c r="B53" s="2839"/>
      <c r="C53" s="2839"/>
      <c r="D53" s="1007" t="s">
        <v>604</v>
      </c>
      <c r="E53" s="1008"/>
      <c r="F53" s="1009" t="s">
        <v>2009</v>
      </c>
      <c r="G53" s="1008"/>
      <c r="H53" s="1008" t="s">
        <v>2010</v>
      </c>
      <c r="I53" s="1010" t="s">
        <v>604</v>
      </c>
      <c r="J53" s="1008"/>
      <c r="K53" s="1009" t="s">
        <v>2009</v>
      </c>
      <c r="L53" s="1008"/>
      <c r="M53" s="1011" t="s">
        <v>432</v>
      </c>
      <c r="N53" s="2786"/>
      <c r="O53" s="2787"/>
      <c r="P53" s="2787"/>
      <c r="Q53" s="2787"/>
      <c r="R53" s="1011" t="s">
        <v>2020</v>
      </c>
      <c r="S53" s="2786"/>
      <c r="T53" s="2787"/>
      <c r="U53" s="2787"/>
      <c r="V53" s="1011" t="s">
        <v>477</v>
      </c>
      <c r="W53" s="2786">
        <f t="shared" si="1"/>
        <v>0</v>
      </c>
      <c r="X53" s="2787"/>
      <c r="Y53" s="2787"/>
      <c r="Z53" s="1011" t="s">
        <v>2020</v>
      </c>
    </row>
    <row r="54" spans="1:51" ht="15.45" customHeight="1" x14ac:dyDescent="0.2">
      <c r="B54" s="2839"/>
      <c r="C54" s="2839"/>
      <c r="D54" s="1007" t="s">
        <v>604</v>
      </c>
      <c r="E54" s="1008"/>
      <c r="F54" s="1009" t="s">
        <v>2009</v>
      </c>
      <c r="G54" s="1008"/>
      <c r="H54" s="1008" t="s">
        <v>2010</v>
      </c>
      <c r="I54" s="1010" t="s">
        <v>604</v>
      </c>
      <c r="J54" s="1008"/>
      <c r="K54" s="1009" t="s">
        <v>2009</v>
      </c>
      <c r="L54" s="1008"/>
      <c r="M54" s="1011" t="s">
        <v>432</v>
      </c>
      <c r="N54" s="2786"/>
      <c r="O54" s="2787"/>
      <c r="P54" s="2787"/>
      <c r="Q54" s="2787"/>
      <c r="R54" s="1011" t="s">
        <v>2020</v>
      </c>
      <c r="S54" s="2786"/>
      <c r="T54" s="2787"/>
      <c r="U54" s="2787"/>
      <c r="V54" s="1011" t="s">
        <v>477</v>
      </c>
      <c r="W54" s="2786">
        <f t="shared" si="1"/>
        <v>0</v>
      </c>
      <c r="X54" s="2787"/>
      <c r="Y54" s="2787"/>
      <c r="Z54" s="1011" t="s">
        <v>2020</v>
      </c>
    </row>
    <row r="55" spans="1:51" ht="15.45" customHeight="1" x14ac:dyDescent="0.2">
      <c r="B55" s="2839"/>
      <c r="C55" s="2839"/>
      <c r="D55" s="1007" t="s">
        <v>604</v>
      </c>
      <c r="E55" s="1008"/>
      <c r="F55" s="1009" t="s">
        <v>2009</v>
      </c>
      <c r="G55" s="1008"/>
      <c r="H55" s="1008" t="s">
        <v>2010</v>
      </c>
      <c r="I55" s="1010" t="s">
        <v>604</v>
      </c>
      <c r="J55" s="1008"/>
      <c r="K55" s="1009" t="s">
        <v>2009</v>
      </c>
      <c r="L55" s="1008"/>
      <c r="M55" s="1011" t="s">
        <v>432</v>
      </c>
      <c r="N55" s="2786"/>
      <c r="O55" s="2787"/>
      <c r="P55" s="2787"/>
      <c r="Q55" s="2787"/>
      <c r="R55" s="1011" t="s">
        <v>2020</v>
      </c>
      <c r="S55" s="2786"/>
      <c r="T55" s="2787"/>
      <c r="U55" s="2787"/>
      <c r="V55" s="1011" t="s">
        <v>477</v>
      </c>
      <c r="W55" s="2786">
        <f t="shared" si="1"/>
        <v>0</v>
      </c>
      <c r="X55" s="2787"/>
      <c r="Y55" s="2787"/>
      <c r="Z55" s="1011" t="s">
        <v>2020</v>
      </c>
    </row>
    <row r="56" spans="1:51" ht="15.45" customHeight="1" x14ac:dyDescent="0.2">
      <c r="B56" s="2839"/>
      <c r="C56" s="2839"/>
      <c r="D56" s="1007" t="s">
        <v>604</v>
      </c>
      <c r="E56" s="1008"/>
      <c r="F56" s="1009" t="s">
        <v>2009</v>
      </c>
      <c r="G56" s="1008"/>
      <c r="H56" s="1008" t="s">
        <v>2010</v>
      </c>
      <c r="I56" s="1010" t="s">
        <v>604</v>
      </c>
      <c r="J56" s="1008"/>
      <c r="K56" s="1009" t="s">
        <v>2009</v>
      </c>
      <c r="L56" s="1008"/>
      <c r="M56" s="1011" t="s">
        <v>432</v>
      </c>
      <c r="N56" s="2786"/>
      <c r="O56" s="2787"/>
      <c r="P56" s="2787"/>
      <c r="Q56" s="2787"/>
      <c r="R56" s="1011" t="s">
        <v>2020</v>
      </c>
      <c r="S56" s="2786"/>
      <c r="T56" s="2787"/>
      <c r="U56" s="2787"/>
      <c r="V56" s="1011" t="s">
        <v>477</v>
      </c>
      <c r="W56" s="2786">
        <f t="shared" si="1"/>
        <v>0</v>
      </c>
      <c r="X56" s="2787"/>
      <c r="Y56" s="2787"/>
      <c r="Z56" s="1011" t="s">
        <v>2020</v>
      </c>
    </row>
    <row r="57" spans="1:51" x14ac:dyDescent="0.2">
      <c r="B57" s="1012"/>
      <c r="C57" s="1012"/>
      <c r="D57" s="913"/>
      <c r="E57" s="909"/>
      <c r="F57" s="1012"/>
      <c r="G57" s="909"/>
      <c r="H57" s="909"/>
      <c r="I57" s="913"/>
      <c r="J57" s="909"/>
      <c r="K57" s="1012"/>
      <c r="L57" s="909"/>
      <c r="M57" s="909"/>
      <c r="N57" s="1012"/>
      <c r="O57" s="1012"/>
      <c r="P57" s="1012"/>
      <c r="Q57" s="1012"/>
      <c r="R57" s="909"/>
      <c r="S57" s="2786" t="s">
        <v>2021</v>
      </c>
      <c r="T57" s="2787"/>
      <c r="U57" s="2787"/>
      <c r="V57" s="2788"/>
      <c r="W57" s="2786">
        <f>SUM(W50:Y56)</f>
        <v>0</v>
      </c>
      <c r="X57" s="2787"/>
      <c r="Y57" s="2787"/>
      <c r="Z57" s="1011" t="s">
        <v>2020</v>
      </c>
    </row>
    <row r="58" spans="1:51" ht="7.5" customHeight="1" x14ac:dyDescent="0.2">
      <c r="B58" s="1012"/>
      <c r="C58" s="1012"/>
      <c r="D58" s="913"/>
      <c r="E58" s="909"/>
      <c r="F58" s="1012"/>
      <c r="G58" s="909"/>
      <c r="H58" s="909"/>
      <c r="I58" s="913"/>
      <c r="J58" s="909"/>
      <c r="K58" s="1012"/>
      <c r="L58" s="909"/>
      <c r="M58" s="909"/>
      <c r="N58" s="1012"/>
      <c r="O58" s="1012"/>
      <c r="P58" s="1012"/>
      <c r="Q58" s="1012"/>
      <c r="R58" s="909"/>
      <c r="S58" s="1012"/>
      <c r="T58" s="1012"/>
      <c r="U58" s="1012"/>
      <c r="V58" s="909"/>
      <c r="W58" s="1012"/>
      <c r="X58" s="1012"/>
      <c r="Y58" s="1012"/>
      <c r="Z58" s="909"/>
    </row>
    <row r="59" spans="1:51" ht="13.8" thickBot="1" x14ac:dyDescent="0.25">
      <c r="B59" s="1013" t="s">
        <v>2022</v>
      </c>
      <c r="C59" s="1012"/>
      <c r="D59" s="913"/>
      <c r="E59" s="909"/>
      <c r="F59" s="1012"/>
      <c r="G59" s="909"/>
      <c r="H59" s="909"/>
      <c r="I59" s="913"/>
      <c r="J59" s="909"/>
      <c r="K59" s="1012"/>
      <c r="L59" s="909"/>
      <c r="M59" s="909"/>
      <c r="N59" s="1012"/>
      <c r="O59" s="1012"/>
      <c r="P59" s="1012"/>
      <c r="Q59" s="1012"/>
      <c r="R59" s="909"/>
      <c r="S59" s="1012"/>
      <c r="T59" s="1012"/>
      <c r="U59" s="1012"/>
      <c r="V59" s="909"/>
      <c r="W59" s="1012"/>
      <c r="X59" s="1012"/>
      <c r="Y59" s="1012"/>
      <c r="Z59" s="909"/>
    </row>
    <row r="60" spans="1:51" ht="16.5" customHeight="1" thickBot="1" x14ac:dyDescent="0.25">
      <c r="C60" s="2786">
        <f>+W57</f>
        <v>0</v>
      </c>
      <c r="D60" s="2787"/>
      <c r="E60" s="2787"/>
      <c r="F60" s="1011" t="s">
        <v>2020</v>
      </c>
      <c r="G60" s="2830" t="s">
        <v>2023</v>
      </c>
      <c r="H60" s="2831"/>
      <c r="I60" s="2786"/>
      <c r="J60" s="2787"/>
      <c r="K60" s="2787"/>
      <c r="L60" s="1011" t="s">
        <v>477</v>
      </c>
      <c r="M60" s="2830" t="s">
        <v>2024</v>
      </c>
      <c r="N60" s="2831"/>
      <c r="O60" s="2831"/>
      <c r="P60" s="2831"/>
      <c r="Q60" s="2843" t="e">
        <f>+C60/(I60*16)</f>
        <v>#DIV/0!</v>
      </c>
      <c r="R60" s="2844"/>
      <c r="S60" s="2844"/>
      <c r="T60" s="2845"/>
      <c r="U60" s="909"/>
      <c r="AU60" s="909"/>
      <c r="AV60" s="1012"/>
      <c r="AW60" s="1012"/>
      <c r="AX60" s="1012"/>
      <c r="AY60" s="909"/>
    </row>
    <row r="61" spans="1:51" s="1014" customFormat="1" ht="10.8" x14ac:dyDescent="0.2">
      <c r="B61" s="1015"/>
      <c r="C61" s="1014" t="s">
        <v>2025</v>
      </c>
      <c r="I61" s="1014" t="s">
        <v>2026</v>
      </c>
      <c r="Q61" s="1014" t="s">
        <v>2027</v>
      </c>
    </row>
    <row r="62" spans="1:51" s="1016" customFormat="1" ht="6.75" customHeight="1" x14ac:dyDescent="0.2"/>
    <row r="63" spans="1:51" s="1014" customFormat="1" ht="13.5" customHeight="1" x14ac:dyDescent="0.2">
      <c r="A63" s="1014" t="s">
        <v>1699</v>
      </c>
    </row>
    <row r="64" spans="1:51" s="1014" customFormat="1" ht="13.5" customHeight="1" x14ac:dyDescent="0.2">
      <c r="A64" s="1014">
        <v>1</v>
      </c>
      <c r="B64" s="2841" t="s">
        <v>2029</v>
      </c>
      <c r="C64" s="2841"/>
      <c r="D64" s="2841"/>
      <c r="E64" s="2841"/>
      <c r="F64" s="2841"/>
      <c r="G64" s="2841"/>
      <c r="H64" s="2841"/>
      <c r="I64" s="2841"/>
      <c r="J64" s="2841"/>
      <c r="K64" s="2841"/>
      <c r="L64" s="2841"/>
      <c r="M64" s="2841"/>
      <c r="N64" s="2841"/>
      <c r="O64" s="2841"/>
      <c r="P64" s="2841"/>
      <c r="Q64" s="2841"/>
      <c r="R64" s="2841"/>
      <c r="S64" s="2841"/>
      <c r="T64" s="2841"/>
      <c r="U64" s="2841"/>
      <c r="V64" s="2841"/>
      <c r="W64" s="2841"/>
      <c r="X64" s="2841"/>
      <c r="Y64" s="2841"/>
      <c r="Z64" s="2841"/>
    </row>
    <row r="65" spans="1:26" s="1014" customFormat="1" ht="13.5" customHeight="1" x14ac:dyDescent="0.2">
      <c r="B65" s="2841"/>
      <c r="C65" s="2841"/>
      <c r="D65" s="2841"/>
      <c r="E65" s="2841"/>
      <c r="F65" s="2841"/>
      <c r="G65" s="2841"/>
      <c r="H65" s="2841"/>
      <c r="I65" s="2841"/>
      <c r="J65" s="2841"/>
      <c r="K65" s="2841"/>
      <c r="L65" s="2841"/>
      <c r="M65" s="2841"/>
      <c r="N65" s="2841"/>
      <c r="O65" s="2841"/>
      <c r="P65" s="2841"/>
      <c r="Q65" s="2841"/>
      <c r="R65" s="2841"/>
      <c r="S65" s="2841"/>
      <c r="T65" s="2841"/>
      <c r="U65" s="2841"/>
      <c r="V65" s="2841"/>
      <c r="W65" s="2841"/>
      <c r="X65" s="2841"/>
      <c r="Y65" s="2841"/>
      <c r="Z65" s="2841"/>
    </row>
    <row r="66" spans="1:26" s="1014" customFormat="1" ht="13.5" customHeight="1" x14ac:dyDescent="0.2">
      <c r="A66" s="1014">
        <v>2</v>
      </c>
      <c r="B66" s="2841" t="s">
        <v>2030</v>
      </c>
      <c r="C66" s="2841"/>
      <c r="D66" s="2841"/>
      <c r="E66" s="2841"/>
      <c r="F66" s="2841"/>
      <c r="G66" s="2841"/>
      <c r="H66" s="2841"/>
      <c r="I66" s="2841"/>
      <c r="J66" s="2841"/>
      <c r="K66" s="2841"/>
      <c r="L66" s="2841"/>
      <c r="M66" s="2841"/>
      <c r="N66" s="2841"/>
      <c r="O66" s="2841"/>
      <c r="P66" s="2841"/>
      <c r="Q66" s="2841"/>
      <c r="R66" s="2841"/>
      <c r="S66" s="2841"/>
      <c r="T66" s="2841"/>
      <c r="U66" s="2841"/>
      <c r="V66" s="2841"/>
      <c r="W66" s="2841"/>
      <c r="X66" s="2841"/>
      <c r="Y66" s="2841"/>
      <c r="Z66" s="2841"/>
    </row>
    <row r="67" spans="1:26" s="1014" customFormat="1" ht="13.5" customHeight="1" x14ac:dyDescent="0.2">
      <c r="B67" s="2841"/>
      <c r="C67" s="2841"/>
      <c r="D67" s="2841"/>
      <c r="E67" s="2841"/>
      <c r="F67" s="2841"/>
      <c r="G67" s="2841"/>
      <c r="H67" s="2841"/>
      <c r="I67" s="2841"/>
      <c r="J67" s="2841"/>
      <c r="K67" s="2841"/>
      <c r="L67" s="2841"/>
      <c r="M67" s="2841"/>
      <c r="N67" s="2841"/>
      <c r="O67" s="2841"/>
      <c r="P67" s="2841"/>
      <c r="Q67" s="2841"/>
      <c r="R67" s="2841"/>
      <c r="S67" s="2841"/>
      <c r="T67" s="2841"/>
      <c r="U67" s="2841"/>
      <c r="V67" s="2841"/>
      <c r="W67" s="2841"/>
      <c r="X67" s="2841"/>
      <c r="Y67" s="2841"/>
      <c r="Z67" s="2841"/>
    </row>
    <row r="68" spans="1:26" s="1017" customFormat="1" ht="12.75" customHeight="1" x14ac:dyDescent="0.2"/>
    <row r="69" spans="1:26" s="1017" customFormat="1" ht="12.75" customHeight="1" x14ac:dyDescent="0.2"/>
    <row r="70" spans="1:26" s="1017" customFormat="1" ht="12.75" customHeight="1" x14ac:dyDescent="0.2"/>
    <row r="71" spans="1:26" s="1017" customFormat="1" ht="12.75" customHeight="1" x14ac:dyDescent="0.2"/>
    <row r="72" spans="1:26" s="1017" customFormat="1" ht="12.75" customHeight="1" x14ac:dyDescent="0.2"/>
    <row r="73" spans="1:26" s="1017" customFormat="1" ht="12.75" customHeight="1" x14ac:dyDescent="0.2"/>
    <row r="74" spans="1:26" s="1017" customFormat="1" ht="12.75" customHeight="1" x14ac:dyDescent="0.2"/>
    <row r="75" spans="1:26" s="1017" customFormat="1" ht="12.75" customHeight="1" x14ac:dyDescent="0.2"/>
    <row r="76" spans="1:26" s="1017" customFormat="1" ht="12.75" customHeight="1" x14ac:dyDescent="0.2"/>
    <row r="77" spans="1:26" s="1017" customFormat="1" ht="12.75" customHeight="1" x14ac:dyDescent="0.2"/>
    <row r="78" spans="1:26" s="1017" customFormat="1" ht="12.75" customHeight="1" x14ac:dyDescent="0.2"/>
    <row r="79" spans="1:26" s="1017" customFormat="1" ht="12.75" customHeight="1" x14ac:dyDescent="0.2"/>
    <row r="80" spans="1:26" s="1017" customFormat="1" ht="12.75" customHeight="1" x14ac:dyDescent="0.2"/>
  </sheetData>
  <mergeCells count="110">
    <mergeCell ref="B64:Z65"/>
    <mergeCell ref="B66:Z67"/>
    <mergeCell ref="S57:V57"/>
    <mergeCell ref="W57:Y57"/>
    <mergeCell ref="C60:E60"/>
    <mergeCell ref="G60:H60"/>
    <mergeCell ref="I60:K60"/>
    <mergeCell ref="M60:P60"/>
    <mergeCell ref="Q60:T60"/>
    <mergeCell ref="B55:C55"/>
    <mergeCell ref="N55:Q55"/>
    <mergeCell ref="S55:U55"/>
    <mergeCell ref="W55:Y55"/>
    <mergeCell ref="B56:C56"/>
    <mergeCell ref="N56:Q56"/>
    <mergeCell ref="S56:U56"/>
    <mergeCell ref="W56:Y56"/>
    <mergeCell ref="B53:C53"/>
    <mergeCell ref="N53:Q53"/>
    <mergeCell ref="S53:U53"/>
    <mergeCell ref="W53:Y53"/>
    <mergeCell ref="B54:C54"/>
    <mergeCell ref="N54:Q54"/>
    <mergeCell ref="S54:U54"/>
    <mergeCell ref="W54:Y54"/>
    <mergeCell ref="B51:C51"/>
    <mergeCell ref="N51:Q51"/>
    <mergeCell ref="S51:U51"/>
    <mergeCell ref="W51:Y51"/>
    <mergeCell ref="B52:C52"/>
    <mergeCell ref="N52:Q52"/>
    <mergeCell ref="S52:U52"/>
    <mergeCell ref="W52:Y52"/>
    <mergeCell ref="B48:C49"/>
    <mergeCell ref="D48:M49"/>
    <mergeCell ref="N48:R49"/>
    <mergeCell ref="S48:V49"/>
    <mergeCell ref="W48:Z49"/>
    <mergeCell ref="B50:C50"/>
    <mergeCell ref="N50:Q50"/>
    <mergeCell ref="S50:U50"/>
    <mergeCell ref="W50:Y50"/>
    <mergeCell ref="C41:E41"/>
    <mergeCell ref="G41:H41"/>
    <mergeCell ref="I41:K41"/>
    <mergeCell ref="M41:P41"/>
    <mergeCell ref="Q41:T41"/>
    <mergeCell ref="A46:F46"/>
    <mergeCell ref="T46:Z46"/>
    <mergeCell ref="B37:C37"/>
    <mergeCell ref="N37:Q37"/>
    <mergeCell ref="S37:U37"/>
    <mergeCell ref="W37:Y37"/>
    <mergeCell ref="S38:V38"/>
    <mergeCell ref="W38:Y38"/>
    <mergeCell ref="B35:C35"/>
    <mergeCell ref="N35:Q35"/>
    <mergeCell ref="S35:U35"/>
    <mergeCell ref="W35:Y35"/>
    <mergeCell ref="B36:C36"/>
    <mergeCell ref="N36:Q36"/>
    <mergeCell ref="S36:U36"/>
    <mergeCell ref="W36:Y36"/>
    <mergeCell ref="B33:C33"/>
    <mergeCell ref="N33:Q33"/>
    <mergeCell ref="S33:U33"/>
    <mergeCell ref="W33:Y33"/>
    <mergeCell ref="B34:C34"/>
    <mergeCell ref="N34:Q34"/>
    <mergeCell ref="S34:U34"/>
    <mergeCell ref="W34:Y34"/>
    <mergeCell ref="B31:C31"/>
    <mergeCell ref="N31:Q31"/>
    <mergeCell ref="S31:U31"/>
    <mergeCell ref="W31:Y31"/>
    <mergeCell ref="B32:C32"/>
    <mergeCell ref="N32:Q32"/>
    <mergeCell ref="S32:U32"/>
    <mergeCell ref="W32:Y32"/>
    <mergeCell ref="A27:F27"/>
    <mergeCell ref="T27:Z27"/>
    <mergeCell ref="B29:C30"/>
    <mergeCell ref="D29:M30"/>
    <mergeCell ref="N29:R30"/>
    <mergeCell ref="S29:V30"/>
    <mergeCell ref="W29:Z30"/>
    <mergeCell ref="A3:Z3"/>
    <mergeCell ref="A5:D5"/>
    <mergeCell ref="E5:L5"/>
    <mergeCell ref="N5:R5"/>
    <mergeCell ref="S5:Z5"/>
    <mergeCell ref="A7:D8"/>
    <mergeCell ref="F17:H23"/>
    <mergeCell ref="J18:Q19"/>
    <mergeCell ref="V18:Y20"/>
    <mergeCell ref="J20:M20"/>
    <mergeCell ref="N20:Q20"/>
    <mergeCell ref="J21:M22"/>
    <mergeCell ref="N21:Q22"/>
    <mergeCell ref="V21:Y22"/>
    <mergeCell ref="A10:E23"/>
    <mergeCell ref="F10:H16"/>
    <mergeCell ref="J11:M13"/>
    <mergeCell ref="N11:Q13"/>
    <mergeCell ref="R11:U13"/>
    <mergeCell ref="V11:Y13"/>
    <mergeCell ref="J14:M15"/>
    <mergeCell ref="N14:Q15"/>
    <mergeCell ref="R14:U15"/>
    <mergeCell ref="V14:Y15"/>
  </mergeCells>
  <phoneticPr fontId="10"/>
  <printOptions horizontalCentered="1"/>
  <pageMargins left="0.39370078740157483" right="0.39370078740157483" top="0.78740157480314965" bottom="0" header="0.51181102362204722" footer="0.51181102362204722"/>
  <pageSetup paperSize="9" scale="89" orientation="portrait" blackAndWhite="1" r:id="rId1"/>
  <headerFooter alignWithMargins="0">
    <oddHeader>&amp;R&amp;"ＭＳ ゴシック,標準"&amp;10＜参考様式３＞</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100">
    <tabColor rgb="FFFFC000"/>
  </sheetPr>
  <dimension ref="A1:AF29"/>
  <sheetViews>
    <sheetView view="pageBreakPreview" zoomScale="60" zoomScaleNormal="100" workbookViewId="0"/>
  </sheetViews>
  <sheetFormatPr defaultColWidth="9" defaultRowHeight="13.2" x14ac:dyDescent="0.2"/>
  <cols>
    <col min="1" max="23" width="4.109375" style="912" customWidth="1"/>
    <col min="24" max="24" width="5.109375" style="912" customWidth="1"/>
    <col min="25" max="25" width="4.109375" style="912" customWidth="1"/>
    <col min="26" max="16384" width="9" style="912"/>
  </cols>
  <sheetData>
    <row r="1" spans="1:32" ht="16.5" customHeight="1" x14ac:dyDescent="0.2">
      <c r="V1" s="913"/>
    </row>
    <row r="2" spans="1:32" ht="18.149999999999999" customHeight="1" x14ac:dyDescent="0.2">
      <c r="A2" s="2785" t="s">
        <v>1782</v>
      </c>
      <c r="B2" s="2785"/>
      <c r="C2" s="2785"/>
      <c r="D2" s="2785"/>
      <c r="E2" s="2785"/>
      <c r="F2" s="2785"/>
      <c r="G2" s="2785"/>
      <c r="H2" s="2785"/>
      <c r="I2" s="2785"/>
      <c r="J2" s="2785"/>
      <c r="K2" s="2785"/>
      <c r="L2" s="2785"/>
      <c r="M2" s="2785"/>
      <c r="N2" s="2785"/>
      <c r="O2" s="2785"/>
      <c r="P2" s="2785"/>
      <c r="Q2" s="2785"/>
      <c r="R2" s="2785"/>
      <c r="S2" s="2785"/>
      <c r="T2" s="2785"/>
      <c r="U2" s="2785"/>
      <c r="V2" s="2785"/>
    </row>
    <row r="3" spans="1:32" ht="16.5" customHeight="1" x14ac:dyDescent="0.2">
      <c r="V3" s="905"/>
    </row>
    <row r="4" spans="1:32" s="820" customFormat="1" ht="29.1" customHeight="1" x14ac:dyDescent="0.2">
      <c r="B4" s="2847" t="s">
        <v>479</v>
      </c>
      <c r="C4" s="2847"/>
      <c r="D4" s="2847"/>
      <c r="E4" s="2847"/>
      <c r="F4" s="2847"/>
      <c r="G4" s="2847"/>
      <c r="H4" s="2847"/>
      <c r="I4" s="2847"/>
      <c r="J4" s="2847"/>
      <c r="K4" s="2847"/>
      <c r="L4" s="2847"/>
      <c r="M4" s="2847"/>
      <c r="N4" s="2847"/>
      <c r="O4" s="2847"/>
      <c r="P4" s="2847"/>
      <c r="Q4" s="2847"/>
      <c r="R4" s="2847"/>
      <c r="S4" s="2847"/>
      <c r="T4" s="2847"/>
      <c r="U4" s="2847"/>
    </row>
    <row r="5" spans="1:32" s="906" customFormat="1" ht="27.15" customHeight="1" x14ac:dyDescent="0.2">
      <c r="B5" s="2848" t="s">
        <v>1783</v>
      </c>
      <c r="C5" s="2848"/>
      <c r="D5" s="2848"/>
      <c r="E5" s="2848"/>
      <c r="F5" s="2849" t="s">
        <v>1784</v>
      </c>
      <c r="G5" s="2849"/>
      <c r="H5" s="2849"/>
      <c r="I5" s="2849"/>
      <c r="J5" s="2849"/>
      <c r="K5" s="2849"/>
      <c r="L5" s="2849"/>
      <c r="M5" s="2849"/>
      <c r="N5" s="2849"/>
      <c r="O5" s="2849"/>
      <c r="P5" s="2849"/>
      <c r="Q5" s="2849"/>
      <c r="R5" s="2849"/>
      <c r="S5" s="2849"/>
      <c r="T5" s="2849"/>
      <c r="U5" s="2849"/>
      <c r="V5" s="907"/>
      <c r="W5" s="907"/>
      <c r="X5" s="907"/>
      <c r="Y5" s="907"/>
      <c r="Z5" s="907"/>
      <c r="AA5" s="907"/>
      <c r="AB5" s="907"/>
      <c r="AC5" s="907"/>
      <c r="AD5" s="907"/>
      <c r="AE5" s="907"/>
      <c r="AF5" s="907"/>
    </row>
    <row r="6" spans="1:32" s="820" customFormat="1" ht="25.5" customHeight="1" x14ac:dyDescent="0.2">
      <c r="B6" s="2850" t="s">
        <v>1785</v>
      </c>
      <c r="C6" s="2850"/>
      <c r="D6" s="2850"/>
      <c r="E6" s="2850"/>
      <c r="F6" s="908" t="s">
        <v>605</v>
      </c>
      <c r="G6" s="2852" t="s">
        <v>1786</v>
      </c>
      <c r="H6" s="2852"/>
      <c r="I6" s="2852"/>
      <c r="J6" s="2852"/>
      <c r="K6" s="2852"/>
      <c r="L6" s="2852"/>
      <c r="M6" s="2852"/>
      <c r="N6" s="2852"/>
      <c r="O6" s="2852"/>
      <c r="P6" s="2852"/>
      <c r="Q6" s="2852"/>
      <c r="R6" s="2852"/>
      <c r="S6" s="2852"/>
      <c r="T6" s="2852"/>
      <c r="U6" s="2853"/>
    </row>
    <row r="7" spans="1:32" s="820" customFormat="1" ht="25.5" customHeight="1" x14ac:dyDescent="0.2">
      <c r="B7" s="2851"/>
      <c r="C7" s="2851"/>
      <c r="D7" s="2851"/>
      <c r="E7" s="2851"/>
      <c r="F7" s="908" t="s">
        <v>607</v>
      </c>
      <c r="G7" s="2852" t="s">
        <v>1787</v>
      </c>
      <c r="H7" s="2852"/>
      <c r="I7" s="2852"/>
      <c r="J7" s="2852"/>
      <c r="K7" s="2852"/>
      <c r="L7" s="2852"/>
      <c r="M7" s="2852"/>
      <c r="N7" s="2852"/>
      <c r="O7" s="2852"/>
      <c r="P7" s="2852"/>
      <c r="Q7" s="2852"/>
      <c r="R7" s="2852"/>
      <c r="S7" s="2852"/>
      <c r="T7" s="2852"/>
      <c r="U7" s="2853"/>
    </row>
    <row r="8" spans="1:32" s="820" customFormat="1" ht="25.5" customHeight="1" x14ac:dyDescent="0.2">
      <c r="B8" s="2851"/>
      <c r="C8" s="2851"/>
      <c r="D8" s="2851"/>
      <c r="E8" s="2851"/>
      <c r="F8" s="908" t="s">
        <v>1788</v>
      </c>
      <c r="G8" s="2852" t="s">
        <v>1789</v>
      </c>
      <c r="H8" s="2852"/>
      <c r="I8" s="2852"/>
      <c r="J8" s="2852"/>
      <c r="K8" s="2852"/>
      <c r="L8" s="2852"/>
      <c r="M8" s="2852"/>
      <c r="N8" s="2852"/>
      <c r="O8" s="2852"/>
      <c r="P8" s="2852"/>
      <c r="Q8" s="2852"/>
      <c r="R8" s="2852"/>
      <c r="S8" s="2852"/>
      <c r="T8" s="2852"/>
      <c r="U8" s="2853"/>
    </row>
    <row r="9" spans="1:32" s="820" customFormat="1" ht="25.5" customHeight="1" x14ac:dyDescent="0.2">
      <c r="B9" s="2851"/>
      <c r="C9" s="2851"/>
      <c r="D9" s="2851"/>
      <c r="E9" s="2851"/>
      <c r="F9" s="908" t="s">
        <v>1790</v>
      </c>
      <c r="G9" s="2852" t="s">
        <v>450</v>
      </c>
      <c r="H9" s="2852"/>
      <c r="I9" s="2852"/>
      <c r="J9" s="2852"/>
      <c r="K9" s="2852"/>
      <c r="L9" s="2852"/>
      <c r="M9" s="2852"/>
      <c r="N9" s="2852"/>
      <c r="O9" s="2852"/>
      <c r="P9" s="2852"/>
      <c r="Q9" s="2852"/>
      <c r="R9" s="2852"/>
      <c r="S9" s="2852"/>
      <c r="T9" s="2852"/>
      <c r="U9" s="2853"/>
    </row>
    <row r="10" spans="1:32" s="820" customFormat="1" ht="25.5" customHeight="1" x14ac:dyDescent="0.2">
      <c r="B10" s="2851"/>
      <c r="C10" s="2851"/>
      <c r="D10" s="2851"/>
      <c r="E10" s="2851"/>
      <c r="F10" s="822" t="s">
        <v>699</v>
      </c>
      <c r="G10" s="2854" t="s">
        <v>1791</v>
      </c>
      <c r="H10" s="2854"/>
      <c r="I10" s="2854"/>
      <c r="J10" s="2854"/>
      <c r="K10" s="2854"/>
      <c r="L10" s="2854"/>
      <c r="M10" s="2854"/>
      <c r="N10" s="2854"/>
      <c r="O10" s="2854"/>
      <c r="P10" s="2854"/>
      <c r="Q10" s="2854"/>
      <c r="R10" s="2854"/>
      <c r="S10" s="2854"/>
      <c r="T10" s="2854"/>
      <c r="U10" s="2855"/>
    </row>
    <row r="11" spans="1:32" ht="16.5" customHeight="1" x14ac:dyDescent="0.2">
      <c r="V11" s="905"/>
    </row>
    <row r="12" spans="1:32" ht="16.5" customHeight="1" x14ac:dyDescent="0.2">
      <c r="V12" s="905"/>
    </row>
    <row r="13" spans="1:32" ht="16.5" customHeight="1" x14ac:dyDescent="0.2">
      <c r="A13" s="914"/>
      <c r="B13" s="909" t="s">
        <v>1792</v>
      </c>
      <c r="C13" s="909"/>
      <c r="D13" s="909"/>
      <c r="E13" s="909"/>
      <c r="F13" s="909"/>
      <c r="G13" s="909"/>
      <c r="H13" s="909"/>
      <c r="I13" s="909"/>
      <c r="J13" s="909"/>
      <c r="K13" s="909"/>
      <c r="L13" s="909"/>
      <c r="M13" s="909"/>
      <c r="N13" s="909"/>
      <c r="O13" s="909"/>
      <c r="P13" s="909"/>
      <c r="Q13" s="909"/>
      <c r="R13" s="909"/>
      <c r="S13" s="909"/>
      <c r="T13" s="909"/>
      <c r="U13" s="909"/>
    </row>
    <row r="14" spans="1:32" ht="22.5" customHeight="1" x14ac:dyDescent="0.2">
      <c r="A14" s="914"/>
      <c r="B14" s="2789" t="s">
        <v>1796</v>
      </c>
      <c r="C14" s="2790"/>
      <c r="D14" s="2790"/>
      <c r="E14" s="2790"/>
      <c r="F14" s="2790"/>
      <c r="G14" s="2790"/>
      <c r="H14" s="2790"/>
      <c r="I14" s="2790"/>
      <c r="J14" s="2790"/>
      <c r="K14" s="2790"/>
      <c r="L14" s="2791"/>
      <c r="M14" s="2789" t="s">
        <v>1793</v>
      </c>
      <c r="N14" s="2790"/>
      <c r="O14" s="2790"/>
      <c r="P14" s="2790"/>
      <c r="Q14" s="2790"/>
      <c r="R14" s="2790"/>
      <c r="S14" s="2790"/>
      <c r="T14" s="2790"/>
      <c r="U14" s="2791"/>
    </row>
    <row r="15" spans="1:32" ht="22.5" customHeight="1" x14ac:dyDescent="0.2">
      <c r="A15" s="914"/>
      <c r="B15" s="2789"/>
      <c r="C15" s="2790"/>
      <c r="D15" s="2790"/>
      <c r="E15" s="2790"/>
      <c r="F15" s="2790"/>
      <c r="G15" s="2790"/>
      <c r="H15" s="2790"/>
      <c r="I15" s="2790"/>
      <c r="J15" s="2790"/>
      <c r="K15" s="2790"/>
      <c r="L15" s="2791"/>
      <c r="M15" s="2789"/>
      <c r="N15" s="2790"/>
      <c r="O15" s="2790"/>
      <c r="P15" s="2790"/>
      <c r="Q15" s="2790"/>
      <c r="R15" s="2790"/>
      <c r="S15" s="2790"/>
      <c r="T15" s="2790"/>
      <c r="U15" s="2791"/>
    </row>
    <row r="16" spans="1:32" ht="22.5" customHeight="1" x14ac:dyDescent="0.2">
      <c r="A16" s="914"/>
      <c r="B16" s="2789"/>
      <c r="C16" s="2790"/>
      <c r="D16" s="2790"/>
      <c r="E16" s="2790"/>
      <c r="F16" s="2790"/>
      <c r="G16" s="2790"/>
      <c r="H16" s="2790"/>
      <c r="I16" s="2790"/>
      <c r="J16" s="2790"/>
      <c r="K16" s="2790"/>
      <c r="L16" s="2791"/>
      <c r="M16" s="2789"/>
      <c r="N16" s="2790"/>
      <c r="O16" s="2790"/>
      <c r="P16" s="2790"/>
      <c r="Q16" s="2790"/>
      <c r="R16" s="2790"/>
      <c r="S16" s="2790"/>
      <c r="T16" s="2790"/>
      <c r="U16" s="2791"/>
    </row>
    <row r="17" spans="1:21" ht="22.5" customHeight="1" x14ac:dyDescent="0.2">
      <c r="A17" s="914"/>
      <c r="B17" s="2789"/>
      <c r="C17" s="2790"/>
      <c r="D17" s="2790"/>
      <c r="E17" s="2790"/>
      <c r="F17" s="2790"/>
      <c r="G17" s="2790"/>
      <c r="H17" s="2790"/>
      <c r="I17" s="2790"/>
      <c r="J17" s="2790"/>
      <c r="K17" s="2790"/>
      <c r="L17" s="2791"/>
      <c r="M17" s="2789"/>
      <c r="N17" s="2790"/>
      <c r="O17" s="2790"/>
      <c r="P17" s="2790"/>
      <c r="Q17" s="2790"/>
      <c r="R17" s="2790"/>
      <c r="S17" s="2790"/>
      <c r="T17" s="2790"/>
      <c r="U17" s="2791"/>
    </row>
    <row r="18" spans="1:21" ht="22.5" customHeight="1" x14ac:dyDescent="0.2">
      <c r="A18" s="914"/>
      <c r="B18" s="2789"/>
      <c r="C18" s="2790"/>
      <c r="D18" s="2790"/>
      <c r="E18" s="2790"/>
      <c r="F18" s="2790"/>
      <c r="G18" s="2790"/>
      <c r="H18" s="2790"/>
      <c r="I18" s="2790"/>
      <c r="J18" s="2790"/>
      <c r="K18" s="2790"/>
      <c r="L18" s="2791"/>
      <c r="M18" s="2789"/>
      <c r="N18" s="2790"/>
      <c r="O18" s="2790"/>
      <c r="P18" s="2790"/>
      <c r="Q18" s="2790"/>
      <c r="R18" s="2790"/>
      <c r="S18" s="2790"/>
      <c r="T18" s="2790"/>
      <c r="U18" s="2791"/>
    </row>
    <row r="19" spans="1:21" ht="22.5" customHeight="1" x14ac:dyDescent="0.2">
      <c r="A19" s="914"/>
      <c r="B19" s="2789"/>
      <c r="C19" s="2790"/>
      <c r="D19" s="2790"/>
      <c r="E19" s="2790"/>
      <c r="F19" s="2790"/>
      <c r="G19" s="2790"/>
      <c r="H19" s="2790"/>
      <c r="I19" s="2790"/>
      <c r="J19" s="2790"/>
      <c r="K19" s="2790"/>
      <c r="L19" s="2791"/>
      <c r="M19" s="2789"/>
      <c r="N19" s="2790"/>
      <c r="O19" s="2790"/>
      <c r="P19" s="2790"/>
      <c r="Q19" s="2790"/>
      <c r="R19" s="2790"/>
      <c r="S19" s="2790"/>
      <c r="T19" s="2790"/>
      <c r="U19" s="2791"/>
    </row>
    <row r="20" spans="1:21" ht="10.95" customHeight="1" x14ac:dyDescent="0.2">
      <c r="A20" s="914"/>
      <c r="B20" s="914"/>
      <c r="C20" s="914"/>
      <c r="E20" s="905"/>
      <c r="M20" s="905"/>
    </row>
    <row r="21" spans="1:21" ht="15.9" customHeight="1" x14ac:dyDescent="0.2">
      <c r="A21" s="910" t="s">
        <v>1794</v>
      </c>
      <c r="B21" s="2846" t="s">
        <v>1795</v>
      </c>
      <c r="C21" s="2846"/>
      <c r="D21" s="2846"/>
      <c r="E21" s="2846"/>
      <c r="F21" s="2846"/>
      <c r="G21" s="2846"/>
      <c r="H21" s="2846"/>
      <c r="I21" s="2846"/>
      <c r="J21" s="2846"/>
      <c r="K21" s="2846"/>
      <c r="L21" s="2846"/>
      <c r="M21" s="2846"/>
      <c r="N21" s="2846"/>
      <c r="O21" s="2846"/>
      <c r="P21" s="2846"/>
      <c r="Q21" s="2846"/>
      <c r="R21" s="2846"/>
      <c r="S21" s="2846"/>
      <c r="T21" s="2846"/>
      <c r="U21" s="2846"/>
    </row>
    <row r="22" spans="1:21" ht="15.9" customHeight="1" x14ac:dyDescent="0.2">
      <c r="A22" s="911"/>
      <c r="B22" s="2846"/>
      <c r="C22" s="2846"/>
      <c r="D22" s="2846"/>
      <c r="E22" s="2846"/>
      <c r="F22" s="2846"/>
      <c r="G22" s="2846"/>
      <c r="H22" s="2846"/>
      <c r="I22" s="2846"/>
      <c r="J22" s="2846"/>
      <c r="K22" s="2846"/>
      <c r="L22" s="2846"/>
      <c r="M22" s="2846"/>
      <c r="N22" s="2846"/>
      <c r="O22" s="2846"/>
      <c r="P22" s="2846"/>
      <c r="Q22" s="2846"/>
      <c r="R22" s="2846"/>
      <c r="S22" s="2846"/>
      <c r="T22" s="2846"/>
      <c r="U22" s="2846"/>
    </row>
    <row r="23" spans="1:21" ht="15.9" customHeight="1" x14ac:dyDescent="0.2">
      <c r="B23" s="2846"/>
      <c r="C23" s="2846"/>
      <c r="D23" s="2846"/>
      <c r="E23" s="2846"/>
      <c r="F23" s="2846"/>
      <c r="G23" s="2846"/>
      <c r="H23" s="2846"/>
      <c r="I23" s="2846"/>
      <c r="J23" s="2846"/>
      <c r="K23" s="2846"/>
      <c r="L23" s="2846"/>
      <c r="M23" s="2846"/>
      <c r="N23" s="2846"/>
      <c r="O23" s="2846"/>
      <c r="P23" s="2846"/>
      <c r="Q23" s="2846"/>
      <c r="R23" s="2846"/>
      <c r="S23" s="2846"/>
      <c r="T23" s="2846"/>
      <c r="U23" s="2846"/>
    </row>
    <row r="24" spans="1:21" ht="18.149999999999999" customHeight="1" x14ac:dyDescent="0.2"/>
    <row r="25" spans="1:21" ht="18.149999999999999" customHeight="1" x14ac:dyDescent="0.2"/>
    <row r="26" spans="1:21" ht="18.149999999999999" customHeight="1" x14ac:dyDescent="0.2"/>
    <row r="27" spans="1:21" ht="18.149999999999999" customHeight="1" x14ac:dyDescent="0.2"/>
    <row r="28" spans="1:21" ht="18.149999999999999" customHeight="1" x14ac:dyDescent="0.2"/>
    <row r="29" spans="1:21" ht="18.149999999999999" customHeight="1" x14ac:dyDescent="0.2"/>
  </sheetData>
  <mergeCells count="24">
    <mergeCell ref="B14:L14"/>
    <mergeCell ref="M14:U14"/>
    <mergeCell ref="B15:L15"/>
    <mergeCell ref="B6:E10"/>
    <mergeCell ref="G6:U6"/>
    <mergeCell ref="G7:U7"/>
    <mergeCell ref="G8:U8"/>
    <mergeCell ref="G9:U9"/>
    <mergeCell ref="G10:U10"/>
    <mergeCell ref="M15:U15"/>
    <mergeCell ref="A2:V2"/>
    <mergeCell ref="B4:E4"/>
    <mergeCell ref="F4:U4"/>
    <mergeCell ref="B5:E5"/>
    <mergeCell ref="F5:U5"/>
    <mergeCell ref="B16:L16"/>
    <mergeCell ref="M16:U16"/>
    <mergeCell ref="B21:U23"/>
    <mergeCell ref="B17:L17"/>
    <mergeCell ref="M17:U17"/>
    <mergeCell ref="B18:L18"/>
    <mergeCell ref="M18:U18"/>
    <mergeCell ref="B19:L19"/>
    <mergeCell ref="M19:U19"/>
  </mergeCells>
  <phoneticPr fontId="10"/>
  <printOptions horizontalCentered="1"/>
  <pageMargins left="0.39370078740157483" right="0.39370078740157483" top="0.78740157480314965" bottom="0" header="0.51181102362204722" footer="0.51181102362204722"/>
  <pageSetup paperSize="9" orientation="portrait" blackAndWhite="1" r:id="rId1"/>
  <headerFooter alignWithMargins="0">
    <oddHeader>&amp;R&amp;"ＭＳ ゴシック,標準"&amp;10＜参考様式４＞</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101">
    <tabColor rgb="FFFFC000"/>
    <pageSetUpPr fitToPage="1"/>
  </sheetPr>
  <dimension ref="A1:R58"/>
  <sheetViews>
    <sheetView view="pageBreakPreview" zoomScaleNormal="100" zoomScaleSheetLayoutView="100" workbookViewId="0">
      <selection activeCell="M21" sqref="M21:O23"/>
    </sheetView>
  </sheetViews>
  <sheetFormatPr defaultColWidth="9" defaultRowHeight="9.6" x14ac:dyDescent="0.2"/>
  <cols>
    <col min="1" max="1" width="2.88671875" style="827" customWidth="1"/>
    <col min="2" max="2" width="3.77734375" style="827" customWidth="1"/>
    <col min="3" max="3" width="4.33203125" style="827" customWidth="1"/>
    <col min="4" max="18" width="5" style="827" customWidth="1"/>
    <col min="19" max="16384" width="9" style="827"/>
  </cols>
  <sheetData>
    <row r="1" spans="1:18" s="820" customFormat="1" ht="18.149999999999999" customHeight="1" x14ac:dyDescent="0.2">
      <c r="Q1" s="821"/>
      <c r="R1" s="821"/>
    </row>
    <row r="2" spans="1:18" s="820" customFormat="1" ht="27.45" customHeight="1" x14ac:dyDescent="0.2">
      <c r="A2" s="2896" t="s">
        <v>2262</v>
      </c>
      <c r="B2" s="2896"/>
      <c r="C2" s="2896"/>
      <c r="D2" s="2896"/>
      <c r="E2" s="2896"/>
      <c r="F2" s="2896"/>
      <c r="G2" s="2896"/>
      <c r="H2" s="2896"/>
      <c r="I2" s="2896"/>
      <c r="J2" s="2896"/>
      <c r="K2" s="2896"/>
      <c r="L2" s="2896"/>
      <c r="M2" s="2896"/>
      <c r="N2" s="2896"/>
      <c r="O2" s="2896"/>
      <c r="P2" s="2896"/>
      <c r="Q2" s="2896"/>
      <c r="R2" s="2896"/>
    </row>
    <row r="3" spans="1:18" s="820" customFormat="1" ht="15.15" customHeight="1" x14ac:dyDescent="0.2"/>
    <row r="4" spans="1:18" s="820" customFormat="1" ht="29.1" customHeight="1" x14ac:dyDescent="0.2">
      <c r="A4" s="2897" t="s">
        <v>1688</v>
      </c>
      <c r="B4" s="2898"/>
      <c r="C4" s="2898"/>
      <c r="D4" s="2899"/>
      <c r="E4" s="2900"/>
      <c r="F4" s="2901"/>
      <c r="G4" s="2901"/>
      <c r="H4" s="2901"/>
      <c r="I4" s="2901"/>
      <c r="J4" s="2901"/>
      <c r="K4" s="2901"/>
      <c r="L4" s="2901"/>
      <c r="M4" s="2901"/>
      <c r="N4" s="2901"/>
      <c r="O4" s="2901"/>
      <c r="P4" s="2902"/>
    </row>
    <row r="5" spans="1:18" s="820" customFormat="1" ht="29.1" customHeight="1" x14ac:dyDescent="0.2">
      <c r="A5" s="2886" t="s">
        <v>1689</v>
      </c>
      <c r="B5" s="2887"/>
      <c r="C5" s="2887"/>
      <c r="D5" s="2892"/>
      <c r="E5" s="871" t="s">
        <v>227</v>
      </c>
      <c r="F5" s="869">
        <v>1</v>
      </c>
      <c r="G5" s="859" t="s">
        <v>1690</v>
      </c>
      <c r="H5" s="859"/>
      <c r="I5" s="859"/>
      <c r="J5" s="859"/>
      <c r="K5" s="859"/>
      <c r="L5" s="859"/>
      <c r="M5" s="859"/>
      <c r="N5" s="859"/>
      <c r="O5" s="859"/>
      <c r="P5" s="860"/>
    </row>
    <row r="6" spans="1:18" s="820" customFormat="1" ht="29.1" customHeight="1" x14ac:dyDescent="0.2">
      <c r="A6" s="2890"/>
      <c r="B6" s="2891"/>
      <c r="C6" s="2891"/>
      <c r="D6" s="2894"/>
      <c r="E6" s="872" t="s">
        <v>227</v>
      </c>
      <c r="F6" s="870">
        <v>2</v>
      </c>
      <c r="G6" s="823" t="s">
        <v>1691</v>
      </c>
      <c r="H6" s="823"/>
      <c r="I6" s="823"/>
      <c r="J6" s="823"/>
      <c r="K6" s="823"/>
      <c r="L6" s="823"/>
      <c r="M6" s="823"/>
      <c r="N6" s="823"/>
      <c r="O6" s="823"/>
      <c r="P6" s="868"/>
    </row>
    <row r="7" spans="1:18" s="820" customFormat="1" ht="18.149999999999999" customHeight="1" x14ac:dyDescent="0.2"/>
    <row r="8" spans="1:18" s="820" customFormat="1" ht="18.149999999999999" customHeight="1" x14ac:dyDescent="0.2">
      <c r="A8" s="820" t="s">
        <v>1692</v>
      </c>
      <c r="Q8" s="823"/>
      <c r="R8" s="823"/>
    </row>
    <row r="9" spans="1:18" ht="15.9" customHeight="1" x14ac:dyDescent="0.2">
      <c r="A9" s="824"/>
      <c r="B9" s="825"/>
      <c r="C9" s="825"/>
      <c r="D9" s="825"/>
      <c r="E9" s="825"/>
      <c r="F9" s="825"/>
      <c r="G9" s="825"/>
      <c r="H9" s="825"/>
      <c r="I9" s="825"/>
      <c r="J9" s="825"/>
      <c r="K9" s="825"/>
      <c r="L9" s="825"/>
      <c r="M9" s="825"/>
      <c r="N9" s="825"/>
      <c r="O9" s="825"/>
      <c r="P9" s="825"/>
      <c r="Q9" s="825"/>
      <c r="R9" s="826"/>
    </row>
    <row r="10" spans="1:18" s="820" customFormat="1" ht="18.149999999999999" customHeight="1" x14ac:dyDescent="0.2">
      <c r="A10" s="828"/>
      <c r="B10" s="865" t="s">
        <v>1705</v>
      </c>
      <c r="R10" s="829"/>
    </row>
    <row r="11" spans="1:18" ht="18.149999999999999" customHeight="1" x14ac:dyDescent="0.2">
      <c r="A11" s="830"/>
      <c r="B11" s="2858" t="s">
        <v>1693</v>
      </c>
      <c r="C11" s="2858"/>
      <c r="D11" s="2859" t="s">
        <v>1694</v>
      </c>
      <c r="E11" s="2858"/>
      <c r="F11" s="2858"/>
      <c r="G11" s="2859" t="s">
        <v>1695</v>
      </c>
      <c r="H11" s="2858"/>
      <c r="I11" s="2858"/>
      <c r="J11" s="2859" t="s">
        <v>1696</v>
      </c>
      <c r="K11" s="2859"/>
      <c r="L11" s="2859"/>
      <c r="M11" s="2859" t="s">
        <v>1697</v>
      </c>
      <c r="N11" s="2859"/>
      <c r="O11" s="2859"/>
      <c r="Q11" s="2856" t="s">
        <v>1729</v>
      </c>
      <c r="R11" s="2857"/>
    </row>
    <row r="12" spans="1:18" ht="18.149999999999999" customHeight="1" x14ac:dyDescent="0.2">
      <c r="A12" s="830"/>
      <c r="B12" s="2858"/>
      <c r="C12" s="2858"/>
      <c r="D12" s="2859"/>
      <c r="E12" s="2858"/>
      <c r="F12" s="2858"/>
      <c r="G12" s="2859"/>
      <c r="H12" s="2858"/>
      <c r="I12" s="2858"/>
      <c r="J12" s="2859"/>
      <c r="K12" s="2859"/>
      <c r="L12" s="2859"/>
      <c r="M12" s="2859"/>
      <c r="N12" s="2859"/>
      <c r="O12" s="2859"/>
      <c r="Q12" s="2856"/>
      <c r="R12" s="2857"/>
    </row>
    <row r="13" spans="1:18" ht="18.149999999999999" customHeight="1" x14ac:dyDescent="0.2">
      <c r="A13" s="830"/>
      <c r="B13" s="2858"/>
      <c r="C13" s="2858"/>
      <c r="D13" s="2858"/>
      <c r="E13" s="2858"/>
      <c r="F13" s="2858"/>
      <c r="G13" s="2858"/>
      <c r="H13" s="2858"/>
      <c r="I13" s="2858"/>
      <c r="J13" s="2859"/>
      <c r="K13" s="2859"/>
      <c r="L13" s="2859"/>
      <c r="M13" s="2859"/>
      <c r="N13" s="2859"/>
      <c r="O13" s="2859"/>
      <c r="Q13" s="2856"/>
      <c r="R13" s="2857"/>
    </row>
    <row r="14" spans="1:18" s="837" customFormat="1" ht="18.149999999999999" customHeight="1" x14ac:dyDescent="0.2">
      <c r="A14" s="832"/>
      <c r="B14" s="833"/>
      <c r="C14" s="834" t="s">
        <v>1046</v>
      </c>
      <c r="D14" s="2860"/>
      <c r="E14" s="2860"/>
      <c r="F14" s="2860"/>
      <c r="G14" s="2860"/>
      <c r="H14" s="2860"/>
      <c r="I14" s="2860"/>
      <c r="J14" s="2861"/>
      <c r="K14" s="2862"/>
      <c r="L14" s="835" t="s">
        <v>445</v>
      </c>
      <c r="M14" s="2863"/>
      <c r="N14" s="2864"/>
      <c r="O14" s="836"/>
      <c r="Q14" s="2856"/>
      <c r="R14" s="2857"/>
    </row>
    <row r="15" spans="1:18" s="837" customFormat="1" ht="18.149999999999999" customHeight="1" x14ac:dyDescent="0.2">
      <c r="A15" s="832"/>
      <c r="B15" s="838"/>
      <c r="C15" s="839" t="s">
        <v>429</v>
      </c>
      <c r="D15" s="2869"/>
      <c r="E15" s="2869"/>
      <c r="F15" s="2869"/>
      <c r="G15" s="2869"/>
      <c r="H15" s="2869"/>
      <c r="I15" s="2869"/>
      <c r="J15" s="2870"/>
      <c r="K15" s="2871"/>
      <c r="L15" s="840" t="s">
        <v>445</v>
      </c>
      <c r="M15" s="2865"/>
      <c r="N15" s="2866"/>
      <c r="O15" s="841"/>
      <c r="P15" s="842" t="s">
        <v>1698</v>
      </c>
      <c r="Q15" s="2856"/>
      <c r="R15" s="2857"/>
    </row>
    <row r="16" spans="1:18" s="837" customFormat="1" ht="18.149999999999999" customHeight="1" x14ac:dyDescent="0.2">
      <c r="A16" s="832"/>
      <c r="B16" s="843"/>
      <c r="C16" s="844" t="s">
        <v>429</v>
      </c>
      <c r="D16" s="2872"/>
      <c r="E16" s="2872"/>
      <c r="F16" s="2872"/>
      <c r="G16" s="2872"/>
      <c r="H16" s="2872"/>
      <c r="I16" s="2872"/>
      <c r="J16" s="2865"/>
      <c r="K16" s="2866"/>
      <c r="L16" s="845" t="s">
        <v>445</v>
      </c>
      <c r="M16" s="2867"/>
      <c r="N16" s="2868"/>
      <c r="O16" s="845" t="s">
        <v>445</v>
      </c>
      <c r="Q16" s="2856"/>
      <c r="R16" s="2857"/>
    </row>
    <row r="17" spans="1:18" ht="6.75" customHeight="1" x14ac:dyDescent="0.2">
      <c r="A17" s="830"/>
      <c r="D17" s="846"/>
      <c r="E17" s="846"/>
      <c r="F17" s="846"/>
      <c r="G17" s="846"/>
      <c r="H17" s="846"/>
      <c r="I17" s="846"/>
      <c r="J17" s="825"/>
      <c r="K17" s="825"/>
      <c r="L17" s="846"/>
      <c r="M17" s="846"/>
      <c r="N17" s="846"/>
      <c r="O17" s="846"/>
      <c r="Q17" s="875"/>
      <c r="R17" s="876"/>
    </row>
    <row r="18" spans="1:18" ht="13.2" x14ac:dyDescent="0.2">
      <c r="A18" s="830"/>
      <c r="B18" s="820" t="s">
        <v>761</v>
      </c>
      <c r="D18" s="846"/>
      <c r="E18" s="846"/>
      <c r="F18" s="846"/>
      <c r="G18" s="846"/>
      <c r="H18" s="846"/>
      <c r="I18" s="846"/>
      <c r="L18" s="846"/>
      <c r="M18" s="846"/>
      <c r="N18" s="846"/>
      <c r="O18" s="846"/>
      <c r="Q18" s="875"/>
      <c r="R18" s="876"/>
    </row>
    <row r="19" spans="1:18" ht="8.25" customHeight="1" x14ac:dyDescent="0.2">
      <c r="A19" s="830"/>
      <c r="B19" s="820"/>
      <c r="D19" s="846"/>
      <c r="E19" s="846"/>
      <c r="F19" s="846"/>
      <c r="G19" s="846"/>
      <c r="H19" s="846"/>
      <c r="I19" s="846"/>
      <c r="L19" s="846"/>
      <c r="M19" s="846"/>
      <c r="N19" s="846"/>
      <c r="O19" s="846"/>
      <c r="Q19" s="875"/>
      <c r="R19" s="876"/>
    </row>
    <row r="20" spans="1:18" s="820" customFormat="1" ht="18.149999999999999" customHeight="1" x14ac:dyDescent="0.2">
      <c r="A20" s="828"/>
      <c r="B20" s="866" t="s">
        <v>1711</v>
      </c>
      <c r="Q20" s="866"/>
      <c r="R20" s="877"/>
    </row>
    <row r="21" spans="1:18" ht="18.149999999999999" customHeight="1" x14ac:dyDescent="0.2">
      <c r="A21" s="830"/>
      <c r="B21" s="2858" t="s">
        <v>1693</v>
      </c>
      <c r="C21" s="2858"/>
      <c r="D21" s="2859" t="s">
        <v>1694</v>
      </c>
      <c r="E21" s="2858"/>
      <c r="F21" s="2858"/>
      <c r="G21" s="2859" t="s">
        <v>1730</v>
      </c>
      <c r="H21" s="2858"/>
      <c r="I21" s="2858"/>
      <c r="J21" s="2859" t="s">
        <v>1696</v>
      </c>
      <c r="K21" s="2859"/>
      <c r="L21" s="2859"/>
      <c r="M21" s="2859" t="s">
        <v>1697</v>
      </c>
      <c r="N21" s="2859"/>
      <c r="O21" s="2859"/>
      <c r="Q21" s="2856" t="s">
        <v>1729</v>
      </c>
      <c r="R21" s="2857"/>
    </row>
    <row r="22" spans="1:18" ht="18.149999999999999" customHeight="1" x14ac:dyDescent="0.2">
      <c r="A22" s="830"/>
      <c r="B22" s="2858"/>
      <c r="C22" s="2858"/>
      <c r="D22" s="2859"/>
      <c r="E22" s="2858"/>
      <c r="F22" s="2858"/>
      <c r="G22" s="2859"/>
      <c r="H22" s="2858"/>
      <c r="I22" s="2858"/>
      <c r="J22" s="2859"/>
      <c r="K22" s="2859"/>
      <c r="L22" s="2859"/>
      <c r="M22" s="2859"/>
      <c r="N22" s="2859"/>
      <c r="O22" s="2859"/>
      <c r="Q22" s="2856"/>
      <c r="R22" s="2857"/>
    </row>
    <row r="23" spans="1:18" ht="18.149999999999999" customHeight="1" x14ac:dyDescent="0.2">
      <c r="A23" s="830"/>
      <c r="B23" s="2858"/>
      <c r="C23" s="2858"/>
      <c r="D23" s="2858"/>
      <c r="E23" s="2858"/>
      <c r="F23" s="2858"/>
      <c r="G23" s="2858"/>
      <c r="H23" s="2858"/>
      <c r="I23" s="2858"/>
      <c r="J23" s="2859"/>
      <c r="K23" s="2859"/>
      <c r="L23" s="2859"/>
      <c r="M23" s="2859"/>
      <c r="N23" s="2859"/>
      <c r="O23" s="2859"/>
      <c r="Q23" s="2856"/>
      <c r="R23" s="2857"/>
    </row>
    <row r="24" spans="1:18" s="837" customFormat="1" ht="18.149999999999999" customHeight="1" x14ac:dyDescent="0.2">
      <c r="A24" s="832"/>
      <c r="B24" s="833"/>
      <c r="C24" s="834" t="s">
        <v>1046</v>
      </c>
      <c r="D24" s="2860"/>
      <c r="E24" s="2860"/>
      <c r="F24" s="2860"/>
      <c r="G24" s="2860"/>
      <c r="H24" s="2860"/>
      <c r="I24" s="2860"/>
      <c r="J24" s="2861"/>
      <c r="K24" s="2862"/>
      <c r="L24" s="835" t="s">
        <v>445</v>
      </c>
      <c r="M24" s="2863"/>
      <c r="N24" s="2864"/>
      <c r="O24" s="836"/>
      <c r="Q24" s="2856"/>
      <c r="R24" s="2857"/>
    </row>
    <row r="25" spans="1:18" s="837" customFormat="1" ht="18.149999999999999" customHeight="1" x14ac:dyDescent="0.2">
      <c r="A25" s="832"/>
      <c r="B25" s="838"/>
      <c r="C25" s="839" t="s">
        <v>429</v>
      </c>
      <c r="D25" s="2869"/>
      <c r="E25" s="2869"/>
      <c r="F25" s="2869"/>
      <c r="G25" s="2869"/>
      <c r="H25" s="2869"/>
      <c r="I25" s="2869"/>
      <c r="J25" s="2870"/>
      <c r="K25" s="2871"/>
      <c r="L25" s="840" t="s">
        <v>445</v>
      </c>
      <c r="M25" s="2865"/>
      <c r="N25" s="2866"/>
      <c r="O25" s="841"/>
      <c r="P25" s="842" t="s">
        <v>1698</v>
      </c>
      <c r="Q25" s="2856"/>
      <c r="R25" s="2857"/>
    </row>
    <row r="26" spans="1:18" s="837" customFormat="1" ht="18.149999999999999" customHeight="1" x14ac:dyDescent="0.2">
      <c r="A26" s="832"/>
      <c r="B26" s="843"/>
      <c r="C26" s="844" t="s">
        <v>429</v>
      </c>
      <c r="D26" s="2872"/>
      <c r="E26" s="2872"/>
      <c r="F26" s="2872"/>
      <c r="G26" s="2872"/>
      <c r="H26" s="2872"/>
      <c r="I26" s="2872"/>
      <c r="J26" s="2873"/>
      <c r="K26" s="2874"/>
      <c r="L26" s="845" t="s">
        <v>445</v>
      </c>
      <c r="M26" s="2867"/>
      <c r="N26" s="2868"/>
      <c r="O26" s="845" t="s">
        <v>445</v>
      </c>
      <c r="Q26" s="2856"/>
      <c r="R26" s="2857"/>
    </row>
    <row r="27" spans="1:18" ht="6" customHeight="1" x14ac:dyDescent="0.2">
      <c r="A27" s="830"/>
      <c r="D27" s="846"/>
      <c r="E27" s="846"/>
      <c r="F27" s="846"/>
      <c r="G27" s="846"/>
      <c r="H27" s="846"/>
      <c r="I27" s="846"/>
      <c r="L27" s="846"/>
      <c r="M27" s="846"/>
      <c r="N27" s="846"/>
      <c r="O27" s="846"/>
      <c r="Q27" s="847"/>
      <c r="R27" s="831"/>
    </row>
    <row r="28" spans="1:18" ht="12.45" customHeight="1" x14ac:dyDescent="0.2">
      <c r="A28" s="830"/>
      <c r="B28" s="867" t="s">
        <v>1710</v>
      </c>
      <c r="C28" s="867"/>
      <c r="D28" s="846"/>
      <c r="E28" s="846"/>
      <c r="F28" s="846"/>
      <c r="G28" s="846"/>
      <c r="H28" s="846"/>
      <c r="I28" s="846"/>
      <c r="L28" s="846"/>
      <c r="M28" s="846"/>
      <c r="N28" s="846"/>
      <c r="O28" s="846"/>
      <c r="Q28" s="847"/>
      <c r="R28" s="831"/>
    </row>
    <row r="29" spans="1:18" ht="12.45" customHeight="1" x14ac:dyDescent="0.2">
      <c r="A29" s="830"/>
      <c r="B29" s="867" t="s">
        <v>1708</v>
      </c>
      <c r="C29" s="867"/>
      <c r="D29" s="846"/>
      <c r="E29" s="846"/>
      <c r="F29" s="846"/>
      <c r="G29" s="846"/>
      <c r="H29" s="846"/>
      <c r="I29" s="846"/>
      <c r="L29" s="846"/>
      <c r="M29" s="846"/>
      <c r="N29" s="846"/>
      <c r="O29" s="846"/>
      <c r="Q29" s="847"/>
      <c r="R29" s="831"/>
    </row>
    <row r="30" spans="1:18" x14ac:dyDescent="0.2">
      <c r="A30" s="830"/>
      <c r="B30" s="867" t="s">
        <v>1709</v>
      </c>
      <c r="D30" s="846"/>
      <c r="E30" s="846"/>
      <c r="F30" s="846"/>
      <c r="G30" s="846"/>
      <c r="H30" s="846"/>
      <c r="I30" s="846"/>
      <c r="L30" s="846"/>
      <c r="M30" s="846"/>
      <c r="N30" s="846"/>
      <c r="O30" s="846"/>
      <c r="Q30" s="847"/>
      <c r="R30" s="831"/>
    </row>
    <row r="31" spans="1:18" ht="8.25" customHeight="1" x14ac:dyDescent="0.2">
      <c r="A31" s="830"/>
      <c r="B31" s="867"/>
      <c r="D31" s="846"/>
      <c r="E31" s="846"/>
      <c r="F31" s="846"/>
      <c r="G31" s="846"/>
      <c r="H31" s="846"/>
      <c r="I31" s="846"/>
      <c r="L31" s="846"/>
      <c r="M31" s="846"/>
      <c r="N31" s="846"/>
      <c r="O31" s="846"/>
      <c r="Q31" s="847"/>
      <c r="R31" s="831"/>
    </row>
    <row r="32" spans="1:18" ht="15.9" customHeight="1" x14ac:dyDescent="0.2">
      <c r="A32" s="848" t="s">
        <v>1699</v>
      </c>
      <c r="B32" s="849"/>
      <c r="C32" s="849"/>
      <c r="D32" s="849"/>
      <c r="E32" s="849"/>
      <c r="F32" s="849"/>
      <c r="G32" s="849"/>
      <c r="H32" s="849"/>
      <c r="I32" s="849"/>
      <c r="J32" s="849"/>
      <c r="K32" s="849"/>
      <c r="L32" s="849"/>
      <c r="M32" s="849"/>
      <c r="N32" s="849"/>
      <c r="O32" s="849"/>
      <c r="P32" s="849"/>
      <c r="Q32" s="849"/>
      <c r="R32" s="850"/>
    </row>
    <row r="33" spans="1:18" ht="15.9" customHeight="1" x14ac:dyDescent="0.2">
      <c r="A33" s="851"/>
      <c r="B33" s="2895" t="s">
        <v>1706</v>
      </c>
      <c r="C33" s="2895"/>
      <c r="D33" s="2895"/>
      <c r="E33" s="2895"/>
      <c r="F33" s="2895"/>
      <c r="G33" s="2895"/>
      <c r="H33" s="2895"/>
      <c r="I33" s="2895"/>
      <c r="J33" s="2895"/>
      <c r="K33" s="2895"/>
      <c r="L33" s="2895"/>
      <c r="M33" s="2895"/>
      <c r="N33" s="2895"/>
      <c r="O33" s="2895"/>
      <c r="P33" s="2895"/>
      <c r="Q33" s="2895"/>
      <c r="R33" s="850"/>
    </row>
    <row r="34" spans="1:18" ht="15.9" customHeight="1" x14ac:dyDescent="0.2">
      <c r="A34" s="852"/>
      <c r="B34" s="2895"/>
      <c r="C34" s="2895"/>
      <c r="D34" s="2895"/>
      <c r="E34" s="2895"/>
      <c r="F34" s="2895"/>
      <c r="G34" s="2895"/>
      <c r="H34" s="2895"/>
      <c r="I34" s="2895"/>
      <c r="J34" s="2895"/>
      <c r="K34" s="2895"/>
      <c r="L34" s="2895"/>
      <c r="M34" s="2895"/>
      <c r="N34" s="2895"/>
      <c r="O34" s="2895"/>
      <c r="P34" s="2895"/>
      <c r="Q34" s="2895"/>
      <c r="R34" s="850"/>
    </row>
    <row r="35" spans="1:18" ht="15.9" customHeight="1" x14ac:dyDescent="0.2">
      <c r="A35" s="848"/>
      <c r="B35" s="2895"/>
      <c r="C35" s="2895"/>
      <c r="D35" s="2895"/>
      <c r="E35" s="2895"/>
      <c r="F35" s="2895"/>
      <c r="G35" s="2895"/>
      <c r="H35" s="2895"/>
      <c r="I35" s="2895"/>
      <c r="J35" s="2895"/>
      <c r="K35" s="2895"/>
      <c r="L35" s="2895"/>
      <c r="M35" s="2895"/>
      <c r="N35" s="2895"/>
      <c r="O35" s="2895"/>
      <c r="P35" s="2895"/>
      <c r="Q35" s="2895"/>
      <c r="R35" s="850"/>
    </row>
    <row r="36" spans="1:18" x14ac:dyDescent="0.2">
      <c r="A36" s="853"/>
      <c r="B36" s="854"/>
      <c r="C36" s="854"/>
      <c r="D36" s="855"/>
      <c r="E36" s="855"/>
      <c r="F36" s="855"/>
      <c r="G36" s="855"/>
      <c r="H36" s="855"/>
      <c r="I36" s="855"/>
      <c r="J36" s="855"/>
      <c r="K36" s="855"/>
      <c r="L36" s="855"/>
      <c r="M36" s="855"/>
      <c r="N36" s="855"/>
      <c r="O36" s="855"/>
      <c r="P36" s="854"/>
      <c r="Q36" s="856"/>
      <c r="R36" s="857"/>
    </row>
    <row r="37" spans="1:18" ht="18.149999999999999" customHeight="1" x14ac:dyDescent="0.2">
      <c r="D37" s="846"/>
      <c r="E37" s="846"/>
      <c r="F37" s="846"/>
      <c r="G37" s="846"/>
      <c r="H37" s="846"/>
      <c r="I37" s="846"/>
      <c r="J37" s="846"/>
      <c r="K37" s="846"/>
      <c r="L37" s="846"/>
      <c r="M37" s="846"/>
      <c r="N37" s="846"/>
      <c r="O37" s="846"/>
      <c r="Q37" s="847"/>
    </row>
    <row r="38" spans="1:18" s="820" customFormat="1" ht="18.149999999999999" customHeight="1" x14ac:dyDescent="0.2">
      <c r="A38" s="820" t="s">
        <v>1700</v>
      </c>
      <c r="Q38" s="823"/>
      <c r="R38" s="823"/>
    </row>
    <row r="39" spans="1:18" s="820" customFormat="1" ht="18.149999999999999" customHeight="1" x14ac:dyDescent="0.2">
      <c r="A39" s="858"/>
      <c r="B39" s="859"/>
      <c r="C39" s="859"/>
      <c r="D39" s="859"/>
      <c r="E39" s="859"/>
      <c r="F39" s="859"/>
      <c r="G39" s="859"/>
      <c r="H39" s="859"/>
      <c r="I39" s="859"/>
      <c r="J39" s="859"/>
      <c r="K39" s="859"/>
      <c r="L39" s="859"/>
      <c r="M39" s="859"/>
      <c r="N39" s="859"/>
      <c r="O39" s="859"/>
      <c r="P39" s="859"/>
      <c r="Q39" s="859"/>
      <c r="R39" s="860"/>
    </row>
    <row r="40" spans="1:18" s="820" customFormat="1" ht="18.149999999999999" customHeight="1" x14ac:dyDescent="0.2">
      <c r="A40" s="861"/>
      <c r="B40" s="820" t="s">
        <v>1701</v>
      </c>
      <c r="R40" s="829"/>
    </row>
    <row r="41" spans="1:18" s="820" customFormat="1" ht="18.149999999999999" customHeight="1" x14ac:dyDescent="0.2">
      <c r="A41" s="861"/>
      <c r="N41" s="820" t="s">
        <v>1702</v>
      </c>
      <c r="R41" s="829"/>
    </row>
    <row r="42" spans="1:18" s="820" customFormat="1" ht="18.149999999999999" customHeight="1" x14ac:dyDescent="0.2">
      <c r="A42" s="861"/>
      <c r="B42" s="2886" t="s">
        <v>1703</v>
      </c>
      <c r="C42" s="2887"/>
      <c r="D42" s="2887"/>
      <c r="E42" s="2887"/>
      <c r="F42" s="2887"/>
      <c r="G42" s="2887"/>
      <c r="H42" s="2887"/>
      <c r="I42" s="2887"/>
      <c r="J42" s="2887"/>
      <c r="K42" s="2887"/>
      <c r="L42" s="2887"/>
      <c r="M42" s="2892"/>
      <c r="N42" s="2886"/>
      <c r="O42" s="2887"/>
      <c r="P42" s="2892" t="s">
        <v>606</v>
      </c>
      <c r="Q42" s="2888" t="s">
        <v>1698</v>
      </c>
      <c r="R42" s="2893" t="s">
        <v>605</v>
      </c>
    </row>
    <row r="43" spans="1:18" s="820" customFormat="1" ht="18.149999999999999" customHeight="1" x14ac:dyDescent="0.2">
      <c r="A43" s="861"/>
      <c r="B43" s="2890"/>
      <c r="C43" s="2891"/>
      <c r="D43" s="2891"/>
      <c r="E43" s="2891"/>
      <c r="F43" s="2891"/>
      <c r="G43" s="2891"/>
      <c r="H43" s="2891"/>
      <c r="I43" s="2891"/>
      <c r="J43" s="2891"/>
      <c r="K43" s="2891"/>
      <c r="L43" s="2891"/>
      <c r="M43" s="2894"/>
      <c r="N43" s="2890"/>
      <c r="O43" s="2891"/>
      <c r="P43" s="2894"/>
      <c r="Q43" s="2888"/>
      <c r="R43" s="2893"/>
    </row>
    <row r="44" spans="1:18" s="820" customFormat="1" ht="18.149999999999999" customHeight="1" x14ac:dyDescent="0.2">
      <c r="A44" s="861"/>
      <c r="R44" s="829"/>
    </row>
    <row r="45" spans="1:18" s="820" customFormat="1" ht="18.149999999999999" customHeight="1" x14ac:dyDescent="0.2">
      <c r="A45" s="861"/>
      <c r="R45" s="829"/>
    </row>
    <row r="46" spans="1:18" s="820" customFormat="1" ht="18.149999999999999" customHeight="1" x14ac:dyDescent="0.2">
      <c r="A46" s="861"/>
      <c r="B46" s="2877" t="s">
        <v>2263</v>
      </c>
      <c r="C46" s="2878"/>
      <c r="D46" s="2878"/>
      <c r="E46" s="2878"/>
      <c r="F46" s="2878"/>
      <c r="G46" s="2878"/>
      <c r="H46" s="2878"/>
      <c r="I46" s="2878"/>
      <c r="J46" s="2878"/>
      <c r="K46" s="2878"/>
      <c r="L46" s="2878"/>
      <c r="M46" s="2879"/>
      <c r="N46" s="2886"/>
      <c r="O46" s="2887"/>
      <c r="P46" s="2892" t="s">
        <v>606</v>
      </c>
      <c r="Q46" s="2888" t="s">
        <v>1698</v>
      </c>
      <c r="R46" s="2893" t="s">
        <v>607</v>
      </c>
    </row>
    <row r="47" spans="1:18" s="820" customFormat="1" ht="18.149999999999999" customHeight="1" x14ac:dyDescent="0.2">
      <c r="A47" s="861"/>
      <c r="B47" s="2880"/>
      <c r="C47" s="2881"/>
      <c r="D47" s="2881"/>
      <c r="E47" s="2881"/>
      <c r="F47" s="2881"/>
      <c r="G47" s="2881"/>
      <c r="H47" s="2881"/>
      <c r="I47" s="2881"/>
      <c r="J47" s="2881"/>
      <c r="K47" s="2881"/>
      <c r="L47" s="2881"/>
      <c r="M47" s="2882"/>
      <c r="N47" s="2888"/>
      <c r="O47" s="2889"/>
      <c r="P47" s="2893"/>
      <c r="Q47" s="2888"/>
      <c r="R47" s="2893"/>
    </row>
    <row r="48" spans="1:18" s="820" customFormat="1" ht="18.149999999999999" customHeight="1" x14ac:dyDescent="0.2">
      <c r="A48" s="861"/>
      <c r="B48" s="2883"/>
      <c r="C48" s="2884"/>
      <c r="D48" s="2884"/>
      <c r="E48" s="2884"/>
      <c r="F48" s="2884"/>
      <c r="G48" s="2884"/>
      <c r="H48" s="2884"/>
      <c r="I48" s="2884"/>
      <c r="J48" s="2884"/>
      <c r="K48" s="2884"/>
      <c r="L48" s="2884"/>
      <c r="M48" s="2885"/>
      <c r="N48" s="2890"/>
      <c r="O48" s="2891"/>
      <c r="P48" s="2894"/>
      <c r="Q48" s="2888"/>
      <c r="R48" s="2893"/>
    </row>
    <row r="49" spans="1:18" s="820" customFormat="1" ht="18.149999999999999" customHeight="1" x14ac:dyDescent="0.2">
      <c r="A49" s="861"/>
      <c r="R49" s="829"/>
    </row>
    <row r="50" spans="1:18" s="820" customFormat="1" ht="18.149999999999999" customHeight="1" x14ac:dyDescent="0.2">
      <c r="A50" s="861"/>
      <c r="H50" s="2889" t="s">
        <v>1704</v>
      </c>
      <c r="I50" s="2889"/>
      <c r="J50" s="2889"/>
      <c r="K50" s="2889"/>
      <c r="L50" s="2889"/>
      <c r="M50" s="2889"/>
      <c r="N50" s="2889"/>
      <c r="O50" s="2889"/>
      <c r="P50" s="2889"/>
      <c r="Q50" s="2889"/>
      <c r="R50" s="2893"/>
    </row>
    <row r="51" spans="1:18" s="820" customFormat="1" ht="23.25" customHeight="1" x14ac:dyDescent="0.2">
      <c r="A51" s="861"/>
      <c r="B51" s="2875" t="s">
        <v>1707</v>
      </c>
      <c r="C51" s="2875"/>
      <c r="D51" s="2875"/>
      <c r="E51" s="2875"/>
      <c r="F51" s="2875"/>
      <c r="G51" s="2875"/>
      <c r="H51" s="2875"/>
      <c r="I51" s="2875"/>
      <c r="J51" s="2875"/>
      <c r="K51" s="2875"/>
      <c r="L51" s="2875"/>
      <c r="M51" s="2875"/>
      <c r="N51" s="2875"/>
      <c r="O51" s="2875"/>
      <c r="P51" s="2875"/>
      <c r="Q51" s="2875"/>
      <c r="R51" s="862"/>
    </row>
    <row r="52" spans="1:18" ht="23.25" customHeight="1" x14ac:dyDescent="0.2">
      <c r="A52" s="853"/>
      <c r="B52" s="2876"/>
      <c r="C52" s="2876"/>
      <c r="D52" s="2876"/>
      <c r="E52" s="2876"/>
      <c r="F52" s="2876"/>
      <c r="G52" s="2876"/>
      <c r="H52" s="2876"/>
      <c r="I52" s="2876"/>
      <c r="J52" s="2876"/>
      <c r="K52" s="2876"/>
      <c r="L52" s="2876"/>
      <c r="M52" s="2876"/>
      <c r="N52" s="2876"/>
      <c r="O52" s="2876"/>
      <c r="P52" s="2876"/>
      <c r="Q52" s="2876"/>
      <c r="R52" s="857"/>
    </row>
    <row r="53" spans="1:18" ht="18.149999999999999" customHeight="1" x14ac:dyDescent="0.2">
      <c r="Q53" s="863"/>
      <c r="R53" s="821"/>
    </row>
    <row r="54" spans="1:18" ht="13.2" x14ac:dyDescent="0.2">
      <c r="A54" s="864"/>
      <c r="B54" s="864"/>
      <c r="C54" s="864"/>
      <c r="D54" s="864"/>
      <c r="E54" s="864"/>
      <c r="F54" s="864"/>
      <c r="G54" s="864"/>
      <c r="H54" s="864"/>
      <c r="I54" s="864"/>
      <c r="J54" s="864"/>
      <c r="K54" s="864"/>
      <c r="L54" s="864"/>
      <c r="M54" s="864"/>
      <c r="N54" s="864"/>
      <c r="O54" s="864"/>
      <c r="P54" s="864"/>
      <c r="Q54" s="864"/>
      <c r="R54" s="864"/>
    </row>
    <row r="55" spans="1:18" ht="13.2" x14ac:dyDescent="0.2">
      <c r="A55" s="864"/>
      <c r="B55" s="864"/>
      <c r="C55" s="864"/>
      <c r="D55" s="864"/>
      <c r="E55" s="864"/>
      <c r="F55" s="864"/>
      <c r="G55" s="864"/>
      <c r="H55" s="864"/>
      <c r="I55" s="864"/>
      <c r="J55" s="864"/>
      <c r="K55" s="864"/>
      <c r="L55" s="864"/>
      <c r="M55" s="864"/>
      <c r="N55" s="864"/>
      <c r="O55" s="864"/>
      <c r="P55" s="864"/>
      <c r="Q55" s="864"/>
      <c r="R55" s="864"/>
    </row>
    <row r="56" spans="1:18" ht="13.2" x14ac:dyDescent="0.2">
      <c r="A56" s="864"/>
      <c r="B56" s="864"/>
      <c r="C56" s="864"/>
      <c r="D56" s="864"/>
      <c r="E56" s="864"/>
      <c r="F56" s="864"/>
      <c r="G56" s="864"/>
      <c r="H56" s="864"/>
      <c r="I56" s="864"/>
      <c r="J56" s="864"/>
      <c r="K56" s="864"/>
      <c r="L56" s="864"/>
      <c r="M56" s="864"/>
      <c r="N56" s="864"/>
      <c r="O56" s="864"/>
      <c r="P56" s="864"/>
      <c r="Q56" s="864"/>
      <c r="R56" s="864"/>
    </row>
    <row r="57" spans="1:18" ht="13.2" x14ac:dyDescent="0.2">
      <c r="A57" s="864"/>
      <c r="B57" s="864"/>
      <c r="C57" s="864"/>
      <c r="D57" s="864"/>
      <c r="E57" s="864"/>
      <c r="F57" s="864"/>
      <c r="G57" s="864"/>
      <c r="H57" s="864"/>
      <c r="I57" s="864"/>
      <c r="J57" s="864"/>
      <c r="K57" s="864"/>
      <c r="L57" s="864"/>
      <c r="M57" s="864"/>
      <c r="N57" s="864"/>
      <c r="O57" s="864"/>
      <c r="P57" s="864"/>
      <c r="Q57" s="864"/>
      <c r="R57" s="864"/>
    </row>
    <row r="58" spans="1:18" ht="13.2" x14ac:dyDescent="0.2">
      <c r="A58" s="864"/>
      <c r="B58" s="864"/>
      <c r="C58" s="864"/>
      <c r="D58" s="864"/>
      <c r="E58" s="864"/>
      <c r="F58" s="864"/>
      <c r="G58" s="864"/>
      <c r="H58" s="864"/>
      <c r="I58" s="864"/>
      <c r="J58" s="864"/>
      <c r="K58" s="864"/>
      <c r="L58" s="864"/>
      <c r="M58" s="864"/>
      <c r="N58" s="864"/>
      <c r="O58" s="864"/>
      <c r="P58" s="864"/>
      <c r="Q58" s="864"/>
      <c r="R58" s="864"/>
    </row>
  </sheetData>
  <mergeCells count="49">
    <mergeCell ref="D16:F16"/>
    <mergeCell ref="G16:I16"/>
    <mergeCell ref="J16:K16"/>
    <mergeCell ref="Q11:R16"/>
    <mergeCell ref="B11:C13"/>
    <mergeCell ref="D11:F13"/>
    <mergeCell ref="G11:I13"/>
    <mergeCell ref="J11:L13"/>
    <mergeCell ref="M11:O13"/>
    <mergeCell ref="D14:F14"/>
    <mergeCell ref="G14:I14"/>
    <mergeCell ref="J14:K14"/>
    <mergeCell ref="M14:N16"/>
    <mergeCell ref="A2:R2"/>
    <mergeCell ref="A4:D4"/>
    <mergeCell ref="E4:P4"/>
    <mergeCell ref="A5:D6"/>
    <mergeCell ref="D15:F15"/>
    <mergeCell ref="G15:I15"/>
    <mergeCell ref="J15:K15"/>
    <mergeCell ref="R46:R48"/>
    <mergeCell ref="H50:R50"/>
    <mergeCell ref="B33:Q35"/>
    <mergeCell ref="B42:M43"/>
    <mergeCell ref="N42:O43"/>
    <mergeCell ref="P42:P43"/>
    <mergeCell ref="Q42:Q43"/>
    <mergeCell ref="R42:R43"/>
    <mergeCell ref="B51:Q52"/>
    <mergeCell ref="B46:M48"/>
    <mergeCell ref="N46:O48"/>
    <mergeCell ref="P46:P48"/>
    <mergeCell ref="Q46:Q48"/>
    <mergeCell ref="Q21:R26"/>
    <mergeCell ref="B21:C23"/>
    <mergeCell ref="D21:F23"/>
    <mergeCell ref="G21:I23"/>
    <mergeCell ref="J21:L23"/>
    <mergeCell ref="M21:O23"/>
    <mergeCell ref="D24:F24"/>
    <mergeCell ref="G24:I24"/>
    <mergeCell ref="J24:K24"/>
    <mergeCell ref="M24:N26"/>
    <mergeCell ref="D25:F25"/>
    <mergeCell ref="G25:I25"/>
    <mergeCell ref="J25:K25"/>
    <mergeCell ref="D26:F26"/>
    <mergeCell ref="G26:I26"/>
    <mergeCell ref="J26:K26"/>
  </mergeCells>
  <phoneticPr fontId="10"/>
  <pageMargins left="0.7" right="0.7" top="0.75" bottom="0.75" header="0.3" footer="0.3"/>
  <pageSetup paperSize="9" scale="87" orientation="portrait" r:id="rId1"/>
  <rowBreaks count="1" manualBreakCount="1">
    <brk id="52" max="1638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AEB0A-A874-4F4D-8387-19C9A923D6A5}">
  <sheetPr>
    <tabColor indexed="51"/>
  </sheetPr>
  <dimension ref="A1:Y51"/>
  <sheetViews>
    <sheetView view="pageBreakPreview" topLeftCell="B23" zoomScaleNormal="100" zoomScaleSheetLayoutView="100" workbookViewId="0">
      <selection activeCell="A41" sqref="A41:XFD41"/>
    </sheetView>
  </sheetViews>
  <sheetFormatPr defaultColWidth="9" defaultRowHeight="13.2" x14ac:dyDescent="0.2"/>
  <cols>
    <col min="1" max="28" width="3.6640625" style="912" customWidth="1"/>
    <col min="29" max="16384" width="9" style="912"/>
  </cols>
  <sheetData>
    <row r="1" spans="1:25" x14ac:dyDescent="0.2">
      <c r="Y1" s="913"/>
    </row>
    <row r="2" spans="1:25" x14ac:dyDescent="0.2">
      <c r="Y2" s="905"/>
    </row>
    <row r="3" spans="1:25" ht="23.25" customHeight="1" x14ac:dyDescent="0.2">
      <c r="A3" s="2786" t="s">
        <v>482</v>
      </c>
      <c r="B3" s="2787"/>
      <c r="C3" s="2787"/>
      <c r="D3" s="2787"/>
      <c r="E3" s="2789"/>
      <c r="F3" s="2790"/>
      <c r="G3" s="2790"/>
      <c r="H3" s="2790"/>
      <c r="I3" s="2790"/>
      <c r="J3" s="2790"/>
      <c r="K3" s="2791"/>
      <c r="M3" s="2786" t="s">
        <v>479</v>
      </c>
      <c r="N3" s="2787"/>
      <c r="O3" s="2787"/>
      <c r="P3" s="2787"/>
      <c r="Q3" s="2788"/>
      <c r="R3" s="2789"/>
      <c r="S3" s="2790"/>
      <c r="T3" s="2790"/>
      <c r="U3" s="2790"/>
      <c r="V3" s="2790"/>
      <c r="W3" s="2790"/>
      <c r="X3" s="2790"/>
      <c r="Y3" s="2791"/>
    </row>
    <row r="6" spans="1:25" x14ac:dyDescent="0.2">
      <c r="A6" s="2785" t="s">
        <v>1797</v>
      </c>
      <c r="B6" s="2785"/>
      <c r="C6" s="2785"/>
      <c r="D6" s="2785"/>
      <c r="E6" s="2785"/>
      <c r="F6" s="2785"/>
      <c r="G6" s="2785"/>
      <c r="H6" s="2785"/>
      <c r="I6" s="2785"/>
      <c r="J6" s="2785"/>
      <c r="K6" s="2785"/>
      <c r="L6" s="2785"/>
      <c r="M6" s="2785"/>
      <c r="N6" s="2785"/>
      <c r="O6" s="2785"/>
      <c r="P6" s="2785"/>
      <c r="Q6" s="2785"/>
      <c r="R6" s="2785"/>
      <c r="S6" s="2785"/>
      <c r="T6" s="2785"/>
      <c r="U6" s="2785"/>
      <c r="V6" s="2785"/>
      <c r="W6" s="2785"/>
      <c r="X6" s="2785"/>
      <c r="Y6" s="2785"/>
    </row>
    <row r="8" spans="1:25" x14ac:dyDescent="0.2">
      <c r="A8" s="912" t="s">
        <v>1798</v>
      </c>
    </row>
    <row r="9" spans="1:25" ht="7.5" customHeight="1" x14ac:dyDescent="0.2"/>
    <row r="10" spans="1:25" ht="18" customHeight="1" x14ac:dyDescent="0.2">
      <c r="B10" s="2903" t="s">
        <v>726</v>
      </c>
      <c r="C10" s="2903"/>
      <c r="D10" s="2903"/>
      <c r="E10" s="2903"/>
      <c r="F10" s="2903"/>
      <c r="G10" s="2903"/>
      <c r="H10" s="2903"/>
      <c r="I10" s="2903"/>
      <c r="J10" s="2903"/>
      <c r="K10" s="2903"/>
      <c r="L10" s="2903"/>
      <c r="M10" s="2903" t="s">
        <v>1799</v>
      </c>
      <c r="N10" s="2903"/>
      <c r="O10" s="2903"/>
      <c r="P10" s="2903"/>
      <c r="Q10" s="2903"/>
      <c r="R10" s="2789" t="s">
        <v>1800</v>
      </c>
      <c r="S10" s="2790"/>
      <c r="T10" s="2790"/>
      <c r="U10" s="2790"/>
      <c r="V10" s="2790"/>
      <c r="W10" s="2790"/>
      <c r="X10" s="2790"/>
      <c r="Y10" s="2791"/>
    </row>
    <row r="11" spans="1:25" ht="18" customHeight="1" x14ac:dyDescent="0.2">
      <c r="B11" s="2904" t="s">
        <v>1801</v>
      </c>
      <c r="C11" s="2904"/>
      <c r="D11" s="2904"/>
      <c r="E11" s="2904"/>
      <c r="F11" s="2904"/>
      <c r="G11" s="2904"/>
      <c r="H11" s="2904"/>
      <c r="I11" s="2904"/>
      <c r="J11" s="2904"/>
      <c r="K11" s="2904"/>
      <c r="L11" s="2904"/>
      <c r="M11" s="2903"/>
      <c r="N11" s="2903"/>
      <c r="O11" s="2903"/>
      <c r="P11" s="2903"/>
      <c r="Q11" s="2903"/>
      <c r="R11" s="2789"/>
      <c r="S11" s="2790"/>
      <c r="T11" s="2790"/>
      <c r="U11" s="2790"/>
      <c r="V11" s="2790"/>
      <c r="W11" s="2790"/>
      <c r="X11" s="2790"/>
      <c r="Y11" s="2791"/>
    </row>
    <row r="12" spans="1:25" ht="18" customHeight="1" x14ac:dyDescent="0.2">
      <c r="B12" s="2904" t="s">
        <v>1802</v>
      </c>
      <c r="C12" s="2904"/>
      <c r="D12" s="2904"/>
      <c r="E12" s="2904"/>
      <c r="F12" s="2904"/>
      <c r="G12" s="2904"/>
      <c r="H12" s="2904"/>
      <c r="I12" s="2904"/>
      <c r="J12" s="2904"/>
      <c r="K12" s="2904"/>
      <c r="L12" s="2904"/>
      <c r="M12" s="2903"/>
      <c r="N12" s="2903"/>
      <c r="O12" s="2903"/>
      <c r="P12" s="2903"/>
      <c r="Q12" s="2903"/>
      <c r="R12" s="2789"/>
      <c r="S12" s="2790"/>
      <c r="T12" s="2790"/>
      <c r="U12" s="2790"/>
      <c r="V12" s="2790"/>
      <c r="W12" s="2790"/>
      <c r="X12" s="2790"/>
      <c r="Y12" s="2791"/>
    </row>
    <row r="13" spans="1:25" ht="18" customHeight="1" x14ac:dyDescent="0.2">
      <c r="B13" s="2904" t="s">
        <v>1803</v>
      </c>
      <c r="C13" s="2904"/>
      <c r="D13" s="2904"/>
      <c r="E13" s="2904"/>
      <c r="F13" s="2904"/>
      <c r="G13" s="2904"/>
      <c r="H13" s="2904"/>
      <c r="I13" s="2904"/>
      <c r="J13" s="2904"/>
      <c r="K13" s="2904"/>
      <c r="L13" s="2904"/>
      <c r="M13" s="2903"/>
      <c r="N13" s="2903"/>
      <c r="O13" s="2903"/>
      <c r="P13" s="2903"/>
      <c r="Q13" s="2903"/>
      <c r="R13" s="2789"/>
      <c r="S13" s="2790"/>
      <c r="T13" s="2790"/>
      <c r="U13" s="2790"/>
      <c r="V13" s="2790"/>
      <c r="W13" s="2790"/>
      <c r="X13" s="2790"/>
      <c r="Y13" s="2791"/>
    </row>
    <row r="14" spans="1:25" ht="18" customHeight="1" x14ac:dyDescent="0.2">
      <c r="B14" s="2904" t="s">
        <v>1804</v>
      </c>
      <c r="C14" s="2904"/>
      <c r="D14" s="2904"/>
      <c r="E14" s="2904"/>
      <c r="F14" s="2904"/>
      <c r="G14" s="2904"/>
      <c r="H14" s="2904"/>
      <c r="I14" s="2904"/>
      <c r="J14" s="2904"/>
      <c r="K14" s="2904"/>
      <c r="L14" s="2904"/>
      <c r="M14" s="2903"/>
      <c r="N14" s="2903"/>
      <c r="O14" s="2903"/>
      <c r="P14" s="2903"/>
      <c r="Q14" s="2903"/>
      <c r="R14" s="2789"/>
      <c r="S14" s="2790"/>
      <c r="T14" s="2790"/>
      <c r="U14" s="2790"/>
      <c r="V14" s="2790"/>
      <c r="W14" s="2790"/>
      <c r="X14" s="2790"/>
      <c r="Y14" s="2791"/>
    </row>
    <row r="15" spans="1:25" ht="18" customHeight="1" x14ac:dyDescent="0.2">
      <c r="B15" s="2904" t="s">
        <v>1805</v>
      </c>
      <c r="C15" s="2904"/>
      <c r="D15" s="2904"/>
      <c r="E15" s="2904"/>
      <c r="F15" s="2904"/>
      <c r="G15" s="2904"/>
      <c r="H15" s="2904"/>
      <c r="I15" s="2904"/>
      <c r="J15" s="2904"/>
      <c r="K15" s="2904"/>
      <c r="L15" s="2904"/>
      <c r="M15" s="2903"/>
      <c r="N15" s="2903"/>
      <c r="O15" s="2903"/>
      <c r="P15" s="2903"/>
      <c r="Q15" s="2903"/>
      <c r="R15" s="2789"/>
      <c r="S15" s="2790"/>
      <c r="T15" s="2790"/>
      <c r="U15" s="2790"/>
      <c r="V15" s="2790"/>
      <c r="W15" s="2790"/>
      <c r="X15" s="2790"/>
      <c r="Y15" s="2791"/>
    </row>
    <row r="16" spans="1:25" ht="18" customHeight="1" x14ac:dyDescent="0.2">
      <c r="B16" s="2904" t="s">
        <v>1806</v>
      </c>
      <c r="C16" s="2904"/>
      <c r="D16" s="2904"/>
      <c r="E16" s="2904"/>
      <c r="F16" s="2904"/>
      <c r="G16" s="2904"/>
      <c r="H16" s="2904"/>
      <c r="I16" s="2904"/>
      <c r="J16" s="2904"/>
      <c r="K16" s="2904"/>
      <c r="L16" s="2904"/>
      <c r="M16" s="2903"/>
      <c r="N16" s="2903"/>
      <c r="O16" s="2903"/>
      <c r="P16" s="2903"/>
      <c r="Q16" s="2903"/>
      <c r="R16" s="2789"/>
      <c r="S16" s="2790"/>
      <c r="T16" s="2790"/>
      <c r="U16" s="2790"/>
      <c r="V16" s="2790"/>
      <c r="W16" s="2790"/>
      <c r="X16" s="2790"/>
      <c r="Y16" s="2791"/>
    </row>
    <row r="17" spans="1:25" ht="18" customHeight="1" x14ac:dyDescent="0.2">
      <c r="B17" s="2904" t="s">
        <v>1807</v>
      </c>
      <c r="C17" s="2904"/>
      <c r="D17" s="2904"/>
      <c r="E17" s="2904"/>
      <c r="F17" s="2904"/>
      <c r="G17" s="2904"/>
      <c r="H17" s="2904"/>
      <c r="I17" s="2904"/>
      <c r="J17" s="2904"/>
      <c r="K17" s="2904"/>
      <c r="L17" s="2904"/>
      <c r="M17" s="2903"/>
      <c r="N17" s="2903"/>
      <c r="O17" s="2903"/>
      <c r="P17" s="2903"/>
      <c r="Q17" s="2903"/>
      <c r="R17" s="2789"/>
      <c r="S17" s="2790"/>
      <c r="T17" s="2790"/>
      <c r="U17" s="2790"/>
      <c r="V17" s="2790"/>
      <c r="W17" s="2790"/>
      <c r="X17" s="2790"/>
      <c r="Y17" s="2791"/>
    </row>
    <row r="18" spans="1:25" ht="18" customHeight="1" x14ac:dyDescent="0.2">
      <c r="B18" s="2904" t="s">
        <v>1808</v>
      </c>
      <c r="C18" s="2904"/>
      <c r="D18" s="2904"/>
      <c r="E18" s="2904"/>
      <c r="F18" s="2904"/>
      <c r="G18" s="2904"/>
      <c r="H18" s="2904"/>
      <c r="I18" s="2904"/>
      <c r="J18" s="2904"/>
      <c r="K18" s="2904"/>
      <c r="L18" s="2904"/>
      <c r="M18" s="2903"/>
      <c r="N18" s="2903"/>
      <c r="O18" s="2903"/>
      <c r="P18" s="2903"/>
      <c r="Q18" s="2903"/>
      <c r="R18" s="2789"/>
      <c r="S18" s="2790"/>
      <c r="T18" s="2790"/>
      <c r="U18" s="2790"/>
      <c r="V18" s="2790"/>
      <c r="W18" s="2790"/>
      <c r="X18" s="2790"/>
      <c r="Y18" s="2791"/>
    </row>
    <row r="19" spans="1:25" ht="18" customHeight="1" x14ac:dyDescent="0.2">
      <c r="B19" s="2904" t="s">
        <v>1809</v>
      </c>
      <c r="C19" s="2904"/>
      <c r="D19" s="2904"/>
      <c r="E19" s="2904"/>
      <c r="F19" s="2904"/>
      <c r="G19" s="2904"/>
      <c r="H19" s="2904"/>
      <c r="I19" s="2904"/>
      <c r="J19" s="2904"/>
      <c r="K19" s="2904"/>
      <c r="L19" s="2904"/>
      <c r="M19" s="2903"/>
      <c r="N19" s="2903"/>
      <c r="O19" s="2903"/>
      <c r="P19" s="2903"/>
      <c r="Q19" s="2903"/>
      <c r="R19" s="2789"/>
      <c r="S19" s="2790"/>
      <c r="T19" s="2790"/>
      <c r="U19" s="2790"/>
      <c r="V19" s="2790"/>
      <c r="W19" s="2790"/>
      <c r="X19" s="2790"/>
      <c r="Y19" s="2791"/>
    </row>
    <row r="20" spans="1:25" ht="18" customHeight="1" x14ac:dyDescent="0.2">
      <c r="B20" s="2905" t="s">
        <v>1810</v>
      </c>
      <c r="C20" s="2906"/>
      <c r="D20" s="2906"/>
      <c r="E20" s="2906"/>
      <c r="F20" s="2906"/>
      <c r="G20" s="2906"/>
      <c r="H20" s="2906"/>
      <c r="I20" s="2906"/>
      <c r="J20" s="2906"/>
      <c r="K20" s="2906"/>
      <c r="L20" s="2907"/>
      <c r="M20" s="2789"/>
      <c r="N20" s="2908"/>
      <c r="O20" s="2908"/>
      <c r="P20" s="2908"/>
      <c r="Q20" s="2909"/>
      <c r="R20" s="2789"/>
      <c r="S20" s="2908"/>
      <c r="T20" s="2908"/>
      <c r="U20" s="2908"/>
      <c r="V20" s="2908"/>
      <c r="W20" s="2908"/>
      <c r="X20" s="2908"/>
      <c r="Y20" s="2909"/>
    </row>
    <row r="21" spans="1:25" ht="18" customHeight="1" x14ac:dyDescent="0.2">
      <c r="B21" s="2904" t="s">
        <v>1811</v>
      </c>
      <c r="C21" s="2904"/>
      <c r="D21" s="2904"/>
      <c r="E21" s="2904"/>
      <c r="F21" s="2904"/>
      <c r="G21" s="2904"/>
      <c r="H21" s="2904"/>
      <c r="I21" s="2904"/>
      <c r="J21" s="2904"/>
      <c r="K21" s="2904"/>
      <c r="L21" s="2904"/>
      <c r="M21" s="2903"/>
      <c r="N21" s="2903"/>
      <c r="O21" s="2903"/>
      <c r="P21" s="2903"/>
      <c r="Q21" s="2903"/>
      <c r="R21" s="2789"/>
      <c r="S21" s="2790"/>
      <c r="T21" s="2790"/>
      <c r="U21" s="2790"/>
      <c r="V21" s="2790"/>
      <c r="W21" s="2790"/>
      <c r="X21" s="2790"/>
      <c r="Y21" s="2791"/>
    </row>
    <row r="22" spans="1:25" ht="18" customHeight="1" x14ac:dyDescent="0.2">
      <c r="B22" s="2904" t="s">
        <v>1812</v>
      </c>
      <c r="C22" s="2904"/>
      <c r="D22" s="2904"/>
      <c r="E22" s="2904"/>
      <c r="F22" s="2904"/>
      <c r="G22" s="2904"/>
      <c r="H22" s="2904"/>
      <c r="I22" s="2904"/>
      <c r="J22" s="2904"/>
      <c r="K22" s="2904"/>
      <c r="L22" s="2904"/>
      <c r="M22" s="2903"/>
      <c r="N22" s="2903"/>
      <c r="O22" s="2903"/>
      <c r="P22" s="2903"/>
      <c r="Q22" s="2903"/>
      <c r="R22" s="2789"/>
      <c r="S22" s="2790"/>
      <c r="T22" s="2790"/>
      <c r="U22" s="2790"/>
      <c r="V22" s="2790"/>
      <c r="W22" s="2790"/>
      <c r="X22" s="2790"/>
      <c r="Y22" s="2791"/>
    </row>
    <row r="23" spans="1:25" ht="18" customHeight="1" x14ac:dyDescent="0.2">
      <c r="B23" s="2904" t="s">
        <v>1813</v>
      </c>
      <c r="C23" s="2904"/>
      <c r="D23" s="2904"/>
      <c r="E23" s="2904"/>
      <c r="F23" s="2904"/>
      <c r="G23" s="2904"/>
      <c r="H23" s="2904"/>
      <c r="I23" s="2904"/>
      <c r="J23" s="2904"/>
      <c r="K23" s="2904"/>
      <c r="L23" s="2904"/>
      <c r="M23" s="2903"/>
      <c r="N23" s="2903"/>
      <c r="O23" s="2903"/>
      <c r="P23" s="2903"/>
      <c r="Q23" s="2903"/>
      <c r="R23" s="2789"/>
      <c r="S23" s="2790"/>
      <c r="T23" s="2790"/>
      <c r="U23" s="2790"/>
      <c r="V23" s="2790"/>
      <c r="W23" s="2790"/>
      <c r="X23" s="2790"/>
      <c r="Y23" s="2791"/>
    </row>
    <row r="24" spans="1:25" ht="18" customHeight="1" x14ac:dyDescent="0.2">
      <c r="B24" s="2904" t="s">
        <v>1814</v>
      </c>
      <c r="C24" s="2904"/>
      <c r="D24" s="2904"/>
      <c r="E24" s="2904"/>
      <c r="F24" s="2904"/>
      <c r="G24" s="2904"/>
      <c r="H24" s="2904"/>
      <c r="I24" s="2904"/>
      <c r="J24" s="2904"/>
      <c r="K24" s="2904"/>
      <c r="L24" s="2904"/>
      <c r="M24" s="2903"/>
      <c r="N24" s="2903"/>
      <c r="O24" s="2903"/>
      <c r="P24" s="2903"/>
      <c r="Q24" s="2903"/>
      <c r="R24" s="2789"/>
      <c r="S24" s="2790"/>
      <c r="T24" s="2790"/>
      <c r="U24" s="2790"/>
      <c r="V24" s="2790"/>
      <c r="W24" s="2790"/>
      <c r="X24" s="2790"/>
      <c r="Y24" s="2791"/>
    </row>
    <row r="26" spans="1:25" ht="13.5" customHeight="1" x14ac:dyDescent="0.2">
      <c r="B26" s="2910" t="s">
        <v>1815</v>
      </c>
      <c r="C26" s="2911"/>
      <c r="D26" s="2911"/>
      <c r="E26" s="2911"/>
      <c r="F26" s="2911"/>
      <c r="G26" s="2911"/>
      <c r="H26" s="2911"/>
      <c r="I26" s="2911"/>
      <c r="J26" s="2911"/>
      <c r="K26" s="2911"/>
      <c r="L26" s="2911"/>
      <c r="M26" s="2911"/>
      <c r="N26" s="2911"/>
      <c r="O26" s="2911"/>
      <c r="P26" s="2911"/>
      <c r="Q26" s="2911"/>
      <c r="R26" s="2911"/>
      <c r="S26" s="2911"/>
      <c r="T26" s="2911"/>
      <c r="U26" s="2903" t="s">
        <v>1816</v>
      </c>
      <c r="V26" s="2903"/>
      <c r="W26" s="2903"/>
      <c r="X26" s="2903"/>
      <c r="Y26" s="2903"/>
    </row>
    <row r="27" spans="1:25" x14ac:dyDescent="0.2">
      <c r="B27" s="2912"/>
      <c r="C27" s="2913"/>
      <c r="D27" s="2913"/>
      <c r="E27" s="2913"/>
      <c r="F27" s="2913"/>
      <c r="G27" s="2913"/>
      <c r="H27" s="2913"/>
      <c r="I27" s="2913"/>
      <c r="J27" s="2913"/>
      <c r="K27" s="2913"/>
      <c r="L27" s="2913"/>
      <c r="M27" s="2913"/>
      <c r="N27" s="2913"/>
      <c r="O27" s="2913"/>
      <c r="P27" s="2913"/>
      <c r="Q27" s="2913"/>
      <c r="R27" s="2913"/>
      <c r="S27" s="2913"/>
      <c r="T27" s="2913"/>
      <c r="U27" s="2903"/>
      <c r="V27" s="2903"/>
      <c r="W27" s="2903"/>
      <c r="X27" s="2903"/>
      <c r="Y27" s="2903"/>
    </row>
    <row r="28" spans="1:25" x14ac:dyDescent="0.2">
      <c r="B28" s="2914"/>
      <c r="C28" s="2915"/>
      <c r="D28" s="2915"/>
      <c r="E28" s="2915"/>
      <c r="F28" s="2915"/>
      <c r="G28" s="2915"/>
      <c r="H28" s="2915"/>
      <c r="I28" s="2915"/>
      <c r="J28" s="2915"/>
      <c r="K28" s="2915"/>
      <c r="L28" s="2915"/>
      <c r="M28" s="2915"/>
      <c r="N28" s="2915"/>
      <c r="O28" s="2915"/>
      <c r="P28" s="2915"/>
      <c r="Q28" s="2915"/>
      <c r="R28" s="2915"/>
      <c r="S28" s="2915"/>
      <c r="T28" s="2915"/>
      <c r="U28" s="2903"/>
      <c r="V28" s="2903"/>
      <c r="W28" s="2903"/>
      <c r="X28" s="2903"/>
      <c r="Y28" s="2903"/>
    </row>
    <row r="31" spans="1:25" x14ac:dyDescent="0.2">
      <c r="A31" s="2785" t="s">
        <v>1817</v>
      </c>
      <c r="B31" s="2785"/>
      <c r="C31" s="2785"/>
      <c r="D31" s="2785"/>
      <c r="E31" s="2785"/>
      <c r="F31" s="2785"/>
      <c r="G31" s="2785"/>
      <c r="H31" s="2785"/>
      <c r="I31" s="2785"/>
      <c r="J31" s="2785"/>
      <c r="K31" s="2785"/>
      <c r="L31" s="2785"/>
      <c r="M31" s="2785"/>
      <c r="N31" s="2785"/>
      <c r="O31" s="2785"/>
      <c r="P31" s="2785"/>
      <c r="Q31" s="2785"/>
      <c r="R31" s="2785"/>
      <c r="S31" s="2785"/>
      <c r="T31" s="2785"/>
      <c r="U31" s="2785"/>
      <c r="V31" s="2785"/>
      <c r="W31" s="2785"/>
      <c r="X31" s="2785"/>
      <c r="Y31" s="2785"/>
    </row>
    <row r="33" spans="1:25" x14ac:dyDescent="0.2">
      <c r="A33" s="912" t="s">
        <v>1818</v>
      </c>
    </row>
    <row r="34" spans="1:25" ht="7.5" customHeight="1" x14ac:dyDescent="0.2"/>
    <row r="35" spans="1:25" ht="18" customHeight="1" x14ac:dyDescent="0.2">
      <c r="B35" s="2903" t="s">
        <v>726</v>
      </c>
      <c r="C35" s="2903"/>
      <c r="D35" s="2903"/>
      <c r="E35" s="2903"/>
      <c r="F35" s="2903"/>
      <c r="G35" s="2903"/>
      <c r="H35" s="2903"/>
      <c r="I35" s="2903"/>
      <c r="J35" s="2903"/>
      <c r="K35" s="2903"/>
      <c r="L35" s="2903"/>
      <c r="M35" s="2903" t="s">
        <v>1799</v>
      </c>
      <c r="N35" s="2903"/>
      <c r="O35" s="2903"/>
      <c r="P35" s="2903"/>
      <c r="Q35" s="2903"/>
      <c r="R35" s="2789" t="s">
        <v>1800</v>
      </c>
      <c r="S35" s="2790"/>
      <c r="T35" s="2790"/>
      <c r="U35" s="2790"/>
      <c r="V35" s="2790"/>
      <c r="W35" s="2790"/>
      <c r="X35" s="2790"/>
      <c r="Y35" s="2791"/>
    </row>
    <row r="36" spans="1:25" ht="18" customHeight="1" x14ac:dyDescent="0.2">
      <c r="B36" s="2904" t="s">
        <v>1801</v>
      </c>
      <c r="C36" s="2904"/>
      <c r="D36" s="2904"/>
      <c r="E36" s="2904"/>
      <c r="F36" s="2904"/>
      <c r="G36" s="2904"/>
      <c r="H36" s="2904"/>
      <c r="I36" s="2904"/>
      <c r="J36" s="2904"/>
      <c r="K36" s="2904"/>
      <c r="L36" s="2904"/>
      <c r="M36" s="2903"/>
      <c r="N36" s="2903"/>
      <c r="O36" s="2903"/>
      <c r="P36" s="2903"/>
      <c r="Q36" s="2903"/>
      <c r="R36" s="2789"/>
      <c r="S36" s="2790"/>
      <c r="T36" s="2790"/>
      <c r="U36" s="2790"/>
      <c r="V36" s="2790"/>
      <c r="W36" s="2790"/>
      <c r="X36" s="2790"/>
      <c r="Y36" s="2791"/>
    </row>
    <row r="37" spans="1:25" ht="18" customHeight="1" x14ac:dyDescent="0.2">
      <c r="B37" s="2904" t="s">
        <v>1802</v>
      </c>
      <c r="C37" s="2904"/>
      <c r="D37" s="2904"/>
      <c r="E37" s="2904"/>
      <c r="F37" s="2904"/>
      <c r="G37" s="2904"/>
      <c r="H37" s="2904"/>
      <c r="I37" s="2904"/>
      <c r="J37" s="2904"/>
      <c r="K37" s="2904"/>
      <c r="L37" s="2904"/>
      <c r="M37" s="2903"/>
      <c r="N37" s="2903"/>
      <c r="O37" s="2903"/>
      <c r="P37" s="2903"/>
      <c r="Q37" s="2903"/>
      <c r="R37" s="2789"/>
      <c r="S37" s="2790"/>
      <c r="T37" s="2790"/>
      <c r="U37" s="2790"/>
      <c r="V37" s="2790"/>
      <c r="W37" s="2790"/>
      <c r="X37" s="2790"/>
      <c r="Y37" s="2791"/>
    </row>
    <row r="38" spans="1:25" ht="18" customHeight="1" x14ac:dyDescent="0.2">
      <c r="B38" s="2904" t="s">
        <v>1806</v>
      </c>
      <c r="C38" s="2904"/>
      <c r="D38" s="2904"/>
      <c r="E38" s="2904"/>
      <c r="F38" s="2904"/>
      <c r="G38" s="2904"/>
      <c r="H38" s="2904"/>
      <c r="I38" s="2904"/>
      <c r="J38" s="2904"/>
      <c r="K38" s="2904"/>
      <c r="L38" s="2904"/>
      <c r="M38" s="2903"/>
      <c r="N38" s="2903"/>
      <c r="O38" s="2903"/>
      <c r="P38" s="2903"/>
      <c r="Q38" s="2903"/>
      <c r="R38" s="2789"/>
      <c r="S38" s="2790"/>
      <c r="T38" s="2790"/>
      <c r="U38" s="2790"/>
      <c r="V38" s="2790"/>
      <c r="W38" s="2790"/>
      <c r="X38" s="2790"/>
      <c r="Y38" s="2791"/>
    </row>
    <row r="39" spans="1:25" ht="18" customHeight="1" x14ac:dyDescent="0.2">
      <c r="B39" s="2904" t="s">
        <v>1807</v>
      </c>
      <c r="C39" s="2904"/>
      <c r="D39" s="2904"/>
      <c r="E39" s="2904"/>
      <c r="F39" s="2904"/>
      <c r="G39" s="2904"/>
      <c r="H39" s="2904"/>
      <c r="I39" s="2904"/>
      <c r="J39" s="2904"/>
      <c r="K39" s="2904"/>
      <c r="L39" s="2904"/>
      <c r="M39" s="2903"/>
      <c r="N39" s="2903"/>
      <c r="O39" s="2903"/>
      <c r="P39" s="2903"/>
      <c r="Q39" s="2903"/>
      <c r="R39" s="2789"/>
      <c r="S39" s="2790"/>
      <c r="T39" s="2790"/>
      <c r="U39" s="2790"/>
      <c r="V39" s="2790"/>
      <c r="W39" s="2790"/>
      <c r="X39" s="2790"/>
      <c r="Y39" s="2791"/>
    </row>
    <row r="40" spans="1:25" ht="18" customHeight="1" x14ac:dyDescent="0.2">
      <c r="B40" s="2904" t="s">
        <v>1808</v>
      </c>
      <c r="C40" s="2904"/>
      <c r="D40" s="2904"/>
      <c r="E40" s="2904"/>
      <c r="F40" s="2904"/>
      <c r="G40" s="2904"/>
      <c r="H40" s="2904"/>
      <c r="I40" s="2904"/>
      <c r="J40" s="2904"/>
      <c r="K40" s="2904"/>
      <c r="L40" s="2904"/>
      <c r="M40" s="2903"/>
      <c r="N40" s="2903"/>
      <c r="O40" s="2903"/>
      <c r="P40" s="2903"/>
      <c r="Q40" s="2903"/>
      <c r="R40" s="2789"/>
      <c r="S40" s="2790"/>
      <c r="T40" s="2790"/>
      <c r="U40" s="2790"/>
      <c r="V40" s="2790"/>
      <c r="W40" s="2790"/>
      <c r="X40" s="2790"/>
      <c r="Y40" s="2791"/>
    </row>
    <row r="41" spans="1:25" ht="18" customHeight="1" x14ac:dyDescent="0.2">
      <c r="B41" s="2905" t="s">
        <v>1810</v>
      </c>
      <c r="C41" s="2906"/>
      <c r="D41" s="2906"/>
      <c r="E41" s="2906"/>
      <c r="F41" s="2906"/>
      <c r="G41" s="2906"/>
      <c r="H41" s="2906"/>
      <c r="I41" s="2906"/>
      <c r="J41" s="2906"/>
      <c r="K41" s="2906"/>
      <c r="L41" s="2907"/>
      <c r="M41" s="2789"/>
      <c r="N41" s="2908"/>
      <c r="O41" s="2908"/>
      <c r="P41" s="2908"/>
      <c r="Q41" s="2909"/>
      <c r="R41" s="2789"/>
      <c r="S41" s="2908"/>
      <c r="T41" s="2908"/>
      <c r="U41" s="2908"/>
      <c r="V41" s="2908"/>
      <c r="W41" s="2908"/>
      <c r="X41" s="2908"/>
      <c r="Y41" s="2909"/>
    </row>
    <row r="42" spans="1:25" ht="18" customHeight="1" x14ac:dyDescent="0.2">
      <c r="B42" s="2904" t="s">
        <v>1819</v>
      </c>
      <c r="C42" s="2904"/>
      <c r="D42" s="2904"/>
      <c r="E42" s="2904"/>
      <c r="F42" s="2904"/>
      <c r="G42" s="2904"/>
      <c r="H42" s="2904"/>
      <c r="I42" s="2904"/>
      <c r="J42" s="2904"/>
      <c r="K42" s="2904"/>
      <c r="L42" s="2904"/>
      <c r="M42" s="2903"/>
      <c r="N42" s="2903"/>
      <c r="O42" s="2903"/>
      <c r="P42" s="2903"/>
      <c r="Q42" s="2903"/>
      <c r="R42" s="2789"/>
      <c r="S42" s="2790"/>
      <c r="T42" s="2790"/>
      <c r="U42" s="2790"/>
      <c r="V42" s="2790"/>
      <c r="W42" s="2790"/>
      <c r="X42" s="2790"/>
      <c r="Y42" s="2791"/>
    </row>
    <row r="43" spans="1:25" ht="18" customHeight="1" x14ac:dyDescent="0.2">
      <c r="B43" s="2904" t="s">
        <v>1812</v>
      </c>
      <c r="C43" s="2904"/>
      <c r="D43" s="2904"/>
      <c r="E43" s="2904"/>
      <c r="F43" s="2904"/>
      <c r="G43" s="2904"/>
      <c r="H43" s="2904"/>
      <c r="I43" s="2904"/>
      <c r="J43" s="2904"/>
      <c r="K43" s="2904"/>
      <c r="L43" s="2904"/>
      <c r="M43" s="2903"/>
      <c r="N43" s="2903"/>
      <c r="O43" s="2903"/>
      <c r="P43" s="2903"/>
      <c r="Q43" s="2903"/>
      <c r="R43" s="2789"/>
      <c r="S43" s="2790"/>
      <c r="T43" s="2790"/>
      <c r="U43" s="2790"/>
      <c r="V43" s="2790"/>
      <c r="W43" s="2790"/>
      <c r="X43" s="2790"/>
      <c r="Y43" s="2791"/>
    </row>
    <row r="45" spans="1:25" ht="13.5" customHeight="1" x14ac:dyDescent="0.2">
      <c r="B45" s="2910" t="s">
        <v>1820</v>
      </c>
      <c r="C45" s="2911"/>
      <c r="D45" s="2911"/>
      <c r="E45" s="2911"/>
      <c r="F45" s="2911"/>
      <c r="G45" s="2911"/>
      <c r="H45" s="2911"/>
      <c r="I45" s="2911"/>
      <c r="J45" s="2911"/>
      <c r="K45" s="2911"/>
      <c r="L45" s="2911"/>
      <c r="M45" s="2911"/>
      <c r="N45" s="2911"/>
      <c r="O45" s="2911"/>
      <c r="P45" s="2911"/>
      <c r="Q45" s="2911"/>
      <c r="R45" s="2911"/>
      <c r="S45" s="2911"/>
      <c r="T45" s="2911"/>
      <c r="U45" s="2903" t="s">
        <v>1816</v>
      </c>
      <c r="V45" s="2903"/>
      <c r="W45" s="2903"/>
      <c r="X45" s="2903"/>
      <c r="Y45" s="2903"/>
    </row>
    <row r="46" spans="1:25" x14ac:dyDescent="0.2">
      <c r="B46" s="2912"/>
      <c r="C46" s="2913"/>
      <c r="D46" s="2913"/>
      <c r="E46" s="2913"/>
      <c r="F46" s="2913"/>
      <c r="G46" s="2913"/>
      <c r="H46" s="2913"/>
      <c r="I46" s="2913"/>
      <c r="J46" s="2913"/>
      <c r="K46" s="2913"/>
      <c r="L46" s="2913"/>
      <c r="M46" s="2913"/>
      <c r="N46" s="2913"/>
      <c r="O46" s="2913"/>
      <c r="P46" s="2913"/>
      <c r="Q46" s="2913"/>
      <c r="R46" s="2913"/>
      <c r="S46" s="2913"/>
      <c r="T46" s="2913"/>
      <c r="U46" s="2903"/>
      <c r="V46" s="2903"/>
      <c r="W46" s="2903"/>
      <c r="X46" s="2903"/>
      <c r="Y46" s="2903"/>
    </row>
    <row r="47" spans="1:25" x14ac:dyDescent="0.2">
      <c r="B47" s="2914"/>
      <c r="C47" s="2915"/>
      <c r="D47" s="2915"/>
      <c r="E47" s="2915"/>
      <c r="F47" s="2915"/>
      <c r="G47" s="2915"/>
      <c r="H47" s="2915"/>
      <c r="I47" s="2915"/>
      <c r="J47" s="2915"/>
      <c r="K47" s="2915"/>
      <c r="L47" s="2915"/>
      <c r="M47" s="2915"/>
      <c r="N47" s="2915"/>
      <c r="O47" s="2915"/>
      <c r="P47" s="2915"/>
      <c r="Q47" s="2915"/>
      <c r="R47" s="2915"/>
      <c r="S47" s="2915"/>
      <c r="T47" s="2915"/>
      <c r="U47" s="2903"/>
      <c r="V47" s="2903"/>
      <c r="W47" s="2903"/>
      <c r="X47" s="2903"/>
      <c r="Y47" s="2903"/>
    </row>
    <row r="48" spans="1:25" ht="7.5" customHeight="1" x14ac:dyDescent="0.2"/>
    <row r="49" spans="2:25" ht="13.5" customHeight="1" x14ac:dyDescent="0.2">
      <c r="B49" s="2910" t="s">
        <v>1821</v>
      </c>
      <c r="C49" s="2911"/>
      <c r="D49" s="2911"/>
      <c r="E49" s="2911"/>
      <c r="F49" s="2911"/>
      <c r="G49" s="2911"/>
      <c r="H49" s="2911"/>
      <c r="I49" s="2911"/>
      <c r="J49" s="2911"/>
      <c r="K49" s="2911"/>
      <c r="L49" s="2911"/>
      <c r="M49" s="2911"/>
      <c r="N49" s="2911"/>
      <c r="O49" s="2911"/>
      <c r="P49" s="2911"/>
      <c r="Q49" s="2911"/>
      <c r="R49" s="2911"/>
      <c r="S49" s="2911"/>
      <c r="T49" s="2911"/>
      <c r="U49" s="2903" t="s">
        <v>1816</v>
      </c>
      <c r="V49" s="2903"/>
      <c r="W49" s="2903"/>
      <c r="X49" s="2903"/>
      <c r="Y49" s="2903"/>
    </row>
    <row r="50" spans="2:25" x14ac:dyDescent="0.2">
      <c r="B50" s="2912"/>
      <c r="C50" s="2913"/>
      <c r="D50" s="2913"/>
      <c r="E50" s="2913"/>
      <c r="F50" s="2913"/>
      <c r="G50" s="2913"/>
      <c r="H50" s="2913"/>
      <c r="I50" s="2913"/>
      <c r="J50" s="2913"/>
      <c r="K50" s="2913"/>
      <c r="L50" s="2913"/>
      <c r="M50" s="2913"/>
      <c r="N50" s="2913"/>
      <c r="O50" s="2913"/>
      <c r="P50" s="2913"/>
      <c r="Q50" s="2913"/>
      <c r="R50" s="2913"/>
      <c r="S50" s="2913"/>
      <c r="T50" s="2913"/>
      <c r="U50" s="2903"/>
      <c r="V50" s="2903"/>
      <c r="W50" s="2903"/>
      <c r="X50" s="2903"/>
      <c r="Y50" s="2903"/>
    </row>
    <row r="51" spans="2:25" x14ac:dyDescent="0.2">
      <c r="B51" s="2914"/>
      <c r="C51" s="2915"/>
      <c r="D51" s="2915"/>
      <c r="E51" s="2915"/>
      <c r="F51" s="2915"/>
      <c r="G51" s="2915"/>
      <c r="H51" s="2915"/>
      <c r="I51" s="2915"/>
      <c r="J51" s="2915"/>
      <c r="K51" s="2915"/>
      <c r="L51" s="2915"/>
      <c r="M51" s="2915"/>
      <c r="N51" s="2915"/>
      <c r="O51" s="2915"/>
      <c r="P51" s="2915"/>
      <c r="Q51" s="2915"/>
      <c r="R51" s="2915"/>
      <c r="S51" s="2915"/>
      <c r="T51" s="2915"/>
      <c r="U51" s="2903"/>
      <c r="V51" s="2903"/>
      <c r="W51" s="2903"/>
      <c r="X51" s="2903"/>
      <c r="Y51" s="2903"/>
    </row>
  </sheetData>
  <mergeCells count="84">
    <mergeCell ref="B45:T47"/>
    <mergeCell ref="U45:Y47"/>
    <mergeCell ref="B49:T51"/>
    <mergeCell ref="U49:Y51"/>
    <mergeCell ref="B42:L42"/>
    <mergeCell ref="M42:Q42"/>
    <mergeCell ref="R42:Y42"/>
    <mergeCell ref="B43:L43"/>
    <mergeCell ref="M43:Q43"/>
    <mergeCell ref="R43:Y43"/>
    <mergeCell ref="B41:L41"/>
    <mergeCell ref="M41:Q41"/>
    <mergeCell ref="R41:Y41"/>
    <mergeCell ref="B38:L38"/>
    <mergeCell ref="M38:Q38"/>
    <mergeCell ref="R38:Y38"/>
    <mergeCell ref="B39:L39"/>
    <mergeCell ref="M39:Q39"/>
    <mergeCell ref="R39:Y39"/>
    <mergeCell ref="B40:L40"/>
    <mergeCell ref="M40:Q40"/>
    <mergeCell ref="R40:Y40"/>
    <mergeCell ref="B26:T28"/>
    <mergeCell ref="U26:Y28"/>
    <mergeCell ref="A31:Y31"/>
    <mergeCell ref="B37:L37"/>
    <mergeCell ref="M37:Q37"/>
    <mergeCell ref="R37:Y37"/>
    <mergeCell ref="B35:L35"/>
    <mergeCell ref="M35:Q35"/>
    <mergeCell ref="R35:Y35"/>
    <mergeCell ref="B36:L36"/>
    <mergeCell ref="M36:Q36"/>
    <mergeCell ref="R36:Y36"/>
    <mergeCell ref="B24:L24"/>
    <mergeCell ref="M24:Q24"/>
    <mergeCell ref="R24:Y24"/>
    <mergeCell ref="B22:L22"/>
    <mergeCell ref="M22:Q22"/>
    <mergeCell ref="R22:Y22"/>
    <mergeCell ref="B23:L23"/>
    <mergeCell ref="M23:Q23"/>
    <mergeCell ref="R23:Y23"/>
    <mergeCell ref="B17:L17"/>
    <mergeCell ref="M17:Q17"/>
    <mergeCell ref="R17:Y17"/>
    <mergeCell ref="B18:L18"/>
    <mergeCell ref="M18:Q18"/>
    <mergeCell ref="R18:Y18"/>
    <mergeCell ref="B19:L19"/>
    <mergeCell ref="M19:Q19"/>
    <mergeCell ref="B21:L21"/>
    <mergeCell ref="M21:Q21"/>
    <mergeCell ref="R21:Y21"/>
    <mergeCell ref="R19:Y19"/>
    <mergeCell ref="B20:L20"/>
    <mergeCell ref="M20:Q20"/>
    <mergeCell ref="R20:Y20"/>
    <mergeCell ref="B16:L16"/>
    <mergeCell ref="M16:Q16"/>
    <mergeCell ref="R16:Y16"/>
    <mergeCell ref="B14:L14"/>
    <mergeCell ref="M14:Q14"/>
    <mergeCell ref="R14:Y14"/>
    <mergeCell ref="B15:L15"/>
    <mergeCell ref="M15:Q15"/>
    <mergeCell ref="R15:Y15"/>
    <mergeCell ref="B12:L12"/>
    <mergeCell ref="M12:Q12"/>
    <mergeCell ref="R12:Y12"/>
    <mergeCell ref="B13:L13"/>
    <mergeCell ref="M13:Q13"/>
    <mergeCell ref="R13:Y13"/>
    <mergeCell ref="B10:L10"/>
    <mergeCell ref="M10:Q10"/>
    <mergeCell ref="R10:Y10"/>
    <mergeCell ref="B11:L11"/>
    <mergeCell ref="M11:Q11"/>
    <mergeCell ref="R11:Y11"/>
    <mergeCell ref="A3:D3"/>
    <mergeCell ref="E3:K3"/>
    <mergeCell ref="M3:Q3"/>
    <mergeCell ref="R3:Y3"/>
    <mergeCell ref="A6:Y6"/>
  </mergeCells>
  <phoneticPr fontId="10"/>
  <printOptions horizontalCentered="1" verticalCentered="1"/>
  <pageMargins left="0.39370078740157483" right="0.39370078740157483" top="0.78740157480314965" bottom="0" header="0.51181102362204722" footer="0.51181102362204722"/>
  <pageSetup paperSize="9" orientation="portrait" r:id="rId1"/>
  <headerFooter alignWithMargins="0">
    <oddHeader>&amp;R&amp;"ＭＳ ゴシック,標準"&amp;10＜参考様式５＞</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104">
    <tabColor indexed="51"/>
    <pageSetUpPr fitToPage="1"/>
  </sheetPr>
  <dimension ref="A1:N54"/>
  <sheetViews>
    <sheetView view="pageBreakPreview" zoomScale="60" zoomScaleNormal="100" workbookViewId="0"/>
  </sheetViews>
  <sheetFormatPr defaultColWidth="9" defaultRowHeight="13.2" x14ac:dyDescent="0.2"/>
  <cols>
    <col min="1" max="1" width="5.6640625" style="1072" customWidth="1"/>
    <col min="2" max="2" width="10.6640625" style="1072" customWidth="1"/>
    <col min="3" max="3" width="1.6640625" style="1072" customWidth="1"/>
    <col min="4" max="4" width="3.6640625" style="1072" customWidth="1"/>
    <col min="5" max="5" width="10.6640625" style="1072" customWidth="1"/>
    <col min="6" max="7" width="5.6640625" style="1072" customWidth="1"/>
    <col min="8" max="8" width="7.6640625" style="1072" customWidth="1"/>
    <col min="9" max="9" width="3.6640625" style="1072" customWidth="1"/>
    <col min="10" max="10" width="4.6640625" style="1072" customWidth="1"/>
    <col min="11" max="11" width="16.6640625" style="1072" customWidth="1"/>
    <col min="12" max="12" width="7.6640625" style="1072" customWidth="1"/>
    <col min="13" max="14" width="1.6640625" style="1072" customWidth="1"/>
    <col min="15" max="16384" width="9" style="1072"/>
  </cols>
  <sheetData>
    <row r="1" spans="1:14" ht="15.9" customHeight="1" x14ac:dyDescent="0.2">
      <c r="M1" s="1073"/>
      <c r="N1" s="1074"/>
    </row>
    <row r="2" spans="1:14" ht="15.9" customHeight="1" x14ac:dyDescent="0.2">
      <c r="A2" s="2916" t="s">
        <v>2067</v>
      </c>
      <c r="B2" s="2916"/>
      <c r="C2" s="2916"/>
      <c r="D2" s="2916"/>
      <c r="E2" s="2916"/>
      <c r="F2" s="2916"/>
      <c r="G2" s="2916"/>
      <c r="H2" s="2916"/>
      <c r="I2" s="2916"/>
      <c r="J2" s="2916"/>
      <c r="K2" s="2916"/>
      <c r="L2" s="2916"/>
      <c r="M2" s="2916"/>
    </row>
    <row r="3" spans="1:14" ht="7.5" customHeight="1" x14ac:dyDescent="0.2"/>
    <row r="4" spans="1:14" ht="20.25" customHeight="1" x14ac:dyDescent="0.2">
      <c r="A4" s="2917" t="s">
        <v>2068</v>
      </c>
      <c r="B4" s="2907"/>
      <c r="C4" s="1075"/>
      <c r="D4" s="2906"/>
      <c r="E4" s="2906"/>
      <c r="F4" s="2906"/>
      <c r="G4" s="2906"/>
      <c r="H4" s="2906"/>
      <c r="I4" s="2906"/>
      <c r="J4" s="2906"/>
      <c r="K4" s="2906"/>
      <c r="L4" s="2906"/>
      <c r="M4" s="2907"/>
    </row>
    <row r="5" spans="1:14" ht="20.25" customHeight="1" x14ac:dyDescent="0.2">
      <c r="A5" s="2917" t="s">
        <v>2069</v>
      </c>
      <c r="B5" s="2907"/>
      <c r="C5" s="1076"/>
      <c r="D5" s="1077">
        <v>1</v>
      </c>
      <c r="E5" s="1078" t="s">
        <v>489</v>
      </c>
      <c r="F5" s="1078"/>
      <c r="G5" s="1078"/>
      <c r="H5" s="1077">
        <v>2</v>
      </c>
      <c r="I5" s="1078" t="s">
        <v>1823</v>
      </c>
      <c r="J5" s="1078"/>
      <c r="K5" s="1078"/>
      <c r="L5" s="1078"/>
      <c r="M5" s="1079"/>
    </row>
    <row r="6" spans="1:14" ht="20.25" customHeight="1" x14ac:dyDescent="0.2">
      <c r="A6" s="2917" t="s">
        <v>2070</v>
      </c>
      <c r="B6" s="2907"/>
      <c r="C6" s="1075"/>
      <c r="D6" s="1075"/>
      <c r="E6" s="1075"/>
      <c r="F6" s="1075"/>
      <c r="G6" s="1075"/>
      <c r="H6" s="2908"/>
      <c r="I6" s="2908"/>
      <c r="J6" s="1075" t="s">
        <v>606</v>
      </c>
      <c r="K6" s="1075"/>
      <c r="L6" s="1075"/>
      <c r="M6" s="1080"/>
    </row>
    <row r="7" spans="1:14" ht="18" customHeight="1" x14ac:dyDescent="0.2">
      <c r="A7" s="2918" t="s">
        <v>2071</v>
      </c>
      <c r="B7" s="2919"/>
      <c r="C7" s="1081"/>
      <c r="D7" s="1081"/>
      <c r="E7" s="1081"/>
      <c r="F7" s="1081"/>
      <c r="G7" s="1081"/>
      <c r="H7" s="2922"/>
      <c r="I7" s="2922"/>
      <c r="J7" s="1081" t="s">
        <v>606</v>
      </c>
      <c r="K7" s="1081"/>
      <c r="L7" s="1081"/>
      <c r="M7" s="1082"/>
    </row>
    <row r="8" spans="1:14" ht="7.5" customHeight="1" x14ac:dyDescent="0.2">
      <c r="A8" s="2920"/>
      <c r="B8" s="2921"/>
      <c r="M8" s="1083"/>
    </row>
    <row r="9" spans="1:14" ht="18" customHeight="1" x14ac:dyDescent="0.2">
      <c r="A9" s="2920"/>
      <c r="B9" s="2921"/>
      <c r="D9" s="2923" t="s">
        <v>1800</v>
      </c>
      <c r="E9" s="2908"/>
      <c r="F9" s="2908"/>
      <c r="G9" s="2909"/>
      <c r="H9" s="1084" t="s">
        <v>2072</v>
      </c>
      <c r="I9" s="2923" t="s">
        <v>1800</v>
      </c>
      <c r="J9" s="2908"/>
      <c r="K9" s="2909"/>
      <c r="L9" s="1084" t="s">
        <v>2072</v>
      </c>
      <c r="M9" s="1083"/>
    </row>
    <row r="10" spans="1:14" ht="16.5" customHeight="1" x14ac:dyDescent="0.2">
      <c r="A10" s="2920"/>
      <c r="B10" s="2921"/>
      <c r="D10" s="1085">
        <v>1</v>
      </c>
      <c r="E10" s="2924"/>
      <c r="F10" s="2924"/>
      <c r="G10" s="2924"/>
      <c r="H10" s="1085"/>
      <c r="I10" s="1085">
        <v>16</v>
      </c>
      <c r="J10" s="2923"/>
      <c r="K10" s="2909"/>
      <c r="L10" s="1085"/>
      <c r="M10" s="1083"/>
    </row>
    <row r="11" spans="1:14" ht="16.5" customHeight="1" x14ac:dyDescent="0.2">
      <c r="A11" s="1086"/>
      <c r="B11" s="1087"/>
      <c r="D11" s="1085">
        <v>2</v>
      </c>
      <c r="E11" s="2923"/>
      <c r="F11" s="2908"/>
      <c r="G11" s="2909"/>
      <c r="H11" s="1085"/>
      <c r="I11" s="1085">
        <v>17</v>
      </c>
      <c r="J11" s="2923"/>
      <c r="K11" s="2909"/>
      <c r="L11" s="1085"/>
      <c r="M11" s="1083"/>
    </row>
    <row r="12" spans="1:14" ht="16.5" customHeight="1" x14ac:dyDescent="0.2">
      <c r="A12" s="1088"/>
      <c r="B12" s="1083"/>
      <c r="D12" s="1085">
        <v>3</v>
      </c>
      <c r="E12" s="2923"/>
      <c r="F12" s="2908"/>
      <c r="G12" s="2909"/>
      <c r="H12" s="1085"/>
      <c r="I12" s="1085">
        <v>18</v>
      </c>
      <c r="J12" s="2923"/>
      <c r="K12" s="2909"/>
      <c r="L12" s="1085"/>
      <c r="M12" s="1083"/>
    </row>
    <row r="13" spans="1:14" ht="16.5" customHeight="1" x14ac:dyDescent="0.2">
      <c r="A13" s="1088"/>
      <c r="B13" s="1083"/>
      <c r="D13" s="1085">
        <v>4</v>
      </c>
      <c r="E13" s="2923"/>
      <c r="F13" s="2908"/>
      <c r="G13" s="2909"/>
      <c r="H13" s="1085"/>
      <c r="I13" s="1085">
        <v>19</v>
      </c>
      <c r="J13" s="2923"/>
      <c r="K13" s="2909"/>
      <c r="L13" s="1085"/>
      <c r="M13" s="1083"/>
    </row>
    <row r="14" spans="1:14" ht="16.5" customHeight="1" x14ac:dyDescent="0.2">
      <c r="A14" s="1088"/>
      <c r="B14" s="1083"/>
      <c r="D14" s="1085">
        <v>5</v>
      </c>
      <c r="E14" s="2923"/>
      <c r="F14" s="2908"/>
      <c r="G14" s="2909"/>
      <c r="H14" s="1085"/>
      <c r="I14" s="1085">
        <v>20</v>
      </c>
      <c r="J14" s="2923"/>
      <c r="K14" s="2909"/>
      <c r="L14" s="1085"/>
      <c r="M14" s="1083"/>
    </row>
    <row r="15" spans="1:14" ht="16.5" customHeight="1" x14ac:dyDescent="0.2">
      <c r="A15" s="1088"/>
      <c r="B15" s="1083"/>
      <c r="D15" s="1085">
        <v>6</v>
      </c>
      <c r="E15" s="2923"/>
      <c r="F15" s="2908"/>
      <c r="G15" s="2909"/>
      <c r="H15" s="1085"/>
      <c r="I15" s="1085">
        <v>21</v>
      </c>
      <c r="J15" s="2923"/>
      <c r="K15" s="2909"/>
      <c r="L15" s="1085"/>
      <c r="M15" s="1083"/>
    </row>
    <row r="16" spans="1:14" ht="16.5" customHeight="1" x14ac:dyDescent="0.2">
      <c r="A16" s="1088"/>
      <c r="B16" s="1083"/>
      <c r="D16" s="1085">
        <v>7</v>
      </c>
      <c r="E16" s="2923"/>
      <c r="F16" s="2908"/>
      <c r="G16" s="2909"/>
      <c r="H16" s="1085"/>
      <c r="I16" s="1085">
        <v>22</v>
      </c>
      <c r="J16" s="2923"/>
      <c r="K16" s="2909"/>
      <c r="L16" s="1085"/>
      <c r="M16" s="1083"/>
    </row>
    <row r="17" spans="1:13" ht="16.5" customHeight="1" x14ac:dyDescent="0.2">
      <c r="A17" s="1088"/>
      <c r="B17" s="1083"/>
      <c r="D17" s="1085">
        <v>8</v>
      </c>
      <c r="E17" s="2923"/>
      <c r="F17" s="2908"/>
      <c r="G17" s="2909"/>
      <c r="H17" s="1085"/>
      <c r="I17" s="1085">
        <v>23</v>
      </c>
      <c r="J17" s="2923"/>
      <c r="K17" s="2909"/>
      <c r="L17" s="1085"/>
      <c r="M17" s="1083"/>
    </row>
    <row r="18" spans="1:13" ht="16.5" customHeight="1" x14ac:dyDescent="0.2">
      <c r="A18" s="1088"/>
      <c r="B18" s="1083"/>
      <c r="D18" s="1085">
        <v>9</v>
      </c>
      <c r="E18" s="2923"/>
      <c r="F18" s="2908"/>
      <c r="G18" s="2909"/>
      <c r="H18" s="1085"/>
      <c r="I18" s="1085">
        <v>24</v>
      </c>
      <c r="J18" s="2923"/>
      <c r="K18" s="2909"/>
      <c r="L18" s="1085"/>
      <c r="M18" s="1083"/>
    </row>
    <row r="19" spans="1:13" ht="16.5" customHeight="1" x14ac:dyDescent="0.2">
      <c r="A19" s="1088"/>
      <c r="B19" s="1083"/>
      <c r="D19" s="1085">
        <v>10</v>
      </c>
      <c r="E19" s="2923"/>
      <c r="F19" s="2908"/>
      <c r="G19" s="2909"/>
      <c r="H19" s="1085"/>
      <c r="I19" s="1085">
        <v>25</v>
      </c>
      <c r="J19" s="2923"/>
      <c r="K19" s="2909"/>
      <c r="L19" s="1085"/>
      <c r="M19" s="1083"/>
    </row>
    <row r="20" spans="1:13" ht="16.5" customHeight="1" x14ac:dyDescent="0.2">
      <c r="A20" s="1088"/>
      <c r="B20" s="1083"/>
      <c r="D20" s="1085">
        <v>11</v>
      </c>
      <c r="E20" s="2923"/>
      <c r="F20" s="2908"/>
      <c r="G20" s="2909"/>
      <c r="H20" s="1085"/>
      <c r="I20" s="1085">
        <v>26</v>
      </c>
      <c r="J20" s="2923"/>
      <c r="K20" s="2909"/>
      <c r="L20" s="1085"/>
      <c r="M20" s="1083"/>
    </row>
    <row r="21" spans="1:13" ht="16.5" customHeight="1" x14ac:dyDescent="0.2">
      <c r="A21" s="1088"/>
      <c r="B21" s="1083"/>
      <c r="D21" s="1085">
        <v>12</v>
      </c>
      <c r="E21" s="2923"/>
      <c r="F21" s="2908"/>
      <c r="G21" s="2909"/>
      <c r="H21" s="1085"/>
      <c r="I21" s="1085">
        <v>27</v>
      </c>
      <c r="J21" s="2923"/>
      <c r="K21" s="2909"/>
      <c r="L21" s="1085"/>
      <c r="M21" s="1083"/>
    </row>
    <row r="22" spans="1:13" ht="16.5" customHeight="1" x14ac:dyDescent="0.2">
      <c r="A22" s="1088"/>
      <c r="B22" s="1083"/>
      <c r="D22" s="1085">
        <v>13</v>
      </c>
      <c r="E22" s="2923"/>
      <c r="F22" s="2908"/>
      <c r="G22" s="2909"/>
      <c r="H22" s="1085"/>
      <c r="I22" s="1085">
        <v>28</v>
      </c>
      <c r="J22" s="2923"/>
      <c r="K22" s="2909"/>
      <c r="L22" s="1085"/>
      <c r="M22" s="1083"/>
    </row>
    <row r="23" spans="1:13" ht="16.5" customHeight="1" x14ac:dyDescent="0.2">
      <c r="A23" s="1088"/>
      <c r="B23" s="1083"/>
      <c r="D23" s="1085">
        <v>14</v>
      </c>
      <c r="E23" s="2923"/>
      <c r="F23" s="2908"/>
      <c r="G23" s="2909"/>
      <c r="H23" s="1085"/>
      <c r="I23" s="1085">
        <v>29</v>
      </c>
      <c r="J23" s="2923"/>
      <c r="K23" s="2909"/>
      <c r="L23" s="1085"/>
      <c r="M23" s="1083"/>
    </row>
    <row r="24" spans="1:13" ht="16.5" customHeight="1" x14ac:dyDescent="0.2">
      <c r="A24" s="1088"/>
      <c r="B24" s="1083"/>
      <c r="D24" s="1085">
        <v>15</v>
      </c>
      <c r="E24" s="2923"/>
      <c r="F24" s="2908"/>
      <c r="G24" s="2909"/>
      <c r="H24" s="1085"/>
      <c r="I24" s="1085"/>
      <c r="J24" s="2923"/>
      <c r="K24" s="2909"/>
      <c r="L24" s="1085"/>
      <c r="M24" s="1083"/>
    </row>
    <row r="25" spans="1:13" ht="7.5" customHeight="1" x14ac:dyDescent="0.2">
      <c r="A25" s="1089"/>
      <c r="B25" s="1090"/>
      <c r="C25" s="1076"/>
      <c r="D25" s="1076"/>
      <c r="E25" s="1076"/>
      <c r="F25" s="1076"/>
      <c r="G25" s="1076"/>
      <c r="H25" s="1076"/>
      <c r="I25" s="1076"/>
      <c r="J25" s="1076"/>
      <c r="K25" s="1076"/>
      <c r="L25" s="1076"/>
      <c r="M25" s="1090"/>
    </row>
    <row r="26" spans="1:13" ht="15.9" customHeight="1" x14ac:dyDescent="0.2">
      <c r="A26" s="2918" t="s">
        <v>2073</v>
      </c>
      <c r="B26" s="2919"/>
      <c r="C26" s="2918" t="s">
        <v>2074</v>
      </c>
      <c r="D26" s="2925"/>
      <c r="E26" s="2919"/>
      <c r="F26" s="2930" t="s">
        <v>2075</v>
      </c>
      <c r="G26" s="2932"/>
      <c r="H26" s="2922"/>
      <c r="I26" s="2922"/>
      <c r="J26" s="2922"/>
      <c r="K26" s="2922"/>
      <c r="L26" s="2922"/>
      <c r="M26" s="2933"/>
    </row>
    <row r="27" spans="1:13" ht="15.9" customHeight="1" x14ac:dyDescent="0.2">
      <c r="A27" s="2920"/>
      <c r="B27" s="2921"/>
      <c r="C27" s="2920"/>
      <c r="D27" s="2926"/>
      <c r="E27" s="2921"/>
      <c r="F27" s="2931"/>
      <c r="G27" s="2934"/>
      <c r="H27" s="2935"/>
      <c r="I27" s="2935"/>
      <c r="J27" s="2935"/>
      <c r="K27" s="2935"/>
      <c r="L27" s="2935"/>
      <c r="M27" s="2936"/>
    </row>
    <row r="28" spans="1:13" ht="18" customHeight="1" x14ac:dyDescent="0.2">
      <c r="A28" s="2920"/>
      <c r="B28" s="2921"/>
      <c r="C28" s="2927"/>
      <c r="D28" s="2928"/>
      <c r="E28" s="2929"/>
      <c r="F28" s="1084" t="s">
        <v>610</v>
      </c>
      <c r="G28" s="2923"/>
      <c r="H28" s="2908"/>
      <c r="I28" s="2908"/>
      <c r="J28" s="2908"/>
      <c r="K28" s="2908"/>
      <c r="L28" s="2908"/>
      <c r="M28" s="2909"/>
    </row>
    <row r="29" spans="1:13" ht="18" customHeight="1" x14ac:dyDescent="0.2">
      <c r="A29" s="1089"/>
      <c r="B29" s="1090"/>
      <c r="C29" s="2923" t="s">
        <v>2076</v>
      </c>
      <c r="D29" s="2908"/>
      <c r="E29" s="2908"/>
      <c r="F29" s="2909"/>
      <c r="G29" s="2923"/>
      <c r="H29" s="2908"/>
      <c r="I29" s="2908"/>
      <c r="J29" s="2908"/>
      <c r="K29" s="2908"/>
      <c r="L29" s="2908"/>
      <c r="M29" s="2909"/>
    </row>
    <row r="30" spans="1:13" ht="18" customHeight="1" x14ac:dyDescent="0.2">
      <c r="A30" s="2918" t="s">
        <v>2077</v>
      </c>
      <c r="B30" s="2919"/>
      <c r="D30" s="1091" t="s">
        <v>1261</v>
      </c>
      <c r="E30" s="2937" t="s">
        <v>2078</v>
      </c>
      <c r="F30" s="2937"/>
      <c r="G30" s="2937"/>
      <c r="H30" s="2937"/>
      <c r="I30" s="2937"/>
      <c r="J30" s="2937"/>
      <c r="K30" s="2937"/>
      <c r="L30" s="2937"/>
      <c r="M30" s="2938"/>
    </row>
    <row r="31" spans="1:13" ht="18" customHeight="1" x14ac:dyDescent="0.2">
      <c r="A31" s="2920"/>
      <c r="B31" s="2921"/>
      <c r="E31" s="1092" t="s">
        <v>2079</v>
      </c>
      <c r="F31" s="1092"/>
      <c r="G31" s="1092"/>
      <c r="H31" s="2939"/>
      <c r="I31" s="2939"/>
      <c r="J31" s="1092" t="s">
        <v>2080</v>
      </c>
      <c r="K31" s="1092"/>
      <c r="M31" s="1083"/>
    </row>
    <row r="32" spans="1:13" ht="18" customHeight="1" x14ac:dyDescent="0.2">
      <c r="A32" s="2920"/>
      <c r="B32" s="2921"/>
      <c r="E32" s="1092" t="s">
        <v>2081</v>
      </c>
      <c r="F32" s="1092"/>
      <c r="G32" s="1092"/>
      <c r="H32" s="2940"/>
      <c r="I32" s="2940"/>
      <c r="J32" s="1092" t="s">
        <v>840</v>
      </c>
      <c r="K32" s="1092"/>
      <c r="M32" s="1083"/>
    </row>
    <row r="33" spans="1:14" ht="18" customHeight="1" x14ac:dyDescent="0.2">
      <c r="A33" s="2920"/>
      <c r="B33" s="2921"/>
      <c r="D33" s="1091" t="s">
        <v>1263</v>
      </c>
      <c r="E33" s="2941" t="s">
        <v>2082</v>
      </c>
      <c r="F33" s="2941"/>
      <c r="G33" s="2941"/>
      <c r="H33" s="2941"/>
      <c r="I33" s="2941"/>
      <c r="J33" s="2941"/>
      <c r="K33" s="2941"/>
      <c r="L33" s="2941"/>
      <c r="M33" s="2942"/>
    </row>
    <row r="34" spans="1:14" ht="18" customHeight="1" x14ac:dyDescent="0.2">
      <c r="A34" s="1088"/>
      <c r="B34" s="1083"/>
      <c r="E34" s="1072" t="s">
        <v>2083</v>
      </c>
      <c r="M34" s="1083"/>
    </row>
    <row r="35" spans="1:14" ht="18" customHeight="1" x14ac:dyDescent="0.2">
      <c r="A35" s="1088"/>
      <c r="B35" s="1083"/>
      <c r="E35" s="1092" t="s">
        <v>2079</v>
      </c>
      <c r="F35" s="1092"/>
      <c r="G35" s="1092"/>
      <c r="H35" s="2939"/>
      <c r="I35" s="2939"/>
      <c r="J35" s="1092" t="s">
        <v>2080</v>
      </c>
      <c r="K35" s="1092"/>
      <c r="M35" s="1083"/>
    </row>
    <row r="36" spans="1:14" ht="18" customHeight="1" x14ac:dyDescent="0.2">
      <c r="A36" s="1088"/>
      <c r="B36" s="1083"/>
      <c r="E36" s="1092" t="s">
        <v>2081</v>
      </c>
      <c r="F36" s="1092"/>
      <c r="G36" s="1092"/>
      <c r="H36" s="2940"/>
      <c r="I36" s="2940"/>
      <c r="J36" s="1092" t="s">
        <v>840</v>
      </c>
      <c r="K36" s="1092"/>
      <c r="M36" s="1083"/>
    </row>
    <row r="37" spans="1:14" ht="18" customHeight="1" x14ac:dyDescent="0.2">
      <c r="A37" s="1088"/>
      <c r="B37" s="1083"/>
      <c r="E37" s="1072" t="s">
        <v>2084</v>
      </c>
      <c r="M37" s="1083"/>
    </row>
    <row r="38" spans="1:14" ht="18" customHeight="1" x14ac:dyDescent="0.2">
      <c r="A38" s="1088"/>
      <c r="B38" s="1083"/>
      <c r="E38" s="1092" t="s">
        <v>2079</v>
      </c>
      <c r="F38" s="1092"/>
      <c r="G38" s="1092"/>
      <c r="H38" s="2939"/>
      <c r="I38" s="2939"/>
      <c r="J38" s="1092" t="s">
        <v>2080</v>
      </c>
      <c r="K38" s="1092"/>
      <c r="M38" s="1083"/>
    </row>
    <row r="39" spans="1:14" ht="18" customHeight="1" x14ac:dyDescent="0.2">
      <c r="A39" s="1089"/>
      <c r="B39" s="1090"/>
      <c r="C39" s="1076"/>
      <c r="D39" s="1076"/>
      <c r="E39" s="1093" t="s">
        <v>2081</v>
      </c>
      <c r="F39" s="1093"/>
      <c r="G39" s="1093"/>
      <c r="H39" s="2944"/>
      <c r="I39" s="2944"/>
      <c r="J39" s="1093" t="s">
        <v>840</v>
      </c>
      <c r="K39" s="1093"/>
      <c r="L39" s="1076"/>
      <c r="M39" s="1090"/>
    </row>
    <row r="40" spans="1:14" ht="21.9" customHeight="1" x14ac:dyDescent="0.2">
      <c r="A40" s="2945" t="s">
        <v>2085</v>
      </c>
      <c r="B40" s="2941"/>
      <c r="C40" s="2941"/>
      <c r="D40" s="2941"/>
      <c r="E40" s="2941"/>
      <c r="F40" s="2941"/>
      <c r="G40" s="2941"/>
      <c r="H40" s="2941"/>
      <c r="I40" s="2941"/>
      <c r="J40" s="2941"/>
      <c r="K40" s="2941"/>
      <c r="L40" s="2941"/>
      <c r="M40" s="2942"/>
    </row>
    <row r="41" spans="1:14" ht="18" customHeight="1" x14ac:dyDescent="0.2">
      <c r="A41" s="1088"/>
      <c r="B41" s="2941" t="s">
        <v>2086</v>
      </c>
      <c r="C41" s="2941"/>
      <c r="D41" s="2941"/>
      <c r="E41" s="2941"/>
      <c r="F41" s="2941"/>
      <c r="G41" s="2941"/>
      <c r="H41" s="2941"/>
      <c r="I41" s="2941"/>
      <c r="J41" s="2941"/>
      <c r="K41" s="2941"/>
      <c r="L41" s="2941"/>
      <c r="M41" s="2942"/>
    </row>
    <row r="42" spans="1:14" ht="12" customHeight="1" x14ac:dyDescent="0.2">
      <c r="A42" s="1088"/>
      <c r="B42" s="1094"/>
      <c r="C42" s="1094"/>
      <c r="D42" s="1094"/>
      <c r="E42" s="1094"/>
      <c r="F42" s="1094"/>
      <c r="G42" s="1094"/>
      <c r="H42" s="1094"/>
      <c r="I42" s="1094"/>
      <c r="J42" s="1094"/>
      <c r="K42" s="1094"/>
      <c r="L42" s="1094"/>
      <c r="M42" s="1095"/>
    </row>
    <row r="43" spans="1:14" ht="12" customHeight="1" x14ac:dyDescent="0.2">
      <c r="A43" s="1088"/>
      <c r="B43" s="1094"/>
      <c r="C43" s="1094"/>
      <c r="D43" s="1094"/>
      <c r="E43" s="1091" t="s">
        <v>735</v>
      </c>
      <c r="F43" s="2916"/>
      <c r="G43" s="2916"/>
      <c r="H43" s="2916"/>
      <c r="I43" s="2916"/>
      <c r="J43" s="2916"/>
      <c r="K43" s="1100"/>
      <c r="L43" s="1094"/>
      <c r="M43" s="1095"/>
    </row>
    <row r="44" spans="1:14" ht="12" customHeight="1" x14ac:dyDescent="0.2">
      <c r="A44" s="1089"/>
      <c r="B44" s="1076"/>
      <c r="C44" s="1076"/>
      <c r="D44" s="1076"/>
      <c r="E44" s="1076"/>
      <c r="F44" s="1076"/>
      <c r="G44" s="1076"/>
      <c r="H44" s="1076"/>
      <c r="I44" s="1076"/>
      <c r="J44" s="1076"/>
      <c r="K44" s="1076"/>
      <c r="L44" s="1076"/>
      <c r="M44" s="1090"/>
    </row>
    <row r="45" spans="1:14" s="1096" customFormat="1" ht="9.9" customHeight="1" x14ac:dyDescent="0.2"/>
    <row r="46" spans="1:14" s="1099" customFormat="1" ht="13.5" customHeight="1" x14ac:dyDescent="0.2">
      <c r="A46" s="1097" t="s">
        <v>2087</v>
      </c>
      <c r="B46" s="2943" t="s">
        <v>2088</v>
      </c>
      <c r="C46" s="2943"/>
      <c r="D46" s="2943"/>
      <c r="E46" s="2943"/>
      <c r="F46" s="2943"/>
      <c r="G46" s="2943"/>
      <c r="H46" s="2943"/>
      <c r="I46" s="2943"/>
      <c r="J46" s="2943"/>
      <c r="K46" s="2943"/>
      <c r="L46" s="2943"/>
      <c r="M46" s="2943"/>
      <c r="N46" s="1098"/>
    </row>
    <row r="47" spans="1:14" s="1099" customFormat="1" ht="13.5" customHeight="1" x14ac:dyDescent="0.2">
      <c r="B47" s="2943"/>
      <c r="C47" s="2943"/>
      <c r="D47" s="2943"/>
      <c r="E47" s="2943"/>
      <c r="F47" s="2943"/>
      <c r="G47" s="2943"/>
      <c r="H47" s="2943"/>
      <c r="I47" s="2943"/>
      <c r="J47" s="2943"/>
      <c r="K47" s="2943"/>
      <c r="L47" s="2943"/>
      <c r="M47" s="2943"/>
      <c r="N47" s="1098"/>
    </row>
    <row r="48" spans="1:14" s="1099" customFormat="1" ht="13.5" customHeight="1" x14ac:dyDescent="0.2">
      <c r="A48" s="1097">
        <v>2</v>
      </c>
      <c r="B48" s="2943" t="s">
        <v>2089</v>
      </c>
      <c r="C48" s="2943"/>
      <c r="D48" s="2943"/>
      <c r="E48" s="2943"/>
      <c r="F48" s="2943"/>
      <c r="G48" s="2943"/>
      <c r="H48" s="2943"/>
      <c r="I48" s="2943"/>
      <c r="J48" s="2943"/>
      <c r="K48" s="2943"/>
      <c r="L48" s="2943"/>
      <c r="M48" s="2943"/>
      <c r="N48" s="1098"/>
    </row>
    <row r="49" spans="1:14" s="1099" customFormat="1" ht="13.5" customHeight="1" x14ac:dyDescent="0.2">
      <c r="B49" s="2943"/>
      <c r="C49" s="2943"/>
      <c r="D49" s="2943"/>
      <c r="E49" s="2943"/>
      <c r="F49" s="2943"/>
      <c r="G49" s="2943"/>
      <c r="H49" s="2943"/>
      <c r="I49" s="2943"/>
      <c r="J49" s="2943"/>
      <c r="K49" s="2943"/>
      <c r="L49" s="2943"/>
      <c r="M49" s="2943"/>
      <c r="N49" s="1098"/>
    </row>
    <row r="50" spans="1:14" s="1099" customFormat="1" ht="13.5" customHeight="1" x14ac:dyDescent="0.2">
      <c r="A50" s="1099">
        <v>3</v>
      </c>
      <c r="B50" s="2943" t="s">
        <v>2090</v>
      </c>
      <c r="C50" s="2943"/>
      <c r="D50" s="2943"/>
      <c r="E50" s="2943"/>
      <c r="F50" s="2943"/>
      <c r="G50" s="2943"/>
      <c r="H50" s="2943"/>
      <c r="I50" s="2943"/>
      <c r="J50" s="2943"/>
      <c r="K50" s="2943"/>
      <c r="L50" s="2943"/>
      <c r="M50" s="2943"/>
      <c r="N50" s="1098"/>
    </row>
    <row r="51" spans="1:14" s="1099" customFormat="1" ht="13.5" customHeight="1" x14ac:dyDescent="0.2">
      <c r="B51" s="2943"/>
      <c r="C51" s="2943"/>
      <c r="D51" s="2943"/>
      <c r="E51" s="2943"/>
      <c r="F51" s="2943"/>
      <c r="G51" s="2943"/>
      <c r="H51" s="2943"/>
      <c r="I51" s="2943"/>
      <c r="J51" s="2943"/>
      <c r="K51" s="2943"/>
      <c r="L51" s="2943"/>
      <c r="M51" s="2943"/>
      <c r="N51" s="1098"/>
    </row>
    <row r="52" spans="1:14" s="1099" customFormat="1" ht="13.5" customHeight="1" x14ac:dyDescent="0.2">
      <c r="B52" s="2943"/>
      <c r="C52" s="2943"/>
      <c r="D52" s="2943"/>
      <c r="E52" s="2943"/>
      <c r="F52" s="2943"/>
      <c r="G52" s="2943"/>
      <c r="H52" s="2943"/>
      <c r="I52" s="2943"/>
      <c r="J52" s="2943"/>
      <c r="K52" s="2943"/>
      <c r="L52" s="2943"/>
      <c r="M52" s="2943"/>
      <c r="N52" s="1098"/>
    </row>
    <row r="53" spans="1:14" s="1096" customFormat="1" ht="12" customHeight="1" x14ac:dyDescent="0.2"/>
    <row r="54" spans="1:14" s="1096" customFormat="1" x14ac:dyDescent="0.2"/>
  </sheetData>
  <mergeCells count="62">
    <mergeCell ref="F43:J43"/>
    <mergeCell ref="B46:M47"/>
    <mergeCell ref="B48:M49"/>
    <mergeCell ref="B50:M52"/>
    <mergeCell ref="H35:I35"/>
    <mergeCell ref="H36:I36"/>
    <mergeCell ref="H38:I38"/>
    <mergeCell ref="H39:I39"/>
    <mergeCell ref="A40:M40"/>
    <mergeCell ref="B41:M41"/>
    <mergeCell ref="C29:F29"/>
    <mergeCell ref="G29:M29"/>
    <mergeCell ref="A30:B33"/>
    <mergeCell ref="E30:M30"/>
    <mergeCell ref="H31:I31"/>
    <mergeCell ref="H32:I32"/>
    <mergeCell ref="E33:M33"/>
    <mergeCell ref="E23:G23"/>
    <mergeCell ref="J23:K23"/>
    <mergeCell ref="E24:G24"/>
    <mergeCell ref="J24:K24"/>
    <mergeCell ref="A26:B28"/>
    <mergeCell ref="C26:E28"/>
    <mergeCell ref="F26:F27"/>
    <mergeCell ref="G26:M27"/>
    <mergeCell ref="G28:M28"/>
    <mergeCell ref="E20:G20"/>
    <mergeCell ref="J20:K20"/>
    <mergeCell ref="E21:G21"/>
    <mergeCell ref="J21:K21"/>
    <mergeCell ref="E22:G22"/>
    <mergeCell ref="J22:K22"/>
    <mergeCell ref="E17:G17"/>
    <mergeCell ref="J17:K17"/>
    <mergeCell ref="E18:G18"/>
    <mergeCell ref="J18:K18"/>
    <mergeCell ref="E19:G19"/>
    <mergeCell ref="J19:K19"/>
    <mergeCell ref="E14:G14"/>
    <mergeCell ref="J14:K14"/>
    <mergeCell ref="E15:G15"/>
    <mergeCell ref="J15:K15"/>
    <mergeCell ref="E16:G16"/>
    <mergeCell ref="J16:K16"/>
    <mergeCell ref="E11:G11"/>
    <mergeCell ref="J11:K11"/>
    <mergeCell ref="E12:G12"/>
    <mergeCell ref="J12:K12"/>
    <mergeCell ref="E13:G13"/>
    <mergeCell ref="J13:K13"/>
    <mergeCell ref="A7:B10"/>
    <mergeCell ref="H7:I7"/>
    <mergeCell ref="D9:G9"/>
    <mergeCell ref="I9:K9"/>
    <mergeCell ref="E10:G10"/>
    <mergeCell ref="J10:K10"/>
    <mergeCell ref="A2:M2"/>
    <mergeCell ref="A4:B4"/>
    <mergeCell ref="D4:M4"/>
    <mergeCell ref="A5:B5"/>
    <mergeCell ref="A6:B6"/>
    <mergeCell ref="H6:I6"/>
  </mergeCells>
  <phoneticPr fontId="10"/>
  <printOptions horizontalCentered="1"/>
  <pageMargins left="0.39370078740157483" right="0.39370078740157483" top="0.78740157480314965" bottom="0" header="0.51181102362204722" footer="0.51181102362204722"/>
  <pageSetup paperSize="9" orientation="portrait" blackAndWhite="1" r:id="rId1"/>
  <headerFooter alignWithMargins="0">
    <oddHeader>&amp;R&amp;"ＭＳ ゴシック,標準"&amp;10＜参考様式６＞</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105">
    <tabColor rgb="FFFFC000"/>
    <pageSetUpPr fitToPage="1"/>
  </sheetPr>
  <dimension ref="A1:S43"/>
  <sheetViews>
    <sheetView view="pageBreakPreview" topLeftCell="A13" zoomScale="60" zoomScaleNormal="100" workbookViewId="0"/>
  </sheetViews>
  <sheetFormatPr defaultColWidth="9" defaultRowHeight="13.2" x14ac:dyDescent="0.2"/>
  <cols>
    <col min="1" max="16" width="4.6640625" style="1101" customWidth="1"/>
    <col min="17" max="17" width="5.44140625" style="1101" customWidth="1"/>
    <col min="18" max="19" width="4.6640625" style="1101" customWidth="1"/>
    <col min="20" max="16384" width="9" style="1101"/>
  </cols>
  <sheetData>
    <row r="1" spans="1:19" ht="15.45" customHeight="1" x14ac:dyDescent="0.2">
      <c r="Q1" s="1102"/>
      <c r="S1" s="1102"/>
    </row>
    <row r="2" spans="1:19" ht="15.45" customHeight="1" x14ac:dyDescent="0.2">
      <c r="Q2" s="1102"/>
    </row>
    <row r="3" spans="1:19" ht="15.45" customHeight="1" x14ac:dyDescent="0.2">
      <c r="A3" s="2947" t="s">
        <v>1955</v>
      </c>
      <c r="B3" s="2947"/>
      <c r="C3" s="2947"/>
      <c r="D3" s="2947"/>
      <c r="E3" s="2947"/>
      <c r="F3" s="2947"/>
      <c r="G3" s="2947"/>
      <c r="H3" s="2947"/>
      <c r="I3" s="2947"/>
      <c r="J3" s="2947"/>
      <c r="K3" s="2947"/>
      <c r="L3" s="2947"/>
      <c r="M3" s="2947"/>
      <c r="N3" s="2947"/>
      <c r="O3" s="2947"/>
      <c r="P3" s="2947"/>
      <c r="Q3" s="2947"/>
    </row>
    <row r="4" spans="1:19" ht="15.45" customHeight="1" x14ac:dyDescent="0.2"/>
    <row r="5" spans="1:19" ht="22.5" customHeight="1" x14ac:dyDescent="0.2">
      <c r="A5" s="2948" t="s">
        <v>1688</v>
      </c>
      <c r="B5" s="2949"/>
      <c r="C5" s="2949"/>
      <c r="D5" s="2950"/>
      <c r="E5" s="2948"/>
      <c r="F5" s="2949"/>
      <c r="G5" s="2949"/>
      <c r="H5" s="2949"/>
      <c r="I5" s="2949"/>
      <c r="J5" s="2949"/>
      <c r="K5" s="2949"/>
      <c r="L5" s="2949"/>
      <c r="M5" s="2949"/>
      <c r="N5" s="2949"/>
      <c r="O5" s="2949"/>
      <c r="P5" s="2949"/>
      <c r="Q5" s="2950"/>
    </row>
    <row r="6" spans="1:19" ht="22.5" customHeight="1" x14ac:dyDescent="0.2">
      <c r="A6" s="2951" t="s">
        <v>725</v>
      </c>
      <c r="B6" s="2951"/>
      <c r="C6" s="2951"/>
      <c r="D6" s="2951"/>
      <c r="E6" s="1103"/>
      <c r="F6" s="1104">
        <v>1</v>
      </c>
      <c r="G6" s="1105" t="s">
        <v>1956</v>
      </c>
      <c r="H6" s="1105"/>
      <c r="I6" s="1105"/>
      <c r="J6" s="1105">
        <v>2</v>
      </c>
      <c r="K6" s="1104" t="s">
        <v>1957</v>
      </c>
      <c r="L6" s="1105"/>
      <c r="M6" s="1105"/>
      <c r="N6" s="1105">
        <v>3</v>
      </c>
      <c r="O6" s="1105" t="s">
        <v>1958</v>
      </c>
      <c r="P6" s="1104"/>
      <c r="Q6" s="1105"/>
      <c r="R6" s="1106"/>
    </row>
    <row r="7" spans="1:19" ht="22.5" customHeight="1" x14ac:dyDescent="0.2">
      <c r="A7" s="2948" t="s">
        <v>1689</v>
      </c>
      <c r="B7" s="2949"/>
      <c r="C7" s="2949"/>
      <c r="D7" s="2950"/>
      <c r="E7" s="1107" t="s">
        <v>605</v>
      </c>
      <c r="F7" s="1108" t="s">
        <v>489</v>
      </c>
      <c r="G7" s="1108"/>
      <c r="H7" s="1108"/>
      <c r="I7" s="1108"/>
      <c r="J7" s="1109" t="s">
        <v>607</v>
      </c>
      <c r="K7" s="1108" t="s">
        <v>1823</v>
      </c>
      <c r="L7" s="1108"/>
      <c r="M7" s="1108"/>
      <c r="N7" s="1108"/>
      <c r="O7" s="1108"/>
      <c r="P7" s="1108"/>
      <c r="Q7" s="1110"/>
    </row>
    <row r="10" spans="1:19" ht="22.5" customHeight="1" x14ac:dyDescent="0.2">
      <c r="A10" s="1101" t="s">
        <v>1959</v>
      </c>
    </row>
    <row r="11" spans="1:19" ht="22.5" customHeight="1" x14ac:dyDescent="0.2">
      <c r="B11" s="1111" t="s">
        <v>605</v>
      </c>
      <c r="C11" s="2952" t="s">
        <v>1960</v>
      </c>
      <c r="D11" s="2953"/>
      <c r="E11" s="2953"/>
      <c r="F11" s="2953"/>
      <c r="G11" s="2952"/>
      <c r="H11" s="2953"/>
      <c r="I11" s="1112" t="s">
        <v>606</v>
      </c>
      <c r="J11" s="1101" t="s">
        <v>1961</v>
      </c>
      <c r="P11" s="1101" t="s">
        <v>1962</v>
      </c>
    </row>
    <row r="12" spans="1:19" ht="30.6" customHeight="1" x14ac:dyDescent="0.2">
      <c r="B12" s="1103" t="s">
        <v>607</v>
      </c>
      <c r="C12" s="2954" t="s">
        <v>1963</v>
      </c>
      <c r="D12" s="2955"/>
      <c r="E12" s="2955"/>
      <c r="F12" s="2953"/>
      <c r="G12" s="2952"/>
      <c r="H12" s="2953"/>
      <c r="I12" s="1113" t="s">
        <v>606</v>
      </c>
      <c r="J12" s="1101" t="s">
        <v>1964</v>
      </c>
    </row>
    <row r="13" spans="1:19" ht="22.5" customHeight="1" x14ac:dyDescent="0.2">
      <c r="B13" s="1114" t="s">
        <v>690</v>
      </c>
      <c r="C13" s="2952" t="s">
        <v>1965</v>
      </c>
      <c r="D13" s="2953"/>
      <c r="E13" s="2953"/>
      <c r="F13" s="2953"/>
      <c r="G13" s="2952"/>
      <c r="H13" s="2953"/>
      <c r="I13" s="1113" t="s">
        <v>445</v>
      </c>
      <c r="J13" s="1101" t="s">
        <v>1966</v>
      </c>
      <c r="O13" s="1101" t="s">
        <v>608</v>
      </c>
      <c r="P13" s="1101" t="s">
        <v>1967</v>
      </c>
    </row>
    <row r="15" spans="1:19" x14ac:dyDescent="0.2">
      <c r="A15" s="1101" t="s">
        <v>1968</v>
      </c>
    </row>
    <row r="17" spans="2:18" x14ac:dyDescent="0.2">
      <c r="B17" s="1101" t="s">
        <v>1969</v>
      </c>
      <c r="C17" s="1101" t="s">
        <v>1970</v>
      </c>
    </row>
    <row r="18" spans="2:18" x14ac:dyDescent="0.2">
      <c r="B18" s="1101" t="s">
        <v>1971</v>
      </c>
      <c r="C18" s="1101" t="s">
        <v>1972</v>
      </c>
    </row>
    <row r="19" spans="2:18" x14ac:dyDescent="0.2">
      <c r="B19" s="1101" t="s">
        <v>1973</v>
      </c>
      <c r="C19" s="2946" t="s">
        <v>1974</v>
      </c>
      <c r="D19" s="2946"/>
      <c r="E19" s="2946"/>
      <c r="F19" s="2946"/>
      <c r="G19" s="2946"/>
      <c r="H19" s="2946"/>
      <c r="I19" s="2946"/>
      <c r="J19" s="2946"/>
      <c r="K19" s="2946"/>
      <c r="L19" s="2946"/>
      <c r="M19" s="2946"/>
      <c r="N19" s="2946"/>
      <c r="O19" s="2946"/>
      <c r="P19" s="2946"/>
      <c r="Q19" s="2946"/>
      <c r="R19" s="2946"/>
    </row>
    <row r="20" spans="2:18" x14ac:dyDescent="0.2">
      <c r="C20" s="2946"/>
      <c r="D20" s="2946"/>
      <c r="E20" s="2946"/>
      <c r="F20" s="2946"/>
      <c r="G20" s="2946"/>
      <c r="H20" s="2946"/>
      <c r="I20" s="2946"/>
      <c r="J20" s="2946"/>
      <c r="K20" s="2946"/>
      <c r="L20" s="2946"/>
      <c r="M20" s="2946"/>
      <c r="N20" s="2946"/>
      <c r="O20" s="2946"/>
      <c r="P20" s="2946"/>
      <c r="Q20" s="2946"/>
      <c r="R20" s="2946"/>
    </row>
    <row r="21" spans="2:18" x14ac:dyDescent="0.2">
      <c r="B21" s="1101" t="s">
        <v>1975</v>
      </c>
      <c r="C21" s="2946" t="s">
        <v>1976</v>
      </c>
      <c r="D21" s="2946"/>
      <c r="E21" s="2946"/>
      <c r="F21" s="2946"/>
      <c r="G21" s="2946"/>
      <c r="H21" s="2946"/>
      <c r="I21" s="2946"/>
      <c r="J21" s="2946"/>
      <c r="K21" s="2946"/>
      <c r="L21" s="2946"/>
      <c r="M21" s="2946"/>
      <c r="N21" s="2946"/>
      <c r="O21" s="2946"/>
      <c r="P21" s="2946"/>
      <c r="Q21" s="2946"/>
      <c r="R21" s="2946"/>
    </row>
    <row r="22" spans="2:18" x14ac:dyDescent="0.2">
      <c r="C22" s="2946"/>
      <c r="D22" s="2946"/>
      <c r="E22" s="2946"/>
      <c r="F22" s="2946"/>
      <c r="G22" s="2946"/>
      <c r="H22" s="2946"/>
      <c r="I22" s="2946"/>
      <c r="J22" s="2946"/>
      <c r="K22" s="2946"/>
      <c r="L22" s="2946"/>
      <c r="M22" s="2946"/>
      <c r="N22" s="2946"/>
      <c r="O22" s="2946"/>
      <c r="P22" s="2946"/>
      <c r="Q22" s="2946"/>
      <c r="R22" s="2946"/>
    </row>
    <row r="24" spans="2:18" ht="20.25" customHeight="1" x14ac:dyDescent="0.2">
      <c r="B24" s="2956" t="s">
        <v>1977</v>
      </c>
      <c r="C24" s="2956"/>
      <c r="D24" s="2956"/>
      <c r="E24" s="2956"/>
      <c r="F24" s="2956"/>
      <c r="G24" s="2956" t="s">
        <v>1978</v>
      </c>
      <c r="H24" s="2956"/>
      <c r="I24" s="2956"/>
      <c r="J24" s="2956" t="s">
        <v>1979</v>
      </c>
      <c r="K24" s="2957"/>
      <c r="L24" s="2957"/>
    </row>
    <row r="25" spans="2:18" ht="20.25" customHeight="1" x14ac:dyDescent="0.2">
      <c r="B25" s="2957"/>
      <c r="C25" s="2957"/>
      <c r="D25" s="2957"/>
      <c r="E25" s="2957"/>
      <c r="F25" s="2957"/>
      <c r="G25" s="2957"/>
      <c r="H25" s="2957"/>
      <c r="I25" s="2957"/>
      <c r="J25" s="2956" t="s">
        <v>1980</v>
      </c>
      <c r="K25" s="2956"/>
      <c r="L25" s="2956"/>
      <c r="M25" s="1115"/>
      <c r="N25" s="1115"/>
      <c r="O25" s="1115"/>
      <c r="P25" s="1116"/>
    </row>
    <row r="26" spans="2:18" ht="20.25" customHeight="1" x14ac:dyDescent="0.2">
      <c r="B26" s="2957"/>
      <c r="C26" s="2957"/>
      <c r="D26" s="2957"/>
      <c r="E26" s="2957"/>
      <c r="F26" s="2957"/>
      <c r="G26" s="2957"/>
      <c r="H26" s="2957"/>
      <c r="I26" s="2957"/>
      <c r="J26" s="2956" t="s">
        <v>1980</v>
      </c>
      <c r="K26" s="2956"/>
      <c r="L26" s="2956"/>
      <c r="P26" s="1115"/>
      <c r="Q26" s="1115"/>
    </row>
    <row r="27" spans="2:18" ht="20.25" customHeight="1" x14ac:dyDescent="0.2">
      <c r="B27" s="2957"/>
      <c r="C27" s="2957"/>
      <c r="D27" s="2957"/>
      <c r="E27" s="2957"/>
      <c r="F27" s="2957"/>
      <c r="G27" s="2957"/>
      <c r="H27" s="2957"/>
      <c r="I27" s="2957"/>
      <c r="J27" s="2956" t="s">
        <v>1980</v>
      </c>
      <c r="K27" s="2956"/>
      <c r="L27" s="2956"/>
      <c r="P27" s="1115"/>
      <c r="Q27" s="1115"/>
    </row>
    <row r="28" spans="2:18" ht="20.25" customHeight="1" x14ac:dyDescent="0.2">
      <c r="B28" s="2957"/>
      <c r="C28" s="2957"/>
      <c r="D28" s="2957"/>
      <c r="E28" s="2957"/>
      <c r="F28" s="2957"/>
      <c r="G28" s="2957"/>
      <c r="H28" s="2957"/>
      <c r="I28" s="2957"/>
      <c r="J28" s="2956" t="s">
        <v>1980</v>
      </c>
      <c r="K28" s="2956"/>
      <c r="L28" s="2956"/>
      <c r="P28" s="1115"/>
      <c r="Q28" s="1115"/>
    </row>
    <row r="29" spans="2:18" ht="22.5" customHeight="1" x14ac:dyDescent="0.2">
      <c r="B29" s="2957"/>
      <c r="C29" s="2957"/>
      <c r="D29" s="2957"/>
      <c r="E29" s="2957"/>
      <c r="F29" s="2957"/>
      <c r="G29" s="2957"/>
      <c r="H29" s="2957"/>
      <c r="I29" s="2957"/>
      <c r="J29" s="2956" t="s">
        <v>1980</v>
      </c>
      <c r="K29" s="2956"/>
      <c r="L29" s="2956"/>
      <c r="P29" s="1115"/>
      <c r="Q29" s="1115"/>
    </row>
    <row r="30" spans="2:18" x14ac:dyDescent="0.2">
      <c r="B30" s="1101" t="s">
        <v>1981</v>
      </c>
    </row>
    <row r="33" spans="1:17" x14ac:dyDescent="0.2">
      <c r="B33" s="2958" t="s">
        <v>1982</v>
      </c>
      <c r="C33" s="2959"/>
      <c r="D33" s="2959"/>
      <c r="E33" s="2959"/>
      <c r="F33" s="2959"/>
      <c r="G33" s="2959"/>
      <c r="H33" s="2964"/>
      <c r="I33" s="2959"/>
      <c r="J33" s="2965" t="s">
        <v>606</v>
      </c>
    </row>
    <row r="34" spans="1:17" x14ac:dyDescent="0.2">
      <c r="B34" s="2960"/>
      <c r="C34" s="2961"/>
      <c r="D34" s="2961"/>
      <c r="E34" s="2961"/>
      <c r="F34" s="2961"/>
      <c r="G34" s="2961"/>
      <c r="H34" s="2960"/>
      <c r="I34" s="2961"/>
      <c r="J34" s="2966"/>
    </row>
    <row r="35" spans="1:17" x14ac:dyDescent="0.2">
      <c r="B35" s="2962"/>
      <c r="C35" s="2963"/>
      <c r="D35" s="2963"/>
      <c r="E35" s="2963"/>
      <c r="F35" s="2963"/>
      <c r="G35" s="2963"/>
      <c r="H35" s="2962"/>
      <c r="I35" s="2963"/>
      <c r="J35" s="2967"/>
    </row>
    <row r="38" spans="1:17" ht="36.450000000000003" customHeight="1" x14ac:dyDescent="0.2">
      <c r="B38" s="2956" t="s">
        <v>1983</v>
      </c>
      <c r="C38" s="2956"/>
      <c r="D38" s="2968" t="s">
        <v>1984</v>
      </c>
      <c r="E38" s="2968"/>
      <c r="F38" s="2968"/>
      <c r="G38" s="2968"/>
      <c r="H38" s="2968"/>
      <c r="I38" s="2968"/>
      <c r="J38" s="2968"/>
      <c r="K38" s="2968"/>
      <c r="L38" s="2968"/>
      <c r="M38" s="2969" t="s">
        <v>1985</v>
      </c>
      <c r="N38" s="2970"/>
      <c r="O38" s="2971"/>
      <c r="P38" s="2972" t="s">
        <v>1986</v>
      </c>
      <c r="Q38" s="2973"/>
    </row>
    <row r="39" spans="1:17" ht="39.450000000000003" customHeight="1" x14ac:dyDescent="0.2">
      <c r="B39" s="2956"/>
      <c r="C39" s="2956"/>
      <c r="D39" s="2974" t="s">
        <v>1987</v>
      </c>
      <c r="E39" s="2974"/>
      <c r="F39" s="2974"/>
      <c r="G39" s="2974"/>
      <c r="H39" s="2974"/>
      <c r="I39" s="2974"/>
      <c r="J39" s="2974"/>
      <c r="K39" s="2974"/>
      <c r="L39" s="2974"/>
      <c r="M39" s="2975" t="s">
        <v>1988</v>
      </c>
      <c r="N39" s="2976"/>
      <c r="O39" s="2977"/>
      <c r="P39" s="2978" t="s">
        <v>1986</v>
      </c>
      <c r="Q39" s="2979"/>
    </row>
    <row r="40" spans="1:17" ht="34.200000000000003" customHeight="1" x14ac:dyDescent="0.2">
      <c r="B40" s="2956" t="s">
        <v>1989</v>
      </c>
      <c r="C40" s="2956"/>
      <c r="D40" s="2968" t="s">
        <v>1984</v>
      </c>
      <c r="E40" s="2968"/>
      <c r="F40" s="2968"/>
      <c r="G40" s="2968"/>
      <c r="H40" s="2968"/>
      <c r="I40" s="2968"/>
      <c r="J40" s="2968"/>
      <c r="K40" s="2968"/>
      <c r="L40" s="2968"/>
      <c r="M40" s="2969" t="s">
        <v>1990</v>
      </c>
      <c r="N40" s="2970"/>
      <c r="O40" s="2971"/>
      <c r="P40" s="2972" t="s">
        <v>1986</v>
      </c>
      <c r="Q40" s="2973"/>
    </row>
    <row r="41" spans="1:17" ht="40.65" customHeight="1" x14ac:dyDescent="0.2">
      <c r="B41" s="2956"/>
      <c r="C41" s="2956"/>
      <c r="D41" s="2974" t="s">
        <v>1987</v>
      </c>
      <c r="E41" s="2974"/>
      <c r="F41" s="2974"/>
      <c r="G41" s="2974"/>
      <c r="H41" s="2974"/>
      <c r="I41" s="2974"/>
      <c r="J41" s="2974"/>
      <c r="K41" s="2974"/>
      <c r="L41" s="2974"/>
      <c r="M41" s="2975" t="s">
        <v>1991</v>
      </c>
      <c r="N41" s="2976"/>
      <c r="O41" s="2977"/>
      <c r="P41" s="2978" t="s">
        <v>1986</v>
      </c>
      <c r="Q41" s="2979"/>
    </row>
    <row r="43" spans="1:17" x14ac:dyDescent="0.2">
      <c r="A43" s="1117" t="s">
        <v>1992</v>
      </c>
    </row>
  </sheetData>
  <mergeCells count="48">
    <mergeCell ref="P38:Q38"/>
    <mergeCell ref="D39:L39"/>
    <mergeCell ref="M39:O39"/>
    <mergeCell ref="P39:Q39"/>
    <mergeCell ref="M38:O38"/>
    <mergeCell ref="B40:C41"/>
    <mergeCell ref="D40:L40"/>
    <mergeCell ref="M40:O40"/>
    <mergeCell ref="P40:Q40"/>
    <mergeCell ref="D41:L41"/>
    <mergeCell ref="M41:O41"/>
    <mergeCell ref="P41:Q41"/>
    <mergeCell ref="B33:G35"/>
    <mergeCell ref="H33:I35"/>
    <mergeCell ref="J33:J35"/>
    <mergeCell ref="B38:C39"/>
    <mergeCell ref="D38:L38"/>
    <mergeCell ref="B28:F28"/>
    <mergeCell ref="G28:I28"/>
    <mergeCell ref="J28:L28"/>
    <mergeCell ref="B29:F29"/>
    <mergeCell ref="G29:I29"/>
    <mergeCell ref="J29:L29"/>
    <mergeCell ref="B26:F26"/>
    <mergeCell ref="G26:I26"/>
    <mergeCell ref="J26:L26"/>
    <mergeCell ref="B27:F27"/>
    <mergeCell ref="G27:I27"/>
    <mergeCell ref="J27:L27"/>
    <mergeCell ref="B24:F24"/>
    <mergeCell ref="G24:I24"/>
    <mergeCell ref="J24:L24"/>
    <mergeCell ref="B25:F25"/>
    <mergeCell ref="G25:I25"/>
    <mergeCell ref="J25:L25"/>
    <mergeCell ref="C21:R22"/>
    <mergeCell ref="A3:Q3"/>
    <mergeCell ref="A5:D5"/>
    <mergeCell ref="E5:Q5"/>
    <mergeCell ref="A6:D6"/>
    <mergeCell ref="A7:D7"/>
    <mergeCell ref="C11:F11"/>
    <mergeCell ref="G11:H11"/>
    <mergeCell ref="C12:F12"/>
    <mergeCell ref="G12:H12"/>
    <mergeCell ref="C13:F13"/>
    <mergeCell ref="G13:H13"/>
    <mergeCell ref="C19:R20"/>
  </mergeCells>
  <phoneticPr fontId="10"/>
  <printOptions horizontalCentered="1"/>
  <pageMargins left="0.39370078740157483" right="0.39370078740157483" top="0.78740157480314965" bottom="0" header="0.51181102362204722" footer="0.51181102362204722"/>
  <pageSetup paperSize="9" orientation="portrait" r:id="rId1"/>
  <headerFooter alignWithMargins="0">
    <oddHeader>&amp;R&amp;"ＭＳ ゴシック,標準"&amp;10＜参考様式７＞</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106">
    <tabColor rgb="FFFFC000"/>
    <pageSetUpPr fitToPage="1"/>
  </sheetPr>
  <dimension ref="A1:U28"/>
  <sheetViews>
    <sheetView view="pageBreakPreview" zoomScale="60" zoomScaleNormal="100" workbookViewId="0"/>
  </sheetViews>
  <sheetFormatPr defaultColWidth="9" defaultRowHeight="13.2" x14ac:dyDescent="0.2"/>
  <cols>
    <col min="1" max="2" width="4.109375" style="1137" customWidth="1"/>
    <col min="3" max="3" width="8.6640625" style="1137" customWidth="1"/>
    <col min="4" max="4" width="2.109375" style="1137" customWidth="1"/>
    <col min="5" max="24" width="4.109375" style="1137" customWidth="1"/>
    <col min="25" max="16384" width="9" style="1137"/>
  </cols>
  <sheetData>
    <row r="1" spans="1:21" ht="16.5" customHeight="1" x14ac:dyDescent="0.2">
      <c r="U1" s="1138"/>
    </row>
    <row r="2" spans="1:21" ht="16.5" customHeight="1" x14ac:dyDescent="0.2">
      <c r="A2" s="2987" t="s">
        <v>2094</v>
      </c>
      <c r="B2" s="2987"/>
      <c r="C2" s="2987"/>
      <c r="D2" s="2987"/>
      <c r="E2" s="2987"/>
      <c r="F2" s="2987"/>
      <c r="G2" s="2987"/>
      <c r="H2" s="2987"/>
      <c r="I2" s="2987"/>
      <c r="J2" s="2987"/>
      <c r="K2" s="2987"/>
      <c r="L2" s="2987"/>
      <c r="M2" s="2987"/>
      <c r="N2" s="2987"/>
      <c r="O2" s="2987"/>
      <c r="P2" s="2987"/>
      <c r="Q2" s="2987"/>
      <c r="R2" s="2987"/>
      <c r="S2" s="2987"/>
      <c r="T2" s="2987"/>
      <c r="U2" s="2987"/>
    </row>
    <row r="3" spans="1:21" ht="16.5" customHeight="1" x14ac:dyDescent="0.2"/>
    <row r="4" spans="1:21" ht="22.5" customHeight="1" x14ac:dyDescent="0.2">
      <c r="A4" s="2988" t="s">
        <v>2095</v>
      </c>
      <c r="B4" s="2988"/>
      <c r="C4" s="2988"/>
      <c r="D4" s="2984"/>
      <c r="E4" s="2985"/>
      <c r="F4" s="2985"/>
      <c r="G4" s="2985"/>
      <c r="H4" s="2985"/>
      <c r="I4" s="2985"/>
      <c r="J4" s="2985"/>
      <c r="K4" s="2985"/>
      <c r="L4" s="2985"/>
      <c r="M4" s="2985"/>
      <c r="N4" s="2985"/>
      <c r="O4" s="2985"/>
      <c r="P4" s="2985"/>
      <c r="Q4" s="2985"/>
      <c r="R4" s="2985"/>
      <c r="S4" s="2985"/>
      <c r="T4" s="2985"/>
      <c r="U4" s="2986"/>
    </row>
    <row r="5" spans="1:21" ht="22.5" customHeight="1" x14ac:dyDescent="0.2">
      <c r="A5" s="2989" t="s">
        <v>2096</v>
      </c>
      <c r="B5" s="2989"/>
      <c r="C5" s="2989"/>
      <c r="D5" s="1139"/>
      <c r="E5" s="1140" t="s">
        <v>605</v>
      </c>
      <c r="F5" s="1141" t="s">
        <v>1956</v>
      </c>
      <c r="G5" s="1141"/>
      <c r="H5" s="1141"/>
      <c r="I5" s="1141"/>
      <c r="J5" s="1140" t="s">
        <v>607</v>
      </c>
      <c r="K5" s="1141" t="s">
        <v>1957</v>
      </c>
      <c r="L5" s="1141"/>
      <c r="M5" s="1141"/>
      <c r="N5" s="1141"/>
      <c r="O5" s="1140" t="s">
        <v>690</v>
      </c>
      <c r="P5" s="1141" t="s">
        <v>1958</v>
      </c>
      <c r="Q5" s="1141"/>
      <c r="R5" s="1141"/>
      <c r="S5" s="1141"/>
      <c r="T5" s="1141"/>
      <c r="U5" s="1142"/>
    </row>
    <row r="6" spans="1:21" ht="22.5" customHeight="1" x14ac:dyDescent="0.2">
      <c r="A6" s="2990" t="s">
        <v>2097</v>
      </c>
      <c r="B6" s="2991"/>
      <c r="C6" s="2992"/>
      <c r="D6" s="1143"/>
      <c r="E6" s="1144" t="s">
        <v>605</v>
      </c>
      <c r="F6" s="1145" t="s">
        <v>489</v>
      </c>
      <c r="G6" s="1145"/>
      <c r="H6" s="1145"/>
      <c r="I6" s="1145"/>
      <c r="J6" s="1145"/>
      <c r="K6" s="1145"/>
      <c r="L6" s="1145"/>
      <c r="M6" s="1144" t="s">
        <v>607</v>
      </c>
      <c r="N6" s="1145" t="s">
        <v>1823</v>
      </c>
      <c r="O6" s="1145"/>
      <c r="P6" s="1145"/>
      <c r="Q6" s="1145"/>
      <c r="R6" s="1145"/>
      <c r="S6" s="1145"/>
      <c r="T6" s="1145"/>
      <c r="U6" s="1146"/>
    </row>
    <row r="7" spans="1:21" ht="22.5" customHeight="1" x14ac:dyDescent="0.2">
      <c r="A7" s="2993"/>
      <c r="B7" s="2994"/>
      <c r="C7" s="2995"/>
      <c r="D7" s="1147"/>
      <c r="E7" s="1138" t="s">
        <v>690</v>
      </c>
      <c r="F7" s="1137" t="s">
        <v>2098</v>
      </c>
      <c r="M7" s="1138" t="s">
        <v>692</v>
      </c>
      <c r="N7" s="1137" t="s">
        <v>2099</v>
      </c>
      <c r="U7" s="1148"/>
    </row>
    <row r="8" spans="1:21" ht="22.5" customHeight="1" x14ac:dyDescent="0.2">
      <c r="A8" s="2996"/>
      <c r="B8" s="2997"/>
      <c r="C8" s="2998"/>
      <c r="D8" s="1147"/>
      <c r="E8" s="1118" t="s">
        <v>699</v>
      </c>
      <c r="F8" s="1137" t="s">
        <v>2104</v>
      </c>
      <c r="M8" s="1138"/>
      <c r="U8" s="1148"/>
    </row>
    <row r="9" spans="1:21" ht="16.5" customHeight="1" x14ac:dyDescent="0.2">
      <c r="A9" s="1143"/>
      <c r="B9" s="1145"/>
      <c r="C9" s="1146"/>
      <c r="D9" s="1145"/>
      <c r="E9" s="1145"/>
      <c r="F9" s="1145"/>
      <c r="G9" s="1145"/>
      <c r="H9" s="1145"/>
      <c r="I9" s="1145"/>
      <c r="J9" s="1145"/>
      <c r="K9" s="1145"/>
      <c r="L9" s="1145"/>
      <c r="M9" s="1145"/>
      <c r="N9" s="1145"/>
      <c r="O9" s="1145"/>
      <c r="P9" s="1145"/>
      <c r="Q9" s="1145"/>
      <c r="R9" s="1145"/>
      <c r="S9" s="1145"/>
      <c r="T9" s="1145"/>
      <c r="U9" s="1146"/>
    </row>
    <row r="10" spans="1:21" ht="16.5" customHeight="1" x14ac:dyDescent="0.2">
      <c r="A10" s="2980" t="s">
        <v>2100</v>
      </c>
      <c r="B10" s="2981"/>
      <c r="C10" s="2982"/>
      <c r="E10" s="1137" t="s">
        <v>2101</v>
      </c>
      <c r="U10" s="1148"/>
    </row>
    <row r="11" spans="1:21" ht="22.5" customHeight="1" x14ac:dyDescent="0.2">
      <c r="A11" s="2980"/>
      <c r="B11" s="2981"/>
      <c r="C11" s="2982"/>
      <c r="E11" s="2983" t="s">
        <v>734</v>
      </c>
      <c r="F11" s="2983"/>
      <c r="G11" s="2983"/>
      <c r="H11" s="2983"/>
      <c r="I11" s="2983"/>
      <c r="J11" s="2984" t="s">
        <v>735</v>
      </c>
      <c r="K11" s="2985"/>
      <c r="L11" s="2985"/>
      <c r="M11" s="2985"/>
      <c r="N11" s="2985"/>
      <c r="O11" s="2985"/>
      <c r="P11" s="2985"/>
      <c r="Q11" s="2986"/>
      <c r="U11" s="1148"/>
    </row>
    <row r="12" spans="1:21" ht="22.5" customHeight="1" x14ac:dyDescent="0.2">
      <c r="A12" s="1147"/>
      <c r="C12" s="1148"/>
      <c r="E12" s="2983" t="s">
        <v>1947</v>
      </c>
      <c r="F12" s="2983"/>
      <c r="G12" s="2983"/>
      <c r="H12" s="2983"/>
      <c r="I12" s="2983"/>
      <c r="J12" s="2984"/>
      <c r="K12" s="2985"/>
      <c r="L12" s="2985"/>
      <c r="M12" s="2985"/>
      <c r="N12" s="2985"/>
      <c r="O12" s="2985"/>
      <c r="P12" s="2985"/>
      <c r="Q12" s="2986"/>
      <c r="U12" s="1148"/>
    </row>
    <row r="13" spans="1:21" ht="22.5" customHeight="1" x14ac:dyDescent="0.2">
      <c r="A13" s="1147"/>
      <c r="C13" s="1148"/>
      <c r="E13" s="2983" t="s">
        <v>1949</v>
      </c>
      <c r="F13" s="2983"/>
      <c r="G13" s="2983"/>
      <c r="H13" s="2983"/>
      <c r="I13" s="2983"/>
      <c r="J13" s="2984"/>
      <c r="K13" s="2985"/>
      <c r="L13" s="2985"/>
      <c r="M13" s="2985"/>
      <c r="N13" s="2985"/>
      <c r="O13" s="2985"/>
      <c r="P13" s="2985"/>
      <c r="Q13" s="2986"/>
      <c r="U13" s="1148"/>
    </row>
    <row r="14" spans="1:21" ht="22.5" customHeight="1" x14ac:dyDescent="0.2">
      <c r="A14" s="1147"/>
      <c r="C14" s="1148"/>
      <c r="E14" s="2983" t="s">
        <v>2102</v>
      </c>
      <c r="F14" s="2983"/>
      <c r="G14" s="2983"/>
      <c r="H14" s="2983"/>
      <c r="I14" s="2983"/>
      <c r="J14" s="2984"/>
      <c r="K14" s="2985"/>
      <c r="L14" s="2985"/>
      <c r="M14" s="2985"/>
      <c r="N14" s="2985"/>
      <c r="O14" s="2985"/>
      <c r="P14" s="2985"/>
      <c r="Q14" s="2986"/>
      <c r="U14" s="1148"/>
    </row>
    <row r="15" spans="1:21" ht="22.5" customHeight="1" x14ac:dyDescent="0.2">
      <c r="A15" s="1147"/>
      <c r="C15" s="1148"/>
      <c r="E15" s="2983" t="s">
        <v>1948</v>
      </c>
      <c r="F15" s="2983"/>
      <c r="G15" s="2983"/>
      <c r="H15" s="2983"/>
      <c r="I15" s="2983"/>
      <c r="J15" s="2984"/>
      <c r="K15" s="2985"/>
      <c r="L15" s="2985"/>
      <c r="M15" s="2985"/>
      <c r="N15" s="2985"/>
      <c r="O15" s="2985"/>
      <c r="P15" s="2985"/>
      <c r="Q15" s="2986"/>
      <c r="U15" s="1148"/>
    </row>
    <row r="16" spans="1:21" ht="22.5" customHeight="1" x14ac:dyDescent="0.2">
      <c r="A16" s="1147"/>
      <c r="C16" s="1148"/>
      <c r="E16" s="2983" t="s">
        <v>1950</v>
      </c>
      <c r="F16" s="2983"/>
      <c r="G16" s="2983"/>
      <c r="H16" s="2983"/>
      <c r="I16" s="2983"/>
      <c r="J16" s="2984"/>
      <c r="K16" s="2985"/>
      <c r="L16" s="2985"/>
      <c r="M16" s="2985"/>
      <c r="N16" s="2985"/>
      <c r="O16" s="2985"/>
      <c r="P16" s="2985"/>
      <c r="Q16" s="2986"/>
      <c r="U16" s="1148"/>
    </row>
    <row r="17" spans="1:21" ht="22.5" customHeight="1" x14ac:dyDescent="0.2">
      <c r="A17" s="1147"/>
      <c r="C17" s="1148"/>
      <c r="E17" s="2984"/>
      <c r="F17" s="2985"/>
      <c r="G17" s="2985"/>
      <c r="H17" s="2985"/>
      <c r="I17" s="2986"/>
      <c r="J17" s="2984"/>
      <c r="K17" s="2985"/>
      <c r="L17" s="2985"/>
      <c r="M17" s="2985"/>
      <c r="N17" s="2985"/>
      <c r="O17" s="2985"/>
      <c r="P17" s="2985"/>
      <c r="Q17" s="2986"/>
      <c r="U17" s="1148"/>
    </row>
    <row r="18" spans="1:21" ht="22.5" customHeight="1" x14ac:dyDescent="0.2">
      <c r="A18" s="1147"/>
      <c r="C18" s="1148"/>
      <c r="E18" s="2983"/>
      <c r="F18" s="2983"/>
      <c r="G18" s="2983"/>
      <c r="H18" s="2983"/>
      <c r="I18" s="2983"/>
      <c r="J18" s="2984"/>
      <c r="K18" s="2985"/>
      <c r="L18" s="2985"/>
      <c r="M18" s="2985"/>
      <c r="N18" s="2985"/>
      <c r="O18" s="2985"/>
      <c r="P18" s="2985"/>
      <c r="Q18" s="2986"/>
      <c r="U18" s="1148"/>
    </row>
    <row r="19" spans="1:21" ht="22.5" customHeight="1" x14ac:dyDescent="0.2">
      <c r="A19" s="1147"/>
      <c r="C19" s="1148"/>
      <c r="E19" s="2983"/>
      <c r="F19" s="2983"/>
      <c r="G19" s="2983"/>
      <c r="H19" s="2983"/>
      <c r="I19" s="2983"/>
      <c r="J19" s="2984"/>
      <c r="K19" s="2985"/>
      <c r="L19" s="2985"/>
      <c r="M19" s="2985"/>
      <c r="N19" s="2985"/>
      <c r="O19" s="2985"/>
      <c r="P19" s="2985"/>
      <c r="Q19" s="2986"/>
      <c r="U19" s="1148"/>
    </row>
    <row r="20" spans="1:21" ht="22.5" customHeight="1" x14ac:dyDescent="0.2">
      <c r="A20" s="1147"/>
      <c r="C20" s="1148"/>
      <c r="E20" s="2983"/>
      <c r="F20" s="2983"/>
      <c r="G20" s="2983"/>
      <c r="H20" s="2983"/>
      <c r="I20" s="2983"/>
      <c r="J20" s="2984"/>
      <c r="K20" s="2985"/>
      <c r="L20" s="2985"/>
      <c r="M20" s="2985"/>
      <c r="N20" s="2985"/>
      <c r="O20" s="2985"/>
      <c r="P20" s="2985"/>
      <c r="Q20" s="2986"/>
      <c r="U20" s="1148"/>
    </row>
    <row r="21" spans="1:21" ht="16.5" customHeight="1" x14ac:dyDescent="0.2">
      <c r="A21" s="1149"/>
      <c r="B21" s="1150"/>
      <c r="C21" s="1151"/>
      <c r="D21" s="1150"/>
      <c r="E21" s="1150"/>
      <c r="F21" s="1150"/>
      <c r="G21" s="1150"/>
      <c r="H21" s="1150"/>
      <c r="I21" s="1150"/>
      <c r="J21" s="1150"/>
      <c r="K21" s="1150"/>
      <c r="L21" s="1150"/>
      <c r="M21" s="1150"/>
      <c r="N21" s="1150"/>
      <c r="O21" s="1150"/>
      <c r="P21" s="1150"/>
      <c r="Q21" s="1150"/>
      <c r="R21" s="1150"/>
      <c r="S21" s="1150"/>
      <c r="T21" s="1150"/>
      <c r="U21" s="1151"/>
    </row>
    <row r="22" spans="1:21" s="1152" customFormat="1" x14ac:dyDescent="0.2"/>
    <row r="23" spans="1:21" s="1152" customFormat="1" ht="13.5" customHeight="1" x14ac:dyDescent="0.2">
      <c r="A23" s="2999" t="s">
        <v>2103</v>
      </c>
      <c r="B23" s="2999"/>
      <c r="C23" s="2999"/>
      <c r="D23" s="2999"/>
      <c r="E23" s="2999"/>
      <c r="F23" s="2999"/>
      <c r="G23" s="2999"/>
      <c r="H23" s="2999"/>
      <c r="I23" s="2999"/>
      <c r="J23" s="2999"/>
      <c r="K23" s="2999"/>
      <c r="L23" s="2999"/>
      <c r="M23" s="2999"/>
      <c r="N23" s="2999"/>
      <c r="O23" s="2999"/>
      <c r="P23" s="2999"/>
      <c r="Q23" s="2999"/>
      <c r="R23" s="2999"/>
      <c r="S23" s="2999"/>
      <c r="T23" s="2999"/>
      <c r="U23" s="2999"/>
    </row>
    <row r="24" spans="1:21" s="1152" customFormat="1" x14ac:dyDescent="0.2">
      <c r="B24" s="1153"/>
      <c r="C24" s="1153"/>
      <c r="D24" s="1153"/>
      <c r="E24" s="1153"/>
      <c r="F24" s="1153"/>
      <c r="G24" s="1153"/>
      <c r="H24" s="1153"/>
      <c r="I24" s="1153"/>
      <c r="J24" s="1153"/>
      <c r="K24" s="1153"/>
      <c r="L24" s="1153"/>
      <c r="M24" s="1153"/>
      <c r="N24" s="1153"/>
      <c r="O24" s="1153"/>
      <c r="P24" s="1153"/>
      <c r="Q24" s="1153"/>
      <c r="R24" s="1153"/>
      <c r="S24" s="1153"/>
      <c r="T24" s="1153"/>
      <c r="U24" s="1153"/>
    </row>
    <row r="25" spans="1:21" s="1152" customFormat="1" x14ac:dyDescent="0.2"/>
    <row r="26" spans="1:21" s="1152" customFormat="1" x14ac:dyDescent="0.2"/>
    <row r="27" spans="1:21" s="1152" customFormat="1" x14ac:dyDescent="0.2"/>
    <row r="28" spans="1:21" s="1152" customFormat="1" x14ac:dyDescent="0.2"/>
  </sheetData>
  <mergeCells count="27">
    <mergeCell ref="A23:U23"/>
    <mergeCell ref="E18:I18"/>
    <mergeCell ref="J18:Q18"/>
    <mergeCell ref="E19:I19"/>
    <mergeCell ref="J19:Q19"/>
    <mergeCell ref="E20:I20"/>
    <mergeCell ref="J20:Q20"/>
    <mergeCell ref="E15:I15"/>
    <mergeCell ref="J15:Q15"/>
    <mergeCell ref="E16:I16"/>
    <mergeCell ref="J16:Q16"/>
    <mergeCell ref="E17:I17"/>
    <mergeCell ref="J17:Q17"/>
    <mergeCell ref="E12:I12"/>
    <mergeCell ref="J12:Q12"/>
    <mergeCell ref="E13:I13"/>
    <mergeCell ref="J13:Q13"/>
    <mergeCell ref="E14:I14"/>
    <mergeCell ref="J14:Q14"/>
    <mergeCell ref="A10:C11"/>
    <mergeCell ref="E11:I11"/>
    <mergeCell ref="J11:Q11"/>
    <mergeCell ref="A2:U2"/>
    <mergeCell ref="A4:C4"/>
    <mergeCell ref="D4:U4"/>
    <mergeCell ref="A5:C5"/>
    <mergeCell ref="A6:C8"/>
  </mergeCells>
  <phoneticPr fontId="10"/>
  <printOptions horizontalCentered="1"/>
  <pageMargins left="0.59055118110236227" right="0.39370078740157483" top="0.98425196850393704" bottom="0.39370078740157483" header="0.51181102362204722" footer="0.51181102362204722"/>
  <pageSetup paperSize="9" orientation="portrait" blackAndWhite="1" r:id="rId1"/>
  <headerFooter alignWithMargins="0">
    <oddHeader>&amp;R＜参考様式９＞</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107">
    <tabColor rgb="FFFFC000"/>
    <pageSetUpPr fitToPage="1"/>
  </sheetPr>
  <dimension ref="A1:U27"/>
  <sheetViews>
    <sheetView view="pageBreakPreview" zoomScale="60" zoomScaleNormal="100" workbookViewId="0"/>
  </sheetViews>
  <sheetFormatPr defaultColWidth="9" defaultRowHeight="13.2" x14ac:dyDescent="0.2"/>
  <cols>
    <col min="1" max="2" width="4.109375" style="1119" customWidth="1"/>
    <col min="3" max="3" width="8.6640625" style="1119" customWidth="1"/>
    <col min="4" max="4" width="2.109375" style="1119" customWidth="1"/>
    <col min="5" max="24" width="4.109375" style="1119" customWidth="1"/>
    <col min="25" max="16384" width="9" style="1119"/>
  </cols>
  <sheetData>
    <row r="1" spans="1:21" ht="16.5" customHeight="1" x14ac:dyDescent="0.2">
      <c r="U1" s="1120"/>
    </row>
    <row r="2" spans="1:21" ht="16.5" customHeight="1" x14ac:dyDescent="0.2">
      <c r="A2" s="3007" t="s">
        <v>2105</v>
      </c>
      <c r="B2" s="3007"/>
      <c r="C2" s="3007"/>
      <c r="D2" s="3007"/>
      <c r="E2" s="3007"/>
      <c r="F2" s="3007"/>
      <c r="G2" s="3007"/>
      <c r="H2" s="3007"/>
      <c r="I2" s="3007"/>
      <c r="J2" s="3007"/>
      <c r="K2" s="3007"/>
      <c r="L2" s="3007"/>
      <c r="M2" s="3007"/>
      <c r="N2" s="3007"/>
      <c r="O2" s="3007"/>
      <c r="P2" s="3007"/>
      <c r="Q2" s="3007"/>
      <c r="R2" s="3007"/>
      <c r="S2" s="3007"/>
      <c r="T2" s="3007"/>
      <c r="U2" s="3007"/>
    </row>
    <row r="3" spans="1:21" ht="16.5" customHeight="1" x14ac:dyDescent="0.2"/>
    <row r="4" spans="1:21" ht="22.5" customHeight="1" x14ac:dyDescent="0.2">
      <c r="A4" s="3008" t="s">
        <v>2095</v>
      </c>
      <c r="B4" s="3008"/>
      <c r="C4" s="3008"/>
      <c r="D4" s="3004"/>
      <c r="E4" s="3005"/>
      <c r="F4" s="3005"/>
      <c r="G4" s="3005"/>
      <c r="H4" s="3005"/>
      <c r="I4" s="3005"/>
      <c r="J4" s="3005"/>
      <c r="K4" s="3005"/>
      <c r="L4" s="3005"/>
      <c r="M4" s="3005"/>
      <c r="N4" s="3005"/>
      <c r="O4" s="3005"/>
      <c r="P4" s="3005"/>
      <c r="Q4" s="3005"/>
      <c r="R4" s="3005"/>
      <c r="S4" s="3005"/>
      <c r="T4" s="3005"/>
      <c r="U4" s="3006"/>
    </row>
    <row r="5" spans="1:21" ht="22.5" customHeight="1" x14ac:dyDescent="0.2">
      <c r="A5" s="3009" t="s">
        <v>2096</v>
      </c>
      <c r="B5" s="3009"/>
      <c r="C5" s="3009"/>
      <c r="D5" s="1121"/>
      <c r="E5" s="1122" t="s">
        <v>605</v>
      </c>
      <c r="F5" s="1123" t="s">
        <v>1956</v>
      </c>
      <c r="G5" s="1123"/>
      <c r="H5" s="1123"/>
      <c r="I5" s="1123"/>
      <c r="J5" s="1122" t="s">
        <v>607</v>
      </c>
      <c r="K5" s="1123" t="s">
        <v>1957</v>
      </c>
      <c r="L5" s="1123"/>
      <c r="M5" s="1123"/>
      <c r="N5" s="1123"/>
      <c r="O5" s="1122" t="s">
        <v>690</v>
      </c>
      <c r="P5" s="1123" t="s">
        <v>1958</v>
      </c>
      <c r="Q5" s="1123"/>
      <c r="R5" s="1123"/>
      <c r="S5" s="1123"/>
      <c r="T5" s="1123"/>
      <c r="U5" s="1124"/>
    </row>
    <row r="6" spans="1:21" ht="22.5" customHeight="1" x14ac:dyDescent="0.2">
      <c r="A6" s="3010" t="s">
        <v>2097</v>
      </c>
      <c r="B6" s="3011"/>
      <c r="C6" s="3012"/>
      <c r="D6" s="1125"/>
      <c r="E6" s="1126" t="s">
        <v>605</v>
      </c>
      <c r="F6" s="1127" t="s">
        <v>489</v>
      </c>
      <c r="G6" s="1127"/>
      <c r="H6" s="1127"/>
      <c r="I6" s="1127"/>
      <c r="J6" s="1127"/>
      <c r="K6" s="1127"/>
      <c r="L6" s="1127"/>
      <c r="M6" s="1126" t="s">
        <v>607</v>
      </c>
      <c r="N6" s="1127" t="s">
        <v>1823</v>
      </c>
      <c r="O6" s="1127"/>
      <c r="P6" s="1127"/>
      <c r="Q6" s="1127"/>
      <c r="R6" s="1127"/>
      <c r="S6" s="1127"/>
      <c r="T6" s="1127"/>
      <c r="U6" s="1128"/>
    </row>
    <row r="7" spans="1:21" ht="22.5" customHeight="1" x14ac:dyDescent="0.2">
      <c r="A7" s="3013"/>
      <c r="B7" s="3014"/>
      <c r="C7" s="3015"/>
      <c r="D7" s="1129"/>
      <c r="E7" s="1130" t="s">
        <v>690</v>
      </c>
      <c r="F7" s="1131" t="s">
        <v>2098</v>
      </c>
      <c r="G7" s="1131"/>
      <c r="H7" s="1131"/>
      <c r="I7" s="1131"/>
      <c r="J7" s="1131"/>
      <c r="K7" s="1131"/>
      <c r="L7" s="1131"/>
      <c r="M7" s="1130" t="s">
        <v>692</v>
      </c>
      <c r="N7" s="1131" t="s">
        <v>2099</v>
      </c>
      <c r="O7" s="1131"/>
      <c r="P7" s="1131"/>
      <c r="Q7" s="1131"/>
      <c r="R7" s="1131"/>
      <c r="S7" s="1131"/>
      <c r="T7" s="1131"/>
      <c r="U7" s="1132"/>
    </row>
    <row r="8" spans="1:21" ht="16.5" customHeight="1" x14ac:dyDescent="0.2">
      <c r="A8" s="1125"/>
      <c r="B8" s="1127"/>
      <c r="C8" s="1128"/>
      <c r="D8" s="1127"/>
      <c r="E8" s="1127"/>
      <c r="F8" s="1127"/>
      <c r="G8" s="1127"/>
      <c r="H8" s="1127"/>
      <c r="I8" s="1127"/>
      <c r="J8" s="1127"/>
      <c r="K8" s="1127"/>
      <c r="L8" s="1127"/>
      <c r="M8" s="1127"/>
      <c r="N8" s="1127"/>
      <c r="O8" s="1127"/>
      <c r="P8" s="1127"/>
      <c r="Q8" s="1127"/>
      <c r="R8" s="1127"/>
      <c r="S8" s="1127"/>
      <c r="T8" s="1127"/>
      <c r="U8" s="1128"/>
    </row>
    <row r="9" spans="1:21" ht="16.5" customHeight="1" x14ac:dyDescent="0.2">
      <c r="A9" s="3000" t="s">
        <v>2106</v>
      </c>
      <c r="B9" s="3001"/>
      <c r="C9" s="3002"/>
      <c r="E9" s="1119" t="s">
        <v>2107</v>
      </c>
      <c r="U9" s="1133"/>
    </row>
    <row r="10" spans="1:21" ht="22.5" customHeight="1" x14ac:dyDescent="0.2">
      <c r="A10" s="3000"/>
      <c r="B10" s="3001"/>
      <c r="C10" s="3002"/>
      <c r="E10" s="3003" t="s">
        <v>734</v>
      </c>
      <c r="F10" s="3003"/>
      <c r="G10" s="3003"/>
      <c r="H10" s="3003"/>
      <c r="I10" s="3003"/>
      <c r="J10" s="3004" t="s">
        <v>735</v>
      </c>
      <c r="K10" s="3005"/>
      <c r="L10" s="3005"/>
      <c r="M10" s="3005"/>
      <c r="N10" s="3005"/>
      <c r="O10" s="3005"/>
      <c r="P10" s="3005"/>
      <c r="Q10" s="3006"/>
      <c r="U10" s="1133"/>
    </row>
    <row r="11" spans="1:21" ht="22.5" customHeight="1" x14ac:dyDescent="0.2">
      <c r="A11" s="1134"/>
      <c r="C11" s="1133"/>
      <c r="E11" s="3003" t="s">
        <v>1947</v>
      </c>
      <c r="F11" s="3003"/>
      <c r="G11" s="3003"/>
      <c r="H11" s="3003"/>
      <c r="I11" s="3003"/>
      <c r="J11" s="3004"/>
      <c r="K11" s="3005"/>
      <c r="L11" s="3005"/>
      <c r="M11" s="3005"/>
      <c r="N11" s="3005"/>
      <c r="O11" s="3005"/>
      <c r="P11" s="3005"/>
      <c r="Q11" s="3006"/>
      <c r="U11" s="1133"/>
    </row>
    <row r="12" spans="1:21" ht="22.5" customHeight="1" x14ac:dyDescent="0.2">
      <c r="A12" s="1134"/>
      <c r="C12" s="1133"/>
      <c r="E12" s="3003" t="s">
        <v>1949</v>
      </c>
      <c r="F12" s="3003"/>
      <c r="G12" s="3003"/>
      <c r="H12" s="3003"/>
      <c r="I12" s="3003"/>
      <c r="J12" s="3004"/>
      <c r="K12" s="3005"/>
      <c r="L12" s="3005"/>
      <c r="M12" s="3005"/>
      <c r="N12" s="3005"/>
      <c r="O12" s="3005"/>
      <c r="P12" s="3005"/>
      <c r="Q12" s="3006"/>
      <c r="U12" s="1133"/>
    </row>
    <row r="13" spans="1:21" ht="22.5" customHeight="1" x14ac:dyDescent="0.2">
      <c r="A13" s="1134"/>
      <c r="C13" s="1133"/>
      <c r="E13" s="3003" t="s">
        <v>2102</v>
      </c>
      <c r="F13" s="3003"/>
      <c r="G13" s="3003"/>
      <c r="H13" s="3003"/>
      <c r="I13" s="3003"/>
      <c r="J13" s="3004"/>
      <c r="K13" s="3005"/>
      <c r="L13" s="3005"/>
      <c r="M13" s="3005"/>
      <c r="N13" s="3005"/>
      <c r="O13" s="3005"/>
      <c r="P13" s="3005"/>
      <c r="Q13" s="3006"/>
      <c r="U13" s="1133"/>
    </row>
    <row r="14" spans="1:21" ht="22.5" customHeight="1" x14ac:dyDescent="0.2">
      <c r="A14" s="1134"/>
      <c r="C14" s="1133"/>
      <c r="E14" s="3003" t="s">
        <v>1948</v>
      </c>
      <c r="F14" s="3003"/>
      <c r="G14" s="3003"/>
      <c r="H14" s="3003"/>
      <c r="I14" s="3003"/>
      <c r="J14" s="3004"/>
      <c r="K14" s="3005"/>
      <c r="L14" s="3005"/>
      <c r="M14" s="3005"/>
      <c r="N14" s="3005"/>
      <c r="O14" s="3005"/>
      <c r="P14" s="3005"/>
      <c r="Q14" s="3006"/>
      <c r="U14" s="1133"/>
    </row>
    <row r="15" spans="1:21" ht="22.5" customHeight="1" x14ac:dyDescent="0.2">
      <c r="A15" s="1134"/>
      <c r="C15" s="1133"/>
      <c r="E15" s="3003" t="s">
        <v>1950</v>
      </c>
      <c r="F15" s="3003"/>
      <c r="G15" s="3003"/>
      <c r="H15" s="3003"/>
      <c r="I15" s="3003"/>
      <c r="J15" s="3004"/>
      <c r="K15" s="3005"/>
      <c r="L15" s="3005"/>
      <c r="M15" s="3005"/>
      <c r="N15" s="3005"/>
      <c r="O15" s="3005"/>
      <c r="P15" s="3005"/>
      <c r="Q15" s="3006"/>
      <c r="U15" s="1133"/>
    </row>
    <row r="16" spans="1:21" ht="22.5" customHeight="1" x14ac:dyDescent="0.2">
      <c r="A16" s="1134"/>
      <c r="C16" s="1133"/>
      <c r="E16" s="3004"/>
      <c r="F16" s="3005"/>
      <c r="G16" s="3005"/>
      <c r="H16" s="3005"/>
      <c r="I16" s="3006"/>
      <c r="J16" s="3004"/>
      <c r="K16" s="3005"/>
      <c r="L16" s="3005"/>
      <c r="M16" s="3005"/>
      <c r="N16" s="3005"/>
      <c r="O16" s="3005"/>
      <c r="P16" s="3005"/>
      <c r="Q16" s="3006"/>
      <c r="U16" s="1133"/>
    </row>
    <row r="17" spans="1:21" ht="22.5" customHeight="1" x14ac:dyDescent="0.2">
      <c r="A17" s="1134"/>
      <c r="C17" s="1133"/>
      <c r="E17" s="3003"/>
      <c r="F17" s="3003"/>
      <c r="G17" s="3003"/>
      <c r="H17" s="3003"/>
      <c r="I17" s="3003"/>
      <c r="J17" s="3004"/>
      <c r="K17" s="3005"/>
      <c r="L17" s="3005"/>
      <c r="M17" s="3005"/>
      <c r="N17" s="3005"/>
      <c r="O17" s="3005"/>
      <c r="P17" s="3005"/>
      <c r="Q17" s="3006"/>
      <c r="U17" s="1133"/>
    </row>
    <row r="18" spans="1:21" ht="22.5" customHeight="1" x14ac:dyDescent="0.2">
      <c r="A18" s="1134"/>
      <c r="C18" s="1133"/>
      <c r="E18" s="3003"/>
      <c r="F18" s="3003"/>
      <c r="G18" s="3003"/>
      <c r="H18" s="3003"/>
      <c r="I18" s="3003"/>
      <c r="J18" s="3004"/>
      <c r="K18" s="3005"/>
      <c r="L18" s="3005"/>
      <c r="M18" s="3005"/>
      <c r="N18" s="3005"/>
      <c r="O18" s="3005"/>
      <c r="P18" s="3005"/>
      <c r="Q18" s="3006"/>
      <c r="U18" s="1133"/>
    </row>
    <row r="19" spans="1:21" ht="22.5" customHeight="1" x14ac:dyDescent="0.2">
      <c r="A19" s="1134"/>
      <c r="C19" s="1133"/>
      <c r="E19" s="3003"/>
      <c r="F19" s="3003"/>
      <c r="G19" s="3003"/>
      <c r="H19" s="3003"/>
      <c r="I19" s="3003"/>
      <c r="J19" s="3004"/>
      <c r="K19" s="3005"/>
      <c r="L19" s="3005"/>
      <c r="M19" s="3005"/>
      <c r="N19" s="3005"/>
      <c r="O19" s="3005"/>
      <c r="P19" s="3005"/>
      <c r="Q19" s="3006"/>
      <c r="U19" s="1133"/>
    </row>
    <row r="20" spans="1:21" ht="16.5" customHeight="1" x14ac:dyDescent="0.2">
      <c r="A20" s="1129"/>
      <c r="B20" s="1131"/>
      <c r="C20" s="1132"/>
      <c r="D20" s="1131"/>
      <c r="E20" s="1131"/>
      <c r="F20" s="1131"/>
      <c r="G20" s="1131"/>
      <c r="H20" s="1131"/>
      <c r="I20" s="1131"/>
      <c r="J20" s="1131"/>
      <c r="K20" s="1131"/>
      <c r="L20" s="1131"/>
      <c r="M20" s="1131"/>
      <c r="N20" s="1131"/>
      <c r="O20" s="1131"/>
      <c r="P20" s="1131"/>
      <c r="Q20" s="1131"/>
      <c r="R20" s="1131"/>
      <c r="S20" s="1131"/>
      <c r="T20" s="1131"/>
      <c r="U20" s="1132"/>
    </row>
    <row r="21" spans="1:21" s="1135" customFormat="1" x14ac:dyDescent="0.2"/>
    <row r="22" spans="1:21" s="1135" customFormat="1" ht="13.5" customHeight="1" x14ac:dyDescent="0.2">
      <c r="A22" s="3016" t="s">
        <v>2108</v>
      </c>
      <c r="B22" s="3016"/>
      <c r="C22" s="3016"/>
      <c r="D22" s="3016"/>
      <c r="E22" s="3016"/>
      <c r="F22" s="3016"/>
      <c r="G22" s="3016"/>
      <c r="H22" s="3016"/>
      <c r="I22" s="3016"/>
      <c r="J22" s="3016"/>
      <c r="K22" s="3016"/>
      <c r="L22" s="3016"/>
      <c r="M22" s="3016"/>
      <c r="N22" s="3016"/>
      <c r="O22" s="3016"/>
      <c r="P22" s="3016"/>
      <c r="Q22" s="3016"/>
      <c r="R22" s="3016"/>
      <c r="S22" s="3016"/>
      <c r="T22" s="3016"/>
      <c r="U22" s="3016"/>
    </row>
    <row r="23" spans="1:21" s="1135" customFormat="1" x14ac:dyDescent="0.2">
      <c r="B23" s="1136"/>
      <c r="C23" s="1136"/>
      <c r="D23" s="1136"/>
      <c r="E23" s="1136"/>
      <c r="F23" s="1136"/>
      <c r="G23" s="1136"/>
      <c r="H23" s="1136"/>
      <c r="I23" s="1136"/>
      <c r="J23" s="1136"/>
      <c r="K23" s="1136"/>
      <c r="L23" s="1136"/>
      <c r="M23" s="1136"/>
      <c r="N23" s="1136"/>
      <c r="O23" s="1136"/>
      <c r="P23" s="1136"/>
      <c r="Q23" s="1136"/>
      <c r="R23" s="1136"/>
      <c r="S23" s="1136"/>
      <c r="T23" s="1136"/>
      <c r="U23" s="1136"/>
    </row>
    <row r="24" spans="1:21" s="1135" customFormat="1" x14ac:dyDescent="0.2"/>
    <row r="25" spans="1:21" s="1135" customFormat="1" x14ac:dyDescent="0.2"/>
    <row r="26" spans="1:21" s="1135" customFormat="1" x14ac:dyDescent="0.2"/>
    <row r="27" spans="1:21" s="1135" customFormat="1" x14ac:dyDescent="0.2"/>
  </sheetData>
  <mergeCells count="27">
    <mergeCell ref="A22:U22"/>
    <mergeCell ref="E17:I17"/>
    <mergeCell ref="J17:Q17"/>
    <mergeCell ref="E18:I18"/>
    <mergeCell ref="J18:Q18"/>
    <mergeCell ref="E19:I19"/>
    <mergeCell ref="J19:Q19"/>
    <mergeCell ref="E14:I14"/>
    <mergeCell ref="J14:Q14"/>
    <mergeCell ref="E15:I15"/>
    <mergeCell ref="J15:Q15"/>
    <mergeCell ref="E16:I16"/>
    <mergeCell ref="J16:Q16"/>
    <mergeCell ref="E11:I11"/>
    <mergeCell ref="J11:Q11"/>
    <mergeCell ref="E12:I12"/>
    <mergeCell ref="J12:Q12"/>
    <mergeCell ref="E13:I13"/>
    <mergeCell ref="J13:Q13"/>
    <mergeCell ref="A9:C10"/>
    <mergeCell ref="E10:I10"/>
    <mergeCell ref="J10:Q10"/>
    <mergeCell ref="A2:U2"/>
    <mergeCell ref="A4:C4"/>
    <mergeCell ref="D4:U4"/>
    <mergeCell ref="A5:C5"/>
    <mergeCell ref="A6:C7"/>
  </mergeCells>
  <phoneticPr fontId="10"/>
  <printOptions horizontalCentered="1"/>
  <pageMargins left="0.59055118110236227" right="0.39370078740157483" top="0.98425196850393704" bottom="0.39370078740157483" header="0.51181102362204722" footer="0.51181102362204722"/>
  <pageSetup paperSize="9" orientation="portrait" blackAndWhite="1" r:id="rId1"/>
  <headerFooter alignWithMargins="0">
    <oddHeader>&amp;R＜参考様式10＞</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108">
    <tabColor rgb="FFFFC000"/>
  </sheetPr>
  <dimension ref="A1:U29"/>
  <sheetViews>
    <sheetView view="pageBreakPreview" zoomScale="60" zoomScaleNormal="100" workbookViewId="0"/>
  </sheetViews>
  <sheetFormatPr defaultColWidth="9" defaultRowHeight="13.2" x14ac:dyDescent="0.2"/>
  <cols>
    <col min="1" max="2" width="4.109375" style="1155" customWidth="1"/>
    <col min="3" max="3" width="8.6640625" style="1155" customWidth="1"/>
    <col min="4" max="4" width="2.109375" style="1155" customWidth="1"/>
    <col min="5" max="24" width="4.109375" style="1155" customWidth="1"/>
    <col min="25" max="16384" width="9" style="1155"/>
  </cols>
  <sheetData>
    <row r="1" spans="1:21" ht="16.5" customHeight="1" x14ac:dyDescent="0.2">
      <c r="U1" s="1156"/>
    </row>
    <row r="2" spans="1:21" ht="16.5" customHeight="1" x14ac:dyDescent="0.2">
      <c r="A2" s="3017" t="s">
        <v>2109</v>
      </c>
      <c r="B2" s="3017"/>
      <c r="C2" s="3017"/>
      <c r="D2" s="3017"/>
      <c r="E2" s="3017"/>
      <c r="F2" s="3017"/>
      <c r="G2" s="3017"/>
      <c r="H2" s="3017"/>
      <c r="I2" s="3017"/>
      <c r="J2" s="3017"/>
      <c r="K2" s="3017"/>
      <c r="L2" s="3017"/>
      <c r="M2" s="3017"/>
      <c r="N2" s="3017"/>
      <c r="O2" s="3017"/>
      <c r="P2" s="3017"/>
      <c r="Q2" s="3017"/>
      <c r="R2" s="3017"/>
      <c r="S2" s="3017"/>
      <c r="T2" s="3017"/>
      <c r="U2" s="3017"/>
    </row>
    <row r="3" spans="1:21" ht="16.5" customHeight="1" x14ac:dyDescent="0.2"/>
    <row r="4" spans="1:21" ht="22.5" customHeight="1" x14ac:dyDescent="0.2">
      <c r="A4" s="3018" t="s">
        <v>1944</v>
      </c>
      <c r="B4" s="3018"/>
      <c r="C4" s="3018"/>
      <c r="D4" s="3019"/>
      <c r="E4" s="3020"/>
      <c r="F4" s="3020"/>
      <c r="G4" s="3020"/>
      <c r="H4" s="3020"/>
      <c r="I4" s="3020"/>
      <c r="J4" s="3020"/>
      <c r="K4" s="3020"/>
      <c r="L4" s="3020"/>
      <c r="M4" s="3020"/>
      <c r="N4" s="3020"/>
      <c r="O4" s="3020"/>
      <c r="P4" s="3020"/>
      <c r="Q4" s="3020"/>
      <c r="R4" s="3020"/>
      <c r="S4" s="3020"/>
      <c r="T4" s="3020"/>
      <c r="U4" s="3021"/>
    </row>
    <row r="5" spans="1:21" ht="22.5" customHeight="1" x14ac:dyDescent="0.2">
      <c r="A5" s="3022" t="s">
        <v>1945</v>
      </c>
      <c r="B5" s="3023"/>
      <c r="C5" s="3024"/>
      <c r="D5" s="1157"/>
      <c r="E5" s="1158" t="s">
        <v>605</v>
      </c>
      <c r="F5" s="1159" t="s">
        <v>489</v>
      </c>
      <c r="G5" s="1159"/>
      <c r="H5" s="1159"/>
      <c r="I5" s="1159"/>
      <c r="J5" s="1159"/>
      <c r="K5" s="1159"/>
      <c r="L5" s="1159"/>
      <c r="M5" s="1158" t="s">
        <v>607</v>
      </c>
      <c r="N5" s="1159" t="s">
        <v>1823</v>
      </c>
      <c r="O5" s="1159"/>
      <c r="P5" s="1159"/>
      <c r="Q5" s="1159"/>
      <c r="R5" s="1159"/>
      <c r="S5" s="1159"/>
      <c r="T5" s="1159"/>
      <c r="U5" s="1160"/>
    </row>
    <row r="6" spans="1:21" ht="22.5" customHeight="1" x14ac:dyDescent="0.2">
      <c r="A6" s="3025"/>
      <c r="B6" s="3026"/>
      <c r="C6" s="3027"/>
      <c r="D6" s="1161"/>
      <c r="E6" s="1156" t="s">
        <v>690</v>
      </c>
      <c r="F6" s="1155" t="s">
        <v>2098</v>
      </c>
      <c r="M6" s="1154" t="s">
        <v>692</v>
      </c>
      <c r="N6" s="1155" t="s">
        <v>2099</v>
      </c>
      <c r="U6" s="1162"/>
    </row>
    <row r="7" spans="1:21" ht="16.5" customHeight="1" x14ac:dyDescent="0.2">
      <c r="A7" s="1157"/>
      <c r="B7" s="1159"/>
      <c r="C7" s="1160"/>
      <c r="D7" s="1159"/>
      <c r="E7" s="1159"/>
      <c r="F7" s="1159"/>
      <c r="G7" s="1159"/>
      <c r="H7" s="1159"/>
      <c r="I7" s="1159"/>
      <c r="J7" s="1159"/>
      <c r="K7" s="1159"/>
      <c r="L7" s="1159"/>
      <c r="M7" s="1159"/>
      <c r="N7" s="1159"/>
      <c r="O7" s="1159"/>
      <c r="P7" s="1159"/>
      <c r="Q7" s="1159"/>
      <c r="R7" s="1159"/>
      <c r="S7" s="1159"/>
      <c r="T7" s="1159"/>
      <c r="U7" s="1160"/>
    </row>
    <row r="8" spans="1:21" ht="16.5" customHeight="1" x14ac:dyDescent="0.2">
      <c r="A8" s="3028" t="s">
        <v>2110</v>
      </c>
      <c r="B8" s="3029"/>
      <c r="C8" s="3030"/>
      <c r="E8" s="1155" t="s">
        <v>2111</v>
      </c>
      <c r="U8" s="1162"/>
    </row>
    <row r="9" spans="1:21" ht="22.5" customHeight="1" x14ac:dyDescent="0.2">
      <c r="A9" s="3028"/>
      <c r="B9" s="3029"/>
      <c r="C9" s="3030"/>
      <c r="E9" s="3031" t="s">
        <v>734</v>
      </c>
      <c r="F9" s="3031"/>
      <c r="G9" s="3031"/>
      <c r="H9" s="3031"/>
      <c r="I9" s="3031"/>
      <c r="J9" s="3019" t="s">
        <v>735</v>
      </c>
      <c r="K9" s="3020"/>
      <c r="L9" s="3020"/>
      <c r="M9" s="3020"/>
      <c r="N9" s="3020"/>
      <c r="O9" s="3020"/>
      <c r="P9" s="3020"/>
      <c r="Q9" s="3021"/>
      <c r="U9" s="1162"/>
    </row>
    <row r="10" spans="1:21" ht="22.5" customHeight="1" x14ac:dyDescent="0.2">
      <c r="A10" s="1161"/>
      <c r="C10" s="1162"/>
      <c r="E10" s="3031"/>
      <c r="F10" s="3031"/>
      <c r="G10" s="3031"/>
      <c r="H10" s="3031"/>
      <c r="I10" s="3031"/>
      <c r="J10" s="3019"/>
      <c r="K10" s="3020"/>
      <c r="L10" s="3020"/>
      <c r="M10" s="3020"/>
      <c r="N10" s="3020"/>
      <c r="O10" s="3020"/>
      <c r="P10" s="3020"/>
      <c r="Q10" s="3021"/>
      <c r="U10" s="1162"/>
    </row>
    <row r="11" spans="1:21" ht="22.5" customHeight="1" x14ac:dyDescent="0.2">
      <c r="A11" s="1161"/>
      <c r="C11" s="1162"/>
      <c r="E11" s="3031"/>
      <c r="F11" s="3031"/>
      <c r="G11" s="3031"/>
      <c r="H11" s="3031"/>
      <c r="I11" s="3031"/>
      <c r="J11" s="3019"/>
      <c r="K11" s="3020"/>
      <c r="L11" s="3020"/>
      <c r="M11" s="3020"/>
      <c r="N11" s="3020"/>
      <c r="O11" s="3020"/>
      <c r="P11" s="3020"/>
      <c r="Q11" s="3021"/>
      <c r="U11" s="1162"/>
    </row>
    <row r="12" spans="1:21" ht="22.5" customHeight="1" x14ac:dyDescent="0.2">
      <c r="A12" s="1161"/>
      <c r="C12" s="1162"/>
      <c r="E12" s="3031"/>
      <c r="F12" s="3031"/>
      <c r="G12" s="3031"/>
      <c r="H12" s="3031"/>
      <c r="I12" s="3031"/>
      <c r="J12" s="3031"/>
      <c r="K12" s="3031"/>
      <c r="L12" s="3031"/>
      <c r="M12" s="3031"/>
      <c r="N12" s="3031"/>
      <c r="O12" s="3031"/>
      <c r="P12" s="3031"/>
      <c r="Q12" s="3031"/>
      <c r="U12" s="1162"/>
    </row>
    <row r="13" spans="1:21" ht="22.5" customHeight="1" x14ac:dyDescent="0.2">
      <c r="A13" s="1161"/>
      <c r="C13" s="1162"/>
      <c r="E13" s="3017"/>
      <c r="F13" s="3017"/>
      <c r="G13" s="3017"/>
      <c r="H13" s="3017"/>
      <c r="I13" s="3017"/>
      <c r="J13" s="3017"/>
      <c r="K13" s="3017"/>
      <c r="L13" s="3017"/>
      <c r="M13" s="3017"/>
      <c r="N13" s="3017"/>
      <c r="O13" s="3017"/>
      <c r="P13" s="3017"/>
      <c r="Q13" s="3017"/>
      <c r="U13" s="1162"/>
    </row>
    <row r="14" spans="1:21" ht="22.5" customHeight="1" x14ac:dyDescent="0.2">
      <c r="A14" s="1161"/>
      <c r="C14" s="1162"/>
      <c r="E14" s="1155" t="s">
        <v>2112</v>
      </c>
      <c r="U14" s="1162"/>
    </row>
    <row r="15" spans="1:21" ht="22.5" customHeight="1" x14ac:dyDescent="0.2">
      <c r="A15" s="1161"/>
      <c r="C15" s="1162"/>
      <c r="E15" s="3031" t="s">
        <v>735</v>
      </c>
      <c r="F15" s="3031"/>
      <c r="G15" s="3031"/>
      <c r="H15" s="3031"/>
      <c r="I15" s="3031"/>
      <c r="J15" s="3031" t="s">
        <v>2113</v>
      </c>
      <c r="K15" s="3031"/>
      <c r="L15" s="3031"/>
      <c r="M15" s="3031"/>
      <c r="N15" s="3031"/>
      <c r="O15" s="3031"/>
      <c r="P15" s="3031"/>
      <c r="Q15" s="3031"/>
      <c r="U15" s="1162"/>
    </row>
    <row r="16" spans="1:21" ht="22.5" customHeight="1" x14ac:dyDescent="0.2">
      <c r="A16" s="1161"/>
      <c r="C16" s="1162"/>
      <c r="E16" s="3031"/>
      <c r="F16" s="3031"/>
      <c r="G16" s="3031"/>
      <c r="H16" s="3031"/>
      <c r="I16" s="3031"/>
      <c r="J16" s="3031"/>
      <c r="K16" s="3031"/>
      <c r="L16" s="3031"/>
      <c r="M16" s="3031"/>
      <c r="N16" s="3031"/>
      <c r="O16" s="3031"/>
      <c r="P16" s="3031"/>
      <c r="Q16" s="3031"/>
      <c r="U16" s="1162"/>
    </row>
    <row r="17" spans="1:21" ht="22.5" customHeight="1" x14ac:dyDescent="0.2">
      <c r="A17" s="1161"/>
      <c r="C17" s="1162"/>
      <c r="E17" s="3031"/>
      <c r="F17" s="3031"/>
      <c r="G17" s="3031"/>
      <c r="H17" s="3031"/>
      <c r="I17" s="3031"/>
      <c r="J17" s="3031"/>
      <c r="K17" s="3031"/>
      <c r="L17" s="3031"/>
      <c r="M17" s="3031"/>
      <c r="N17" s="3031"/>
      <c r="O17" s="3031"/>
      <c r="P17" s="3031"/>
      <c r="Q17" s="3031"/>
      <c r="U17" s="1162"/>
    </row>
    <row r="18" spans="1:21" ht="22.5" customHeight="1" x14ac:dyDescent="0.2">
      <c r="A18" s="1161"/>
      <c r="C18" s="1162"/>
      <c r="E18" s="3031"/>
      <c r="F18" s="3031"/>
      <c r="G18" s="3031"/>
      <c r="H18" s="3031"/>
      <c r="I18" s="3031"/>
      <c r="J18" s="3031"/>
      <c r="K18" s="3031"/>
      <c r="L18" s="3031"/>
      <c r="M18" s="3031"/>
      <c r="N18" s="3031"/>
      <c r="O18" s="3031"/>
      <c r="P18" s="3031"/>
      <c r="Q18" s="3031"/>
      <c r="U18" s="1162"/>
    </row>
    <row r="19" spans="1:21" ht="22.5" customHeight="1" x14ac:dyDescent="0.2">
      <c r="A19" s="1161"/>
      <c r="C19" s="1162"/>
      <c r="E19" s="1166"/>
      <c r="F19" s="1166"/>
      <c r="G19" s="1166"/>
      <c r="H19" s="1166"/>
      <c r="I19" s="1166"/>
      <c r="J19" s="1166"/>
      <c r="K19" s="1166"/>
      <c r="L19" s="1166"/>
      <c r="M19" s="1166"/>
      <c r="N19" s="1166"/>
      <c r="O19" s="1166"/>
      <c r="P19" s="1166"/>
      <c r="Q19" s="1166"/>
      <c r="U19" s="1162"/>
    </row>
    <row r="20" spans="1:21" ht="22.5" customHeight="1" x14ac:dyDescent="0.2">
      <c r="A20" s="1161"/>
      <c r="C20" s="1162"/>
      <c r="E20" s="1155" t="s">
        <v>2114</v>
      </c>
      <c r="F20" s="1166"/>
      <c r="G20" s="1166"/>
      <c r="H20" s="1166"/>
      <c r="I20" s="1166"/>
      <c r="J20" s="1166"/>
      <c r="K20" s="1166"/>
      <c r="L20" s="1166"/>
      <c r="M20" s="1166"/>
      <c r="N20" s="1166"/>
      <c r="O20" s="1166"/>
      <c r="P20" s="1166"/>
      <c r="Q20" s="1166"/>
      <c r="U20" s="1162"/>
    </row>
    <row r="21" spans="1:21" ht="22.5" customHeight="1" x14ac:dyDescent="0.2">
      <c r="A21" s="1161"/>
      <c r="C21" s="1162"/>
      <c r="E21" s="3019"/>
      <c r="F21" s="3020"/>
      <c r="G21" s="3020"/>
      <c r="H21" s="3020"/>
      <c r="I21" s="3020"/>
      <c r="J21" s="3020"/>
      <c r="K21" s="3020"/>
      <c r="L21" s="3020"/>
      <c r="M21" s="3020"/>
      <c r="N21" s="3020"/>
      <c r="O21" s="3020"/>
      <c r="P21" s="3020"/>
      <c r="Q21" s="3021"/>
      <c r="U21" s="1162"/>
    </row>
    <row r="22" spans="1:21" ht="16.5" customHeight="1" x14ac:dyDescent="0.2">
      <c r="A22" s="1163"/>
      <c r="B22" s="1164"/>
      <c r="C22" s="1165"/>
      <c r="D22" s="1164"/>
      <c r="E22" s="1164"/>
      <c r="F22" s="1164"/>
      <c r="G22" s="1164"/>
      <c r="H22" s="1164"/>
      <c r="I22" s="1164"/>
      <c r="J22" s="1164"/>
      <c r="K22" s="1164"/>
      <c r="L22" s="1164"/>
      <c r="M22" s="1164"/>
      <c r="N22" s="1164"/>
      <c r="O22" s="1164"/>
      <c r="P22" s="1164"/>
      <c r="Q22" s="1164"/>
      <c r="R22" s="1164"/>
      <c r="S22" s="1164"/>
      <c r="T22" s="1164"/>
      <c r="U22" s="1165"/>
    </row>
    <row r="23" spans="1:21" s="1167" customFormat="1" x14ac:dyDescent="0.2"/>
    <row r="24" spans="1:21" s="1167" customFormat="1" ht="13.5" customHeight="1" x14ac:dyDescent="0.2">
      <c r="A24" s="3032"/>
      <c r="B24" s="3032"/>
      <c r="C24" s="3032"/>
      <c r="D24" s="3032"/>
      <c r="E24" s="3032"/>
      <c r="F24" s="3032"/>
      <c r="G24" s="3032"/>
      <c r="H24" s="3032"/>
      <c r="I24" s="3032"/>
      <c r="J24" s="3032"/>
      <c r="K24" s="3032"/>
      <c r="L24" s="3032"/>
      <c r="M24" s="3032"/>
      <c r="N24" s="3032"/>
      <c r="O24" s="3032"/>
      <c r="P24" s="3032"/>
      <c r="Q24" s="3032"/>
      <c r="R24" s="3032"/>
      <c r="S24" s="3032"/>
      <c r="T24" s="3032"/>
      <c r="U24" s="3032"/>
    </row>
    <row r="25" spans="1:21" s="1167" customFormat="1" x14ac:dyDescent="0.2">
      <c r="B25" s="1168"/>
      <c r="C25" s="1168"/>
      <c r="D25" s="1168"/>
      <c r="E25" s="1168"/>
      <c r="F25" s="1168"/>
      <c r="G25" s="1168"/>
      <c r="H25" s="1168"/>
      <c r="I25" s="1168"/>
      <c r="J25" s="1168"/>
      <c r="K25" s="1168"/>
      <c r="L25" s="1168"/>
      <c r="M25" s="1168"/>
      <c r="N25" s="1168"/>
      <c r="O25" s="1168"/>
      <c r="P25" s="1168"/>
      <c r="Q25" s="1168"/>
      <c r="R25" s="1168"/>
      <c r="S25" s="1168"/>
      <c r="T25" s="1168"/>
      <c r="U25" s="1168"/>
    </row>
    <row r="26" spans="1:21" s="1167" customFormat="1" x14ac:dyDescent="0.2"/>
    <row r="27" spans="1:21" s="1167" customFormat="1" x14ac:dyDescent="0.2"/>
    <row r="28" spans="1:21" s="1167" customFormat="1" x14ac:dyDescent="0.2"/>
    <row r="29" spans="1:21" s="1167" customFormat="1" x14ac:dyDescent="0.2"/>
  </sheetData>
  <mergeCells count="25">
    <mergeCell ref="A24:U24"/>
    <mergeCell ref="E13:I13"/>
    <mergeCell ref="J13:Q13"/>
    <mergeCell ref="E15:I15"/>
    <mergeCell ref="J15:Q15"/>
    <mergeCell ref="E16:I16"/>
    <mergeCell ref="J16:Q16"/>
    <mergeCell ref="E17:I17"/>
    <mergeCell ref="J17:Q17"/>
    <mergeCell ref="E18:I18"/>
    <mergeCell ref="J18:Q18"/>
    <mergeCell ref="E21:Q21"/>
    <mergeCell ref="E10:I10"/>
    <mergeCell ref="J10:Q10"/>
    <mergeCell ref="E11:I11"/>
    <mergeCell ref="J11:Q11"/>
    <mergeCell ref="E12:I12"/>
    <mergeCell ref="J12:Q12"/>
    <mergeCell ref="A2:U2"/>
    <mergeCell ref="A4:C4"/>
    <mergeCell ref="D4:U4"/>
    <mergeCell ref="A5:C6"/>
    <mergeCell ref="A8:C9"/>
    <mergeCell ref="E9:I9"/>
    <mergeCell ref="J9:Q9"/>
  </mergeCells>
  <phoneticPr fontId="10"/>
  <printOptions horizontalCentered="1"/>
  <pageMargins left="0.59055118110236227" right="0.39370078740157483" top="0.98425196850393704" bottom="0.39370078740157483" header="0.51181102362204722" footer="0.51181102362204722"/>
  <pageSetup paperSize="9" orientation="portrait" blackAndWhite="1" r:id="rId1"/>
  <headerFooter alignWithMargins="0">
    <oddHeader>&amp;R＜参考様式11＞</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theme="8" tint="0.79998168889431442"/>
    <pageSetUpPr fitToPage="1"/>
  </sheetPr>
  <dimension ref="B1:BS150"/>
  <sheetViews>
    <sheetView showGridLines="0" view="pageBreakPreview" topLeftCell="A12" zoomScaleNormal="55" zoomScaleSheetLayoutView="100" workbookViewId="0"/>
  </sheetViews>
  <sheetFormatPr defaultColWidth="4.44140625" defaultRowHeight="14.4" x14ac:dyDescent="0.2"/>
  <cols>
    <col min="1" max="1" width="0.88671875" style="1354" customWidth="1"/>
    <col min="2" max="6" width="5.77734375" style="1354" customWidth="1"/>
    <col min="7" max="8" width="8.109375" style="1354" customWidth="1"/>
    <col min="9" max="12" width="3.21875" style="1354" hidden="1" customWidth="1"/>
    <col min="13" max="14" width="3.21875" style="1354" customWidth="1"/>
    <col min="15" max="66" width="5.77734375" style="1354" customWidth="1"/>
    <col min="67" max="67" width="1.109375" style="1354" customWidth="1"/>
    <col min="68" max="16384" width="4.44140625" style="1354"/>
  </cols>
  <sheetData>
    <row r="1" spans="2:71" s="1335" customFormat="1" ht="20.25" customHeight="1" x14ac:dyDescent="0.2">
      <c r="G1" s="1336" t="s">
        <v>2299</v>
      </c>
      <c r="H1" s="1336"/>
      <c r="I1" s="1336"/>
      <c r="J1" s="1336"/>
      <c r="K1" s="1336"/>
      <c r="L1" s="1336"/>
      <c r="M1" s="1336"/>
      <c r="N1" s="1336"/>
      <c r="Q1" s="1337" t="s">
        <v>2300</v>
      </c>
      <c r="T1" s="1336"/>
      <c r="U1" s="1336"/>
      <c r="V1" s="1336"/>
      <c r="W1" s="1336"/>
      <c r="X1" s="1336"/>
      <c r="Y1" s="1336"/>
      <c r="Z1" s="1336"/>
      <c r="AA1" s="1336"/>
      <c r="AW1" s="1338" t="s">
        <v>2301</v>
      </c>
      <c r="AX1" s="3183" t="s">
        <v>2302</v>
      </c>
      <c r="AY1" s="3184"/>
      <c r="AZ1" s="3184"/>
      <c r="BA1" s="3184"/>
      <c r="BB1" s="3184"/>
      <c r="BC1" s="3184"/>
      <c r="BD1" s="3184"/>
      <c r="BE1" s="3184"/>
      <c r="BF1" s="3184"/>
      <c r="BG1" s="3184"/>
      <c r="BH1" s="3184"/>
      <c r="BI1" s="3184"/>
      <c r="BJ1" s="3184"/>
      <c r="BK1" s="3184"/>
      <c r="BL1" s="3184"/>
      <c r="BM1" s="3184"/>
      <c r="BN1" s="1338" t="s">
        <v>2303</v>
      </c>
    </row>
    <row r="2" spans="2:71" s="1339" customFormat="1" ht="20.25" customHeight="1" x14ac:dyDescent="0.2">
      <c r="N2" s="1337"/>
      <c r="Q2" s="1337"/>
      <c r="R2" s="1337"/>
      <c r="T2" s="1338"/>
      <c r="U2" s="1338"/>
      <c r="V2" s="1338"/>
      <c r="W2" s="1338"/>
      <c r="X2" s="1338"/>
      <c r="Y2" s="1338"/>
      <c r="Z2" s="1338"/>
      <c r="AA2" s="1338"/>
      <c r="AF2" s="1338" t="s">
        <v>2304</v>
      </c>
      <c r="AG2" s="3185">
        <v>6</v>
      </c>
      <c r="AH2" s="3185"/>
      <c r="AI2" s="1338" t="s">
        <v>2305</v>
      </c>
      <c r="AJ2" s="3186">
        <f>IF(AG2=0,"",YEAR(DATE(2018+AG2,1,1)))</f>
        <v>2024</v>
      </c>
      <c r="AK2" s="3186"/>
      <c r="AL2" s="1339" t="s">
        <v>2306</v>
      </c>
      <c r="AM2" s="1339" t="s">
        <v>2307</v>
      </c>
      <c r="AN2" s="3185">
        <v>4</v>
      </c>
      <c r="AO2" s="3185"/>
      <c r="AP2" s="1339" t="s">
        <v>2308</v>
      </c>
      <c r="AW2" s="1338" t="s">
        <v>2309</v>
      </c>
      <c r="AX2" s="3185" t="s">
        <v>2310</v>
      </c>
      <c r="AY2" s="3185"/>
      <c r="AZ2" s="3185"/>
      <c r="BA2" s="3185"/>
      <c r="BB2" s="3185"/>
      <c r="BC2" s="3185"/>
      <c r="BD2" s="3185"/>
      <c r="BE2" s="3185"/>
      <c r="BF2" s="3185"/>
      <c r="BG2" s="3185"/>
      <c r="BH2" s="3185"/>
      <c r="BI2" s="3185"/>
      <c r="BJ2" s="3185"/>
      <c r="BK2" s="3185"/>
      <c r="BL2" s="3185"/>
      <c r="BM2" s="3185"/>
      <c r="BN2" s="1338" t="s">
        <v>2303</v>
      </c>
      <c r="BO2" s="1338"/>
      <c r="BP2" s="1338"/>
      <c r="BQ2" s="1338"/>
    </row>
    <row r="3" spans="2:71" s="1339" customFormat="1" ht="20.25" customHeight="1" x14ac:dyDescent="0.2">
      <c r="N3" s="1337"/>
      <c r="Q3" s="1337"/>
      <c r="S3" s="1338"/>
      <c r="T3" s="1338"/>
      <c r="U3" s="1338"/>
      <c r="V3" s="1338"/>
      <c r="W3" s="1338"/>
      <c r="X3" s="1338"/>
      <c r="Y3" s="1338"/>
      <c r="AG3" s="1340"/>
      <c r="AH3" s="1340"/>
      <c r="AI3" s="1340"/>
      <c r="AJ3" s="1341"/>
      <c r="AK3" s="1340"/>
      <c r="BH3" s="1342" t="s">
        <v>2311</v>
      </c>
      <c r="BI3" s="3187" t="s">
        <v>2312</v>
      </c>
      <c r="BJ3" s="3084"/>
      <c r="BK3" s="3084"/>
      <c r="BL3" s="3188"/>
      <c r="BM3" s="1338"/>
    </row>
    <row r="4" spans="2:71" s="1339" customFormat="1" ht="20.25" customHeight="1" x14ac:dyDescent="0.2">
      <c r="N4" s="1337"/>
      <c r="Q4" s="1337"/>
      <c r="S4" s="1338"/>
      <c r="T4" s="1338"/>
      <c r="U4" s="1338"/>
      <c r="V4" s="1338"/>
      <c r="W4" s="1338"/>
      <c r="X4" s="1338"/>
      <c r="Y4" s="1338"/>
      <c r="AG4" s="1340"/>
      <c r="AH4" s="1340"/>
      <c r="AI4" s="1340"/>
      <c r="AJ4" s="1341"/>
      <c r="AK4" s="1340"/>
      <c r="BH4" s="1342" t="s">
        <v>2313</v>
      </c>
      <c r="BI4" s="3187" t="s">
        <v>2314</v>
      </c>
      <c r="BJ4" s="3084"/>
      <c r="BK4" s="3084"/>
      <c r="BL4" s="3188"/>
      <c r="BM4" s="1338"/>
    </row>
    <row r="5" spans="2:71" s="1339" customFormat="1" ht="9" customHeight="1" x14ac:dyDescent="0.2">
      <c r="N5" s="1337"/>
      <c r="Q5" s="1337"/>
      <c r="S5" s="1338"/>
      <c r="T5" s="1338"/>
      <c r="U5" s="1338"/>
      <c r="V5" s="1338"/>
      <c r="W5" s="1338"/>
      <c r="X5" s="1338"/>
      <c r="Y5" s="1338"/>
      <c r="AG5" s="1343"/>
      <c r="AH5" s="1343"/>
      <c r="AN5" s="1335"/>
      <c r="AO5" s="1335"/>
      <c r="AP5" s="1335"/>
      <c r="AQ5" s="1335"/>
      <c r="AR5" s="1335"/>
      <c r="AS5" s="1335"/>
      <c r="AT5" s="1335"/>
      <c r="AU5" s="1335"/>
      <c r="AV5" s="1335"/>
      <c r="AW5" s="1335"/>
      <c r="AX5" s="1335"/>
      <c r="AY5" s="1335"/>
      <c r="AZ5" s="1335"/>
      <c r="BA5" s="1335"/>
      <c r="BB5" s="1335"/>
      <c r="BC5" s="1335"/>
      <c r="BD5" s="1335"/>
      <c r="BE5" s="1335"/>
      <c r="BF5" s="1335"/>
      <c r="BG5" s="1335"/>
      <c r="BH5" s="1335"/>
      <c r="BI5" s="1335"/>
      <c r="BJ5" s="1335"/>
      <c r="BK5" s="1335"/>
      <c r="BL5" s="1344"/>
      <c r="BM5" s="1344"/>
    </row>
    <row r="6" spans="2:71" s="1339" customFormat="1" ht="21" customHeight="1" x14ac:dyDescent="0.2">
      <c r="B6" s="1336"/>
      <c r="C6" s="1336"/>
      <c r="D6" s="1336"/>
      <c r="E6" s="1336"/>
      <c r="F6" s="1336"/>
      <c r="G6" s="1335"/>
      <c r="H6" s="1335"/>
      <c r="I6" s="1335"/>
      <c r="J6" s="1335"/>
      <c r="K6" s="1335"/>
      <c r="L6" s="1335"/>
      <c r="M6" s="1335"/>
      <c r="N6" s="1335"/>
      <c r="O6" s="1345"/>
      <c r="P6" s="1345"/>
      <c r="Q6" s="1345"/>
      <c r="R6" s="1346"/>
      <c r="S6" s="1345"/>
      <c r="T6" s="1345"/>
      <c r="U6" s="1345"/>
      <c r="AN6" s="1335"/>
      <c r="AO6" s="1335"/>
      <c r="AP6" s="1335"/>
      <c r="AQ6" s="1335"/>
      <c r="AR6" s="1335"/>
      <c r="AS6" s="1335" t="s">
        <v>2315</v>
      </c>
      <c r="AT6" s="1335"/>
      <c r="AU6" s="1335"/>
      <c r="AV6" s="1335"/>
      <c r="AW6" s="1335"/>
      <c r="AX6" s="1335"/>
      <c r="AY6" s="1335"/>
      <c r="BA6" s="1347"/>
      <c r="BB6" s="1347"/>
      <c r="BC6" s="1348"/>
      <c r="BD6" s="1335"/>
      <c r="BE6" s="3202">
        <v>40</v>
      </c>
      <c r="BF6" s="3203"/>
      <c r="BG6" s="1348" t="s">
        <v>2316</v>
      </c>
      <c r="BH6" s="1335"/>
      <c r="BI6" s="3202">
        <v>160</v>
      </c>
      <c r="BJ6" s="3203"/>
      <c r="BK6" s="1348" t="s">
        <v>2317</v>
      </c>
      <c r="BL6" s="1335"/>
      <c r="BM6" s="1344"/>
    </row>
    <row r="7" spans="2:71" s="1339" customFormat="1" ht="5.25" customHeight="1" x14ac:dyDescent="0.2">
      <c r="B7" s="1336"/>
      <c r="C7" s="1336"/>
      <c r="D7" s="1336"/>
      <c r="E7" s="1336"/>
      <c r="F7" s="1336"/>
      <c r="G7" s="1349"/>
      <c r="H7" s="1349"/>
      <c r="I7" s="1349"/>
      <c r="J7" s="1349"/>
      <c r="K7" s="1349"/>
      <c r="L7" s="1349"/>
      <c r="M7" s="1349"/>
      <c r="N7" s="1345"/>
      <c r="O7" s="1345"/>
      <c r="P7" s="1345"/>
      <c r="Q7" s="1346"/>
      <c r="R7" s="1345"/>
      <c r="S7" s="1345"/>
      <c r="T7" s="1345"/>
      <c r="U7" s="1345"/>
      <c r="AN7" s="1335"/>
      <c r="AO7" s="1335"/>
      <c r="AP7" s="1335"/>
      <c r="AQ7" s="1335"/>
      <c r="AR7" s="1335"/>
      <c r="AS7" s="1335"/>
      <c r="AT7" s="1335"/>
      <c r="AU7" s="1335"/>
      <c r="AV7" s="1335"/>
      <c r="AW7" s="1335"/>
      <c r="AX7" s="1335"/>
      <c r="AY7" s="1335"/>
      <c r="AZ7" s="1335"/>
      <c r="BA7" s="1335"/>
      <c r="BB7" s="1335"/>
      <c r="BC7" s="1335"/>
      <c r="BD7" s="1335"/>
      <c r="BE7" s="1335"/>
      <c r="BF7" s="1335"/>
      <c r="BG7" s="1335"/>
      <c r="BH7" s="1335"/>
      <c r="BI7" s="1335"/>
      <c r="BJ7" s="1335"/>
      <c r="BK7" s="1335"/>
      <c r="BL7" s="1344"/>
      <c r="BM7" s="1344"/>
    </row>
    <row r="8" spans="2:71" s="1339" customFormat="1" ht="21" customHeight="1" x14ac:dyDescent="0.2">
      <c r="B8" s="1350"/>
      <c r="C8" s="1350"/>
      <c r="D8" s="1350"/>
      <c r="E8" s="1350"/>
      <c r="F8" s="1350"/>
      <c r="G8" s="1346"/>
      <c r="H8" s="1346"/>
      <c r="I8" s="1346"/>
      <c r="J8" s="1346"/>
      <c r="K8" s="1346"/>
      <c r="L8" s="1346"/>
      <c r="M8" s="1346"/>
      <c r="N8" s="1345"/>
      <c r="O8" s="1345"/>
      <c r="P8" s="1345"/>
      <c r="Q8" s="1346"/>
      <c r="R8" s="1345"/>
      <c r="S8" s="1345"/>
      <c r="T8" s="1345"/>
      <c r="U8" s="1345"/>
      <c r="AN8" s="1351"/>
      <c r="AO8" s="1351"/>
      <c r="AP8" s="1351"/>
      <c r="AQ8" s="1335"/>
      <c r="AR8" s="1344"/>
      <c r="AS8" s="1352"/>
      <c r="AT8" s="1352"/>
      <c r="AU8" s="1336"/>
      <c r="AV8" s="1347"/>
      <c r="AW8" s="1347"/>
      <c r="AX8" s="1347"/>
      <c r="AY8" s="1353"/>
      <c r="AZ8" s="1353"/>
      <c r="BA8" s="1335"/>
      <c r="BB8" s="1347"/>
      <c r="BC8" s="1347"/>
      <c r="BD8" s="1346"/>
      <c r="BE8" s="1335"/>
      <c r="BF8" s="1335" t="s">
        <v>2318</v>
      </c>
      <c r="BG8" s="1335"/>
      <c r="BH8" s="1335"/>
      <c r="BI8" s="3204">
        <f>DAY(EOMONTH(DATE(AJ2,AN2,1),0))</f>
        <v>30</v>
      </c>
      <c r="BJ8" s="3205"/>
      <c r="BK8" s="1335" t="s">
        <v>2319</v>
      </c>
      <c r="BL8" s="1335"/>
      <c r="BM8" s="1335"/>
      <c r="BQ8" s="1338"/>
      <c r="BR8" s="1338"/>
      <c r="BS8" s="1338"/>
    </row>
    <row r="9" spans="2:71" s="1339" customFormat="1" ht="5.25" customHeight="1" x14ac:dyDescent="0.2">
      <c r="B9" s="1350"/>
      <c r="C9" s="1350"/>
      <c r="D9" s="1350"/>
      <c r="E9" s="1350"/>
      <c r="F9" s="1350"/>
      <c r="G9" s="1346"/>
      <c r="H9" s="1346"/>
      <c r="I9" s="1346"/>
      <c r="J9" s="1346"/>
      <c r="K9" s="1346"/>
      <c r="L9" s="1346"/>
      <c r="M9" s="1346"/>
      <c r="N9" s="1345"/>
      <c r="O9" s="1345"/>
      <c r="P9" s="1345"/>
      <c r="Q9" s="1346"/>
      <c r="R9" s="1345"/>
      <c r="S9" s="1345"/>
      <c r="T9" s="1345"/>
      <c r="U9" s="1345"/>
      <c r="AN9" s="1351"/>
      <c r="AO9" s="1351"/>
      <c r="AP9" s="1351"/>
      <c r="AQ9" s="1335"/>
      <c r="AR9" s="1344"/>
      <c r="AS9" s="1352"/>
      <c r="AT9" s="1352"/>
      <c r="AU9" s="1336"/>
      <c r="AV9" s="1347"/>
      <c r="AW9" s="1347"/>
      <c r="AX9" s="1347"/>
      <c r="AY9" s="1353"/>
      <c r="AZ9" s="1353"/>
      <c r="BA9" s="1335"/>
      <c r="BB9" s="1347"/>
      <c r="BC9" s="1347"/>
      <c r="BD9" s="1346"/>
      <c r="BE9" s="1335"/>
      <c r="BF9" s="1335"/>
      <c r="BG9" s="1335"/>
      <c r="BH9" s="1335"/>
      <c r="BI9" s="1346"/>
      <c r="BJ9" s="1346"/>
      <c r="BK9" s="1335"/>
      <c r="BL9" s="1335"/>
      <c r="BM9" s="1335"/>
      <c r="BQ9" s="1338"/>
      <c r="BR9" s="1338"/>
      <c r="BS9" s="1338"/>
    </row>
    <row r="10" spans="2:71" s="1339" customFormat="1" ht="21" customHeight="1" x14ac:dyDescent="0.2">
      <c r="B10" s="1350"/>
      <c r="C10" s="1350"/>
      <c r="D10" s="1350"/>
      <c r="E10" s="1350"/>
      <c r="F10" s="1350"/>
      <c r="G10" s="1346"/>
      <c r="H10" s="1346"/>
      <c r="I10" s="1346"/>
      <c r="J10" s="1346"/>
      <c r="K10" s="1346"/>
      <c r="L10" s="1346"/>
      <c r="M10" s="1346"/>
      <c r="N10" s="1345"/>
      <c r="O10" s="1345"/>
      <c r="P10" s="1345"/>
      <c r="Q10" s="1346"/>
      <c r="R10" s="1345"/>
      <c r="S10" s="1345"/>
      <c r="T10" s="1345"/>
      <c r="U10" s="1345"/>
      <c r="AN10" s="1351"/>
      <c r="AO10" s="1351"/>
      <c r="AP10" s="1351"/>
      <c r="AQ10" s="1335"/>
      <c r="AR10" s="1344"/>
      <c r="AS10" s="1352"/>
      <c r="AT10" s="1352"/>
      <c r="AU10" s="1335" t="s">
        <v>2320</v>
      </c>
      <c r="AV10" s="1347"/>
      <c r="AW10" s="1335"/>
      <c r="AX10" s="1335"/>
      <c r="AY10" s="1335"/>
      <c r="AZ10" s="1335"/>
      <c r="BA10" s="1335"/>
      <c r="BB10" s="1349"/>
      <c r="BC10" s="1349"/>
      <c r="BD10" s="1349"/>
      <c r="BE10" s="1335"/>
      <c r="BF10" s="1335"/>
      <c r="BG10" s="1344" t="s">
        <v>2321</v>
      </c>
      <c r="BH10" s="1335"/>
      <c r="BI10" s="3202">
        <v>36</v>
      </c>
      <c r="BJ10" s="3203"/>
      <c r="BK10" s="1348" t="s">
        <v>2322</v>
      </c>
      <c r="BL10" s="1335"/>
      <c r="BM10" s="1335"/>
      <c r="BQ10" s="1338"/>
      <c r="BR10" s="1338"/>
      <c r="BS10" s="1338"/>
    </row>
    <row r="11" spans="2:71" ht="5.25" customHeight="1" thickBot="1" x14ac:dyDescent="0.25">
      <c r="G11" s="1355"/>
      <c r="H11" s="1355"/>
      <c r="I11" s="1355"/>
      <c r="J11" s="1355"/>
      <c r="K11" s="1355"/>
      <c r="L11" s="1355"/>
      <c r="M11" s="1355"/>
      <c r="N11" s="1355"/>
      <c r="AG11" s="1355"/>
      <c r="AX11" s="1355"/>
      <c r="BO11" s="1356"/>
      <c r="BP11" s="1356"/>
      <c r="BQ11" s="1356"/>
    </row>
    <row r="12" spans="2:71" ht="21.6" customHeight="1" x14ac:dyDescent="0.2">
      <c r="B12" s="3161" t="s">
        <v>2234</v>
      </c>
      <c r="C12" s="3164" t="s">
        <v>2323</v>
      </c>
      <c r="D12" s="3167" t="s">
        <v>2324</v>
      </c>
      <c r="E12" s="3160"/>
      <c r="F12" s="3168"/>
      <c r="G12" s="3167" t="s">
        <v>2325</v>
      </c>
      <c r="H12" s="3152"/>
      <c r="I12" s="1357"/>
      <c r="J12" s="1358"/>
      <c r="K12" s="1357"/>
      <c r="L12" s="1358"/>
      <c r="M12" s="3177" t="s">
        <v>2326</v>
      </c>
      <c r="N12" s="3178"/>
      <c r="O12" s="3150" t="s">
        <v>2327</v>
      </c>
      <c r="P12" s="3151"/>
      <c r="Q12" s="3151"/>
      <c r="R12" s="3152"/>
      <c r="S12" s="3150" t="s">
        <v>2328</v>
      </c>
      <c r="T12" s="3151"/>
      <c r="U12" s="3151"/>
      <c r="V12" s="3151"/>
      <c r="W12" s="3152"/>
      <c r="X12" s="1359"/>
      <c r="Y12" s="1359"/>
      <c r="Z12" s="1360"/>
      <c r="AA12" s="3159" t="s">
        <v>2329</v>
      </c>
      <c r="AB12" s="3160"/>
      <c r="AC12" s="3160"/>
      <c r="AD12" s="3160"/>
      <c r="AE12" s="3160"/>
      <c r="AF12" s="3160"/>
      <c r="AG12" s="3160"/>
      <c r="AH12" s="3160"/>
      <c r="AI12" s="3160"/>
      <c r="AJ12" s="3160"/>
      <c r="AK12" s="3160"/>
      <c r="AL12" s="3160"/>
      <c r="AM12" s="3160"/>
      <c r="AN12" s="3160"/>
      <c r="AO12" s="3160"/>
      <c r="AP12" s="3160"/>
      <c r="AQ12" s="3160"/>
      <c r="AR12" s="3160"/>
      <c r="AS12" s="3160"/>
      <c r="AT12" s="3160"/>
      <c r="AU12" s="3160"/>
      <c r="AV12" s="3160"/>
      <c r="AW12" s="3160"/>
      <c r="AX12" s="3160"/>
      <c r="AY12" s="3160"/>
      <c r="AZ12" s="3160"/>
      <c r="BA12" s="3160"/>
      <c r="BB12" s="3160"/>
      <c r="BC12" s="3160"/>
      <c r="BD12" s="3160"/>
      <c r="BE12" s="3160"/>
      <c r="BF12" s="3189" t="str">
        <f>IF(BI3="４週","(12)1～4週目の勤務時間数合計","(12)1か月の勤務時間数　合計")</f>
        <v>(12)1～4週目の勤務時間数合計</v>
      </c>
      <c r="BG12" s="3190"/>
      <c r="BH12" s="3195" t="s">
        <v>2330</v>
      </c>
      <c r="BI12" s="3190"/>
      <c r="BJ12" s="3167" t="s">
        <v>2331</v>
      </c>
      <c r="BK12" s="3151"/>
      <c r="BL12" s="3151"/>
      <c r="BM12" s="3151"/>
      <c r="BN12" s="3198"/>
    </row>
    <row r="13" spans="2:71" ht="20.25" customHeight="1" x14ac:dyDescent="0.2">
      <c r="B13" s="3162"/>
      <c r="C13" s="3165"/>
      <c r="D13" s="3169"/>
      <c r="E13" s="3170"/>
      <c r="F13" s="3171"/>
      <c r="G13" s="3175"/>
      <c r="H13" s="3155"/>
      <c r="I13" s="1361"/>
      <c r="J13" s="1362"/>
      <c r="K13" s="1361"/>
      <c r="L13" s="1362"/>
      <c r="M13" s="3179"/>
      <c r="N13" s="3180"/>
      <c r="O13" s="3153"/>
      <c r="P13" s="3154"/>
      <c r="Q13" s="3154"/>
      <c r="R13" s="3155"/>
      <c r="S13" s="3153"/>
      <c r="T13" s="3154"/>
      <c r="U13" s="3154"/>
      <c r="V13" s="3154"/>
      <c r="W13" s="3155"/>
      <c r="X13" s="1363"/>
      <c r="Y13" s="1363"/>
      <c r="Z13" s="1364"/>
      <c r="AA13" s="3136" t="s">
        <v>2332</v>
      </c>
      <c r="AB13" s="3136"/>
      <c r="AC13" s="3136"/>
      <c r="AD13" s="3136"/>
      <c r="AE13" s="3136"/>
      <c r="AF13" s="3136"/>
      <c r="AG13" s="3201"/>
      <c r="AH13" s="3135" t="s">
        <v>2333</v>
      </c>
      <c r="AI13" s="3136"/>
      <c r="AJ13" s="3136"/>
      <c r="AK13" s="3136"/>
      <c r="AL13" s="3136"/>
      <c r="AM13" s="3136"/>
      <c r="AN13" s="3201"/>
      <c r="AO13" s="3135" t="s">
        <v>2334</v>
      </c>
      <c r="AP13" s="3136"/>
      <c r="AQ13" s="3136"/>
      <c r="AR13" s="3136"/>
      <c r="AS13" s="3136"/>
      <c r="AT13" s="3136"/>
      <c r="AU13" s="3201"/>
      <c r="AV13" s="3135" t="s">
        <v>2335</v>
      </c>
      <c r="AW13" s="3136"/>
      <c r="AX13" s="3136"/>
      <c r="AY13" s="3136"/>
      <c r="AZ13" s="3136"/>
      <c r="BA13" s="3136"/>
      <c r="BB13" s="3201"/>
      <c r="BC13" s="3135" t="s">
        <v>2336</v>
      </c>
      <c r="BD13" s="3136"/>
      <c r="BE13" s="3136"/>
      <c r="BF13" s="3191"/>
      <c r="BG13" s="3192"/>
      <c r="BH13" s="3196"/>
      <c r="BI13" s="3192"/>
      <c r="BJ13" s="3175"/>
      <c r="BK13" s="3154"/>
      <c r="BL13" s="3154"/>
      <c r="BM13" s="3154"/>
      <c r="BN13" s="3199"/>
    </row>
    <row r="14" spans="2:71" ht="20.25" customHeight="1" x14ac:dyDescent="0.2">
      <c r="B14" s="3162"/>
      <c r="C14" s="3165"/>
      <c r="D14" s="3169"/>
      <c r="E14" s="3170"/>
      <c r="F14" s="3171"/>
      <c r="G14" s="3175"/>
      <c r="H14" s="3155"/>
      <c r="I14" s="1361"/>
      <c r="J14" s="1362"/>
      <c r="K14" s="1361"/>
      <c r="L14" s="1362"/>
      <c r="M14" s="3179"/>
      <c r="N14" s="3180"/>
      <c r="O14" s="3153"/>
      <c r="P14" s="3154"/>
      <c r="Q14" s="3154"/>
      <c r="R14" s="3155"/>
      <c r="S14" s="3153"/>
      <c r="T14" s="3154"/>
      <c r="U14" s="3154"/>
      <c r="V14" s="3154"/>
      <c r="W14" s="3155"/>
      <c r="X14" s="1363"/>
      <c r="Y14" s="1363"/>
      <c r="Z14" s="1364"/>
      <c r="AA14" s="1365">
        <v>1</v>
      </c>
      <c r="AB14" s="1366">
        <v>2</v>
      </c>
      <c r="AC14" s="1366">
        <v>3</v>
      </c>
      <c r="AD14" s="1366">
        <v>4</v>
      </c>
      <c r="AE14" s="1366">
        <v>5</v>
      </c>
      <c r="AF14" s="1366">
        <v>6</v>
      </c>
      <c r="AG14" s="1367">
        <v>7</v>
      </c>
      <c r="AH14" s="1368">
        <v>8</v>
      </c>
      <c r="AI14" s="1366">
        <v>9</v>
      </c>
      <c r="AJ14" s="1366">
        <v>10</v>
      </c>
      <c r="AK14" s="1366">
        <v>11</v>
      </c>
      <c r="AL14" s="1366">
        <v>12</v>
      </c>
      <c r="AM14" s="1366">
        <v>13</v>
      </c>
      <c r="AN14" s="1367">
        <v>14</v>
      </c>
      <c r="AO14" s="1365">
        <v>15</v>
      </c>
      <c r="AP14" s="1366">
        <v>16</v>
      </c>
      <c r="AQ14" s="1366">
        <v>17</v>
      </c>
      <c r="AR14" s="1366">
        <v>18</v>
      </c>
      <c r="AS14" s="1366">
        <v>19</v>
      </c>
      <c r="AT14" s="1366">
        <v>20</v>
      </c>
      <c r="AU14" s="1367">
        <v>21</v>
      </c>
      <c r="AV14" s="1368">
        <v>22</v>
      </c>
      <c r="AW14" s="1366">
        <v>23</v>
      </c>
      <c r="AX14" s="1366">
        <v>24</v>
      </c>
      <c r="AY14" s="1366">
        <v>25</v>
      </c>
      <c r="AZ14" s="1366">
        <v>26</v>
      </c>
      <c r="BA14" s="1366">
        <v>27</v>
      </c>
      <c r="BB14" s="1367">
        <v>28</v>
      </c>
      <c r="BC14" s="1368" t="str">
        <f>IF($BI$3="実績",IF(DAY(DATE($AJ$2,$AN$2,29))=29,29,""),"")</f>
        <v/>
      </c>
      <c r="BD14" s="1366" t="str">
        <f>IF($BI$3="実績",IF(DAY(DATE($AJ$2,$AN$2,30))=30,30,""),"")</f>
        <v/>
      </c>
      <c r="BE14" s="1367" t="str">
        <f>IF($BI$3="実績",IF(DAY(DATE($AJ$2,$AN$2,31))=31,31,""),"")</f>
        <v/>
      </c>
      <c r="BF14" s="3191"/>
      <c r="BG14" s="3192"/>
      <c r="BH14" s="3196"/>
      <c r="BI14" s="3192"/>
      <c r="BJ14" s="3175"/>
      <c r="BK14" s="3154"/>
      <c r="BL14" s="3154"/>
      <c r="BM14" s="3154"/>
      <c r="BN14" s="3199"/>
    </row>
    <row r="15" spans="2:71" ht="20.25" hidden="1" customHeight="1" x14ac:dyDescent="0.2">
      <c r="B15" s="3162"/>
      <c r="C15" s="3165"/>
      <c r="D15" s="3169"/>
      <c r="E15" s="3170"/>
      <c r="F15" s="3171"/>
      <c r="G15" s="3175"/>
      <c r="H15" s="3155"/>
      <c r="I15" s="1361"/>
      <c r="J15" s="1362"/>
      <c r="K15" s="1361"/>
      <c r="L15" s="1362"/>
      <c r="M15" s="3179"/>
      <c r="N15" s="3180"/>
      <c r="O15" s="3153"/>
      <c r="P15" s="3154"/>
      <c r="Q15" s="3154"/>
      <c r="R15" s="3155"/>
      <c r="S15" s="3153"/>
      <c r="T15" s="3154"/>
      <c r="U15" s="3154"/>
      <c r="V15" s="3154"/>
      <c r="W15" s="3155"/>
      <c r="X15" s="1363"/>
      <c r="Y15" s="1363"/>
      <c r="Z15" s="1364"/>
      <c r="AA15" s="1365">
        <f>WEEKDAY(DATE($AJ$2,$AN$2,1))</f>
        <v>2</v>
      </c>
      <c r="AB15" s="1366">
        <f>WEEKDAY(DATE($AJ$2,$AN$2,2))</f>
        <v>3</v>
      </c>
      <c r="AC15" s="1366">
        <f>WEEKDAY(DATE($AJ$2,$AN$2,3))</f>
        <v>4</v>
      </c>
      <c r="AD15" s="1366">
        <f>WEEKDAY(DATE($AJ$2,$AN$2,4))</f>
        <v>5</v>
      </c>
      <c r="AE15" s="1366">
        <f>WEEKDAY(DATE($AJ$2,$AN$2,5))</f>
        <v>6</v>
      </c>
      <c r="AF15" s="1366">
        <f>WEEKDAY(DATE($AJ$2,$AN$2,6))</f>
        <v>7</v>
      </c>
      <c r="AG15" s="1367">
        <f>WEEKDAY(DATE($AJ$2,$AN$2,7))</f>
        <v>1</v>
      </c>
      <c r="AH15" s="1368">
        <f>WEEKDAY(DATE($AJ$2,$AN$2,8))</f>
        <v>2</v>
      </c>
      <c r="AI15" s="1366">
        <f>WEEKDAY(DATE($AJ$2,$AN$2,9))</f>
        <v>3</v>
      </c>
      <c r="AJ15" s="1366">
        <f>WEEKDAY(DATE($AJ$2,$AN$2,10))</f>
        <v>4</v>
      </c>
      <c r="AK15" s="1366">
        <f>WEEKDAY(DATE($AJ$2,$AN$2,11))</f>
        <v>5</v>
      </c>
      <c r="AL15" s="1366">
        <f>WEEKDAY(DATE($AJ$2,$AN$2,12))</f>
        <v>6</v>
      </c>
      <c r="AM15" s="1366">
        <f>WEEKDAY(DATE($AJ$2,$AN$2,13))</f>
        <v>7</v>
      </c>
      <c r="AN15" s="1367">
        <f>WEEKDAY(DATE($AJ$2,$AN$2,14))</f>
        <v>1</v>
      </c>
      <c r="AO15" s="1368">
        <f>WEEKDAY(DATE($AJ$2,$AN$2,15))</f>
        <v>2</v>
      </c>
      <c r="AP15" s="1366">
        <f>WEEKDAY(DATE($AJ$2,$AN$2,16))</f>
        <v>3</v>
      </c>
      <c r="AQ15" s="1366">
        <f>WEEKDAY(DATE($AJ$2,$AN$2,17))</f>
        <v>4</v>
      </c>
      <c r="AR15" s="1366">
        <f>WEEKDAY(DATE($AJ$2,$AN$2,18))</f>
        <v>5</v>
      </c>
      <c r="AS15" s="1366">
        <f>WEEKDAY(DATE($AJ$2,$AN$2,19))</f>
        <v>6</v>
      </c>
      <c r="AT15" s="1366">
        <f>WEEKDAY(DATE($AJ$2,$AN$2,20))</f>
        <v>7</v>
      </c>
      <c r="AU15" s="1367">
        <f>WEEKDAY(DATE($AJ$2,$AN$2,21))</f>
        <v>1</v>
      </c>
      <c r="AV15" s="1368">
        <f>WEEKDAY(DATE($AJ$2,$AN$2,22))</f>
        <v>2</v>
      </c>
      <c r="AW15" s="1366">
        <f>WEEKDAY(DATE($AJ$2,$AN$2,23))</f>
        <v>3</v>
      </c>
      <c r="AX15" s="1366">
        <f>WEEKDAY(DATE($AJ$2,$AN$2,24))</f>
        <v>4</v>
      </c>
      <c r="AY15" s="1366">
        <f>WEEKDAY(DATE($AJ$2,$AN$2,25))</f>
        <v>5</v>
      </c>
      <c r="AZ15" s="1366">
        <f>WEEKDAY(DATE($AJ$2,$AN$2,26))</f>
        <v>6</v>
      </c>
      <c r="BA15" s="1366">
        <f>WEEKDAY(DATE($AJ$2,$AN$2,27))</f>
        <v>7</v>
      </c>
      <c r="BB15" s="1367">
        <f>WEEKDAY(DATE($AJ$2,$AN$2,28))</f>
        <v>1</v>
      </c>
      <c r="BC15" s="1368">
        <f>IF(BC14=29,WEEKDAY(DATE($AJ$2,$AN$2,29)),0)</f>
        <v>0</v>
      </c>
      <c r="BD15" s="1366">
        <f>IF(BD14=30,WEEKDAY(DATE($AJ$2,$AN$2,30)),0)</f>
        <v>0</v>
      </c>
      <c r="BE15" s="1367">
        <f>IF(BE14=31,WEEKDAY(DATE($AJ$2,$AN$2,31)),0)</f>
        <v>0</v>
      </c>
      <c r="BF15" s="3191"/>
      <c r="BG15" s="3192"/>
      <c r="BH15" s="3196"/>
      <c r="BI15" s="3192"/>
      <c r="BJ15" s="3175"/>
      <c r="BK15" s="3154"/>
      <c r="BL15" s="3154"/>
      <c r="BM15" s="3154"/>
      <c r="BN15" s="3199"/>
    </row>
    <row r="16" spans="2:71" ht="20.25" customHeight="1" thickBot="1" x14ac:dyDescent="0.25">
      <c r="B16" s="3163"/>
      <c r="C16" s="3166"/>
      <c r="D16" s="3172"/>
      <c r="E16" s="3173"/>
      <c r="F16" s="3174"/>
      <c r="G16" s="3176"/>
      <c r="H16" s="3158"/>
      <c r="I16" s="1369"/>
      <c r="J16" s="1370"/>
      <c r="K16" s="1369"/>
      <c r="L16" s="1370"/>
      <c r="M16" s="3181"/>
      <c r="N16" s="3182"/>
      <c r="O16" s="3156"/>
      <c r="P16" s="3157"/>
      <c r="Q16" s="3157"/>
      <c r="R16" s="3158"/>
      <c r="S16" s="3156"/>
      <c r="T16" s="3157"/>
      <c r="U16" s="3157"/>
      <c r="V16" s="3157"/>
      <c r="W16" s="3158"/>
      <c r="X16" s="1371"/>
      <c r="Y16" s="1371"/>
      <c r="Z16" s="1372"/>
      <c r="AA16" s="1373" t="str">
        <f>IF(AA15=1,"日",IF(AA15=2,"月",IF(AA15=3,"火",IF(AA15=4,"水",IF(AA15=5,"木",IF(AA15=6,"金","土"))))))</f>
        <v>月</v>
      </c>
      <c r="AB16" s="1374" t="str">
        <f t="shared" ref="AB16:BB16" si="0">IF(AB15=1,"日",IF(AB15=2,"月",IF(AB15=3,"火",IF(AB15=4,"水",IF(AB15=5,"木",IF(AB15=6,"金","土"))))))</f>
        <v>火</v>
      </c>
      <c r="AC16" s="1374" t="str">
        <f t="shared" si="0"/>
        <v>水</v>
      </c>
      <c r="AD16" s="1374" t="str">
        <f t="shared" si="0"/>
        <v>木</v>
      </c>
      <c r="AE16" s="1374" t="str">
        <f t="shared" si="0"/>
        <v>金</v>
      </c>
      <c r="AF16" s="1374" t="str">
        <f t="shared" si="0"/>
        <v>土</v>
      </c>
      <c r="AG16" s="1375" t="str">
        <f t="shared" si="0"/>
        <v>日</v>
      </c>
      <c r="AH16" s="1376" t="str">
        <f>IF(AH15=1,"日",IF(AH15=2,"月",IF(AH15=3,"火",IF(AH15=4,"水",IF(AH15=5,"木",IF(AH15=6,"金","土"))))))</f>
        <v>月</v>
      </c>
      <c r="AI16" s="1374" t="str">
        <f t="shared" si="0"/>
        <v>火</v>
      </c>
      <c r="AJ16" s="1374" t="str">
        <f t="shared" si="0"/>
        <v>水</v>
      </c>
      <c r="AK16" s="1374" t="str">
        <f t="shared" si="0"/>
        <v>木</v>
      </c>
      <c r="AL16" s="1374" t="str">
        <f t="shared" si="0"/>
        <v>金</v>
      </c>
      <c r="AM16" s="1374" t="str">
        <f t="shared" si="0"/>
        <v>土</v>
      </c>
      <c r="AN16" s="1375" t="str">
        <f t="shared" si="0"/>
        <v>日</v>
      </c>
      <c r="AO16" s="1376" t="str">
        <f>IF(AO15=1,"日",IF(AO15=2,"月",IF(AO15=3,"火",IF(AO15=4,"水",IF(AO15=5,"木",IF(AO15=6,"金","土"))))))</f>
        <v>月</v>
      </c>
      <c r="AP16" s="1374" t="str">
        <f t="shared" si="0"/>
        <v>火</v>
      </c>
      <c r="AQ16" s="1374" t="str">
        <f t="shared" si="0"/>
        <v>水</v>
      </c>
      <c r="AR16" s="1374" t="str">
        <f t="shared" si="0"/>
        <v>木</v>
      </c>
      <c r="AS16" s="1374" t="str">
        <f t="shared" si="0"/>
        <v>金</v>
      </c>
      <c r="AT16" s="1374" t="str">
        <f t="shared" si="0"/>
        <v>土</v>
      </c>
      <c r="AU16" s="1375" t="str">
        <f t="shared" si="0"/>
        <v>日</v>
      </c>
      <c r="AV16" s="1376" t="str">
        <f>IF(AV15=1,"日",IF(AV15=2,"月",IF(AV15=3,"火",IF(AV15=4,"水",IF(AV15=5,"木",IF(AV15=6,"金","土"))))))</f>
        <v>月</v>
      </c>
      <c r="AW16" s="1374" t="str">
        <f t="shared" si="0"/>
        <v>火</v>
      </c>
      <c r="AX16" s="1374" t="str">
        <f t="shared" si="0"/>
        <v>水</v>
      </c>
      <c r="AY16" s="1374" t="str">
        <f t="shared" si="0"/>
        <v>木</v>
      </c>
      <c r="AZ16" s="1374" t="str">
        <f t="shared" si="0"/>
        <v>金</v>
      </c>
      <c r="BA16" s="1374" t="str">
        <f t="shared" si="0"/>
        <v>土</v>
      </c>
      <c r="BB16" s="1375" t="str">
        <f t="shared" si="0"/>
        <v>日</v>
      </c>
      <c r="BC16" s="1374" t="str">
        <f>IF(BC15=1,"日",IF(BC15=2,"月",IF(BC15=3,"火",IF(BC15=4,"水",IF(BC15=5,"木",IF(BC15=6,"金",IF(BC15=0,"","土")))))))</f>
        <v/>
      </c>
      <c r="BD16" s="1374" t="str">
        <f>IF(BD15=1,"日",IF(BD15=2,"月",IF(BD15=3,"火",IF(BD15=4,"水",IF(BD15=5,"木",IF(BD15=6,"金",IF(BD15=0,"","土")))))))</f>
        <v/>
      </c>
      <c r="BE16" s="1374" t="str">
        <f>IF(BE15=1,"日",IF(BE15=2,"月",IF(BE15=3,"火",IF(BE15=4,"水",IF(BE15=5,"木",IF(BE15=6,"金",IF(BE15=0,"","土")))))))</f>
        <v/>
      </c>
      <c r="BF16" s="3193"/>
      <c r="BG16" s="3194"/>
      <c r="BH16" s="3197"/>
      <c r="BI16" s="3194"/>
      <c r="BJ16" s="3176"/>
      <c r="BK16" s="3157"/>
      <c r="BL16" s="3157"/>
      <c r="BM16" s="3157"/>
      <c r="BN16" s="3200"/>
    </row>
    <row r="17" spans="2:66" ht="20.25" customHeight="1" x14ac:dyDescent="0.2">
      <c r="B17" s="3079">
        <f>B15+1</f>
        <v>1</v>
      </c>
      <c r="C17" s="3137"/>
      <c r="D17" s="3138"/>
      <c r="E17" s="3139"/>
      <c r="F17" s="3140"/>
      <c r="G17" s="3141" t="s">
        <v>2337</v>
      </c>
      <c r="H17" s="3142"/>
      <c r="I17" s="1377"/>
      <c r="J17" s="1378"/>
      <c r="K17" s="1377"/>
      <c r="L17" s="1378"/>
      <c r="M17" s="3143" t="s">
        <v>2338</v>
      </c>
      <c r="N17" s="3144"/>
      <c r="O17" s="3145" t="s">
        <v>2339</v>
      </c>
      <c r="P17" s="3146"/>
      <c r="Q17" s="3146"/>
      <c r="R17" s="3142"/>
      <c r="S17" s="3147" t="s">
        <v>2340</v>
      </c>
      <c r="T17" s="3148"/>
      <c r="U17" s="3148"/>
      <c r="V17" s="3148"/>
      <c r="W17" s="3149"/>
      <c r="X17" s="1379" t="s">
        <v>2341</v>
      </c>
      <c r="Y17" s="1380"/>
      <c r="Z17" s="1381"/>
      <c r="AA17" s="1382" t="s">
        <v>2342</v>
      </c>
      <c r="AB17" s="1383" t="s">
        <v>2342</v>
      </c>
      <c r="AC17" s="1383" t="s">
        <v>2343</v>
      </c>
      <c r="AD17" s="1383"/>
      <c r="AE17" s="1383"/>
      <c r="AF17" s="1383" t="s">
        <v>2342</v>
      </c>
      <c r="AG17" s="1384" t="s">
        <v>2342</v>
      </c>
      <c r="AH17" s="1382" t="s">
        <v>2342</v>
      </c>
      <c r="AI17" s="1383" t="s">
        <v>2342</v>
      </c>
      <c r="AJ17" s="1383" t="s">
        <v>2342</v>
      </c>
      <c r="AK17" s="1383"/>
      <c r="AL17" s="1383"/>
      <c r="AM17" s="1383" t="s">
        <v>2342</v>
      </c>
      <c r="AN17" s="1384" t="s">
        <v>2342</v>
      </c>
      <c r="AO17" s="1382" t="s">
        <v>2342</v>
      </c>
      <c r="AP17" s="1383" t="s">
        <v>2342</v>
      </c>
      <c r="AQ17" s="1383" t="s">
        <v>2342</v>
      </c>
      <c r="AR17" s="1383"/>
      <c r="AS17" s="1383"/>
      <c r="AT17" s="1383" t="s">
        <v>2342</v>
      </c>
      <c r="AU17" s="1384" t="s">
        <v>2342</v>
      </c>
      <c r="AV17" s="1382" t="s">
        <v>2342</v>
      </c>
      <c r="AW17" s="1383" t="s">
        <v>2342</v>
      </c>
      <c r="AX17" s="1383" t="s">
        <v>2342</v>
      </c>
      <c r="AY17" s="1383"/>
      <c r="AZ17" s="1383"/>
      <c r="BA17" s="1383" t="s">
        <v>2342</v>
      </c>
      <c r="BB17" s="1384" t="s">
        <v>2342</v>
      </c>
      <c r="BC17" s="1382"/>
      <c r="BD17" s="1383"/>
      <c r="BE17" s="1383"/>
      <c r="BF17" s="3128"/>
      <c r="BG17" s="3129"/>
      <c r="BH17" s="3130"/>
      <c r="BI17" s="3131"/>
      <c r="BJ17" s="3132"/>
      <c r="BK17" s="3133"/>
      <c r="BL17" s="3133"/>
      <c r="BM17" s="3133"/>
      <c r="BN17" s="3134"/>
    </row>
    <row r="18" spans="2:66" ht="20.25" customHeight="1" x14ac:dyDescent="0.2">
      <c r="B18" s="3107"/>
      <c r="C18" s="3108"/>
      <c r="D18" s="3109"/>
      <c r="E18" s="3084"/>
      <c r="F18" s="3085"/>
      <c r="G18" s="3122"/>
      <c r="H18" s="3123"/>
      <c r="I18" s="1385"/>
      <c r="J18" s="1386" t="str">
        <f>G17</f>
        <v>管理者</v>
      </c>
      <c r="K18" s="1385"/>
      <c r="L18" s="1386" t="str">
        <f>M17</f>
        <v>A</v>
      </c>
      <c r="M18" s="3124"/>
      <c r="N18" s="3125"/>
      <c r="O18" s="3126"/>
      <c r="P18" s="3127"/>
      <c r="Q18" s="3127"/>
      <c r="R18" s="3123"/>
      <c r="S18" s="3058"/>
      <c r="T18" s="3059"/>
      <c r="U18" s="3059"/>
      <c r="V18" s="3059"/>
      <c r="W18" s="3060"/>
      <c r="X18" s="1387" t="s">
        <v>2344</v>
      </c>
      <c r="Y18" s="1388"/>
      <c r="Z18" s="1389"/>
      <c r="AA18" s="1390">
        <f>IF(AA17="","",VLOOKUP(AA17,'【記載例】シフト記号表（勤務時間帯）'!$C$6:$L$47,10,FALSE))</f>
        <v>8</v>
      </c>
      <c r="AB18" s="1391">
        <f>IF(AB17="","",VLOOKUP(AB17,'【記載例】シフト記号表（勤務時間帯）'!$C$6:$L$47,10,FALSE))</f>
        <v>8</v>
      </c>
      <c r="AC18" s="1391">
        <f>IF(AC17="","",VLOOKUP(AC17,'【記載例】シフト記号表（勤務時間帯）'!$C$6:$L$47,10,FALSE))</f>
        <v>8</v>
      </c>
      <c r="AD18" s="1391" t="str">
        <f>IF(AD17="","",VLOOKUP(AD17,'【記載例】シフト記号表（勤務時間帯）'!$C$6:$L$47,10,FALSE))</f>
        <v/>
      </c>
      <c r="AE18" s="1391" t="str">
        <f>IF(AE17="","",VLOOKUP(AE17,'【記載例】シフト記号表（勤務時間帯）'!$C$6:$L$47,10,FALSE))</f>
        <v/>
      </c>
      <c r="AF18" s="1391">
        <f>IF(AF17="","",VLOOKUP(AF17,'【記載例】シフト記号表（勤務時間帯）'!$C$6:$L$47,10,FALSE))</f>
        <v>8</v>
      </c>
      <c r="AG18" s="1392">
        <f>IF(AG17="","",VLOOKUP(AG17,'【記載例】シフト記号表（勤務時間帯）'!$C$6:$L$47,10,FALSE))</f>
        <v>8</v>
      </c>
      <c r="AH18" s="1390">
        <f>IF(AH17="","",VLOOKUP(AH17,'【記載例】シフト記号表（勤務時間帯）'!$C$6:$L$47,10,FALSE))</f>
        <v>8</v>
      </c>
      <c r="AI18" s="1391">
        <f>IF(AI17="","",VLOOKUP(AI17,'【記載例】シフト記号表（勤務時間帯）'!$C$6:$L$47,10,FALSE))</f>
        <v>8</v>
      </c>
      <c r="AJ18" s="1391">
        <f>IF(AJ17="","",VLOOKUP(AJ17,'【記載例】シフト記号表（勤務時間帯）'!$C$6:$L$47,10,FALSE))</f>
        <v>8</v>
      </c>
      <c r="AK18" s="1391" t="str">
        <f>IF(AK17="","",VLOOKUP(AK17,'【記載例】シフト記号表（勤務時間帯）'!$C$6:$L$47,10,FALSE))</f>
        <v/>
      </c>
      <c r="AL18" s="1391" t="str">
        <f>IF(AL17="","",VLOOKUP(AL17,'【記載例】シフト記号表（勤務時間帯）'!$C$6:$L$47,10,FALSE))</f>
        <v/>
      </c>
      <c r="AM18" s="1391">
        <f>IF(AM17="","",VLOOKUP(AM17,'【記載例】シフト記号表（勤務時間帯）'!$C$6:$L$47,10,FALSE))</f>
        <v>8</v>
      </c>
      <c r="AN18" s="1392">
        <f>IF(AN17="","",VLOOKUP(AN17,'【記載例】シフト記号表（勤務時間帯）'!$C$6:$L$47,10,FALSE))</f>
        <v>8</v>
      </c>
      <c r="AO18" s="1390">
        <f>IF(AO17="","",VLOOKUP(AO17,'【記載例】シフト記号表（勤務時間帯）'!$C$6:$L$47,10,FALSE))</f>
        <v>8</v>
      </c>
      <c r="AP18" s="1391">
        <f>IF(AP17="","",VLOOKUP(AP17,'【記載例】シフト記号表（勤務時間帯）'!$C$6:$L$47,10,FALSE))</f>
        <v>8</v>
      </c>
      <c r="AQ18" s="1391">
        <f>IF(AQ17="","",VLOOKUP(AQ17,'【記載例】シフト記号表（勤務時間帯）'!$C$6:$L$47,10,FALSE))</f>
        <v>8</v>
      </c>
      <c r="AR18" s="1391" t="str">
        <f>IF(AR17="","",VLOOKUP(AR17,'【記載例】シフト記号表（勤務時間帯）'!$C$6:$L$47,10,FALSE))</f>
        <v/>
      </c>
      <c r="AS18" s="1391" t="str">
        <f>IF(AS17="","",VLOOKUP(AS17,'【記載例】シフト記号表（勤務時間帯）'!$C$6:$L$47,10,FALSE))</f>
        <v/>
      </c>
      <c r="AT18" s="1391">
        <f>IF(AT17="","",VLOOKUP(AT17,'【記載例】シフト記号表（勤務時間帯）'!$C$6:$L$47,10,FALSE))</f>
        <v>8</v>
      </c>
      <c r="AU18" s="1392">
        <f>IF(AU17="","",VLOOKUP(AU17,'【記載例】シフト記号表（勤務時間帯）'!$C$6:$L$47,10,FALSE))</f>
        <v>8</v>
      </c>
      <c r="AV18" s="1390">
        <f>IF(AV17="","",VLOOKUP(AV17,'【記載例】シフト記号表（勤務時間帯）'!$C$6:$L$47,10,FALSE))</f>
        <v>8</v>
      </c>
      <c r="AW18" s="1391">
        <f>IF(AW17="","",VLOOKUP(AW17,'【記載例】シフト記号表（勤務時間帯）'!$C$6:$L$47,10,FALSE))</f>
        <v>8</v>
      </c>
      <c r="AX18" s="1391">
        <f>IF(AX17="","",VLOOKUP(AX17,'【記載例】シフト記号表（勤務時間帯）'!$C$6:$L$47,10,FALSE))</f>
        <v>8</v>
      </c>
      <c r="AY18" s="1391" t="str">
        <f>IF(AY17="","",VLOOKUP(AY17,'【記載例】シフト記号表（勤務時間帯）'!$C$6:$L$47,10,FALSE))</f>
        <v/>
      </c>
      <c r="AZ18" s="1391" t="str">
        <f>IF(AZ17="","",VLOOKUP(AZ17,'【記載例】シフト記号表（勤務時間帯）'!$C$6:$L$47,10,FALSE))</f>
        <v/>
      </c>
      <c r="BA18" s="1391">
        <f>IF(BA17="","",VLOOKUP(BA17,'【記載例】シフト記号表（勤務時間帯）'!$C$6:$L$47,10,FALSE))</f>
        <v>8</v>
      </c>
      <c r="BB18" s="1392">
        <f>IF(BB17="","",VLOOKUP(BB17,'【記載例】シフト記号表（勤務時間帯）'!$C$6:$L$47,10,FALSE))</f>
        <v>8</v>
      </c>
      <c r="BC18" s="1390" t="str">
        <f>IF(BC17="","",VLOOKUP(BC17,'【記載例】シフト記号表（勤務時間帯）'!$C$6:$L$47,10,FALSE))</f>
        <v/>
      </c>
      <c r="BD18" s="1391" t="str">
        <f>IF(BD17="","",VLOOKUP(BD17,'【記載例】シフト記号表（勤務時間帯）'!$C$6:$L$47,10,FALSE))</f>
        <v/>
      </c>
      <c r="BE18" s="1391" t="str">
        <f>IF(BE17="","",VLOOKUP(BE17,'【記載例】シフト記号表（勤務時間帯）'!$C$6:$L$47,10,FALSE))</f>
        <v/>
      </c>
      <c r="BF18" s="3119">
        <f>IF($BI$3="４週",SUM(AA18:BB18),IF($BI$3="暦月",SUM(AA18:BE18),""))</f>
        <v>160</v>
      </c>
      <c r="BG18" s="3120"/>
      <c r="BH18" s="3121">
        <f>IF($BI$3="４週",BF18/4,IF($BI$3="暦月",(BF18/($BI$8/7)),""))</f>
        <v>40</v>
      </c>
      <c r="BI18" s="3120"/>
      <c r="BJ18" s="3116"/>
      <c r="BK18" s="3117"/>
      <c r="BL18" s="3117"/>
      <c r="BM18" s="3117"/>
      <c r="BN18" s="3118"/>
    </row>
    <row r="19" spans="2:66" ht="20.25" customHeight="1" x14ac:dyDescent="0.2">
      <c r="B19" s="3079">
        <f>B17+1</f>
        <v>2</v>
      </c>
      <c r="C19" s="3081"/>
      <c r="D19" s="3083"/>
      <c r="E19" s="3084"/>
      <c r="F19" s="3085"/>
      <c r="G19" s="3089" t="s">
        <v>2345</v>
      </c>
      <c r="H19" s="3090"/>
      <c r="I19" s="1393"/>
      <c r="J19" s="1394"/>
      <c r="K19" s="1393"/>
      <c r="L19" s="1394"/>
      <c r="M19" s="3093" t="s">
        <v>2346</v>
      </c>
      <c r="N19" s="3094"/>
      <c r="O19" s="3097" t="s">
        <v>2345</v>
      </c>
      <c r="P19" s="3098"/>
      <c r="Q19" s="3098"/>
      <c r="R19" s="3090"/>
      <c r="S19" s="3058" t="s">
        <v>2347</v>
      </c>
      <c r="T19" s="3059"/>
      <c r="U19" s="3059"/>
      <c r="V19" s="3059"/>
      <c r="W19" s="3060"/>
      <c r="X19" s="1395" t="s">
        <v>2341</v>
      </c>
      <c r="Y19" s="1396"/>
      <c r="Z19" s="1397"/>
      <c r="AA19" s="1398" t="s">
        <v>2348</v>
      </c>
      <c r="AB19" s="1399"/>
      <c r="AC19" s="1399" t="s">
        <v>2348</v>
      </c>
      <c r="AD19" s="1399"/>
      <c r="AE19" s="1399"/>
      <c r="AF19" s="1399" t="s">
        <v>2348</v>
      </c>
      <c r="AG19" s="1400"/>
      <c r="AH19" s="1398" t="s">
        <v>2348</v>
      </c>
      <c r="AI19" s="1399"/>
      <c r="AJ19" s="1399" t="s">
        <v>2348</v>
      </c>
      <c r="AK19" s="1399"/>
      <c r="AL19" s="1399"/>
      <c r="AM19" s="1399" t="s">
        <v>2348</v>
      </c>
      <c r="AN19" s="1400"/>
      <c r="AO19" s="1398" t="s">
        <v>2348</v>
      </c>
      <c r="AP19" s="1399"/>
      <c r="AQ19" s="1399" t="s">
        <v>2348</v>
      </c>
      <c r="AR19" s="1399"/>
      <c r="AS19" s="1399"/>
      <c r="AT19" s="1399" t="s">
        <v>2348</v>
      </c>
      <c r="AU19" s="1400"/>
      <c r="AV19" s="1398" t="s">
        <v>2348</v>
      </c>
      <c r="AW19" s="1399"/>
      <c r="AX19" s="1399" t="s">
        <v>2348</v>
      </c>
      <c r="AY19" s="1399"/>
      <c r="AZ19" s="1399"/>
      <c r="BA19" s="1399" t="s">
        <v>2348</v>
      </c>
      <c r="BB19" s="1400"/>
      <c r="BC19" s="1398"/>
      <c r="BD19" s="1399"/>
      <c r="BE19" s="1401"/>
      <c r="BF19" s="3064"/>
      <c r="BG19" s="3065"/>
      <c r="BH19" s="3066"/>
      <c r="BI19" s="3067"/>
      <c r="BJ19" s="3068"/>
      <c r="BK19" s="3069"/>
      <c r="BL19" s="3069"/>
      <c r="BM19" s="3069"/>
      <c r="BN19" s="3070"/>
    </row>
    <row r="20" spans="2:66" ht="20.25" customHeight="1" x14ac:dyDescent="0.2">
      <c r="B20" s="3107"/>
      <c r="C20" s="3108"/>
      <c r="D20" s="3109"/>
      <c r="E20" s="3084"/>
      <c r="F20" s="3085"/>
      <c r="G20" s="3122"/>
      <c r="H20" s="3123"/>
      <c r="I20" s="1385"/>
      <c r="J20" s="1386" t="str">
        <f>G19</f>
        <v>医師</v>
      </c>
      <c r="K20" s="1385"/>
      <c r="L20" s="1386" t="str">
        <f>M19</f>
        <v>C</v>
      </c>
      <c r="M20" s="3124"/>
      <c r="N20" s="3125"/>
      <c r="O20" s="3126"/>
      <c r="P20" s="3127"/>
      <c r="Q20" s="3127"/>
      <c r="R20" s="3123"/>
      <c r="S20" s="3058"/>
      <c r="T20" s="3059"/>
      <c r="U20" s="3059"/>
      <c r="V20" s="3059"/>
      <c r="W20" s="3060"/>
      <c r="X20" s="1387" t="s">
        <v>2344</v>
      </c>
      <c r="Y20" s="1388"/>
      <c r="Z20" s="1389"/>
      <c r="AA20" s="1390">
        <f>IF(AA19="","",VLOOKUP(AA19,'【記載例】シフト記号表（勤務時間帯）'!$C$6:$L$47,10,FALSE))</f>
        <v>3.9999999999999991</v>
      </c>
      <c r="AB20" s="1391" t="str">
        <f>IF(AB19="","",VLOOKUP(AB19,'【記載例】シフト記号表（勤務時間帯）'!$C$6:$L$47,10,FALSE))</f>
        <v/>
      </c>
      <c r="AC20" s="1391">
        <f>IF(AC19="","",VLOOKUP(AC19,'【記載例】シフト記号表（勤務時間帯）'!$C$6:$L$47,10,FALSE))</f>
        <v>3.9999999999999991</v>
      </c>
      <c r="AD20" s="1391" t="str">
        <f>IF(AD19="","",VLOOKUP(AD19,'【記載例】シフト記号表（勤務時間帯）'!$C$6:$L$47,10,FALSE))</f>
        <v/>
      </c>
      <c r="AE20" s="1391" t="str">
        <f>IF(AE19="","",VLOOKUP(AE19,'【記載例】シフト記号表（勤務時間帯）'!$C$6:$L$47,10,FALSE))</f>
        <v/>
      </c>
      <c r="AF20" s="1391">
        <f>IF(AF19="","",VLOOKUP(AF19,'【記載例】シフト記号表（勤務時間帯）'!$C$6:$L$47,10,FALSE))</f>
        <v>3.9999999999999991</v>
      </c>
      <c r="AG20" s="1392" t="str">
        <f>IF(AG19="","",VLOOKUP(AG19,'【記載例】シフト記号表（勤務時間帯）'!$C$6:$L$47,10,FALSE))</f>
        <v/>
      </c>
      <c r="AH20" s="1390">
        <f>IF(AH19="","",VLOOKUP(AH19,'【記載例】シフト記号表（勤務時間帯）'!$C$6:$L$47,10,FALSE))</f>
        <v>3.9999999999999991</v>
      </c>
      <c r="AI20" s="1391" t="str">
        <f>IF(AI19="","",VLOOKUP(AI19,'【記載例】シフト記号表（勤務時間帯）'!$C$6:$L$47,10,FALSE))</f>
        <v/>
      </c>
      <c r="AJ20" s="1391">
        <f>IF(AJ19="","",VLOOKUP(AJ19,'【記載例】シフト記号表（勤務時間帯）'!$C$6:$L$47,10,FALSE))</f>
        <v>3.9999999999999991</v>
      </c>
      <c r="AK20" s="1391" t="str">
        <f>IF(AK19="","",VLOOKUP(AK19,'【記載例】シフト記号表（勤務時間帯）'!$C$6:$L$47,10,FALSE))</f>
        <v/>
      </c>
      <c r="AL20" s="1391" t="str">
        <f>IF(AL19="","",VLOOKUP(AL19,'【記載例】シフト記号表（勤務時間帯）'!$C$6:$L$47,10,FALSE))</f>
        <v/>
      </c>
      <c r="AM20" s="1391">
        <f>IF(AM19="","",VLOOKUP(AM19,'【記載例】シフト記号表（勤務時間帯）'!$C$6:$L$47,10,FALSE))</f>
        <v>3.9999999999999991</v>
      </c>
      <c r="AN20" s="1392" t="str">
        <f>IF(AN19="","",VLOOKUP(AN19,'【記載例】シフト記号表（勤務時間帯）'!$C$6:$L$47,10,FALSE))</f>
        <v/>
      </c>
      <c r="AO20" s="1390">
        <f>IF(AO19="","",VLOOKUP(AO19,'【記載例】シフト記号表（勤務時間帯）'!$C$6:$L$47,10,FALSE))</f>
        <v>3.9999999999999991</v>
      </c>
      <c r="AP20" s="1391" t="str">
        <f>IF(AP19="","",VLOOKUP(AP19,'【記載例】シフト記号表（勤務時間帯）'!$C$6:$L$47,10,FALSE))</f>
        <v/>
      </c>
      <c r="AQ20" s="1391">
        <f>IF(AQ19="","",VLOOKUP(AQ19,'【記載例】シフト記号表（勤務時間帯）'!$C$6:$L$47,10,FALSE))</f>
        <v>3.9999999999999991</v>
      </c>
      <c r="AR20" s="1391" t="str">
        <f>IF(AR19="","",VLOOKUP(AR19,'【記載例】シフト記号表（勤務時間帯）'!$C$6:$L$47,10,FALSE))</f>
        <v/>
      </c>
      <c r="AS20" s="1391" t="str">
        <f>IF(AS19="","",VLOOKUP(AS19,'【記載例】シフト記号表（勤務時間帯）'!$C$6:$L$47,10,FALSE))</f>
        <v/>
      </c>
      <c r="AT20" s="1391">
        <f>IF(AT19="","",VLOOKUP(AT19,'【記載例】シフト記号表（勤務時間帯）'!$C$6:$L$47,10,FALSE))</f>
        <v>3.9999999999999991</v>
      </c>
      <c r="AU20" s="1392" t="str">
        <f>IF(AU19="","",VLOOKUP(AU19,'【記載例】シフト記号表（勤務時間帯）'!$C$6:$L$47,10,FALSE))</f>
        <v/>
      </c>
      <c r="AV20" s="1390">
        <f>IF(AV19="","",VLOOKUP(AV19,'【記載例】シフト記号表（勤務時間帯）'!$C$6:$L$47,10,FALSE))</f>
        <v>3.9999999999999991</v>
      </c>
      <c r="AW20" s="1391" t="str">
        <f>IF(AW19="","",VLOOKUP(AW19,'【記載例】シフト記号表（勤務時間帯）'!$C$6:$L$47,10,FALSE))</f>
        <v/>
      </c>
      <c r="AX20" s="1391">
        <f>IF(AX19="","",VLOOKUP(AX19,'【記載例】シフト記号表（勤務時間帯）'!$C$6:$L$47,10,FALSE))</f>
        <v>3.9999999999999991</v>
      </c>
      <c r="AY20" s="1391" t="str">
        <f>IF(AY19="","",VLOOKUP(AY19,'【記載例】シフト記号表（勤務時間帯）'!$C$6:$L$47,10,FALSE))</f>
        <v/>
      </c>
      <c r="AZ20" s="1391" t="str">
        <f>IF(AZ19="","",VLOOKUP(AZ19,'【記載例】シフト記号表（勤務時間帯）'!$C$6:$L$47,10,FALSE))</f>
        <v/>
      </c>
      <c r="BA20" s="1391">
        <f>IF(BA19="","",VLOOKUP(BA19,'【記載例】シフト記号表（勤務時間帯）'!$C$6:$L$47,10,FALSE))</f>
        <v>3.9999999999999991</v>
      </c>
      <c r="BB20" s="1392" t="str">
        <f>IF(BB19="","",VLOOKUP(BB19,'【記載例】シフト記号表（勤務時間帯）'!$C$6:$L$47,10,FALSE))</f>
        <v/>
      </c>
      <c r="BC20" s="1390" t="str">
        <f>IF(BC19="","",VLOOKUP(BC19,'【記載例】シフト記号表（勤務時間帯）'!$C$6:$L$47,10,FALSE))</f>
        <v/>
      </c>
      <c r="BD20" s="1391" t="str">
        <f>IF(BD19="","",VLOOKUP(BD19,'【記載例】シフト記号表（勤務時間帯）'!$C$6:$L$47,10,FALSE))</f>
        <v/>
      </c>
      <c r="BE20" s="1391" t="str">
        <f>IF(BE19="","",VLOOKUP(BE19,'【記載例】シフト記号表（勤務時間帯）'!$C$6:$L$47,10,FALSE))</f>
        <v/>
      </c>
      <c r="BF20" s="3119">
        <f>IF($BI$3="４週",SUM(AA20:BB20),IF($BI$3="暦月",SUM(AA20:BE20),""))</f>
        <v>47.999999999999993</v>
      </c>
      <c r="BG20" s="3120"/>
      <c r="BH20" s="3121">
        <f>IF($BI$3="４週",BF20/4,IF($BI$3="暦月",(BF20/($BI$8/7)),""))</f>
        <v>11.999999999999998</v>
      </c>
      <c r="BI20" s="3120"/>
      <c r="BJ20" s="3116"/>
      <c r="BK20" s="3117"/>
      <c r="BL20" s="3117"/>
      <c r="BM20" s="3117"/>
      <c r="BN20" s="3118"/>
    </row>
    <row r="21" spans="2:66" ht="20.25" customHeight="1" x14ac:dyDescent="0.2">
      <c r="B21" s="3079">
        <f>B19+1</f>
        <v>3</v>
      </c>
      <c r="C21" s="3081"/>
      <c r="D21" s="3083"/>
      <c r="E21" s="3084"/>
      <c r="F21" s="3085"/>
      <c r="G21" s="3089" t="s">
        <v>2349</v>
      </c>
      <c r="H21" s="3090"/>
      <c r="I21" s="1385"/>
      <c r="J21" s="1386"/>
      <c r="K21" s="1385"/>
      <c r="L21" s="1386"/>
      <c r="M21" s="3093" t="s">
        <v>2338</v>
      </c>
      <c r="N21" s="3094"/>
      <c r="O21" s="3097" t="s">
        <v>2339</v>
      </c>
      <c r="P21" s="3098"/>
      <c r="Q21" s="3098"/>
      <c r="R21" s="3090"/>
      <c r="S21" s="3058" t="s">
        <v>2350</v>
      </c>
      <c r="T21" s="3059"/>
      <c r="U21" s="3059"/>
      <c r="V21" s="3059"/>
      <c r="W21" s="3060"/>
      <c r="X21" s="1395" t="s">
        <v>2341</v>
      </c>
      <c r="Y21" s="1396"/>
      <c r="Z21" s="1397"/>
      <c r="AA21" s="1398" t="s">
        <v>2342</v>
      </c>
      <c r="AB21" s="1399" t="s">
        <v>2342</v>
      </c>
      <c r="AC21" s="1399" t="s">
        <v>2342</v>
      </c>
      <c r="AD21" s="1399"/>
      <c r="AE21" s="1399"/>
      <c r="AF21" s="1399" t="s">
        <v>2342</v>
      </c>
      <c r="AG21" s="1400" t="s">
        <v>2342</v>
      </c>
      <c r="AH21" s="1398" t="s">
        <v>2342</v>
      </c>
      <c r="AI21" s="1399" t="s">
        <v>2342</v>
      </c>
      <c r="AJ21" s="1399" t="s">
        <v>2342</v>
      </c>
      <c r="AK21" s="1399"/>
      <c r="AL21" s="1399"/>
      <c r="AM21" s="1399" t="s">
        <v>2342</v>
      </c>
      <c r="AN21" s="1400" t="s">
        <v>2342</v>
      </c>
      <c r="AO21" s="1398" t="s">
        <v>2342</v>
      </c>
      <c r="AP21" s="1399" t="s">
        <v>2342</v>
      </c>
      <c r="AQ21" s="1399" t="s">
        <v>2342</v>
      </c>
      <c r="AR21" s="1399"/>
      <c r="AS21" s="1399"/>
      <c r="AT21" s="1399" t="s">
        <v>2342</v>
      </c>
      <c r="AU21" s="1400" t="s">
        <v>2342</v>
      </c>
      <c r="AV21" s="1398" t="s">
        <v>2342</v>
      </c>
      <c r="AW21" s="1399" t="s">
        <v>2342</v>
      </c>
      <c r="AX21" s="1399" t="s">
        <v>2342</v>
      </c>
      <c r="AY21" s="1399"/>
      <c r="AZ21" s="1399"/>
      <c r="BA21" s="1399" t="s">
        <v>2342</v>
      </c>
      <c r="BB21" s="1400" t="s">
        <v>2342</v>
      </c>
      <c r="BC21" s="1398"/>
      <c r="BD21" s="1399"/>
      <c r="BE21" s="1401"/>
      <c r="BF21" s="3064"/>
      <c r="BG21" s="3065"/>
      <c r="BH21" s="3066"/>
      <c r="BI21" s="3067"/>
      <c r="BJ21" s="3068"/>
      <c r="BK21" s="3069"/>
      <c r="BL21" s="3069"/>
      <c r="BM21" s="3069"/>
      <c r="BN21" s="3070"/>
    </row>
    <row r="22" spans="2:66" ht="20.25" customHeight="1" x14ac:dyDescent="0.2">
      <c r="B22" s="3107"/>
      <c r="C22" s="3108"/>
      <c r="D22" s="3109"/>
      <c r="E22" s="3084"/>
      <c r="F22" s="3085"/>
      <c r="G22" s="3122"/>
      <c r="H22" s="3123"/>
      <c r="I22" s="1385"/>
      <c r="J22" s="1386" t="str">
        <f>G21</f>
        <v>生活相談員</v>
      </c>
      <c r="K22" s="1385"/>
      <c r="L22" s="1386" t="str">
        <f>M21</f>
        <v>A</v>
      </c>
      <c r="M22" s="3124"/>
      <c r="N22" s="3125"/>
      <c r="O22" s="3126"/>
      <c r="P22" s="3127"/>
      <c r="Q22" s="3127"/>
      <c r="R22" s="3123"/>
      <c r="S22" s="3058"/>
      <c r="T22" s="3059"/>
      <c r="U22" s="3059"/>
      <c r="V22" s="3059"/>
      <c r="W22" s="3060"/>
      <c r="X22" s="1387" t="s">
        <v>2344</v>
      </c>
      <c r="Y22" s="1388"/>
      <c r="Z22" s="1389"/>
      <c r="AA22" s="1390">
        <f>IF(AA21="","",VLOOKUP(AA21,'【記載例】シフト記号表（勤務時間帯）'!$C$6:$L$47,10,FALSE))</f>
        <v>8</v>
      </c>
      <c r="AB22" s="1391">
        <f>IF(AB21="","",VLOOKUP(AB21,'【記載例】シフト記号表（勤務時間帯）'!$C$6:$L$47,10,FALSE))</f>
        <v>8</v>
      </c>
      <c r="AC22" s="1391">
        <f>IF(AC21="","",VLOOKUP(AC21,'【記載例】シフト記号表（勤務時間帯）'!$C$6:$L$47,10,FALSE))</f>
        <v>8</v>
      </c>
      <c r="AD22" s="1391" t="str">
        <f>IF(AD21="","",VLOOKUP(AD21,'【記載例】シフト記号表（勤務時間帯）'!$C$6:$L$47,10,FALSE))</f>
        <v/>
      </c>
      <c r="AE22" s="1391" t="str">
        <f>IF(AE21="","",VLOOKUP(AE21,'【記載例】シフト記号表（勤務時間帯）'!$C$6:$L$47,10,FALSE))</f>
        <v/>
      </c>
      <c r="AF22" s="1391">
        <f>IF(AF21="","",VLOOKUP(AF21,'【記載例】シフト記号表（勤務時間帯）'!$C$6:$L$47,10,FALSE))</f>
        <v>8</v>
      </c>
      <c r="AG22" s="1392">
        <f>IF(AG21="","",VLOOKUP(AG21,'【記載例】シフト記号表（勤務時間帯）'!$C$6:$L$47,10,FALSE))</f>
        <v>8</v>
      </c>
      <c r="AH22" s="1390">
        <f>IF(AH21="","",VLOOKUP(AH21,'【記載例】シフト記号表（勤務時間帯）'!$C$6:$L$47,10,FALSE))</f>
        <v>8</v>
      </c>
      <c r="AI22" s="1391">
        <f>IF(AI21="","",VLOOKUP(AI21,'【記載例】シフト記号表（勤務時間帯）'!$C$6:$L$47,10,FALSE))</f>
        <v>8</v>
      </c>
      <c r="AJ22" s="1391">
        <f>IF(AJ21="","",VLOOKUP(AJ21,'【記載例】シフト記号表（勤務時間帯）'!$C$6:$L$47,10,FALSE))</f>
        <v>8</v>
      </c>
      <c r="AK22" s="1391" t="str">
        <f>IF(AK21="","",VLOOKUP(AK21,'【記載例】シフト記号表（勤務時間帯）'!$C$6:$L$47,10,FALSE))</f>
        <v/>
      </c>
      <c r="AL22" s="1391" t="str">
        <f>IF(AL21="","",VLOOKUP(AL21,'【記載例】シフト記号表（勤務時間帯）'!$C$6:$L$47,10,FALSE))</f>
        <v/>
      </c>
      <c r="AM22" s="1391">
        <f>IF(AM21="","",VLOOKUP(AM21,'【記載例】シフト記号表（勤務時間帯）'!$C$6:$L$47,10,FALSE))</f>
        <v>8</v>
      </c>
      <c r="AN22" s="1392">
        <f>IF(AN21="","",VLOOKUP(AN21,'【記載例】シフト記号表（勤務時間帯）'!$C$6:$L$47,10,FALSE))</f>
        <v>8</v>
      </c>
      <c r="AO22" s="1390">
        <f>IF(AO21="","",VLOOKUP(AO21,'【記載例】シフト記号表（勤務時間帯）'!$C$6:$L$47,10,FALSE))</f>
        <v>8</v>
      </c>
      <c r="AP22" s="1391">
        <f>IF(AP21="","",VLOOKUP(AP21,'【記載例】シフト記号表（勤務時間帯）'!$C$6:$L$47,10,FALSE))</f>
        <v>8</v>
      </c>
      <c r="AQ22" s="1391">
        <f>IF(AQ21="","",VLOOKUP(AQ21,'【記載例】シフト記号表（勤務時間帯）'!$C$6:$L$47,10,FALSE))</f>
        <v>8</v>
      </c>
      <c r="AR22" s="1391" t="str">
        <f>IF(AR21="","",VLOOKUP(AR21,'【記載例】シフト記号表（勤務時間帯）'!$C$6:$L$47,10,FALSE))</f>
        <v/>
      </c>
      <c r="AS22" s="1391" t="str">
        <f>IF(AS21="","",VLOOKUP(AS21,'【記載例】シフト記号表（勤務時間帯）'!$C$6:$L$47,10,FALSE))</f>
        <v/>
      </c>
      <c r="AT22" s="1391">
        <f>IF(AT21="","",VLOOKUP(AT21,'【記載例】シフト記号表（勤務時間帯）'!$C$6:$L$47,10,FALSE))</f>
        <v>8</v>
      </c>
      <c r="AU22" s="1392">
        <f>IF(AU21="","",VLOOKUP(AU21,'【記載例】シフト記号表（勤務時間帯）'!$C$6:$L$47,10,FALSE))</f>
        <v>8</v>
      </c>
      <c r="AV22" s="1390">
        <f>IF(AV21="","",VLOOKUP(AV21,'【記載例】シフト記号表（勤務時間帯）'!$C$6:$L$47,10,FALSE))</f>
        <v>8</v>
      </c>
      <c r="AW22" s="1391">
        <f>IF(AW21="","",VLOOKUP(AW21,'【記載例】シフト記号表（勤務時間帯）'!$C$6:$L$47,10,FALSE))</f>
        <v>8</v>
      </c>
      <c r="AX22" s="1391">
        <f>IF(AX21="","",VLOOKUP(AX21,'【記載例】シフト記号表（勤務時間帯）'!$C$6:$L$47,10,FALSE))</f>
        <v>8</v>
      </c>
      <c r="AY22" s="1391" t="str">
        <f>IF(AY21="","",VLOOKUP(AY21,'【記載例】シフト記号表（勤務時間帯）'!$C$6:$L$47,10,FALSE))</f>
        <v/>
      </c>
      <c r="AZ22" s="1391" t="str">
        <f>IF(AZ21="","",VLOOKUP(AZ21,'【記載例】シフト記号表（勤務時間帯）'!$C$6:$L$47,10,FALSE))</f>
        <v/>
      </c>
      <c r="BA22" s="1391">
        <f>IF(BA21="","",VLOOKUP(BA21,'【記載例】シフト記号表（勤務時間帯）'!$C$6:$L$47,10,FALSE))</f>
        <v>8</v>
      </c>
      <c r="BB22" s="1392">
        <f>IF(BB21="","",VLOOKUP(BB21,'【記載例】シフト記号表（勤務時間帯）'!$C$6:$L$47,10,FALSE))</f>
        <v>8</v>
      </c>
      <c r="BC22" s="1390" t="str">
        <f>IF(BC21="","",VLOOKUP(BC21,'【記載例】シフト記号表（勤務時間帯）'!$C$6:$L$47,10,FALSE))</f>
        <v/>
      </c>
      <c r="BD22" s="1391" t="str">
        <f>IF(BD21="","",VLOOKUP(BD21,'【記載例】シフト記号表（勤務時間帯）'!$C$6:$L$47,10,FALSE))</f>
        <v/>
      </c>
      <c r="BE22" s="1391" t="str">
        <f>IF(BE21="","",VLOOKUP(BE21,'【記載例】シフト記号表（勤務時間帯）'!$C$6:$L$47,10,FALSE))</f>
        <v/>
      </c>
      <c r="BF22" s="3119">
        <f>IF($BI$3="４週",SUM(AA22:BB22),IF($BI$3="暦月",SUM(AA22:BE22),""))</f>
        <v>160</v>
      </c>
      <c r="BG22" s="3120"/>
      <c r="BH22" s="3121">
        <f>IF($BI$3="４週",BF22/4,IF($BI$3="暦月",(BF22/($BI$8/7)),""))</f>
        <v>40</v>
      </c>
      <c r="BI22" s="3120"/>
      <c r="BJ22" s="3116"/>
      <c r="BK22" s="3117"/>
      <c r="BL22" s="3117"/>
      <c r="BM22" s="3117"/>
      <c r="BN22" s="3118"/>
    </row>
    <row r="23" spans="2:66" ht="20.25" customHeight="1" x14ac:dyDescent="0.2">
      <c r="B23" s="3079">
        <f>B21+1</f>
        <v>4</v>
      </c>
      <c r="C23" s="3081"/>
      <c r="D23" s="3083"/>
      <c r="E23" s="3084"/>
      <c r="F23" s="3085"/>
      <c r="G23" s="3089" t="s">
        <v>2351</v>
      </c>
      <c r="H23" s="3090"/>
      <c r="I23" s="1385"/>
      <c r="J23" s="1386"/>
      <c r="K23" s="1385"/>
      <c r="L23" s="1386"/>
      <c r="M23" s="3093" t="s">
        <v>2352</v>
      </c>
      <c r="N23" s="3094"/>
      <c r="O23" s="3097" t="s">
        <v>2353</v>
      </c>
      <c r="P23" s="3098"/>
      <c r="Q23" s="3098"/>
      <c r="R23" s="3090"/>
      <c r="S23" s="3058" t="s">
        <v>2354</v>
      </c>
      <c r="T23" s="3059"/>
      <c r="U23" s="3059"/>
      <c r="V23" s="3059"/>
      <c r="W23" s="3060"/>
      <c r="X23" s="1395" t="s">
        <v>2341</v>
      </c>
      <c r="Y23" s="1396"/>
      <c r="Z23" s="1397"/>
      <c r="AA23" s="1398" t="s">
        <v>2355</v>
      </c>
      <c r="AB23" s="1399" t="s">
        <v>2355</v>
      </c>
      <c r="AC23" s="1399" t="s">
        <v>2356</v>
      </c>
      <c r="AD23" s="1399"/>
      <c r="AE23" s="1399"/>
      <c r="AF23" s="1399" t="s">
        <v>2355</v>
      </c>
      <c r="AG23" s="1400" t="s">
        <v>2355</v>
      </c>
      <c r="AH23" s="1398" t="s">
        <v>2355</v>
      </c>
      <c r="AI23" s="1399" t="s">
        <v>2355</v>
      </c>
      <c r="AJ23" s="1399" t="s">
        <v>2355</v>
      </c>
      <c r="AK23" s="1399"/>
      <c r="AL23" s="1399"/>
      <c r="AM23" s="1399" t="s">
        <v>2355</v>
      </c>
      <c r="AN23" s="1400" t="s">
        <v>2355</v>
      </c>
      <c r="AO23" s="1398" t="s">
        <v>2355</v>
      </c>
      <c r="AP23" s="1399" t="s">
        <v>2355</v>
      </c>
      <c r="AQ23" s="1399" t="s">
        <v>2355</v>
      </c>
      <c r="AR23" s="1399"/>
      <c r="AS23" s="1399"/>
      <c r="AT23" s="1399" t="s">
        <v>2355</v>
      </c>
      <c r="AU23" s="1400" t="s">
        <v>2355</v>
      </c>
      <c r="AV23" s="1398" t="s">
        <v>2355</v>
      </c>
      <c r="AW23" s="1399" t="s">
        <v>2355</v>
      </c>
      <c r="AX23" s="1399" t="s">
        <v>2355</v>
      </c>
      <c r="AY23" s="1399"/>
      <c r="AZ23" s="1399"/>
      <c r="BA23" s="1399" t="s">
        <v>2355</v>
      </c>
      <c r="BB23" s="1400" t="s">
        <v>2355</v>
      </c>
      <c r="BC23" s="1398"/>
      <c r="BD23" s="1399"/>
      <c r="BE23" s="1401"/>
      <c r="BF23" s="3064"/>
      <c r="BG23" s="3065"/>
      <c r="BH23" s="3066"/>
      <c r="BI23" s="3067"/>
      <c r="BJ23" s="3068" t="s">
        <v>2357</v>
      </c>
      <c r="BK23" s="3069"/>
      <c r="BL23" s="3069"/>
      <c r="BM23" s="3069"/>
      <c r="BN23" s="3070"/>
    </row>
    <row r="24" spans="2:66" ht="20.25" customHeight="1" x14ac:dyDescent="0.2">
      <c r="B24" s="3107"/>
      <c r="C24" s="3108"/>
      <c r="D24" s="3109"/>
      <c r="E24" s="3084"/>
      <c r="F24" s="3085"/>
      <c r="G24" s="3122"/>
      <c r="H24" s="3123"/>
      <c r="I24" s="1385"/>
      <c r="J24" s="1386" t="str">
        <f>G23</f>
        <v>機能訓練指導員</v>
      </c>
      <c r="K24" s="1385"/>
      <c r="L24" s="1386" t="str">
        <f>M23</f>
        <v>B</v>
      </c>
      <c r="M24" s="3124"/>
      <c r="N24" s="3125"/>
      <c r="O24" s="3126"/>
      <c r="P24" s="3127"/>
      <c r="Q24" s="3127"/>
      <c r="R24" s="3123"/>
      <c r="S24" s="3058"/>
      <c r="T24" s="3059"/>
      <c r="U24" s="3059"/>
      <c r="V24" s="3059"/>
      <c r="W24" s="3060"/>
      <c r="X24" s="1387" t="s">
        <v>2344</v>
      </c>
      <c r="Y24" s="1388"/>
      <c r="Z24" s="1389"/>
      <c r="AA24" s="1390">
        <f>IF(AA23="","",VLOOKUP(AA23,'【記載例】シフト記号表（勤務時間帯）'!$C$6:$L$47,10,FALSE))</f>
        <v>4.0000000000000009</v>
      </c>
      <c r="AB24" s="1391">
        <f>IF(AB23="","",VLOOKUP(AB23,'【記載例】シフト記号表（勤務時間帯）'!$C$6:$L$47,10,FALSE))</f>
        <v>4.0000000000000009</v>
      </c>
      <c r="AC24" s="1391">
        <f>IF(AC23="","",VLOOKUP(AC23,'【記載例】シフト記号表（勤務時間帯）'!$C$6:$L$47,10,FALSE))</f>
        <v>4.0000000000000009</v>
      </c>
      <c r="AD24" s="1391" t="str">
        <f>IF(AD23="","",VLOOKUP(AD23,'【記載例】シフト記号表（勤務時間帯）'!$C$6:$L$47,10,FALSE))</f>
        <v/>
      </c>
      <c r="AE24" s="1391" t="str">
        <f>IF(AE23="","",VLOOKUP(AE23,'【記載例】シフト記号表（勤務時間帯）'!$C$6:$L$47,10,FALSE))</f>
        <v/>
      </c>
      <c r="AF24" s="1391">
        <f>IF(AF23="","",VLOOKUP(AF23,'【記載例】シフト記号表（勤務時間帯）'!$C$6:$L$47,10,FALSE))</f>
        <v>4.0000000000000009</v>
      </c>
      <c r="AG24" s="1392">
        <f>IF(AG23="","",VLOOKUP(AG23,'【記載例】シフト記号表（勤務時間帯）'!$C$6:$L$47,10,FALSE))</f>
        <v>4.0000000000000009</v>
      </c>
      <c r="AH24" s="1390">
        <f>IF(AH23="","",VLOOKUP(AH23,'【記載例】シフト記号表（勤務時間帯）'!$C$6:$L$47,10,FALSE))</f>
        <v>4.0000000000000009</v>
      </c>
      <c r="AI24" s="1391">
        <f>IF(AI23="","",VLOOKUP(AI23,'【記載例】シフト記号表（勤務時間帯）'!$C$6:$L$47,10,FALSE))</f>
        <v>4.0000000000000009</v>
      </c>
      <c r="AJ24" s="1391">
        <f>IF(AJ23="","",VLOOKUP(AJ23,'【記載例】シフト記号表（勤務時間帯）'!$C$6:$L$47,10,FALSE))</f>
        <v>4.0000000000000009</v>
      </c>
      <c r="AK24" s="1391" t="str">
        <f>IF(AK23="","",VLOOKUP(AK23,'【記載例】シフト記号表（勤務時間帯）'!$C$6:$L$47,10,FALSE))</f>
        <v/>
      </c>
      <c r="AL24" s="1391" t="str">
        <f>IF(AL23="","",VLOOKUP(AL23,'【記載例】シフト記号表（勤務時間帯）'!$C$6:$L$47,10,FALSE))</f>
        <v/>
      </c>
      <c r="AM24" s="1391">
        <f>IF(AM23="","",VLOOKUP(AM23,'【記載例】シフト記号表（勤務時間帯）'!$C$6:$L$47,10,FALSE))</f>
        <v>4.0000000000000009</v>
      </c>
      <c r="AN24" s="1392">
        <f>IF(AN23="","",VLOOKUP(AN23,'【記載例】シフト記号表（勤務時間帯）'!$C$6:$L$47,10,FALSE))</f>
        <v>4.0000000000000009</v>
      </c>
      <c r="AO24" s="1390">
        <f>IF(AO23="","",VLOOKUP(AO23,'【記載例】シフト記号表（勤務時間帯）'!$C$6:$L$47,10,FALSE))</f>
        <v>4.0000000000000009</v>
      </c>
      <c r="AP24" s="1391">
        <f>IF(AP23="","",VLOOKUP(AP23,'【記載例】シフト記号表（勤務時間帯）'!$C$6:$L$47,10,FALSE))</f>
        <v>4.0000000000000009</v>
      </c>
      <c r="AQ24" s="1391">
        <f>IF(AQ23="","",VLOOKUP(AQ23,'【記載例】シフト記号表（勤務時間帯）'!$C$6:$L$47,10,FALSE))</f>
        <v>4.0000000000000009</v>
      </c>
      <c r="AR24" s="1391" t="str">
        <f>IF(AR23="","",VLOOKUP(AR23,'【記載例】シフト記号表（勤務時間帯）'!$C$6:$L$47,10,FALSE))</f>
        <v/>
      </c>
      <c r="AS24" s="1391" t="str">
        <f>IF(AS23="","",VLOOKUP(AS23,'【記載例】シフト記号表（勤務時間帯）'!$C$6:$L$47,10,FALSE))</f>
        <v/>
      </c>
      <c r="AT24" s="1391">
        <f>IF(AT23="","",VLOOKUP(AT23,'【記載例】シフト記号表（勤務時間帯）'!$C$6:$L$47,10,FALSE))</f>
        <v>4.0000000000000009</v>
      </c>
      <c r="AU24" s="1392">
        <f>IF(AU23="","",VLOOKUP(AU23,'【記載例】シフト記号表（勤務時間帯）'!$C$6:$L$47,10,FALSE))</f>
        <v>4.0000000000000009</v>
      </c>
      <c r="AV24" s="1390">
        <f>IF(AV23="","",VLOOKUP(AV23,'【記載例】シフト記号表（勤務時間帯）'!$C$6:$L$47,10,FALSE))</f>
        <v>4.0000000000000009</v>
      </c>
      <c r="AW24" s="1391">
        <f>IF(AW23="","",VLOOKUP(AW23,'【記載例】シフト記号表（勤務時間帯）'!$C$6:$L$47,10,FALSE))</f>
        <v>4.0000000000000009</v>
      </c>
      <c r="AX24" s="1391">
        <f>IF(AX23="","",VLOOKUP(AX23,'【記載例】シフト記号表（勤務時間帯）'!$C$6:$L$47,10,FALSE))</f>
        <v>4.0000000000000009</v>
      </c>
      <c r="AY24" s="1391" t="str">
        <f>IF(AY23="","",VLOOKUP(AY23,'【記載例】シフト記号表（勤務時間帯）'!$C$6:$L$47,10,FALSE))</f>
        <v/>
      </c>
      <c r="AZ24" s="1391" t="str">
        <f>IF(AZ23="","",VLOOKUP(AZ23,'【記載例】シフト記号表（勤務時間帯）'!$C$6:$L$47,10,FALSE))</f>
        <v/>
      </c>
      <c r="BA24" s="1391">
        <f>IF(BA23="","",VLOOKUP(BA23,'【記載例】シフト記号表（勤務時間帯）'!$C$6:$L$47,10,FALSE))</f>
        <v>4.0000000000000009</v>
      </c>
      <c r="BB24" s="1392">
        <f>IF(BB23="","",VLOOKUP(BB23,'【記載例】シフト記号表（勤務時間帯）'!$C$6:$L$47,10,FALSE))</f>
        <v>4.0000000000000009</v>
      </c>
      <c r="BC24" s="1390" t="str">
        <f>IF(BC23="","",VLOOKUP(BC23,'【記載例】シフト記号表（勤務時間帯）'!$C$6:$L$47,10,FALSE))</f>
        <v/>
      </c>
      <c r="BD24" s="1391" t="str">
        <f>IF(BD23="","",VLOOKUP(BD23,'【記載例】シフト記号表（勤務時間帯）'!$C$6:$L$47,10,FALSE))</f>
        <v/>
      </c>
      <c r="BE24" s="1391" t="str">
        <f>IF(BE23="","",VLOOKUP(BE23,'【記載例】シフト記号表（勤務時間帯）'!$C$6:$L$47,10,FALSE))</f>
        <v/>
      </c>
      <c r="BF24" s="3119">
        <f>IF($BI$3="４週",SUM(AA24:BB24),IF($BI$3="暦月",SUM(AA24:BE24),""))</f>
        <v>80.000000000000014</v>
      </c>
      <c r="BG24" s="3120"/>
      <c r="BH24" s="3121">
        <f>IF($BI$3="４週",BF24/4,IF($BI$3="暦月",(BF24/($BI$8/7)),""))</f>
        <v>20.000000000000004</v>
      </c>
      <c r="BI24" s="3120"/>
      <c r="BJ24" s="3116"/>
      <c r="BK24" s="3117"/>
      <c r="BL24" s="3117"/>
      <c r="BM24" s="3117"/>
      <c r="BN24" s="3118"/>
    </row>
    <row r="25" spans="2:66" ht="20.25" customHeight="1" x14ac:dyDescent="0.2">
      <c r="B25" s="3079">
        <f>B23+1</f>
        <v>5</v>
      </c>
      <c r="C25" s="3081"/>
      <c r="D25" s="3083"/>
      <c r="E25" s="3084"/>
      <c r="F25" s="3085"/>
      <c r="G25" s="3089" t="s">
        <v>2358</v>
      </c>
      <c r="H25" s="3090"/>
      <c r="I25" s="1385"/>
      <c r="J25" s="1386"/>
      <c r="K25" s="1385"/>
      <c r="L25" s="1386"/>
      <c r="M25" s="3093" t="s">
        <v>2346</v>
      </c>
      <c r="N25" s="3094"/>
      <c r="O25" s="3097" t="s">
        <v>2359</v>
      </c>
      <c r="P25" s="3098"/>
      <c r="Q25" s="3098"/>
      <c r="R25" s="3090"/>
      <c r="S25" s="3058" t="s">
        <v>2360</v>
      </c>
      <c r="T25" s="3059"/>
      <c r="U25" s="3059"/>
      <c r="V25" s="3059"/>
      <c r="W25" s="3060"/>
      <c r="X25" s="1395" t="s">
        <v>2341</v>
      </c>
      <c r="Y25" s="1396"/>
      <c r="Z25" s="1397"/>
      <c r="AA25" s="1398" t="s">
        <v>2348</v>
      </c>
      <c r="AB25" s="1399" t="s">
        <v>2348</v>
      </c>
      <c r="AC25" s="1399" t="s">
        <v>2348</v>
      </c>
      <c r="AD25" s="1399"/>
      <c r="AE25" s="1399"/>
      <c r="AF25" s="1399" t="s">
        <v>2348</v>
      </c>
      <c r="AG25" s="1400" t="s">
        <v>2348</v>
      </c>
      <c r="AH25" s="1398" t="s">
        <v>2348</v>
      </c>
      <c r="AI25" s="1399" t="s">
        <v>2348</v>
      </c>
      <c r="AJ25" s="1399" t="s">
        <v>2348</v>
      </c>
      <c r="AK25" s="1399"/>
      <c r="AL25" s="1399"/>
      <c r="AM25" s="1399" t="s">
        <v>2348</v>
      </c>
      <c r="AN25" s="1400" t="s">
        <v>2348</v>
      </c>
      <c r="AO25" s="1398" t="s">
        <v>2348</v>
      </c>
      <c r="AP25" s="1399" t="s">
        <v>2348</v>
      </c>
      <c r="AQ25" s="1399" t="s">
        <v>2348</v>
      </c>
      <c r="AR25" s="1399"/>
      <c r="AS25" s="1399"/>
      <c r="AT25" s="1399" t="s">
        <v>2348</v>
      </c>
      <c r="AU25" s="1400" t="s">
        <v>2348</v>
      </c>
      <c r="AV25" s="1398" t="s">
        <v>2348</v>
      </c>
      <c r="AW25" s="1399" t="s">
        <v>2348</v>
      </c>
      <c r="AX25" s="1399" t="s">
        <v>2348</v>
      </c>
      <c r="AY25" s="1399"/>
      <c r="AZ25" s="1399"/>
      <c r="BA25" s="1399" t="s">
        <v>2348</v>
      </c>
      <c r="BB25" s="1400" t="s">
        <v>2348</v>
      </c>
      <c r="BC25" s="1398"/>
      <c r="BD25" s="1399"/>
      <c r="BE25" s="1401"/>
      <c r="BF25" s="3064"/>
      <c r="BG25" s="3065"/>
      <c r="BH25" s="3066"/>
      <c r="BI25" s="3067"/>
      <c r="BJ25" s="3068"/>
      <c r="BK25" s="3069"/>
      <c r="BL25" s="3069"/>
      <c r="BM25" s="3069"/>
      <c r="BN25" s="3070"/>
    </row>
    <row r="26" spans="2:66" ht="20.25" customHeight="1" x14ac:dyDescent="0.2">
      <c r="B26" s="3107"/>
      <c r="C26" s="3108"/>
      <c r="D26" s="3109"/>
      <c r="E26" s="3084"/>
      <c r="F26" s="3085"/>
      <c r="G26" s="3122"/>
      <c r="H26" s="3123"/>
      <c r="I26" s="1385"/>
      <c r="J26" s="1386" t="str">
        <f>G25</f>
        <v>栄養士</v>
      </c>
      <c r="K26" s="1385"/>
      <c r="L26" s="1386" t="str">
        <f>M25</f>
        <v>C</v>
      </c>
      <c r="M26" s="3124"/>
      <c r="N26" s="3125"/>
      <c r="O26" s="3126"/>
      <c r="P26" s="3127"/>
      <c r="Q26" s="3127"/>
      <c r="R26" s="3123"/>
      <c r="S26" s="3058"/>
      <c r="T26" s="3059"/>
      <c r="U26" s="3059"/>
      <c r="V26" s="3059"/>
      <c r="W26" s="3060"/>
      <c r="X26" s="1402" t="s">
        <v>2344</v>
      </c>
      <c r="Y26" s="1403"/>
      <c r="Z26" s="1404"/>
      <c r="AA26" s="1390">
        <f>IF(AA25="","",VLOOKUP(AA25,'【記載例】シフト記号表（勤務時間帯）'!$C$6:$L$47,10,FALSE))</f>
        <v>3.9999999999999991</v>
      </c>
      <c r="AB26" s="1391">
        <f>IF(AB25="","",VLOOKUP(AB25,'【記載例】シフト記号表（勤務時間帯）'!$C$6:$L$47,10,FALSE))</f>
        <v>3.9999999999999991</v>
      </c>
      <c r="AC26" s="1391">
        <f>IF(AC25="","",VLOOKUP(AC25,'【記載例】シフト記号表（勤務時間帯）'!$C$6:$L$47,10,FALSE))</f>
        <v>3.9999999999999991</v>
      </c>
      <c r="AD26" s="1391" t="str">
        <f>IF(AD25="","",VLOOKUP(AD25,'【記載例】シフト記号表（勤務時間帯）'!$C$6:$L$47,10,FALSE))</f>
        <v/>
      </c>
      <c r="AE26" s="1391" t="str">
        <f>IF(AE25="","",VLOOKUP(AE25,'【記載例】シフト記号表（勤務時間帯）'!$C$6:$L$47,10,FALSE))</f>
        <v/>
      </c>
      <c r="AF26" s="1391">
        <f>IF(AF25="","",VLOOKUP(AF25,'【記載例】シフト記号表（勤務時間帯）'!$C$6:$L$47,10,FALSE))</f>
        <v>3.9999999999999991</v>
      </c>
      <c r="AG26" s="1392">
        <f>IF(AG25="","",VLOOKUP(AG25,'【記載例】シフト記号表（勤務時間帯）'!$C$6:$L$47,10,FALSE))</f>
        <v>3.9999999999999991</v>
      </c>
      <c r="AH26" s="1390">
        <f>IF(AH25="","",VLOOKUP(AH25,'【記載例】シフト記号表（勤務時間帯）'!$C$6:$L$47,10,FALSE))</f>
        <v>3.9999999999999991</v>
      </c>
      <c r="AI26" s="1391">
        <f>IF(AI25="","",VLOOKUP(AI25,'【記載例】シフト記号表（勤務時間帯）'!$C$6:$L$47,10,FALSE))</f>
        <v>3.9999999999999991</v>
      </c>
      <c r="AJ26" s="1391">
        <f>IF(AJ25="","",VLOOKUP(AJ25,'【記載例】シフト記号表（勤務時間帯）'!$C$6:$L$47,10,FALSE))</f>
        <v>3.9999999999999991</v>
      </c>
      <c r="AK26" s="1391" t="str">
        <f>IF(AK25="","",VLOOKUP(AK25,'【記載例】シフト記号表（勤務時間帯）'!$C$6:$L$47,10,FALSE))</f>
        <v/>
      </c>
      <c r="AL26" s="1391" t="str">
        <f>IF(AL25="","",VLOOKUP(AL25,'【記載例】シフト記号表（勤務時間帯）'!$C$6:$L$47,10,FALSE))</f>
        <v/>
      </c>
      <c r="AM26" s="1391">
        <f>IF(AM25="","",VLOOKUP(AM25,'【記載例】シフト記号表（勤務時間帯）'!$C$6:$L$47,10,FALSE))</f>
        <v>3.9999999999999991</v>
      </c>
      <c r="AN26" s="1392">
        <f>IF(AN25="","",VLOOKUP(AN25,'【記載例】シフト記号表（勤務時間帯）'!$C$6:$L$47,10,FALSE))</f>
        <v>3.9999999999999991</v>
      </c>
      <c r="AO26" s="1390">
        <f>IF(AO25="","",VLOOKUP(AO25,'【記載例】シフト記号表（勤務時間帯）'!$C$6:$L$47,10,FALSE))</f>
        <v>3.9999999999999991</v>
      </c>
      <c r="AP26" s="1391">
        <f>IF(AP25="","",VLOOKUP(AP25,'【記載例】シフト記号表（勤務時間帯）'!$C$6:$L$47,10,FALSE))</f>
        <v>3.9999999999999991</v>
      </c>
      <c r="AQ26" s="1391">
        <f>IF(AQ25="","",VLOOKUP(AQ25,'【記載例】シフト記号表（勤務時間帯）'!$C$6:$L$47,10,FALSE))</f>
        <v>3.9999999999999991</v>
      </c>
      <c r="AR26" s="1391" t="str">
        <f>IF(AR25="","",VLOOKUP(AR25,'【記載例】シフト記号表（勤務時間帯）'!$C$6:$L$47,10,FALSE))</f>
        <v/>
      </c>
      <c r="AS26" s="1391" t="str">
        <f>IF(AS25="","",VLOOKUP(AS25,'【記載例】シフト記号表（勤務時間帯）'!$C$6:$L$47,10,FALSE))</f>
        <v/>
      </c>
      <c r="AT26" s="1391">
        <f>IF(AT25="","",VLOOKUP(AT25,'【記載例】シフト記号表（勤務時間帯）'!$C$6:$L$47,10,FALSE))</f>
        <v>3.9999999999999991</v>
      </c>
      <c r="AU26" s="1392">
        <f>IF(AU25="","",VLOOKUP(AU25,'【記載例】シフト記号表（勤務時間帯）'!$C$6:$L$47,10,FALSE))</f>
        <v>3.9999999999999991</v>
      </c>
      <c r="AV26" s="1390">
        <f>IF(AV25="","",VLOOKUP(AV25,'【記載例】シフト記号表（勤務時間帯）'!$C$6:$L$47,10,FALSE))</f>
        <v>3.9999999999999991</v>
      </c>
      <c r="AW26" s="1391">
        <f>IF(AW25="","",VLOOKUP(AW25,'【記載例】シフト記号表（勤務時間帯）'!$C$6:$L$47,10,FALSE))</f>
        <v>3.9999999999999991</v>
      </c>
      <c r="AX26" s="1391">
        <f>IF(AX25="","",VLOOKUP(AX25,'【記載例】シフト記号表（勤務時間帯）'!$C$6:$L$47,10,FALSE))</f>
        <v>3.9999999999999991</v>
      </c>
      <c r="AY26" s="1391" t="str">
        <f>IF(AY25="","",VLOOKUP(AY25,'【記載例】シフト記号表（勤務時間帯）'!$C$6:$L$47,10,FALSE))</f>
        <v/>
      </c>
      <c r="AZ26" s="1391" t="str">
        <f>IF(AZ25="","",VLOOKUP(AZ25,'【記載例】シフト記号表（勤務時間帯）'!$C$6:$L$47,10,FALSE))</f>
        <v/>
      </c>
      <c r="BA26" s="1391">
        <f>IF(BA25="","",VLOOKUP(BA25,'【記載例】シフト記号表（勤務時間帯）'!$C$6:$L$47,10,FALSE))</f>
        <v>3.9999999999999991</v>
      </c>
      <c r="BB26" s="1392">
        <f>IF(BB25="","",VLOOKUP(BB25,'【記載例】シフト記号表（勤務時間帯）'!$C$6:$L$47,10,FALSE))</f>
        <v>3.9999999999999991</v>
      </c>
      <c r="BC26" s="1390" t="str">
        <f>IF(BC25="","",VLOOKUP(BC25,'【記載例】シフト記号表（勤務時間帯）'!$C$6:$L$47,10,FALSE))</f>
        <v/>
      </c>
      <c r="BD26" s="1391" t="str">
        <f>IF(BD25="","",VLOOKUP(BD25,'【記載例】シフト記号表（勤務時間帯）'!$C$6:$L$47,10,FALSE))</f>
        <v/>
      </c>
      <c r="BE26" s="1391" t="str">
        <f>IF(BE25="","",VLOOKUP(BE25,'【記載例】シフト記号表（勤務時間帯）'!$C$6:$L$47,10,FALSE))</f>
        <v/>
      </c>
      <c r="BF26" s="3119">
        <f>IF($BI$3="４週",SUM(AA26:BB26),IF($BI$3="暦月",SUM(AA26:BE26),""))</f>
        <v>79.999999999999986</v>
      </c>
      <c r="BG26" s="3120"/>
      <c r="BH26" s="3121">
        <f>IF($BI$3="４週",BF26/4,IF($BI$3="暦月",(BF26/($BI$8/7)),""))</f>
        <v>19.999999999999996</v>
      </c>
      <c r="BI26" s="3120"/>
      <c r="BJ26" s="3116"/>
      <c r="BK26" s="3117"/>
      <c r="BL26" s="3117"/>
      <c r="BM26" s="3117"/>
      <c r="BN26" s="3118"/>
    </row>
    <row r="27" spans="2:66" ht="20.25" customHeight="1" x14ac:dyDescent="0.2">
      <c r="B27" s="3079">
        <f>B25+1</f>
        <v>6</v>
      </c>
      <c r="C27" s="3081"/>
      <c r="D27" s="3083"/>
      <c r="E27" s="3084"/>
      <c r="F27" s="3085"/>
      <c r="G27" s="3089" t="s">
        <v>2361</v>
      </c>
      <c r="H27" s="3090"/>
      <c r="I27" s="1385"/>
      <c r="J27" s="1386"/>
      <c r="K27" s="1385"/>
      <c r="L27" s="1386"/>
      <c r="M27" s="3093" t="s">
        <v>2338</v>
      </c>
      <c r="N27" s="3094"/>
      <c r="O27" s="3097" t="s">
        <v>2361</v>
      </c>
      <c r="P27" s="3098"/>
      <c r="Q27" s="3098"/>
      <c r="R27" s="3090"/>
      <c r="S27" s="3058" t="s">
        <v>2362</v>
      </c>
      <c r="T27" s="3059"/>
      <c r="U27" s="3059"/>
      <c r="V27" s="3059"/>
      <c r="W27" s="3060"/>
      <c r="X27" s="1405" t="s">
        <v>2341</v>
      </c>
      <c r="Z27" s="1406"/>
      <c r="AA27" s="1398" t="s">
        <v>2342</v>
      </c>
      <c r="AB27" s="1399" t="s">
        <v>2342</v>
      </c>
      <c r="AC27" s="1399" t="s">
        <v>2363</v>
      </c>
      <c r="AD27" s="1399" t="s">
        <v>2363</v>
      </c>
      <c r="AE27" s="1399"/>
      <c r="AF27" s="1399" t="s">
        <v>2364</v>
      </c>
      <c r="AG27" s="1400"/>
      <c r="AH27" s="1398"/>
      <c r="AI27" s="1399" t="s">
        <v>2342</v>
      </c>
      <c r="AJ27" s="1399" t="s">
        <v>2342</v>
      </c>
      <c r="AK27" s="1399" t="s">
        <v>2363</v>
      </c>
      <c r="AL27" s="1399" t="s">
        <v>2363</v>
      </c>
      <c r="AM27" s="1399"/>
      <c r="AN27" s="1400" t="s">
        <v>2364</v>
      </c>
      <c r="AO27" s="1398" t="s">
        <v>2364</v>
      </c>
      <c r="AP27" s="1399"/>
      <c r="AQ27" s="1399" t="s">
        <v>2342</v>
      </c>
      <c r="AR27" s="1399" t="s">
        <v>2342</v>
      </c>
      <c r="AS27" s="1399" t="s">
        <v>2363</v>
      </c>
      <c r="AT27" s="1399" t="s">
        <v>2363</v>
      </c>
      <c r="AU27" s="1400"/>
      <c r="AV27" s="1398" t="s">
        <v>2364</v>
      </c>
      <c r="AW27" s="1399"/>
      <c r="AX27" s="1399"/>
      <c r="AY27" s="1399" t="s">
        <v>2342</v>
      </c>
      <c r="AZ27" s="1399" t="s">
        <v>2342</v>
      </c>
      <c r="BA27" s="1399" t="s">
        <v>2363</v>
      </c>
      <c r="BB27" s="1400" t="s">
        <v>2363</v>
      </c>
      <c r="BC27" s="1398"/>
      <c r="BD27" s="1399"/>
      <c r="BE27" s="1401"/>
      <c r="BF27" s="3064"/>
      <c r="BG27" s="3065"/>
      <c r="BH27" s="3066"/>
      <c r="BI27" s="3067"/>
      <c r="BJ27" s="3068"/>
      <c r="BK27" s="3069"/>
      <c r="BL27" s="3069"/>
      <c r="BM27" s="3069"/>
      <c r="BN27" s="3070"/>
    </row>
    <row r="28" spans="2:66" ht="20.25" customHeight="1" x14ac:dyDescent="0.2">
      <c r="B28" s="3107"/>
      <c r="C28" s="3108"/>
      <c r="D28" s="3109"/>
      <c r="E28" s="3084"/>
      <c r="F28" s="3085"/>
      <c r="G28" s="3122"/>
      <c r="H28" s="3123"/>
      <c r="I28" s="1385"/>
      <c r="J28" s="1386" t="str">
        <f>G27</f>
        <v>介護支援専門員</v>
      </c>
      <c r="K28" s="1385"/>
      <c r="L28" s="1386" t="str">
        <f>M27</f>
        <v>A</v>
      </c>
      <c r="M28" s="3124"/>
      <c r="N28" s="3125"/>
      <c r="O28" s="3126"/>
      <c r="P28" s="3127"/>
      <c r="Q28" s="3127"/>
      <c r="R28" s="3123"/>
      <c r="S28" s="3058"/>
      <c r="T28" s="3059"/>
      <c r="U28" s="3059"/>
      <c r="V28" s="3059"/>
      <c r="W28" s="3060"/>
      <c r="X28" s="1387" t="s">
        <v>2344</v>
      </c>
      <c r="Y28" s="1388"/>
      <c r="Z28" s="1389"/>
      <c r="AA28" s="1390">
        <f>IF(AA27="","",VLOOKUP(AA27,'【記載例】シフト記号表（勤務時間帯）'!$C$6:$L$47,10,FALSE))</f>
        <v>8</v>
      </c>
      <c r="AB28" s="1391">
        <f>IF(AB27="","",VLOOKUP(AB27,'【記載例】シフト記号表（勤務時間帯）'!$C$6:$L$47,10,FALSE))</f>
        <v>8</v>
      </c>
      <c r="AC28" s="1391">
        <f>IF(AC27="","",VLOOKUP(AC27,'【記載例】シフト記号表（勤務時間帯）'!$C$6:$L$47,10,FALSE))</f>
        <v>7.9999999999999982</v>
      </c>
      <c r="AD28" s="1391">
        <f>IF(AD27="","",VLOOKUP(AD27,'【記載例】シフト記号表（勤務時間帯）'!$C$6:$L$47,10,FALSE))</f>
        <v>7.9999999999999982</v>
      </c>
      <c r="AE28" s="1391" t="str">
        <f>IF(AE27="","",VLOOKUP(AE27,'【記載例】シフト記号表（勤務時間帯）'!$C$6:$L$47,10,FALSE))</f>
        <v/>
      </c>
      <c r="AF28" s="1391">
        <f>IF(AF27="","",VLOOKUP(AF27,'【記載例】シフト記号表（勤務時間帯）'!$C$6:$L$47,10,FALSE))</f>
        <v>8</v>
      </c>
      <c r="AG28" s="1392" t="str">
        <f>IF(AG27="","",VLOOKUP(AG27,'【記載例】シフト記号表（勤務時間帯）'!$C$6:$L$47,10,FALSE))</f>
        <v/>
      </c>
      <c r="AH28" s="1390" t="str">
        <f>IF(AH27="","",VLOOKUP(AH27,'【記載例】シフト記号表（勤務時間帯）'!$C$6:$L$47,10,FALSE))</f>
        <v/>
      </c>
      <c r="AI28" s="1391">
        <f>IF(AI27="","",VLOOKUP(AI27,'【記載例】シフト記号表（勤務時間帯）'!$C$6:$L$47,10,FALSE))</f>
        <v>8</v>
      </c>
      <c r="AJ28" s="1391">
        <f>IF(AJ27="","",VLOOKUP(AJ27,'【記載例】シフト記号表（勤務時間帯）'!$C$6:$L$47,10,FALSE))</f>
        <v>8</v>
      </c>
      <c r="AK28" s="1391">
        <f>IF(AK27="","",VLOOKUP(AK27,'【記載例】シフト記号表（勤務時間帯）'!$C$6:$L$47,10,FALSE))</f>
        <v>7.9999999999999982</v>
      </c>
      <c r="AL28" s="1391">
        <f>IF(AL27="","",VLOOKUP(AL27,'【記載例】シフト記号表（勤務時間帯）'!$C$6:$L$47,10,FALSE))</f>
        <v>7.9999999999999982</v>
      </c>
      <c r="AM28" s="1391" t="str">
        <f>IF(AM27="","",VLOOKUP(AM27,'【記載例】シフト記号表（勤務時間帯）'!$C$6:$L$47,10,FALSE))</f>
        <v/>
      </c>
      <c r="AN28" s="1392">
        <f>IF(AN27="","",VLOOKUP(AN27,'【記載例】シフト記号表（勤務時間帯）'!$C$6:$L$47,10,FALSE))</f>
        <v>8</v>
      </c>
      <c r="AO28" s="1390">
        <f>IF(AO27="","",VLOOKUP(AO27,'【記載例】シフト記号表（勤務時間帯）'!$C$6:$L$47,10,FALSE))</f>
        <v>8</v>
      </c>
      <c r="AP28" s="1391" t="str">
        <f>IF(AP27="","",VLOOKUP(AP27,'【記載例】シフト記号表（勤務時間帯）'!$C$6:$L$47,10,FALSE))</f>
        <v/>
      </c>
      <c r="AQ28" s="1391">
        <f>IF(AQ27="","",VLOOKUP(AQ27,'【記載例】シフト記号表（勤務時間帯）'!$C$6:$L$47,10,FALSE))</f>
        <v>8</v>
      </c>
      <c r="AR28" s="1391">
        <f>IF(AR27="","",VLOOKUP(AR27,'【記載例】シフト記号表（勤務時間帯）'!$C$6:$L$47,10,FALSE))</f>
        <v>8</v>
      </c>
      <c r="AS28" s="1391">
        <f>IF(AS27="","",VLOOKUP(AS27,'【記載例】シフト記号表（勤務時間帯）'!$C$6:$L$47,10,FALSE))</f>
        <v>7.9999999999999982</v>
      </c>
      <c r="AT28" s="1391">
        <f>IF(AT27="","",VLOOKUP(AT27,'【記載例】シフト記号表（勤務時間帯）'!$C$6:$L$47,10,FALSE))</f>
        <v>7.9999999999999982</v>
      </c>
      <c r="AU28" s="1392" t="str">
        <f>IF(AU27="","",VLOOKUP(AU27,'【記載例】シフト記号表（勤務時間帯）'!$C$6:$L$47,10,FALSE))</f>
        <v/>
      </c>
      <c r="AV28" s="1390">
        <f>IF(AV27="","",VLOOKUP(AV27,'【記載例】シフト記号表（勤務時間帯）'!$C$6:$L$47,10,FALSE))</f>
        <v>8</v>
      </c>
      <c r="AW28" s="1391" t="str">
        <f>IF(AW27="","",VLOOKUP(AW27,'【記載例】シフト記号表（勤務時間帯）'!$C$6:$L$47,10,FALSE))</f>
        <v/>
      </c>
      <c r="AX28" s="1391" t="str">
        <f>IF(AX27="","",VLOOKUP(AX27,'【記載例】シフト記号表（勤務時間帯）'!$C$6:$L$47,10,FALSE))</f>
        <v/>
      </c>
      <c r="AY28" s="1391">
        <f>IF(AY27="","",VLOOKUP(AY27,'【記載例】シフト記号表（勤務時間帯）'!$C$6:$L$47,10,FALSE))</f>
        <v>8</v>
      </c>
      <c r="AZ28" s="1391">
        <f>IF(AZ27="","",VLOOKUP(AZ27,'【記載例】シフト記号表（勤務時間帯）'!$C$6:$L$47,10,FALSE))</f>
        <v>8</v>
      </c>
      <c r="BA28" s="1391">
        <f>IF(BA27="","",VLOOKUP(BA27,'【記載例】シフト記号表（勤務時間帯）'!$C$6:$L$47,10,FALSE))</f>
        <v>7.9999999999999982</v>
      </c>
      <c r="BB28" s="1392">
        <f>IF(BB27="","",VLOOKUP(BB27,'【記載例】シフト記号表（勤務時間帯）'!$C$6:$L$47,10,FALSE))</f>
        <v>7.9999999999999982</v>
      </c>
      <c r="BC28" s="1390" t="str">
        <f>IF(BC27="","",VLOOKUP(BC27,'【記載例】シフト記号表（勤務時間帯）'!$C$6:$L$47,10,FALSE))</f>
        <v/>
      </c>
      <c r="BD28" s="1391" t="str">
        <f>IF(BD27="","",VLOOKUP(BD27,'【記載例】シフト記号表（勤務時間帯）'!$C$6:$L$47,10,FALSE))</f>
        <v/>
      </c>
      <c r="BE28" s="1391" t="str">
        <f>IF(BE27="","",VLOOKUP(BE27,'【記載例】シフト記号表（勤務時間帯）'!$C$6:$L$47,10,FALSE))</f>
        <v/>
      </c>
      <c r="BF28" s="3119">
        <f>IF($BI$3="４週",SUM(AA28:BB28),IF($BI$3="暦月",SUM(AA28:BE28),""))</f>
        <v>160</v>
      </c>
      <c r="BG28" s="3120"/>
      <c r="BH28" s="3121">
        <f>IF($BI$3="４週",BF28/4,IF($BI$3="暦月",(BF28/($BI$8/7)),""))</f>
        <v>40</v>
      </c>
      <c r="BI28" s="3120"/>
      <c r="BJ28" s="3116"/>
      <c r="BK28" s="3117"/>
      <c r="BL28" s="3117"/>
      <c r="BM28" s="3117"/>
      <c r="BN28" s="3118"/>
    </row>
    <row r="29" spans="2:66" ht="20.25" customHeight="1" x14ac:dyDescent="0.2">
      <c r="B29" s="3079">
        <f>B27+1</f>
        <v>7</v>
      </c>
      <c r="C29" s="3081"/>
      <c r="D29" s="3083"/>
      <c r="E29" s="3084"/>
      <c r="F29" s="3085"/>
      <c r="G29" s="3089" t="s">
        <v>2365</v>
      </c>
      <c r="H29" s="3090"/>
      <c r="I29" s="1385"/>
      <c r="J29" s="1386"/>
      <c r="K29" s="1385"/>
      <c r="L29" s="1386"/>
      <c r="M29" s="3093" t="s">
        <v>2352</v>
      </c>
      <c r="N29" s="3094"/>
      <c r="O29" s="3097" t="s">
        <v>2366</v>
      </c>
      <c r="P29" s="3098"/>
      <c r="Q29" s="3098"/>
      <c r="R29" s="3090"/>
      <c r="S29" s="3058" t="s">
        <v>2354</v>
      </c>
      <c r="T29" s="3059"/>
      <c r="U29" s="3059"/>
      <c r="V29" s="3059"/>
      <c r="W29" s="3060"/>
      <c r="X29" s="1395" t="s">
        <v>2341</v>
      </c>
      <c r="Y29" s="1396"/>
      <c r="Z29" s="1397"/>
      <c r="AA29" s="1398" t="s">
        <v>2348</v>
      </c>
      <c r="AB29" s="1399" t="s">
        <v>2348</v>
      </c>
      <c r="AC29" s="1399" t="s">
        <v>2348</v>
      </c>
      <c r="AD29" s="1399"/>
      <c r="AE29" s="1399"/>
      <c r="AF29" s="1399" t="s">
        <v>2348</v>
      </c>
      <c r="AG29" s="1400" t="s">
        <v>2348</v>
      </c>
      <c r="AH29" s="1398" t="s">
        <v>2348</v>
      </c>
      <c r="AI29" s="1399" t="s">
        <v>2348</v>
      </c>
      <c r="AJ29" s="1399" t="s">
        <v>2348</v>
      </c>
      <c r="AK29" s="1399"/>
      <c r="AL29" s="1399"/>
      <c r="AM29" s="1399" t="s">
        <v>2348</v>
      </c>
      <c r="AN29" s="1400" t="s">
        <v>2348</v>
      </c>
      <c r="AO29" s="1398" t="s">
        <v>2348</v>
      </c>
      <c r="AP29" s="1399" t="s">
        <v>2348</v>
      </c>
      <c r="AQ29" s="1399" t="s">
        <v>2348</v>
      </c>
      <c r="AR29" s="1399"/>
      <c r="AS29" s="1399"/>
      <c r="AT29" s="1399" t="s">
        <v>2348</v>
      </c>
      <c r="AU29" s="1400" t="s">
        <v>2348</v>
      </c>
      <c r="AV29" s="1398" t="s">
        <v>2348</v>
      </c>
      <c r="AW29" s="1399" t="s">
        <v>2348</v>
      </c>
      <c r="AX29" s="1399" t="s">
        <v>2348</v>
      </c>
      <c r="AY29" s="1399"/>
      <c r="AZ29" s="1399"/>
      <c r="BA29" s="1399" t="s">
        <v>2348</v>
      </c>
      <c r="BB29" s="1400" t="s">
        <v>2348</v>
      </c>
      <c r="BC29" s="1398"/>
      <c r="BD29" s="1399"/>
      <c r="BE29" s="1401"/>
      <c r="BF29" s="3064"/>
      <c r="BG29" s="3065"/>
      <c r="BH29" s="3066"/>
      <c r="BI29" s="3067"/>
      <c r="BJ29" s="3068" t="s">
        <v>2367</v>
      </c>
      <c r="BK29" s="3069"/>
      <c r="BL29" s="3069"/>
      <c r="BM29" s="3069"/>
      <c r="BN29" s="3070"/>
    </row>
    <row r="30" spans="2:66" ht="20.25" customHeight="1" x14ac:dyDescent="0.2">
      <c r="B30" s="3107"/>
      <c r="C30" s="3108"/>
      <c r="D30" s="3109"/>
      <c r="E30" s="3084"/>
      <c r="F30" s="3085"/>
      <c r="G30" s="3122"/>
      <c r="H30" s="3123"/>
      <c r="I30" s="1385"/>
      <c r="J30" s="1386" t="str">
        <f>G29</f>
        <v>看護職員</v>
      </c>
      <c r="K30" s="1385"/>
      <c r="L30" s="1386" t="str">
        <f>M29</f>
        <v>B</v>
      </c>
      <c r="M30" s="3124"/>
      <c r="N30" s="3125"/>
      <c r="O30" s="3126"/>
      <c r="P30" s="3127"/>
      <c r="Q30" s="3127"/>
      <c r="R30" s="3123"/>
      <c r="S30" s="3058"/>
      <c r="T30" s="3059"/>
      <c r="U30" s="3059"/>
      <c r="V30" s="3059"/>
      <c r="W30" s="3060"/>
      <c r="X30" s="1387" t="s">
        <v>2344</v>
      </c>
      <c r="Y30" s="1388"/>
      <c r="Z30" s="1389"/>
      <c r="AA30" s="1390">
        <f>IF(AA29="","",VLOOKUP(AA29,'【記載例】シフト記号表（勤務時間帯）'!$C$6:$L$47,10,FALSE))</f>
        <v>3.9999999999999991</v>
      </c>
      <c r="AB30" s="1391">
        <f>IF(AB29="","",VLOOKUP(AB29,'【記載例】シフト記号表（勤務時間帯）'!$C$6:$L$47,10,FALSE))</f>
        <v>3.9999999999999991</v>
      </c>
      <c r="AC30" s="1391">
        <f>IF(AC29="","",VLOOKUP(AC29,'【記載例】シフト記号表（勤務時間帯）'!$C$6:$L$47,10,FALSE))</f>
        <v>3.9999999999999991</v>
      </c>
      <c r="AD30" s="1391" t="str">
        <f>IF(AD29="","",VLOOKUP(AD29,'【記載例】シフト記号表（勤務時間帯）'!$C$6:$L$47,10,FALSE))</f>
        <v/>
      </c>
      <c r="AE30" s="1391" t="str">
        <f>IF(AE29="","",VLOOKUP(AE29,'【記載例】シフト記号表（勤務時間帯）'!$C$6:$L$47,10,FALSE))</f>
        <v/>
      </c>
      <c r="AF30" s="1391">
        <f>IF(AF29="","",VLOOKUP(AF29,'【記載例】シフト記号表（勤務時間帯）'!$C$6:$L$47,10,FALSE))</f>
        <v>3.9999999999999991</v>
      </c>
      <c r="AG30" s="1392">
        <f>IF(AG29="","",VLOOKUP(AG29,'【記載例】シフト記号表（勤務時間帯）'!$C$6:$L$47,10,FALSE))</f>
        <v>3.9999999999999991</v>
      </c>
      <c r="AH30" s="1390">
        <f>IF(AH29="","",VLOOKUP(AH29,'【記載例】シフト記号表（勤務時間帯）'!$C$6:$L$47,10,FALSE))</f>
        <v>3.9999999999999991</v>
      </c>
      <c r="AI30" s="1391">
        <f>IF(AI29="","",VLOOKUP(AI29,'【記載例】シフト記号表（勤務時間帯）'!$C$6:$L$47,10,FALSE))</f>
        <v>3.9999999999999991</v>
      </c>
      <c r="AJ30" s="1391">
        <f>IF(AJ29="","",VLOOKUP(AJ29,'【記載例】シフト記号表（勤務時間帯）'!$C$6:$L$47,10,FALSE))</f>
        <v>3.9999999999999991</v>
      </c>
      <c r="AK30" s="1391" t="str">
        <f>IF(AK29="","",VLOOKUP(AK29,'【記載例】シフト記号表（勤務時間帯）'!$C$6:$L$47,10,FALSE))</f>
        <v/>
      </c>
      <c r="AL30" s="1391" t="str">
        <f>IF(AL29="","",VLOOKUP(AL29,'【記載例】シフト記号表（勤務時間帯）'!$C$6:$L$47,10,FALSE))</f>
        <v/>
      </c>
      <c r="AM30" s="1391">
        <f>IF(AM29="","",VLOOKUP(AM29,'【記載例】シフト記号表（勤務時間帯）'!$C$6:$L$47,10,FALSE))</f>
        <v>3.9999999999999991</v>
      </c>
      <c r="AN30" s="1392">
        <f>IF(AN29="","",VLOOKUP(AN29,'【記載例】シフト記号表（勤務時間帯）'!$C$6:$L$47,10,FALSE))</f>
        <v>3.9999999999999991</v>
      </c>
      <c r="AO30" s="1390">
        <f>IF(AO29="","",VLOOKUP(AO29,'【記載例】シフト記号表（勤務時間帯）'!$C$6:$L$47,10,FALSE))</f>
        <v>3.9999999999999991</v>
      </c>
      <c r="AP30" s="1391">
        <f>IF(AP29="","",VLOOKUP(AP29,'【記載例】シフト記号表（勤務時間帯）'!$C$6:$L$47,10,FALSE))</f>
        <v>3.9999999999999991</v>
      </c>
      <c r="AQ30" s="1391">
        <f>IF(AQ29="","",VLOOKUP(AQ29,'【記載例】シフト記号表（勤務時間帯）'!$C$6:$L$47,10,FALSE))</f>
        <v>3.9999999999999991</v>
      </c>
      <c r="AR30" s="1391" t="str">
        <f>IF(AR29="","",VLOOKUP(AR29,'【記載例】シフト記号表（勤務時間帯）'!$C$6:$L$47,10,FALSE))</f>
        <v/>
      </c>
      <c r="AS30" s="1391" t="str">
        <f>IF(AS29="","",VLOOKUP(AS29,'【記載例】シフト記号表（勤務時間帯）'!$C$6:$L$47,10,FALSE))</f>
        <v/>
      </c>
      <c r="AT30" s="1391">
        <f>IF(AT29="","",VLOOKUP(AT29,'【記載例】シフト記号表（勤務時間帯）'!$C$6:$L$47,10,FALSE))</f>
        <v>3.9999999999999991</v>
      </c>
      <c r="AU30" s="1392">
        <f>IF(AU29="","",VLOOKUP(AU29,'【記載例】シフト記号表（勤務時間帯）'!$C$6:$L$47,10,FALSE))</f>
        <v>3.9999999999999991</v>
      </c>
      <c r="AV30" s="1390">
        <f>IF(AV29="","",VLOOKUP(AV29,'【記載例】シフト記号表（勤務時間帯）'!$C$6:$L$47,10,FALSE))</f>
        <v>3.9999999999999991</v>
      </c>
      <c r="AW30" s="1391">
        <f>IF(AW29="","",VLOOKUP(AW29,'【記載例】シフト記号表（勤務時間帯）'!$C$6:$L$47,10,FALSE))</f>
        <v>3.9999999999999991</v>
      </c>
      <c r="AX30" s="1391">
        <f>IF(AX29="","",VLOOKUP(AX29,'【記載例】シフト記号表（勤務時間帯）'!$C$6:$L$47,10,FALSE))</f>
        <v>3.9999999999999991</v>
      </c>
      <c r="AY30" s="1391" t="str">
        <f>IF(AY29="","",VLOOKUP(AY29,'【記載例】シフト記号表（勤務時間帯）'!$C$6:$L$47,10,FALSE))</f>
        <v/>
      </c>
      <c r="AZ30" s="1391" t="str">
        <f>IF(AZ29="","",VLOOKUP(AZ29,'【記載例】シフト記号表（勤務時間帯）'!$C$6:$L$47,10,FALSE))</f>
        <v/>
      </c>
      <c r="BA30" s="1391">
        <f>IF(BA29="","",VLOOKUP(BA29,'【記載例】シフト記号表（勤務時間帯）'!$C$6:$L$47,10,FALSE))</f>
        <v>3.9999999999999991</v>
      </c>
      <c r="BB30" s="1392">
        <f>IF(BB29="","",VLOOKUP(BB29,'【記載例】シフト記号表（勤務時間帯）'!$C$6:$L$47,10,FALSE))</f>
        <v>3.9999999999999991</v>
      </c>
      <c r="BC30" s="1390" t="str">
        <f>IF(BC29="","",VLOOKUP(BC29,'【記載例】シフト記号表（勤務時間帯）'!$C$6:$L$47,10,FALSE))</f>
        <v/>
      </c>
      <c r="BD30" s="1391" t="str">
        <f>IF(BD29="","",VLOOKUP(BD29,'【記載例】シフト記号表（勤務時間帯）'!$C$6:$L$47,10,FALSE))</f>
        <v/>
      </c>
      <c r="BE30" s="1391" t="str">
        <f>IF(BE29="","",VLOOKUP(BE29,'【記載例】シフト記号表（勤務時間帯）'!$C$6:$L$47,10,FALSE))</f>
        <v/>
      </c>
      <c r="BF30" s="3119">
        <f>IF($BI$3="４週",SUM(AA30:BB30),IF($BI$3="暦月",SUM(AA30:BE30),""))</f>
        <v>79.999999999999986</v>
      </c>
      <c r="BG30" s="3120"/>
      <c r="BH30" s="3121">
        <f>IF($BI$3="４週",BF30/4,IF($BI$3="暦月",(BF30/($BI$8/7)),""))</f>
        <v>19.999999999999996</v>
      </c>
      <c r="BI30" s="3120"/>
      <c r="BJ30" s="3116"/>
      <c r="BK30" s="3117"/>
      <c r="BL30" s="3117"/>
      <c r="BM30" s="3117"/>
      <c r="BN30" s="3118"/>
    </row>
    <row r="31" spans="2:66" ht="20.25" customHeight="1" x14ac:dyDescent="0.2">
      <c r="B31" s="3079">
        <f>B29+1</f>
        <v>8</v>
      </c>
      <c r="C31" s="3081"/>
      <c r="D31" s="3083"/>
      <c r="E31" s="3084"/>
      <c r="F31" s="3085"/>
      <c r="G31" s="3089" t="s">
        <v>2365</v>
      </c>
      <c r="H31" s="3090"/>
      <c r="I31" s="1385"/>
      <c r="J31" s="1386"/>
      <c r="K31" s="1385"/>
      <c r="L31" s="1386"/>
      <c r="M31" s="3093" t="s">
        <v>2338</v>
      </c>
      <c r="N31" s="3094"/>
      <c r="O31" s="3097" t="s">
        <v>2366</v>
      </c>
      <c r="P31" s="3098"/>
      <c r="Q31" s="3098"/>
      <c r="R31" s="3090"/>
      <c r="S31" s="3058" t="s">
        <v>2368</v>
      </c>
      <c r="T31" s="3059"/>
      <c r="U31" s="3059"/>
      <c r="V31" s="3059"/>
      <c r="W31" s="3060"/>
      <c r="X31" s="1395" t="s">
        <v>2341</v>
      </c>
      <c r="Y31" s="1396"/>
      <c r="Z31" s="1397"/>
      <c r="AA31" s="1398"/>
      <c r="AB31" s="1399"/>
      <c r="AC31" s="1399" t="s">
        <v>2342</v>
      </c>
      <c r="AD31" s="1399" t="s">
        <v>2342</v>
      </c>
      <c r="AE31" s="1399" t="s">
        <v>2342</v>
      </c>
      <c r="AF31" s="1399" t="s">
        <v>2342</v>
      </c>
      <c r="AG31" s="1400" t="s">
        <v>2342</v>
      </c>
      <c r="AH31" s="1398"/>
      <c r="AI31" s="1399"/>
      <c r="AJ31" s="1399" t="s">
        <v>2342</v>
      </c>
      <c r="AK31" s="1399" t="s">
        <v>2342</v>
      </c>
      <c r="AL31" s="1399" t="s">
        <v>2342</v>
      </c>
      <c r="AM31" s="1399" t="s">
        <v>2342</v>
      </c>
      <c r="AN31" s="1400" t="s">
        <v>2342</v>
      </c>
      <c r="AO31" s="1398"/>
      <c r="AP31" s="1399"/>
      <c r="AQ31" s="1399" t="s">
        <v>2342</v>
      </c>
      <c r="AR31" s="1399" t="s">
        <v>2342</v>
      </c>
      <c r="AS31" s="1399" t="s">
        <v>2342</v>
      </c>
      <c r="AT31" s="1399" t="s">
        <v>2342</v>
      </c>
      <c r="AU31" s="1400" t="s">
        <v>2342</v>
      </c>
      <c r="AV31" s="1398"/>
      <c r="AW31" s="1399"/>
      <c r="AX31" s="1399" t="s">
        <v>2342</v>
      </c>
      <c r="AY31" s="1399" t="s">
        <v>2342</v>
      </c>
      <c r="AZ31" s="1399" t="s">
        <v>2342</v>
      </c>
      <c r="BA31" s="1399" t="s">
        <v>2342</v>
      </c>
      <c r="BB31" s="1400" t="s">
        <v>2342</v>
      </c>
      <c r="BC31" s="1398"/>
      <c r="BD31" s="1399"/>
      <c r="BE31" s="1401"/>
      <c r="BF31" s="3064"/>
      <c r="BG31" s="3065"/>
      <c r="BH31" s="3066"/>
      <c r="BI31" s="3067"/>
      <c r="BJ31" s="3068"/>
      <c r="BK31" s="3069"/>
      <c r="BL31" s="3069"/>
      <c r="BM31" s="3069"/>
      <c r="BN31" s="3070"/>
    </row>
    <row r="32" spans="2:66" ht="20.25" customHeight="1" x14ac:dyDescent="0.2">
      <c r="B32" s="3107"/>
      <c r="C32" s="3108"/>
      <c r="D32" s="3109"/>
      <c r="E32" s="3084"/>
      <c r="F32" s="3085"/>
      <c r="G32" s="3122"/>
      <c r="H32" s="3123"/>
      <c r="I32" s="1385"/>
      <c r="J32" s="1386" t="str">
        <f>G31</f>
        <v>看護職員</v>
      </c>
      <c r="K32" s="1385"/>
      <c r="L32" s="1386" t="str">
        <f>M31</f>
        <v>A</v>
      </c>
      <c r="M32" s="3124"/>
      <c r="N32" s="3125"/>
      <c r="O32" s="3126"/>
      <c r="P32" s="3127"/>
      <c r="Q32" s="3127"/>
      <c r="R32" s="3123"/>
      <c r="S32" s="3058"/>
      <c r="T32" s="3059"/>
      <c r="U32" s="3059"/>
      <c r="V32" s="3059"/>
      <c r="W32" s="3060"/>
      <c r="X32" s="1387" t="s">
        <v>2344</v>
      </c>
      <c r="Y32" s="1388"/>
      <c r="Z32" s="1389"/>
      <c r="AA32" s="1390" t="str">
        <f>IF(AA31="","",VLOOKUP(AA31,'【記載例】シフト記号表（勤務時間帯）'!$C$6:$L$47,10,FALSE))</f>
        <v/>
      </c>
      <c r="AB32" s="1391" t="str">
        <f>IF(AB31="","",VLOOKUP(AB31,'【記載例】シフト記号表（勤務時間帯）'!$C$6:$L$47,10,FALSE))</f>
        <v/>
      </c>
      <c r="AC32" s="1391">
        <f>IF(AC31="","",VLOOKUP(AC31,'【記載例】シフト記号表（勤務時間帯）'!$C$6:$L$47,10,FALSE))</f>
        <v>8</v>
      </c>
      <c r="AD32" s="1391">
        <f>IF(AD31="","",VLOOKUP(AD31,'【記載例】シフト記号表（勤務時間帯）'!$C$6:$L$47,10,FALSE))</f>
        <v>8</v>
      </c>
      <c r="AE32" s="1391">
        <f>IF(AE31="","",VLOOKUP(AE31,'【記載例】シフト記号表（勤務時間帯）'!$C$6:$L$47,10,FALSE))</f>
        <v>8</v>
      </c>
      <c r="AF32" s="1391">
        <f>IF(AF31="","",VLOOKUP(AF31,'【記載例】シフト記号表（勤務時間帯）'!$C$6:$L$47,10,FALSE))</f>
        <v>8</v>
      </c>
      <c r="AG32" s="1392">
        <f>IF(AG31="","",VLOOKUP(AG31,'【記載例】シフト記号表（勤務時間帯）'!$C$6:$L$47,10,FALSE))</f>
        <v>8</v>
      </c>
      <c r="AH32" s="1390" t="str">
        <f>IF(AH31="","",VLOOKUP(AH31,'【記載例】シフト記号表（勤務時間帯）'!$C$6:$L$47,10,FALSE))</f>
        <v/>
      </c>
      <c r="AI32" s="1391" t="str">
        <f>IF(AI31="","",VLOOKUP(AI31,'【記載例】シフト記号表（勤務時間帯）'!$C$6:$L$47,10,FALSE))</f>
        <v/>
      </c>
      <c r="AJ32" s="1391">
        <f>IF(AJ31="","",VLOOKUP(AJ31,'【記載例】シフト記号表（勤務時間帯）'!$C$6:$L$47,10,FALSE))</f>
        <v>8</v>
      </c>
      <c r="AK32" s="1391">
        <f>IF(AK31="","",VLOOKUP(AK31,'【記載例】シフト記号表（勤務時間帯）'!$C$6:$L$47,10,FALSE))</f>
        <v>8</v>
      </c>
      <c r="AL32" s="1391">
        <f>IF(AL31="","",VLOOKUP(AL31,'【記載例】シフト記号表（勤務時間帯）'!$C$6:$L$47,10,FALSE))</f>
        <v>8</v>
      </c>
      <c r="AM32" s="1391">
        <f>IF(AM31="","",VLOOKUP(AM31,'【記載例】シフト記号表（勤務時間帯）'!$C$6:$L$47,10,FALSE))</f>
        <v>8</v>
      </c>
      <c r="AN32" s="1392">
        <f>IF(AN31="","",VLOOKUP(AN31,'【記載例】シフト記号表（勤務時間帯）'!$C$6:$L$47,10,FALSE))</f>
        <v>8</v>
      </c>
      <c r="AO32" s="1390" t="str">
        <f>IF(AO31="","",VLOOKUP(AO31,'【記載例】シフト記号表（勤務時間帯）'!$C$6:$L$47,10,FALSE))</f>
        <v/>
      </c>
      <c r="AP32" s="1391" t="str">
        <f>IF(AP31="","",VLOOKUP(AP31,'【記載例】シフト記号表（勤務時間帯）'!$C$6:$L$47,10,FALSE))</f>
        <v/>
      </c>
      <c r="AQ32" s="1391">
        <f>IF(AQ31="","",VLOOKUP(AQ31,'【記載例】シフト記号表（勤務時間帯）'!$C$6:$L$47,10,FALSE))</f>
        <v>8</v>
      </c>
      <c r="AR32" s="1391">
        <f>IF(AR31="","",VLOOKUP(AR31,'【記載例】シフト記号表（勤務時間帯）'!$C$6:$L$47,10,FALSE))</f>
        <v>8</v>
      </c>
      <c r="AS32" s="1391">
        <f>IF(AS31="","",VLOOKUP(AS31,'【記載例】シフト記号表（勤務時間帯）'!$C$6:$L$47,10,FALSE))</f>
        <v>8</v>
      </c>
      <c r="AT32" s="1391">
        <f>IF(AT31="","",VLOOKUP(AT31,'【記載例】シフト記号表（勤務時間帯）'!$C$6:$L$47,10,FALSE))</f>
        <v>8</v>
      </c>
      <c r="AU32" s="1392">
        <f>IF(AU31="","",VLOOKUP(AU31,'【記載例】シフト記号表（勤務時間帯）'!$C$6:$L$47,10,FALSE))</f>
        <v>8</v>
      </c>
      <c r="AV32" s="1390" t="str">
        <f>IF(AV31="","",VLOOKUP(AV31,'【記載例】シフト記号表（勤務時間帯）'!$C$6:$L$47,10,FALSE))</f>
        <v/>
      </c>
      <c r="AW32" s="1391" t="str">
        <f>IF(AW31="","",VLOOKUP(AW31,'【記載例】シフト記号表（勤務時間帯）'!$C$6:$L$47,10,FALSE))</f>
        <v/>
      </c>
      <c r="AX32" s="1391">
        <f>IF(AX31="","",VLOOKUP(AX31,'【記載例】シフト記号表（勤務時間帯）'!$C$6:$L$47,10,FALSE))</f>
        <v>8</v>
      </c>
      <c r="AY32" s="1391">
        <f>IF(AY31="","",VLOOKUP(AY31,'【記載例】シフト記号表（勤務時間帯）'!$C$6:$L$47,10,FALSE))</f>
        <v>8</v>
      </c>
      <c r="AZ32" s="1391">
        <f>IF(AZ31="","",VLOOKUP(AZ31,'【記載例】シフト記号表（勤務時間帯）'!$C$6:$L$47,10,FALSE))</f>
        <v>8</v>
      </c>
      <c r="BA32" s="1391">
        <f>IF(BA31="","",VLOOKUP(BA31,'【記載例】シフト記号表（勤務時間帯）'!$C$6:$L$47,10,FALSE))</f>
        <v>8</v>
      </c>
      <c r="BB32" s="1392">
        <f>IF(BB31="","",VLOOKUP(BB31,'【記載例】シフト記号表（勤務時間帯）'!$C$6:$L$47,10,FALSE))</f>
        <v>8</v>
      </c>
      <c r="BC32" s="1390" t="str">
        <f>IF(BC31="","",VLOOKUP(BC31,'【記載例】シフト記号表（勤務時間帯）'!$C$6:$L$47,10,FALSE))</f>
        <v/>
      </c>
      <c r="BD32" s="1391" t="str">
        <f>IF(BD31="","",VLOOKUP(BD31,'【記載例】シフト記号表（勤務時間帯）'!$C$6:$L$47,10,FALSE))</f>
        <v/>
      </c>
      <c r="BE32" s="1391" t="str">
        <f>IF(BE31="","",VLOOKUP(BE31,'【記載例】シフト記号表（勤務時間帯）'!$C$6:$L$47,10,FALSE))</f>
        <v/>
      </c>
      <c r="BF32" s="3119">
        <f>IF($BI$3="４週",SUM(AA32:BB32),IF($BI$3="暦月",SUM(AA32:BE32),""))</f>
        <v>160</v>
      </c>
      <c r="BG32" s="3120"/>
      <c r="BH32" s="3121">
        <f>IF($BI$3="４週",BF32/4,IF($BI$3="暦月",(BF32/($BI$8/7)),""))</f>
        <v>40</v>
      </c>
      <c r="BI32" s="3120"/>
      <c r="BJ32" s="3116"/>
      <c r="BK32" s="3117"/>
      <c r="BL32" s="3117"/>
      <c r="BM32" s="3117"/>
      <c r="BN32" s="3118"/>
    </row>
    <row r="33" spans="2:66" ht="20.25" customHeight="1" x14ac:dyDescent="0.2">
      <c r="B33" s="3079">
        <f>B31+1</f>
        <v>9</v>
      </c>
      <c r="C33" s="3081"/>
      <c r="D33" s="3083"/>
      <c r="E33" s="3084"/>
      <c r="F33" s="3085"/>
      <c r="G33" s="3089" t="s">
        <v>2365</v>
      </c>
      <c r="H33" s="3090"/>
      <c r="I33" s="1385"/>
      <c r="J33" s="1386"/>
      <c r="K33" s="1385"/>
      <c r="L33" s="1386"/>
      <c r="M33" s="3093" t="s">
        <v>2338</v>
      </c>
      <c r="N33" s="3094"/>
      <c r="O33" s="3097" t="s">
        <v>2366</v>
      </c>
      <c r="P33" s="3098"/>
      <c r="Q33" s="3098"/>
      <c r="R33" s="3090"/>
      <c r="S33" s="3058" t="s">
        <v>2369</v>
      </c>
      <c r="T33" s="3059"/>
      <c r="U33" s="3059"/>
      <c r="V33" s="3059"/>
      <c r="W33" s="3060"/>
      <c r="X33" s="1395" t="s">
        <v>2341</v>
      </c>
      <c r="Y33" s="1396"/>
      <c r="Z33" s="1397"/>
      <c r="AA33" s="1398" t="s">
        <v>2342</v>
      </c>
      <c r="AB33" s="1399" t="s">
        <v>2342</v>
      </c>
      <c r="AC33" s="1399" t="s">
        <v>2342</v>
      </c>
      <c r="AD33" s="1399"/>
      <c r="AE33" s="1399"/>
      <c r="AF33" s="1399" t="s">
        <v>2342</v>
      </c>
      <c r="AG33" s="1400" t="s">
        <v>2342</v>
      </c>
      <c r="AH33" s="1398" t="s">
        <v>2342</v>
      </c>
      <c r="AI33" s="1399" t="s">
        <v>2342</v>
      </c>
      <c r="AJ33" s="1399" t="s">
        <v>2342</v>
      </c>
      <c r="AK33" s="1399"/>
      <c r="AL33" s="1399"/>
      <c r="AM33" s="1399" t="s">
        <v>2342</v>
      </c>
      <c r="AN33" s="1400" t="s">
        <v>2342</v>
      </c>
      <c r="AO33" s="1398" t="s">
        <v>2342</v>
      </c>
      <c r="AP33" s="1399" t="s">
        <v>2342</v>
      </c>
      <c r="AQ33" s="1399" t="s">
        <v>2342</v>
      </c>
      <c r="AR33" s="1399"/>
      <c r="AS33" s="1399"/>
      <c r="AT33" s="1399" t="s">
        <v>2342</v>
      </c>
      <c r="AU33" s="1400" t="s">
        <v>2342</v>
      </c>
      <c r="AV33" s="1398" t="s">
        <v>2342</v>
      </c>
      <c r="AW33" s="1399" t="s">
        <v>2342</v>
      </c>
      <c r="AX33" s="1399" t="s">
        <v>2342</v>
      </c>
      <c r="AY33" s="1399"/>
      <c r="AZ33" s="1399"/>
      <c r="BA33" s="1399" t="s">
        <v>2342</v>
      </c>
      <c r="BB33" s="1400" t="s">
        <v>2342</v>
      </c>
      <c r="BC33" s="1398"/>
      <c r="BD33" s="1399"/>
      <c r="BE33" s="1401"/>
      <c r="BF33" s="3064"/>
      <c r="BG33" s="3065"/>
      <c r="BH33" s="3066"/>
      <c r="BI33" s="3067"/>
      <c r="BJ33" s="3068"/>
      <c r="BK33" s="3069"/>
      <c r="BL33" s="3069"/>
      <c r="BM33" s="3069"/>
      <c r="BN33" s="3070"/>
    </row>
    <row r="34" spans="2:66" ht="20.25" customHeight="1" x14ac:dyDescent="0.2">
      <c r="B34" s="3107"/>
      <c r="C34" s="3108"/>
      <c r="D34" s="3109"/>
      <c r="E34" s="3084"/>
      <c r="F34" s="3085"/>
      <c r="G34" s="3122"/>
      <c r="H34" s="3123"/>
      <c r="I34" s="1385"/>
      <c r="J34" s="1386" t="str">
        <f>G33</f>
        <v>看護職員</v>
      </c>
      <c r="K34" s="1385"/>
      <c r="L34" s="1386" t="str">
        <f>M33</f>
        <v>A</v>
      </c>
      <c r="M34" s="3124"/>
      <c r="N34" s="3125"/>
      <c r="O34" s="3126"/>
      <c r="P34" s="3127"/>
      <c r="Q34" s="3127"/>
      <c r="R34" s="3123"/>
      <c r="S34" s="3058"/>
      <c r="T34" s="3059"/>
      <c r="U34" s="3059"/>
      <c r="V34" s="3059"/>
      <c r="W34" s="3060"/>
      <c r="X34" s="1402" t="s">
        <v>2344</v>
      </c>
      <c r="Y34" s="1403"/>
      <c r="Z34" s="1404"/>
      <c r="AA34" s="1390">
        <f>IF(AA33="","",VLOOKUP(AA33,'【記載例】シフト記号表（勤務時間帯）'!$C$6:$L$47,10,FALSE))</f>
        <v>8</v>
      </c>
      <c r="AB34" s="1391">
        <f>IF(AB33="","",VLOOKUP(AB33,'【記載例】シフト記号表（勤務時間帯）'!$C$6:$L$47,10,FALSE))</f>
        <v>8</v>
      </c>
      <c r="AC34" s="1391">
        <f>IF(AC33="","",VLOOKUP(AC33,'【記載例】シフト記号表（勤務時間帯）'!$C$6:$L$47,10,FALSE))</f>
        <v>8</v>
      </c>
      <c r="AD34" s="1391" t="str">
        <f>IF(AD33="","",VLOOKUP(AD33,'【記載例】シフト記号表（勤務時間帯）'!$C$6:$L$47,10,FALSE))</f>
        <v/>
      </c>
      <c r="AE34" s="1391" t="str">
        <f>IF(AE33="","",VLOOKUP(AE33,'【記載例】シフト記号表（勤務時間帯）'!$C$6:$L$47,10,FALSE))</f>
        <v/>
      </c>
      <c r="AF34" s="1391">
        <f>IF(AF33="","",VLOOKUP(AF33,'【記載例】シフト記号表（勤務時間帯）'!$C$6:$L$47,10,FALSE))</f>
        <v>8</v>
      </c>
      <c r="AG34" s="1392">
        <f>IF(AG33="","",VLOOKUP(AG33,'【記載例】シフト記号表（勤務時間帯）'!$C$6:$L$47,10,FALSE))</f>
        <v>8</v>
      </c>
      <c r="AH34" s="1390">
        <f>IF(AH33="","",VLOOKUP(AH33,'【記載例】シフト記号表（勤務時間帯）'!$C$6:$L$47,10,FALSE))</f>
        <v>8</v>
      </c>
      <c r="AI34" s="1391">
        <f>IF(AI33="","",VLOOKUP(AI33,'【記載例】シフト記号表（勤務時間帯）'!$C$6:$L$47,10,FALSE))</f>
        <v>8</v>
      </c>
      <c r="AJ34" s="1391">
        <f>IF(AJ33="","",VLOOKUP(AJ33,'【記載例】シフト記号表（勤務時間帯）'!$C$6:$L$47,10,FALSE))</f>
        <v>8</v>
      </c>
      <c r="AK34" s="1391" t="str">
        <f>IF(AK33="","",VLOOKUP(AK33,'【記載例】シフト記号表（勤務時間帯）'!$C$6:$L$47,10,FALSE))</f>
        <v/>
      </c>
      <c r="AL34" s="1391" t="str">
        <f>IF(AL33="","",VLOOKUP(AL33,'【記載例】シフト記号表（勤務時間帯）'!$C$6:$L$47,10,FALSE))</f>
        <v/>
      </c>
      <c r="AM34" s="1391">
        <f>IF(AM33="","",VLOOKUP(AM33,'【記載例】シフト記号表（勤務時間帯）'!$C$6:$L$47,10,FALSE))</f>
        <v>8</v>
      </c>
      <c r="AN34" s="1392">
        <f>IF(AN33="","",VLOOKUP(AN33,'【記載例】シフト記号表（勤務時間帯）'!$C$6:$L$47,10,FALSE))</f>
        <v>8</v>
      </c>
      <c r="AO34" s="1390">
        <f>IF(AO33="","",VLOOKUP(AO33,'【記載例】シフト記号表（勤務時間帯）'!$C$6:$L$47,10,FALSE))</f>
        <v>8</v>
      </c>
      <c r="AP34" s="1391">
        <f>IF(AP33="","",VLOOKUP(AP33,'【記載例】シフト記号表（勤務時間帯）'!$C$6:$L$47,10,FALSE))</f>
        <v>8</v>
      </c>
      <c r="AQ34" s="1391">
        <f>IF(AQ33="","",VLOOKUP(AQ33,'【記載例】シフト記号表（勤務時間帯）'!$C$6:$L$47,10,FALSE))</f>
        <v>8</v>
      </c>
      <c r="AR34" s="1391" t="str">
        <f>IF(AR33="","",VLOOKUP(AR33,'【記載例】シフト記号表（勤務時間帯）'!$C$6:$L$47,10,FALSE))</f>
        <v/>
      </c>
      <c r="AS34" s="1391" t="str">
        <f>IF(AS33="","",VLOOKUP(AS33,'【記載例】シフト記号表（勤務時間帯）'!$C$6:$L$47,10,FALSE))</f>
        <v/>
      </c>
      <c r="AT34" s="1391">
        <f>IF(AT33="","",VLOOKUP(AT33,'【記載例】シフト記号表（勤務時間帯）'!$C$6:$L$47,10,FALSE))</f>
        <v>8</v>
      </c>
      <c r="AU34" s="1392">
        <f>IF(AU33="","",VLOOKUP(AU33,'【記載例】シフト記号表（勤務時間帯）'!$C$6:$L$47,10,FALSE))</f>
        <v>8</v>
      </c>
      <c r="AV34" s="1390">
        <f>IF(AV33="","",VLOOKUP(AV33,'【記載例】シフト記号表（勤務時間帯）'!$C$6:$L$47,10,FALSE))</f>
        <v>8</v>
      </c>
      <c r="AW34" s="1391">
        <f>IF(AW33="","",VLOOKUP(AW33,'【記載例】シフト記号表（勤務時間帯）'!$C$6:$L$47,10,FALSE))</f>
        <v>8</v>
      </c>
      <c r="AX34" s="1391">
        <f>IF(AX33="","",VLOOKUP(AX33,'【記載例】シフト記号表（勤務時間帯）'!$C$6:$L$47,10,FALSE))</f>
        <v>8</v>
      </c>
      <c r="AY34" s="1391" t="str">
        <f>IF(AY33="","",VLOOKUP(AY33,'【記載例】シフト記号表（勤務時間帯）'!$C$6:$L$47,10,FALSE))</f>
        <v/>
      </c>
      <c r="AZ34" s="1391" t="str">
        <f>IF(AZ33="","",VLOOKUP(AZ33,'【記載例】シフト記号表（勤務時間帯）'!$C$6:$L$47,10,FALSE))</f>
        <v/>
      </c>
      <c r="BA34" s="1391">
        <f>IF(BA33="","",VLOOKUP(BA33,'【記載例】シフト記号表（勤務時間帯）'!$C$6:$L$47,10,FALSE))</f>
        <v>8</v>
      </c>
      <c r="BB34" s="1392">
        <f>IF(BB33="","",VLOOKUP(BB33,'【記載例】シフト記号表（勤務時間帯）'!$C$6:$L$47,10,FALSE))</f>
        <v>8</v>
      </c>
      <c r="BC34" s="1390" t="str">
        <f>IF(BC33="","",VLOOKUP(BC33,'【記載例】シフト記号表（勤務時間帯）'!$C$6:$L$47,10,FALSE))</f>
        <v/>
      </c>
      <c r="BD34" s="1391" t="str">
        <f>IF(BD33="","",VLOOKUP(BD33,'【記載例】シフト記号表（勤務時間帯）'!$C$6:$L$47,10,FALSE))</f>
        <v/>
      </c>
      <c r="BE34" s="1391" t="str">
        <f>IF(BE33="","",VLOOKUP(BE33,'【記載例】シフト記号表（勤務時間帯）'!$C$6:$L$47,10,FALSE))</f>
        <v/>
      </c>
      <c r="BF34" s="3119">
        <f>IF($BI$3="４週",SUM(AA34:BB34),IF($BI$3="暦月",SUM(AA34:BE34),""))</f>
        <v>160</v>
      </c>
      <c r="BG34" s="3120"/>
      <c r="BH34" s="3121">
        <f>IF($BI$3="４週",BF34/4,IF($BI$3="暦月",(BF34/($BI$8/7)),""))</f>
        <v>40</v>
      </c>
      <c r="BI34" s="3120"/>
      <c r="BJ34" s="3116"/>
      <c r="BK34" s="3117"/>
      <c r="BL34" s="3117"/>
      <c r="BM34" s="3117"/>
      <c r="BN34" s="3118"/>
    </row>
    <row r="35" spans="2:66" ht="20.25" customHeight="1" x14ac:dyDescent="0.2">
      <c r="B35" s="3079">
        <f>B33+1</f>
        <v>10</v>
      </c>
      <c r="C35" s="3081" t="s">
        <v>2370</v>
      </c>
      <c r="D35" s="3083" t="s">
        <v>2371</v>
      </c>
      <c r="E35" s="3084"/>
      <c r="F35" s="3085"/>
      <c r="G35" s="3089" t="s">
        <v>2372</v>
      </c>
      <c r="H35" s="3090"/>
      <c r="I35" s="1385"/>
      <c r="J35" s="1386"/>
      <c r="K35" s="1385"/>
      <c r="L35" s="1386"/>
      <c r="M35" s="3093" t="s">
        <v>2338</v>
      </c>
      <c r="N35" s="3094"/>
      <c r="O35" s="3097" t="s">
        <v>2373</v>
      </c>
      <c r="P35" s="3098"/>
      <c r="Q35" s="3098"/>
      <c r="R35" s="3090"/>
      <c r="S35" s="3058" t="s">
        <v>2374</v>
      </c>
      <c r="T35" s="3059"/>
      <c r="U35" s="3059"/>
      <c r="V35" s="3059"/>
      <c r="W35" s="3060"/>
      <c r="X35" s="1405" t="s">
        <v>2341</v>
      </c>
      <c r="Z35" s="1406"/>
      <c r="AA35" s="1398" t="s">
        <v>2375</v>
      </c>
      <c r="AB35" s="1399" t="s">
        <v>2376</v>
      </c>
      <c r="AC35" s="1399" t="s">
        <v>2363</v>
      </c>
      <c r="AD35" s="1399" t="s">
        <v>2363</v>
      </c>
      <c r="AE35" s="1399"/>
      <c r="AF35" s="1399" t="s">
        <v>2364</v>
      </c>
      <c r="AG35" s="1400"/>
      <c r="AH35" s="1398"/>
      <c r="AI35" s="1399" t="s">
        <v>2375</v>
      </c>
      <c r="AJ35" s="1399" t="s">
        <v>2376</v>
      </c>
      <c r="AK35" s="1399" t="s">
        <v>2363</v>
      </c>
      <c r="AL35" s="1399" t="s">
        <v>2363</v>
      </c>
      <c r="AM35" s="1399"/>
      <c r="AN35" s="1400" t="s">
        <v>2364</v>
      </c>
      <c r="AO35" s="1398" t="s">
        <v>2364</v>
      </c>
      <c r="AP35" s="1399"/>
      <c r="AQ35" s="1399" t="s">
        <v>2375</v>
      </c>
      <c r="AR35" s="1399" t="s">
        <v>2376</v>
      </c>
      <c r="AS35" s="1399" t="s">
        <v>2363</v>
      </c>
      <c r="AT35" s="1399" t="s">
        <v>2363</v>
      </c>
      <c r="AU35" s="1400"/>
      <c r="AV35" s="1398" t="s">
        <v>2364</v>
      </c>
      <c r="AW35" s="1399"/>
      <c r="AX35" s="1399"/>
      <c r="AY35" s="1399" t="s">
        <v>2375</v>
      </c>
      <c r="AZ35" s="1399" t="s">
        <v>2376</v>
      </c>
      <c r="BA35" s="1399" t="s">
        <v>2363</v>
      </c>
      <c r="BB35" s="1400" t="s">
        <v>2363</v>
      </c>
      <c r="BC35" s="1398"/>
      <c r="BD35" s="1399"/>
      <c r="BE35" s="1401"/>
      <c r="BF35" s="3064"/>
      <c r="BG35" s="3065"/>
      <c r="BH35" s="3066"/>
      <c r="BI35" s="3067"/>
      <c r="BJ35" s="3068"/>
      <c r="BK35" s="3069"/>
      <c r="BL35" s="3069"/>
      <c r="BM35" s="3069"/>
      <c r="BN35" s="3070"/>
    </row>
    <row r="36" spans="2:66" ht="20.25" customHeight="1" x14ac:dyDescent="0.2">
      <c r="B36" s="3107"/>
      <c r="C36" s="3108"/>
      <c r="D36" s="3109"/>
      <c r="E36" s="3084"/>
      <c r="F36" s="3085"/>
      <c r="G36" s="3122"/>
      <c r="H36" s="3123"/>
      <c r="I36" s="1385"/>
      <c r="J36" s="1386" t="str">
        <f>G35</f>
        <v>介護職員</v>
      </c>
      <c r="K36" s="1385"/>
      <c r="L36" s="1386" t="str">
        <f>M35</f>
        <v>A</v>
      </c>
      <c r="M36" s="3124"/>
      <c r="N36" s="3125"/>
      <c r="O36" s="3126"/>
      <c r="P36" s="3127"/>
      <c r="Q36" s="3127"/>
      <c r="R36" s="3123"/>
      <c r="S36" s="3058"/>
      <c r="T36" s="3059"/>
      <c r="U36" s="3059"/>
      <c r="V36" s="3059"/>
      <c r="W36" s="3060"/>
      <c r="X36" s="1402" t="s">
        <v>2344</v>
      </c>
      <c r="Y36" s="1403"/>
      <c r="Z36" s="1404"/>
      <c r="AA36" s="1390">
        <f>IF(AA35="","",VLOOKUP(AA35,'【記載例】シフト記号表（勤務時間帯）'!$C$6:$L$47,10,FALSE))</f>
        <v>8</v>
      </c>
      <c r="AB36" s="1391">
        <f>IF(AB35="","",VLOOKUP(AB35,'【記載例】シフト記号表（勤務時間帯）'!$C$6:$L$47,10,FALSE))</f>
        <v>8</v>
      </c>
      <c r="AC36" s="1391">
        <f>IF(AC35="","",VLOOKUP(AC35,'【記載例】シフト記号表（勤務時間帯）'!$C$6:$L$47,10,FALSE))</f>
        <v>7.9999999999999982</v>
      </c>
      <c r="AD36" s="1391">
        <f>IF(AD35="","",VLOOKUP(AD35,'【記載例】シフト記号表（勤務時間帯）'!$C$6:$L$47,10,FALSE))</f>
        <v>7.9999999999999982</v>
      </c>
      <c r="AE36" s="1391" t="str">
        <f>IF(AE35="","",VLOOKUP(AE35,'【記載例】シフト記号表（勤務時間帯）'!$C$6:$L$47,10,FALSE))</f>
        <v/>
      </c>
      <c r="AF36" s="1391">
        <f>IF(AF35="","",VLOOKUP(AF35,'【記載例】シフト記号表（勤務時間帯）'!$C$6:$L$47,10,FALSE))</f>
        <v>8</v>
      </c>
      <c r="AG36" s="1392" t="str">
        <f>IF(AG35="","",VLOOKUP(AG35,'【記載例】シフト記号表（勤務時間帯）'!$C$6:$L$47,10,FALSE))</f>
        <v/>
      </c>
      <c r="AH36" s="1390" t="str">
        <f>IF(AH35="","",VLOOKUP(AH35,'【記載例】シフト記号表（勤務時間帯）'!$C$6:$L$47,10,FALSE))</f>
        <v/>
      </c>
      <c r="AI36" s="1391">
        <f>IF(AI35="","",VLOOKUP(AI35,'【記載例】シフト記号表（勤務時間帯）'!$C$6:$L$47,10,FALSE))</f>
        <v>8</v>
      </c>
      <c r="AJ36" s="1391">
        <f>IF(AJ35="","",VLOOKUP(AJ35,'【記載例】シフト記号表（勤務時間帯）'!$C$6:$L$47,10,FALSE))</f>
        <v>8</v>
      </c>
      <c r="AK36" s="1391">
        <f>IF(AK35="","",VLOOKUP(AK35,'【記載例】シフト記号表（勤務時間帯）'!$C$6:$L$47,10,FALSE))</f>
        <v>7.9999999999999982</v>
      </c>
      <c r="AL36" s="1391">
        <f>IF(AL35="","",VLOOKUP(AL35,'【記載例】シフト記号表（勤務時間帯）'!$C$6:$L$47,10,FALSE))</f>
        <v>7.9999999999999982</v>
      </c>
      <c r="AM36" s="1391" t="str">
        <f>IF(AM35="","",VLOOKUP(AM35,'【記載例】シフト記号表（勤務時間帯）'!$C$6:$L$47,10,FALSE))</f>
        <v/>
      </c>
      <c r="AN36" s="1392">
        <f>IF(AN35="","",VLOOKUP(AN35,'【記載例】シフト記号表（勤務時間帯）'!$C$6:$L$47,10,FALSE))</f>
        <v>8</v>
      </c>
      <c r="AO36" s="1390">
        <f>IF(AO35="","",VLOOKUP(AO35,'【記載例】シフト記号表（勤務時間帯）'!$C$6:$L$47,10,FALSE))</f>
        <v>8</v>
      </c>
      <c r="AP36" s="1391" t="str">
        <f>IF(AP35="","",VLOOKUP(AP35,'【記載例】シフト記号表（勤務時間帯）'!$C$6:$L$47,10,FALSE))</f>
        <v/>
      </c>
      <c r="AQ36" s="1391">
        <f>IF(AQ35="","",VLOOKUP(AQ35,'【記載例】シフト記号表（勤務時間帯）'!$C$6:$L$47,10,FALSE))</f>
        <v>8</v>
      </c>
      <c r="AR36" s="1391">
        <f>IF(AR35="","",VLOOKUP(AR35,'【記載例】シフト記号表（勤務時間帯）'!$C$6:$L$47,10,FALSE))</f>
        <v>8</v>
      </c>
      <c r="AS36" s="1391">
        <f>IF(AS35="","",VLOOKUP(AS35,'【記載例】シフト記号表（勤務時間帯）'!$C$6:$L$47,10,FALSE))</f>
        <v>7.9999999999999982</v>
      </c>
      <c r="AT36" s="1391">
        <f>IF(AT35="","",VLOOKUP(AT35,'【記載例】シフト記号表（勤務時間帯）'!$C$6:$L$47,10,FALSE))</f>
        <v>7.9999999999999982</v>
      </c>
      <c r="AU36" s="1392" t="str">
        <f>IF(AU35="","",VLOOKUP(AU35,'【記載例】シフト記号表（勤務時間帯）'!$C$6:$L$47,10,FALSE))</f>
        <v/>
      </c>
      <c r="AV36" s="1390">
        <f>IF(AV35="","",VLOOKUP(AV35,'【記載例】シフト記号表（勤務時間帯）'!$C$6:$L$47,10,FALSE))</f>
        <v>8</v>
      </c>
      <c r="AW36" s="1391" t="str">
        <f>IF(AW35="","",VLOOKUP(AW35,'【記載例】シフト記号表（勤務時間帯）'!$C$6:$L$47,10,FALSE))</f>
        <v/>
      </c>
      <c r="AX36" s="1391" t="str">
        <f>IF(AX35="","",VLOOKUP(AX35,'【記載例】シフト記号表（勤務時間帯）'!$C$6:$L$47,10,FALSE))</f>
        <v/>
      </c>
      <c r="AY36" s="1391">
        <f>IF(AY35="","",VLOOKUP(AY35,'【記載例】シフト記号表（勤務時間帯）'!$C$6:$L$47,10,FALSE))</f>
        <v>8</v>
      </c>
      <c r="AZ36" s="1391">
        <f>IF(AZ35="","",VLOOKUP(AZ35,'【記載例】シフト記号表（勤務時間帯）'!$C$6:$L$47,10,FALSE))</f>
        <v>8</v>
      </c>
      <c r="BA36" s="1391">
        <f>IF(BA35="","",VLOOKUP(BA35,'【記載例】シフト記号表（勤務時間帯）'!$C$6:$L$47,10,FALSE))</f>
        <v>7.9999999999999982</v>
      </c>
      <c r="BB36" s="1392">
        <f>IF(BB35="","",VLOOKUP(BB35,'【記載例】シフト記号表（勤務時間帯）'!$C$6:$L$47,10,FALSE))</f>
        <v>7.9999999999999982</v>
      </c>
      <c r="BC36" s="1390" t="str">
        <f>IF(BC35="","",VLOOKUP(BC35,'【記載例】シフト記号表（勤務時間帯）'!$C$6:$L$47,10,FALSE))</f>
        <v/>
      </c>
      <c r="BD36" s="1391" t="str">
        <f>IF(BD35="","",VLOOKUP(BD35,'【記載例】シフト記号表（勤務時間帯）'!$C$6:$L$47,10,FALSE))</f>
        <v/>
      </c>
      <c r="BE36" s="1391" t="str">
        <f>IF(BE35="","",VLOOKUP(BE35,'【記載例】シフト記号表（勤務時間帯）'!$C$6:$L$47,10,FALSE))</f>
        <v/>
      </c>
      <c r="BF36" s="3119">
        <f>IF($BI$3="４週",SUM(AA36:BB36),IF($BI$3="暦月",SUM(AA36:BE36),""))</f>
        <v>160</v>
      </c>
      <c r="BG36" s="3120"/>
      <c r="BH36" s="3121">
        <f>IF($BI$3="４週",BF36/4,IF($BI$3="暦月",(BF36/($BI$8/7)),""))</f>
        <v>40</v>
      </c>
      <c r="BI36" s="3120"/>
      <c r="BJ36" s="3116"/>
      <c r="BK36" s="3117"/>
      <c r="BL36" s="3117"/>
      <c r="BM36" s="3117"/>
      <c r="BN36" s="3118"/>
    </row>
    <row r="37" spans="2:66" ht="20.25" customHeight="1" x14ac:dyDescent="0.2">
      <c r="B37" s="3079">
        <f>B35+1</f>
        <v>11</v>
      </c>
      <c r="C37" s="3081"/>
      <c r="D37" s="3083" t="s">
        <v>2371</v>
      </c>
      <c r="E37" s="3084"/>
      <c r="F37" s="3085"/>
      <c r="G37" s="3089" t="s">
        <v>2372</v>
      </c>
      <c r="H37" s="3090"/>
      <c r="I37" s="1385"/>
      <c r="J37" s="1386"/>
      <c r="K37" s="1385"/>
      <c r="L37" s="1386"/>
      <c r="M37" s="3093" t="s">
        <v>2338</v>
      </c>
      <c r="N37" s="3094"/>
      <c r="O37" s="3097" t="s">
        <v>2377</v>
      </c>
      <c r="P37" s="3098"/>
      <c r="Q37" s="3098"/>
      <c r="R37" s="3090"/>
      <c r="S37" s="3058" t="s">
        <v>2378</v>
      </c>
      <c r="T37" s="3059"/>
      <c r="U37" s="3059"/>
      <c r="V37" s="3059"/>
      <c r="W37" s="3060"/>
      <c r="X37" s="1405" t="s">
        <v>2341</v>
      </c>
      <c r="Z37" s="1406"/>
      <c r="AA37" s="1398"/>
      <c r="AB37" s="1399" t="s">
        <v>2375</v>
      </c>
      <c r="AC37" s="1399" t="s">
        <v>2376</v>
      </c>
      <c r="AD37" s="1399" t="s">
        <v>2364</v>
      </c>
      <c r="AE37" s="1399" t="s">
        <v>2363</v>
      </c>
      <c r="AF37" s="1399"/>
      <c r="AG37" s="1400" t="s">
        <v>2364</v>
      </c>
      <c r="AH37" s="1398" t="s">
        <v>2364</v>
      </c>
      <c r="AI37" s="1399"/>
      <c r="AJ37" s="1399" t="s">
        <v>2375</v>
      </c>
      <c r="AK37" s="1399" t="s">
        <v>2376</v>
      </c>
      <c r="AL37" s="1399" t="s">
        <v>2364</v>
      </c>
      <c r="AM37" s="1399" t="s">
        <v>2363</v>
      </c>
      <c r="AN37" s="1400"/>
      <c r="AO37" s="1398" t="s">
        <v>2364</v>
      </c>
      <c r="AP37" s="1399" t="s">
        <v>2363</v>
      </c>
      <c r="AQ37" s="1399"/>
      <c r="AR37" s="1399" t="s">
        <v>2375</v>
      </c>
      <c r="AS37" s="1399" t="s">
        <v>2376</v>
      </c>
      <c r="AT37" s="1399" t="s">
        <v>2364</v>
      </c>
      <c r="AU37" s="1400"/>
      <c r="AV37" s="1398"/>
      <c r="AW37" s="1399" t="s">
        <v>2364</v>
      </c>
      <c r="AX37" s="1399" t="s">
        <v>2363</v>
      </c>
      <c r="AY37" s="1399"/>
      <c r="AZ37" s="1399" t="s">
        <v>2375</v>
      </c>
      <c r="BA37" s="1399" t="s">
        <v>2376</v>
      </c>
      <c r="BB37" s="1400" t="s">
        <v>2364</v>
      </c>
      <c r="BC37" s="1398"/>
      <c r="BD37" s="1399"/>
      <c r="BE37" s="1401"/>
      <c r="BF37" s="3064"/>
      <c r="BG37" s="3065"/>
      <c r="BH37" s="3066"/>
      <c r="BI37" s="3067"/>
      <c r="BJ37" s="3068"/>
      <c r="BK37" s="3069"/>
      <c r="BL37" s="3069"/>
      <c r="BM37" s="3069"/>
      <c r="BN37" s="3070"/>
    </row>
    <row r="38" spans="2:66" ht="20.25" customHeight="1" x14ac:dyDescent="0.2">
      <c r="B38" s="3107"/>
      <c r="C38" s="3108"/>
      <c r="D38" s="3109"/>
      <c r="E38" s="3084"/>
      <c r="F38" s="3085"/>
      <c r="G38" s="3122"/>
      <c r="H38" s="3123"/>
      <c r="I38" s="1385"/>
      <c r="J38" s="1386" t="str">
        <f>G37</f>
        <v>介護職員</v>
      </c>
      <c r="K38" s="1385"/>
      <c r="L38" s="1386" t="str">
        <f>M37</f>
        <v>A</v>
      </c>
      <c r="M38" s="3124"/>
      <c r="N38" s="3125"/>
      <c r="O38" s="3126"/>
      <c r="P38" s="3127"/>
      <c r="Q38" s="3127"/>
      <c r="R38" s="3123"/>
      <c r="S38" s="3058"/>
      <c r="T38" s="3059"/>
      <c r="U38" s="3059"/>
      <c r="V38" s="3059"/>
      <c r="W38" s="3060"/>
      <c r="X38" s="1402" t="s">
        <v>2344</v>
      </c>
      <c r="Y38" s="1403"/>
      <c r="Z38" s="1404"/>
      <c r="AA38" s="1390" t="str">
        <f>IF(AA37="","",VLOOKUP(AA37,'【記載例】シフト記号表（勤務時間帯）'!$C$6:$L$47,10,FALSE))</f>
        <v/>
      </c>
      <c r="AB38" s="1391">
        <f>IF(AB37="","",VLOOKUP(AB37,'【記載例】シフト記号表（勤務時間帯）'!$C$6:$L$47,10,FALSE))</f>
        <v>8</v>
      </c>
      <c r="AC38" s="1391">
        <f>IF(AC37="","",VLOOKUP(AC37,'【記載例】シフト記号表（勤務時間帯）'!$C$6:$L$47,10,FALSE))</f>
        <v>8</v>
      </c>
      <c r="AD38" s="1391">
        <f>IF(AD37="","",VLOOKUP(AD37,'【記載例】シフト記号表（勤務時間帯）'!$C$6:$L$47,10,FALSE))</f>
        <v>8</v>
      </c>
      <c r="AE38" s="1391">
        <f>IF(AE37="","",VLOOKUP(AE37,'【記載例】シフト記号表（勤務時間帯）'!$C$6:$L$47,10,FALSE))</f>
        <v>7.9999999999999982</v>
      </c>
      <c r="AF38" s="1391" t="str">
        <f>IF(AF37="","",VLOOKUP(AF37,'【記載例】シフト記号表（勤務時間帯）'!$C$6:$L$47,10,FALSE))</f>
        <v/>
      </c>
      <c r="AG38" s="1392">
        <f>IF(AG37="","",VLOOKUP(AG37,'【記載例】シフト記号表（勤務時間帯）'!$C$6:$L$47,10,FALSE))</f>
        <v>8</v>
      </c>
      <c r="AH38" s="1390">
        <f>IF(AH37="","",VLOOKUP(AH37,'【記載例】シフト記号表（勤務時間帯）'!$C$6:$L$47,10,FALSE))</f>
        <v>8</v>
      </c>
      <c r="AI38" s="1391" t="str">
        <f>IF(AI37="","",VLOOKUP(AI37,'【記載例】シフト記号表（勤務時間帯）'!$C$6:$L$47,10,FALSE))</f>
        <v/>
      </c>
      <c r="AJ38" s="1391">
        <f>IF(AJ37="","",VLOOKUP(AJ37,'【記載例】シフト記号表（勤務時間帯）'!$C$6:$L$47,10,FALSE))</f>
        <v>8</v>
      </c>
      <c r="AK38" s="1391">
        <f>IF(AK37="","",VLOOKUP(AK37,'【記載例】シフト記号表（勤務時間帯）'!$C$6:$L$47,10,FALSE))</f>
        <v>8</v>
      </c>
      <c r="AL38" s="1391">
        <f>IF(AL37="","",VLOOKUP(AL37,'【記載例】シフト記号表（勤務時間帯）'!$C$6:$L$47,10,FALSE))</f>
        <v>8</v>
      </c>
      <c r="AM38" s="1391">
        <f>IF(AM37="","",VLOOKUP(AM37,'【記載例】シフト記号表（勤務時間帯）'!$C$6:$L$47,10,FALSE))</f>
        <v>7.9999999999999982</v>
      </c>
      <c r="AN38" s="1392" t="str">
        <f>IF(AN37="","",VLOOKUP(AN37,'【記載例】シフト記号表（勤務時間帯）'!$C$6:$L$47,10,FALSE))</f>
        <v/>
      </c>
      <c r="AO38" s="1390">
        <f>IF(AO37="","",VLOOKUP(AO37,'【記載例】シフト記号表（勤務時間帯）'!$C$6:$L$47,10,FALSE))</f>
        <v>8</v>
      </c>
      <c r="AP38" s="1391">
        <f>IF(AP37="","",VLOOKUP(AP37,'【記載例】シフト記号表（勤務時間帯）'!$C$6:$L$47,10,FALSE))</f>
        <v>7.9999999999999982</v>
      </c>
      <c r="AQ38" s="1391" t="str">
        <f>IF(AQ37="","",VLOOKUP(AQ37,'【記載例】シフト記号表（勤務時間帯）'!$C$6:$L$47,10,FALSE))</f>
        <v/>
      </c>
      <c r="AR38" s="1391">
        <f>IF(AR37="","",VLOOKUP(AR37,'【記載例】シフト記号表（勤務時間帯）'!$C$6:$L$47,10,FALSE))</f>
        <v>8</v>
      </c>
      <c r="AS38" s="1391">
        <f>IF(AS37="","",VLOOKUP(AS37,'【記載例】シフト記号表（勤務時間帯）'!$C$6:$L$47,10,FALSE))</f>
        <v>8</v>
      </c>
      <c r="AT38" s="1391">
        <f>IF(AT37="","",VLOOKUP(AT37,'【記載例】シフト記号表（勤務時間帯）'!$C$6:$L$47,10,FALSE))</f>
        <v>8</v>
      </c>
      <c r="AU38" s="1392" t="str">
        <f>IF(AU37="","",VLOOKUP(AU37,'【記載例】シフト記号表（勤務時間帯）'!$C$6:$L$47,10,FALSE))</f>
        <v/>
      </c>
      <c r="AV38" s="1390" t="str">
        <f>IF(AV37="","",VLOOKUP(AV37,'【記載例】シフト記号表（勤務時間帯）'!$C$6:$L$47,10,FALSE))</f>
        <v/>
      </c>
      <c r="AW38" s="1391">
        <f>IF(AW37="","",VLOOKUP(AW37,'【記載例】シフト記号表（勤務時間帯）'!$C$6:$L$47,10,FALSE))</f>
        <v>8</v>
      </c>
      <c r="AX38" s="1391">
        <f>IF(AX37="","",VLOOKUP(AX37,'【記載例】シフト記号表（勤務時間帯）'!$C$6:$L$47,10,FALSE))</f>
        <v>7.9999999999999982</v>
      </c>
      <c r="AY38" s="1391" t="str">
        <f>IF(AY37="","",VLOOKUP(AY37,'【記載例】シフト記号表（勤務時間帯）'!$C$6:$L$47,10,FALSE))</f>
        <v/>
      </c>
      <c r="AZ38" s="1391">
        <f>IF(AZ37="","",VLOOKUP(AZ37,'【記載例】シフト記号表（勤務時間帯）'!$C$6:$L$47,10,FALSE))</f>
        <v>8</v>
      </c>
      <c r="BA38" s="1391">
        <f>IF(BA37="","",VLOOKUP(BA37,'【記載例】シフト記号表（勤務時間帯）'!$C$6:$L$47,10,FALSE))</f>
        <v>8</v>
      </c>
      <c r="BB38" s="1392">
        <f>IF(BB37="","",VLOOKUP(BB37,'【記載例】シフト記号表（勤務時間帯）'!$C$6:$L$47,10,FALSE))</f>
        <v>8</v>
      </c>
      <c r="BC38" s="1390" t="str">
        <f>IF(BC37="","",VLOOKUP(BC37,'【記載例】シフト記号表（勤務時間帯）'!$C$6:$L$47,10,FALSE))</f>
        <v/>
      </c>
      <c r="BD38" s="1391" t="str">
        <f>IF(BD37="","",VLOOKUP(BD37,'【記載例】シフト記号表（勤務時間帯）'!$C$6:$L$47,10,FALSE))</f>
        <v/>
      </c>
      <c r="BE38" s="1391" t="str">
        <f>IF(BE37="","",VLOOKUP(BE37,'【記載例】シフト記号表（勤務時間帯）'!$C$6:$L$47,10,FALSE))</f>
        <v/>
      </c>
      <c r="BF38" s="3119">
        <f>IF($BI$3="４週",SUM(AA38:BB38),IF($BI$3="暦月",SUM(AA38:BE38),""))</f>
        <v>160</v>
      </c>
      <c r="BG38" s="3120"/>
      <c r="BH38" s="3121">
        <f>IF($BI$3="４週",BF38/4,IF($BI$3="暦月",(BF38/($BI$8/7)),""))</f>
        <v>40</v>
      </c>
      <c r="BI38" s="3120"/>
      <c r="BJ38" s="3116"/>
      <c r="BK38" s="3117"/>
      <c r="BL38" s="3117"/>
      <c r="BM38" s="3117"/>
      <c r="BN38" s="3118"/>
    </row>
    <row r="39" spans="2:66" ht="20.25" customHeight="1" x14ac:dyDescent="0.2">
      <c r="B39" s="3079">
        <f>B37+1</f>
        <v>12</v>
      </c>
      <c r="C39" s="3081"/>
      <c r="D39" s="3083" t="s">
        <v>2371</v>
      </c>
      <c r="E39" s="3084"/>
      <c r="F39" s="3085"/>
      <c r="G39" s="3089" t="s">
        <v>2372</v>
      </c>
      <c r="H39" s="3090"/>
      <c r="I39" s="1385"/>
      <c r="J39" s="1386"/>
      <c r="K39" s="1385"/>
      <c r="L39" s="1386"/>
      <c r="M39" s="3093" t="s">
        <v>2338</v>
      </c>
      <c r="N39" s="3094"/>
      <c r="O39" s="3097" t="s">
        <v>2377</v>
      </c>
      <c r="P39" s="3098"/>
      <c r="Q39" s="3098"/>
      <c r="R39" s="3090"/>
      <c r="S39" s="3058" t="s">
        <v>2379</v>
      </c>
      <c r="T39" s="3059"/>
      <c r="U39" s="3059"/>
      <c r="V39" s="3059"/>
      <c r="W39" s="3060"/>
      <c r="X39" s="1405" t="s">
        <v>2341</v>
      </c>
      <c r="Z39" s="1406"/>
      <c r="AA39" s="1398" t="s">
        <v>2364</v>
      </c>
      <c r="AB39" s="1399"/>
      <c r="AC39" s="1399" t="s">
        <v>2375</v>
      </c>
      <c r="AD39" s="1399" t="s">
        <v>2376</v>
      </c>
      <c r="AE39" s="1399" t="s">
        <v>2364</v>
      </c>
      <c r="AF39" s="1399" t="s">
        <v>2363</v>
      </c>
      <c r="AG39" s="1400"/>
      <c r="AH39" s="1398" t="s">
        <v>2363</v>
      </c>
      <c r="AI39" s="1399" t="s">
        <v>2364</v>
      </c>
      <c r="AJ39" s="1399"/>
      <c r="AK39" s="1399" t="s">
        <v>2375</v>
      </c>
      <c r="AL39" s="1399" t="s">
        <v>2376</v>
      </c>
      <c r="AM39" s="1399" t="s">
        <v>2364</v>
      </c>
      <c r="AN39" s="1400"/>
      <c r="AO39" s="1398" t="s">
        <v>2363</v>
      </c>
      <c r="AP39" s="1399" t="s">
        <v>2364</v>
      </c>
      <c r="AQ39" s="1399"/>
      <c r="AR39" s="1399"/>
      <c r="AS39" s="1399" t="s">
        <v>2375</v>
      </c>
      <c r="AT39" s="1399" t="s">
        <v>2376</v>
      </c>
      <c r="AU39" s="1400" t="s">
        <v>2363</v>
      </c>
      <c r="AV39" s="1398" t="s">
        <v>2363</v>
      </c>
      <c r="AW39" s="1399"/>
      <c r="AX39" s="1399" t="s">
        <v>2364</v>
      </c>
      <c r="AY39" s="1399" t="s">
        <v>2363</v>
      </c>
      <c r="AZ39" s="1399"/>
      <c r="BA39" s="1399" t="s">
        <v>2375</v>
      </c>
      <c r="BB39" s="1400" t="s">
        <v>2376</v>
      </c>
      <c r="BC39" s="1398"/>
      <c r="BD39" s="1399"/>
      <c r="BE39" s="1401"/>
      <c r="BF39" s="3064"/>
      <c r="BG39" s="3065"/>
      <c r="BH39" s="3066"/>
      <c r="BI39" s="3067"/>
      <c r="BJ39" s="3068"/>
      <c r="BK39" s="3069"/>
      <c r="BL39" s="3069"/>
      <c r="BM39" s="3069"/>
      <c r="BN39" s="3070"/>
    </row>
    <row r="40" spans="2:66" ht="20.25" customHeight="1" x14ac:dyDescent="0.2">
      <c r="B40" s="3107"/>
      <c r="C40" s="3108"/>
      <c r="D40" s="3109"/>
      <c r="E40" s="3084"/>
      <c r="F40" s="3085"/>
      <c r="G40" s="3122"/>
      <c r="H40" s="3123"/>
      <c r="I40" s="1385"/>
      <c r="J40" s="1386" t="str">
        <f>G39</f>
        <v>介護職員</v>
      </c>
      <c r="K40" s="1385"/>
      <c r="L40" s="1386" t="str">
        <f>M39</f>
        <v>A</v>
      </c>
      <c r="M40" s="3124"/>
      <c r="N40" s="3125"/>
      <c r="O40" s="3126"/>
      <c r="P40" s="3127"/>
      <c r="Q40" s="3127"/>
      <c r="R40" s="3123"/>
      <c r="S40" s="3058"/>
      <c r="T40" s="3059"/>
      <c r="U40" s="3059"/>
      <c r="V40" s="3059"/>
      <c r="W40" s="3060"/>
      <c r="X40" s="1402" t="s">
        <v>2344</v>
      </c>
      <c r="Y40" s="1403"/>
      <c r="Z40" s="1404"/>
      <c r="AA40" s="1390">
        <f>IF(AA39="","",VLOOKUP(AA39,'【記載例】シフト記号表（勤務時間帯）'!$C$6:$L$47,10,FALSE))</f>
        <v>8</v>
      </c>
      <c r="AB40" s="1391" t="str">
        <f>IF(AB39="","",VLOOKUP(AB39,'【記載例】シフト記号表（勤務時間帯）'!$C$6:$L$47,10,FALSE))</f>
        <v/>
      </c>
      <c r="AC40" s="1391">
        <f>IF(AC39="","",VLOOKUP(AC39,'【記載例】シフト記号表（勤務時間帯）'!$C$6:$L$47,10,FALSE))</f>
        <v>8</v>
      </c>
      <c r="AD40" s="1391">
        <f>IF(AD39="","",VLOOKUP(AD39,'【記載例】シフト記号表（勤務時間帯）'!$C$6:$L$47,10,FALSE))</f>
        <v>8</v>
      </c>
      <c r="AE40" s="1391">
        <f>IF(AE39="","",VLOOKUP(AE39,'【記載例】シフト記号表（勤務時間帯）'!$C$6:$L$47,10,FALSE))</f>
        <v>8</v>
      </c>
      <c r="AF40" s="1391">
        <f>IF(AF39="","",VLOOKUP(AF39,'【記載例】シフト記号表（勤務時間帯）'!$C$6:$L$47,10,FALSE))</f>
        <v>7.9999999999999982</v>
      </c>
      <c r="AG40" s="1392" t="str">
        <f>IF(AG39="","",VLOOKUP(AG39,'【記載例】シフト記号表（勤務時間帯）'!$C$6:$L$47,10,FALSE))</f>
        <v/>
      </c>
      <c r="AH40" s="1390">
        <f>IF(AH39="","",VLOOKUP(AH39,'【記載例】シフト記号表（勤務時間帯）'!$C$6:$L$47,10,FALSE))</f>
        <v>7.9999999999999982</v>
      </c>
      <c r="AI40" s="1391">
        <f>IF(AI39="","",VLOOKUP(AI39,'【記載例】シフト記号表（勤務時間帯）'!$C$6:$L$47,10,FALSE))</f>
        <v>8</v>
      </c>
      <c r="AJ40" s="1391" t="str">
        <f>IF(AJ39="","",VLOOKUP(AJ39,'【記載例】シフト記号表（勤務時間帯）'!$C$6:$L$47,10,FALSE))</f>
        <v/>
      </c>
      <c r="AK40" s="1391">
        <f>IF(AK39="","",VLOOKUP(AK39,'【記載例】シフト記号表（勤務時間帯）'!$C$6:$L$47,10,FALSE))</f>
        <v>8</v>
      </c>
      <c r="AL40" s="1391">
        <f>IF(AL39="","",VLOOKUP(AL39,'【記載例】シフト記号表（勤務時間帯）'!$C$6:$L$47,10,FALSE))</f>
        <v>8</v>
      </c>
      <c r="AM40" s="1391">
        <f>IF(AM39="","",VLOOKUP(AM39,'【記載例】シフト記号表（勤務時間帯）'!$C$6:$L$47,10,FALSE))</f>
        <v>8</v>
      </c>
      <c r="AN40" s="1392" t="str">
        <f>IF(AN39="","",VLOOKUP(AN39,'【記載例】シフト記号表（勤務時間帯）'!$C$6:$L$47,10,FALSE))</f>
        <v/>
      </c>
      <c r="AO40" s="1390">
        <f>IF(AO39="","",VLOOKUP(AO39,'【記載例】シフト記号表（勤務時間帯）'!$C$6:$L$47,10,FALSE))</f>
        <v>7.9999999999999982</v>
      </c>
      <c r="AP40" s="1391">
        <f>IF(AP39="","",VLOOKUP(AP39,'【記載例】シフト記号表（勤務時間帯）'!$C$6:$L$47,10,FALSE))</f>
        <v>8</v>
      </c>
      <c r="AQ40" s="1391" t="str">
        <f>IF(AQ39="","",VLOOKUP(AQ39,'【記載例】シフト記号表（勤務時間帯）'!$C$6:$L$47,10,FALSE))</f>
        <v/>
      </c>
      <c r="AR40" s="1391" t="str">
        <f>IF(AR39="","",VLOOKUP(AR39,'【記載例】シフト記号表（勤務時間帯）'!$C$6:$L$47,10,FALSE))</f>
        <v/>
      </c>
      <c r="AS40" s="1391">
        <f>IF(AS39="","",VLOOKUP(AS39,'【記載例】シフト記号表（勤務時間帯）'!$C$6:$L$47,10,FALSE))</f>
        <v>8</v>
      </c>
      <c r="AT40" s="1391">
        <f>IF(AT39="","",VLOOKUP(AT39,'【記載例】シフト記号表（勤務時間帯）'!$C$6:$L$47,10,FALSE))</f>
        <v>8</v>
      </c>
      <c r="AU40" s="1392">
        <f>IF(AU39="","",VLOOKUP(AU39,'【記載例】シフト記号表（勤務時間帯）'!$C$6:$L$47,10,FALSE))</f>
        <v>7.9999999999999982</v>
      </c>
      <c r="AV40" s="1390">
        <f>IF(AV39="","",VLOOKUP(AV39,'【記載例】シフト記号表（勤務時間帯）'!$C$6:$L$47,10,FALSE))</f>
        <v>7.9999999999999982</v>
      </c>
      <c r="AW40" s="1391" t="str">
        <f>IF(AW39="","",VLOOKUP(AW39,'【記載例】シフト記号表（勤務時間帯）'!$C$6:$L$47,10,FALSE))</f>
        <v/>
      </c>
      <c r="AX40" s="1391">
        <f>IF(AX39="","",VLOOKUP(AX39,'【記載例】シフト記号表（勤務時間帯）'!$C$6:$L$47,10,FALSE))</f>
        <v>8</v>
      </c>
      <c r="AY40" s="1391">
        <f>IF(AY39="","",VLOOKUP(AY39,'【記載例】シフト記号表（勤務時間帯）'!$C$6:$L$47,10,FALSE))</f>
        <v>7.9999999999999982</v>
      </c>
      <c r="AZ40" s="1391" t="str">
        <f>IF(AZ39="","",VLOOKUP(AZ39,'【記載例】シフト記号表（勤務時間帯）'!$C$6:$L$47,10,FALSE))</f>
        <v/>
      </c>
      <c r="BA40" s="1391">
        <f>IF(BA39="","",VLOOKUP(BA39,'【記載例】シフト記号表（勤務時間帯）'!$C$6:$L$47,10,FALSE))</f>
        <v>8</v>
      </c>
      <c r="BB40" s="1392">
        <f>IF(BB39="","",VLOOKUP(BB39,'【記載例】シフト記号表（勤務時間帯）'!$C$6:$L$47,10,FALSE))</f>
        <v>8</v>
      </c>
      <c r="BC40" s="1390" t="str">
        <f>IF(BC39="","",VLOOKUP(BC39,'【記載例】シフト記号表（勤務時間帯）'!$C$6:$L$47,10,FALSE))</f>
        <v/>
      </c>
      <c r="BD40" s="1391" t="str">
        <f>IF(BD39="","",VLOOKUP(BD39,'【記載例】シフト記号表（勤務時間帯）'!$C$6:$L$47,10,FALSE))</f>
        <v/>
      </c>
      <c r="BE40" s="1391" t="str">
        <f>IF(BE39="","",VLOOKUP(BE39,'【記載例】シフト記号表（勤務時間帯）'!$C$6:$L$47,10,FALSE))</f>
        <v/>
      </c>
      <c r="BF40" s="3119">
        <f>IF($BI$3="４週",SUM(AA40:BB40),IF($BI$3="暦月",SUM(AA40:BE40),""))</f>
        <v>160</v>
      </c>
      <c r="BG40" s="3120"/>
      <c r="BH40" s="3121">
        <f>IF($BI$3="４週",BF40/4,IF($BI$3="暦月",(BF40/($BI$8/7)),""))</f>
        <v>40</v>
      </c>
      <c r="BI40" s="3120"/>
      <c r="BJ40" s="3116"/>
      <c r="BK40" s="3117"/>
      <c r="BL40" s="3117"/>
      <c r="BM40" s="3117"/>
      <c r="BN40" s="3118"/>
    </row>
    <row r="41" spans="2:66" ht="20.25" customHeight="1" x14ac:dyDescent="0.2">
      <c r="B41" s="3079">
        <f>B39+1</f>
        <v>13</v>
      </c>
      <c r="C41" s="3081"/>
      <c r="D41" s="3083" t="s">
        <v>2371</v>
      </c>
      <c r="E41" s="3084"/>
      <c r="F41" s="3085"/>
      <c r="G41" s="3089" t="s">
        <v>2372</v>
      </c>
      <c r="H41" s="3090"/>
      <c r="I41" s="1385"/>
      <c r="J41" s="1386"/>
      <c r="K41" s="1385"/>
      <c r="L41" s="1386"/>
      <c r="M41" s="3093" t="s">
        <v>2338</v>
      </c>
      <c r="N41" s="3094"/>
      <c r="O41" s="3097" t="s">
        <v>2377</v>
      </c>
      <c r="P41" s="3098"/>
      <c r="Q41" s="3098"/>
      <c r="R41" s="3090"/>
      <c r="S41" s="3058" t="s">
        <v>2380</v>
      </c>
      <c r="T41" s="3059"/>
      <c r="U41" s="3059"/>
      <c r="V41" s="3059"/>
      <c r="W41" s="3060"/>
      <c r="X41" s="1405" t="s">
        <v>2341</v>
      </c>
      <c r="Z41" s="1406"/>
      <c r="AA41" s="1398" t="s">
        <v>2363</v>
      </c>
      <c r="AB41" s="1399" t="s">
        <v>2364</v>
      </c>
      <c r="AC41" s="1399"/>
      <c r="AD41" s="1399" t="s">
        <v>2375</v>
      </c>
      <c r="AE41" s="1399" t="s">
        <v>2376</v>
      </c>
      <c r="AF41" s="1399"/>
      <c r="AG41" s="1400" t="s">
        <v>2363</v>
      </c>
      <c r="AH41" s="1398" t="s">
        <v>2364</v>
      </c>
      <c r="AI41" s="1399" t="s">
        <v>2364</v>
      </c>
      <c r="AJ41" s="1399" t="s">
        <v>2363</v>
      </c>
      <c r="AK41" s="1399"/>
      <c r="AL41" s="1399" t="s">
        <v>2375</v>
      </c>
      <c r="AM41" s="1399" t="s">
        <v>2376</v>
      </c>
      <c r="AN41" s="1400"/>
      <c r="AO41" s="1398" t="s">
        <v>2364</v>
      </c>
      <c r="AP41" s="1399"/>
      <c r="AQ41" s="1399" t="s">
        <v>2364</v>
      </c>
      <c r="AR41" s="1399" t="s">
        <v>2364</v>
      </c>
      <c r="AS41" s="1399"/>
      <c r="AT41" s="1399" t="s">
        <v>2375</v>
      </c>
      <c r="AU41" s="1400" t="s">
        <v>2376</v>
      </c>
      <c r="AV41" s="1398" t="s">
        <v>2364</v>
      </c>
      <c r="AW41" s="1399" t="s">
        <v>2363</v>
      </c>
      <c r="AX41" s="1399"/>
      <c r="AY41" s="1399" t="s">
        <v>2364</v>
      </c>
      <c r="AZ41" s="1399" t="s">
        <v>2381</v>
      </c>
      <c r="BA41" s="1399"/>
      <c r="BB41" s="1400" t="s">
        <v>2375</v>
      </c>
      <c r="BC41" s="1398"/>
      <c r="BD41" s="1399"/>
      <c r="BE41" s="1401"/>
      <c r="BF41" s="3064"/>
      <c r="BG41" s="3065"/>
      <c r="BH41" s="3066"/>
      <c r="BI41" s="3067"/>
      <c r="BJ41" s="3068"/>
      <c r="BK41" s="3069"/>
      <c r="BL41" s="3069"/>
      <c r="BM41" s="3069"/>
      <c r="BN41" s="3070"/>
    </row>
    <row r="42" spans="2:66" ht="20.25" customHeight="1" x14ac:dyDescent="0.2">
      <c r="B42" s="3107"/>
      <c r="C42" s="3108"/>
      <c r="D42" s="3109"/>
      <c r="E42" s="3084"/>
      <c r="F42" s="3085"/>
      <c r="G42" s="3122"/>
      <c r="H42" s="3123"/>
      <c r="I42" s="1385"/>
      <c r="J42" s="1386" t="str">
        <f>G41</f>
        <v>介護職員</v>
      </c>
      <c r="K42" s="1385"/>
      <c r="L42" s="1386" t="str">
        <f>M41</f>
        <v>A</v>
      </c>
      <c r="M42" s="3124"/>
      <c r="N42" s="3125"/>
      <c r="O42" s="3126"/>
      <c r="P42" s="3127"/>
      <c r="Q42" s="3127"/>
      <c r="R42" s="3123"/>
      <c r="S42" s="3058"/>
      <c r="T42" s="3059"/>
      <c r="U42" s="3059"/>
      <c r="V42" s="3059"/>
      <c r="W42" s="3060"/>
      <c r="X42" s="1402" t="s">
        <v>2344</v>
      </c>
      <c r="Y42" s="1403"/>
      <c r="Z42" s="1404"/>
      <c r="AA42" s="1390">
        <f>IF(AA41="","",VLOOKUP(AA41,'【記載例】シフト記号表（勤務時間帯）'!$C$6:$L$47,10,FALSE))</f>
        <v>7.9999999999999982</v>
      </c>
      <c r="AB42" s="1391">
        <f>IF(AB41="","",VLOOKUP(AB41,'【記載例】シフト記号表（勤務時間帯）'!$C$6:$L$47,10,FALSE))</f>
        <v>8</v>
      </c>
      <c r="AC42" s="1391" t="str">
        <f>IF(AC41="","",VLOOKUP(AC41,'【記載例】シフト記号表（勤務時間帯）'!$C$6:$L$47,10,FALSE))</f>
        <v/>
      </c>
      <c r="AD42" s="1391">
        <f>IF(AD41="","",VLOOKUP(AD41,'【記載例】シフト記号表（勤務時間帯）'!$C$6:$L$47,10,FALSE))</f>
        <v>8</v>
      </c>
      <c r="AE42" s="1391">
        <f>IF(AE41="","",VLOOKUP(AE41,'【記載例】シフト記号表（勤務時間帯）'!$C$6:$L$47,10,FALSE))</f>
        <v>8</v>
      </c>
      <c r="AF42" s="1391" t="str">
        <f>IF(AF41="","",VLOOKUP(AF41,'【記載例】シフト記号表（勤務時間帯）'!$C$6:$L$47,10,FALSE))</f>
        <v/>
      </c>
      <c r="AG42" s="1392">
        <f>IF(AG41="","",VLOOKUP(AG41,'【記載例】シフト記号表（勤務時間帯）'!$C$6:$L$47,10,FALSE))</f>
        <v>7.9999999999999982</v>
      </c>
      <c r="AH42" s="1390">
        <f>IF(AH41="","",VLOOKUP(AH41,'【記載例】シフト記号表（勤務時間帯）'!$C$6:$L$47,10,FALSE))</f>
        <v>8</v>
      </c>
      <c r="AI42" s="1391">
        <f>IF(AI41="","",VLOOKUP(AI41,'【記載例】シフト記号表（勤務時間帯）'!$C$6:$L$47,10,FALSE))</f>
        <v>8</v>
      </c>
      <c r="AJ42" s="1391">
        <f>IF(AJ41="","",VLOOKUP(AJ41,'【記載例】シフト記号表（勤務時間帯）'!$C$6:$L$47,10,FALSE))</f>
        <v>7.9999999999999982</v>
      </c>
      <c r="AK42" s="1391" t="str">
        <f>IF(AK41="","",VLOOKUP(AK41,'【記載例】シフト記号表（勤務時間帯）'!$C$6:$L$47,10,FALSE))</f>
        <v/>
      </c>
      <c r="AL42" s="1391">
        <f>IF(AL41="","",VLOOKUP(AL41,'【記載例】シフト記号表（勤務時間帯）'!$C$6:$L$47,10,FALSE))</f>
        <v>8</v>
      </c>
      <c r="AM42" s="1391">
        <f>IF(AM41="","",VLOOKUP(AM41,'【記載例】シフト記号表（勤務時間帯）'!$C$6:$L$47,10,FALSE))</f>
        <v>8</v>
      </c>
      <c r="AN42" s="1392" t="str">
        <f>IF(AN41="","",VLOOKUP(AN41,'【記載例】シフト記号表（勤務時間帯）'!$C$6:$L$47,10,FALSE))</f>
        <v/>
      </c>
      <c r="AO42" s="1390">
        <f>IF(AO41="","",VLOOKUP(AO41,'【記載例】シフト記号表（勤務時間帯）'!$C$6:$L$47,10,FALSE))</f>
        <v>8</v>
      </c>
      <c r="AP42" s="1391" t="str">
        <f>IF(AP41="","",VLOOKUP(AP41,'【記載例】シフト記号表（勤務時間帯）'!$C$6:$L$47,10,FALSE))</f>
        <v/>
      </c>
      <c r="AQ42" s="1391">
        <f>IF(AQ41="","",VLOOKUP(AQ41,'【記載例】シフト記号表（勤務時間帯）'!$C$6:$L$47,10,FALSE))</f>
        <v>8</v>
      </c>
      <c r="AR42" s="1391">
        <f>IF(AR41="","",VLOOKUP(AR41,'【記載例】シフト記号表（勤務時間帯）'!$C$6:$L$47,10,FALSE))</f>
        <v>8</v>
      </c>
      <c r="AS42" s="1391" t="str">
        <f>IF(AS41="","",VLOOKUP(AS41,'【記載例】シフト記号表（勤務時間帯）'!$C$6:$L$47,10,FALSE))</f>
        <v/>
      </c>
      <c r="AT42" s="1391">
        <f>IF(AT41="","",VLOOKUP(AT41,'【記載例】シフト記号表（勤務時間帯）'!$C$6:$L$47,10,FALSE))</f>
        <v>8</v>
      </c>
      <c r="AU42" s="1392">
        <f>IF(AU41="","",VLOOKUP(AU41,'【記載例】シフト記号表（勤務時間帯）'!$C$6:$L$47,10,FALSE))</f>
        <v>8</v>
      </c>
      <c r="AV42" s="1390">
        <f>IF(AV41="","",VLOOKUP(AV41,'【記載例】シフト記号表（勤務時間帯）'!$C$6:$L$47,10,FALSE))</f>
        <v>8</v>
      </c>
      <c r="AW42" s="1391">
        <f>IF(AW41="","",VLOOKUP(AW41,'【記載例】シフト記号表（勤務時間帯）'!$C$6:$L$47,10,FALSE))</f>
        <v>7.9999999999999982</v>
      </c>
      <c r="AX42" s="1391" t="str">
        <f>IF(AX41="","",VLOOKUP(AX41,'【記載例】シフト記号表（勤務時間帯）'!$C$6:$L$47,10,FALSE))</f>
        <v/>
      </c>
      <c r="AY42" s="1391">
        <f>IF(AY41="","",VLOOKUP(AY41,'【記載例】シフト記号表（勤務時間帯）'!$C$6:$L$47,10,FALSE))</f>
        <v>8</v>
      </c>
      <c r="AZ42" s="1391">
        <f>IF(AZ41="","",VLOOKUP(AZ41,'【記載例】シフト記号表（勤務時間帯）'!$C$6:$L$47,10,FALSE))</f>
        <v>8</v>
      </c>
      <c r="BA42" s="1391" t="str">
        <f>IF(BA41="","",VLOOKUP(BA41,'【記載例】シフト記号表（勤務時間帯）'!$C$6:$L$47,10,FALSE))</f>
        <v/>
      </c>
      <c r="BB42" s="1392">
        <f>IF(BB41="","",VLOOKUP(BB41,'【記載例】シフト記号表（勤務時間帯）'!$C$6:$L$47,10,FALSE))</f>
        <v>8</v>
      </c>
      <c r="BC42" s="1390" t="str">
        <f>IF(BC41="","",VLOOKUP(BC41,'【記載例】シフト記号表（勤務時間帯）'!$C$6:$L$47,10,FALSE))</f>
        <v/>
      </c>
      <c r="BD42" s="1391" t="str">
        <f>IF(BD41="","",VLOOKUP(BD41,'【記載例】シフト記号表（勤務時間帯）'!$C$6:$L$47,10,FALSE))</f>
        <v/>
      </c>
      <c r="BE42" s="1391" t="str">
        <f>IF(BE41="","",VLOOKUP(BE41,'【記載例】シフト記号表（勤務時間帯）'!$C$6:$L$47,10,FALSE))</f>
        <v/>
      </c>
      <c r="BF42" s="3119">
        <f>IF($BI$3="４週",SUM(AA42:BB42),IF($BI$3="暦月",SUM(AA42:BE42),""))</f>
        <v>160</v>
      </c>
      <c r="BG42" s="3120"/>
      <c r="BH42" s="3121">
        <f>IF($BI$3="４週",BF42/4,IF($BI$3="暦月",(BF42/($BI$8/7)),""))</f>
        <v>40</v>
      </c>
      <c r="BI42" s="3120"/>
      <c r="BJ42" s="3116"/>
      <c r="BK42" s="3117"/>
      <c r="BL42" s="3117"/>
      <c r="BM42" s="3117"/>
      <c r="BN42" s="3118"/>
    </row>
    <row r="43" spans="2:66" ht="20.25" customHeight="1" x14ac:dyDescent="0.2">
      <c r="B43" s="3079">
        <f>B41+1</f>
        <v>14</v>
      </c>
      <c r="C43" s="3081"/>
      <c r="D43" s="3083" t="s">
        <v>2371</v>
      </c>
      <c r="E43" s="3084"/>
      <c r="F43" s="3085"/>
      <c r="G43" s="3089" t="s">
        <v>2372</v>
      </c>
      <c r="H43" s="3090"/>
      <c r="I43" s="1385"/>
      <c r="J43" s="1386"/>
      <c r="K43" s="1385"/>
      <c r="L43" s="1386"/>
      <c r="M43" s="3093" t="s">
        <v>2346</v>
      </c>
      <c r="N43" s="3094"/>
      <c r="O43" s="3097" t="s">
        <v>2377</v>
      </c>
      <c r="P43" s="3098"/>
      <c r="Q43" s="3098"/>
      <c r="R43" s="3090"/>
      <c r="S43" s="3058" t="s">
        <v>2382</v>
      </c>
      <c r="T43" s="3059"/>
      <c r="U43" s="3059"/>
      <c r="V43" s="3059"/>
      <c r="W43" s="3060"/>
      <c r="X43" s="1405" t="s">
        <v>2341</v>
      </c>
      <c r="Z43" s="1406"/>
      <c r="AA43" s="1398"/>
      <c r="AB43" s="1399" t="s">
        <v>2363</v>
      </c>
      <c r="AC43" s="1399" t="s">
        <v>2364</v>
      </c>
      <c r="AD43" s="1399"/>
      <c r="AE43" s="1399" t="s">
        <v>2364</v>
      </c>
      <c r="AF43" s="1399" t="s">
        <v>2364</v>
      </c>
      <c r="AG43" s="1400"/>
      <c r="AH43" s="1398"/>
      <c r="AI43" s="1399" t="s">
        <v>2363</v>
      </c>
      <c r="AJ43" s="1399" t="s">
        <v>2364</v>
      </c>
      <c r="AK43" s="1399" t="s">
        <v>2364</v>
      </c>
      <c r="AL43" s="1399"/>
      <c r="AM43" s="1399"/>
      <c r="AN43" s="1400" t="s">
        <v>2363</v>
      </c>
      <c r="AO43" s="1398"/>
      <c r="AP43" s="1399"/>
      <c r="AQ43" s="1399" t="s">
        <v>2363</v>
      </c>
      <c r="AR43" s="1399" t="s">
        <v>2363</v>
      </c>
      <c r="AS43" s="1399" t="s">
        <v>2364</v>
      </c>
      <c r="AT43" s="1399"/>
      <c r="AU43" s="1400" t="s">
        <v>2364</v>
      </c>
      <c r="AV43" s="1398"/>
      <c r="AW43" s="1399" t="s">
        <v>2364</v>
      </c>
      <c r="AX43" s="1399" t="s">
        <v>2364</v>
      </c>
      <c r="AY43" s="1399"/>
      <c r="AZ43" s="1399" t="s">
        <v>2364</v>
      </c>
      <c r="BA43" s="1399" t="s">
        <v>2363</v>
      </c>
      <c r="BB43" s="1400"/>
      <c r="BC43" s="1398"/>
      <c r="BD43" s="1399"/>
      <c r="BE43" s="1401"/>
      <c r="BF43" s="3064"/>
      <c r="BG43" s="3065"/>
      <c r="BH43" s="3066"/>
      <c r="BI43" s="3067"/>
      <c r="BJ43" s="3068"/>
      <c r="BK43" s="3069"/>
      <c r="BL43" s="3069"/>
      <c r="BM43" s="3069"/>
      <c r="BN43" s="3070"/>
    </row>
    <row r="44" spans="2:66" ht="20.25" customHeight="1" x14ac:dyDescent="0.2">
      <c r="B44" s="3107"/>
      <c r="C44" s="3108"/>
      <c r="D44" s="3109"/>
      <c r="E44" s="3084"/>
      <c r="F44" s="3085"/>
      <c r="G44" s="3122"/>
      <c r="H44" s="3123"/>
      <c r="I44" s="1385"/>
      <c r="J44" s="1386" t="str">
        <f>G43</f>
        <v>介護職員</v>
      </c>
      <c r="K44" s="1385"/>
      <c r="L44" s="1386" t="str">
        <f>M43</f>
        <v>C</v>
      </c>
      <c r="M44" s="3124"/>
      <c r="N44" s="3125"/>
      <c r="O44" s="3126"/>
      <c r="P44" s="3127"/>
      <c r="Q44" s="3127"/>
      <c r="R44" s="3123"/>
      <c r="S44" s="3058"/>
      <c r="T44" s="3059"/>
      <c r="U44" s="3059"/>
      <c r="V44" s="3059"/>
      <c r="W44" s="3060"/>
      <c r="X44" s="1402" t="s">
        <v>2344</v>
      </c>
      <c r="Y44" s="1403"/>
      <c r="Z44" s="1404"/>
      <c r="AA44" s="1390" t="str">
        <f>IF(AA43="","",VLOOKUP(AA43,'【記載例】シフト記号表（勤務時間帯）'!$C$6:$L$47,10,FALSE))</f>
        <v/>
      </c>
      <c r="AB44" s="1391">
        <f>IF(AB43="","",VLOOKUP(AB43,'【記載例】シフト記号表（勤務時間帯）'!$C$6:$L$47,10,FALSE))</f>
        <v>7.9999999999999982</v>
      </c>
      <c r="AC44" s="1391">
        <f>IF(AC43="","",VLOOKUP(AC43,'【記載例】シフト記号表（勤務時間帯）'!$C$6:$L$47,10,FALSE))</f>
        <v>8</v>
      </c>
      <c r="AD44" s="1391" t="str">
        <f>IF(AD43="","",VLOOKUP(AD43,'【記載例】シフト記号表（勤務時間帯）'!$C$6:$L$47,10,FALSE))</f>
        <v/>
      </c>
      <c r="AE44" s="1391">
        <f>IF(AE43="","",VLOOKUP(AE43,'【記載例】シフト記号表（勤務時間帯）'!$C$6:$L$47,10,FALSE))</f>
        <v>8</v>
      </c>
      <c r="AF44" s="1391">
        <f>IF(AF43="","",VLOOKUP(AF43,'【記載例】シフト記号表（勤務時間帯）'!$C$6:$L$47,10,FALSE))</f>
        <v>8</v>
      </c>
      <c r="AG44" s="1392" t="str">
        <f>IF(AG43="","",VLOOKUP(AG43,'【記載例】シフト記号表（勤務時間帯）'!$C$6:$L$47,10,FALSE))</f>
        <v/>
      </c>
      <c r="AH44" s="1390" t="str">
        <f>IF(AH43="","",VLOOKUP(AH43,'【記載例】シフト記号表（勤務時間帯）'!$C$6:$L$47,10,FALSE))</f>
        <v/>
      </c>
      <c r="AI44" s="1391">
        <f>IF(AI43="","",VLOOKUP(AI43,'【記載例】シフト記号表（勤務時間帯）'!$C$6:$L$47,10,FALSE))</f>
        <v>7.9999999999999982</v>
      </c>
      <c r="AJ44" s="1391">
        <f>IF(AJ43="","",VLOOKUP(AJ43,'【記載例】シフト記号表（勤務時間帯）'!$C$6:$L$47,10,FALSE))</f>
        <v>8</v>
      </c>
      <c r="AK44" s="1391">
        <f>IF(AK43="","",VLOOKUP(AK43,'【記載例】シフト記号表（勤務時間帯）'!$C$6:$L$47,10,FALSE))</f>
        <v>8</v>
      </c>
      <c r="AL44" s="1391" t="str">
        <f>IF(AL43="","",VLOOKUP(AL43,'【記載例】シフト記号表（勤務時間帯）'!$C$6:$L$47,10,FALSE))</f>
        <v/>
      </c>
      <c r="AM44" s="1391" t="str">
        <f>IF(AM43="","",VLOOKUP(AM43,'【記載例】シフト記号表（勤務時間帯）'!$C$6:$L$47,10,FALSE))</f>
        <v/>
      </c>
      <c r="AN44" s="1392">
        <f>IF(AN43="","",VLOOKUP(AN43,'【記載例】シフト記号表（勤務時間帯）'!$C$6:$L$47,10,FALSE))</f>
        <v>7.9999999999999982</v>
      </c>
      <c r="AO44" s="1390" t="str">
        <f>IF(AO43="","",VLOOKUP(AO43,'【記載例】シフト記号表（勤務時間帯）'!$C$6:$L$47,10,FALSE))</f>
        <v/>
      </c>
      <c r="AP44" s="1391" t="str">
        <f>IF(AP43="","",VLOOKUP(AP43,'【記載例】シフト記号表（勤務時間帯）'!$C$6:$L$47,10,FALSE))</f>
        <v/>
      </c>
      <c r="AQ44" s="1391">
        <f>IF(AQ43="","",VLOOKUP(AQ43,'【記載例】シフト記号表（勤務時間帯）'!$C$6:$L$47,10,FALSE))</f>
        <v>7.9999999999999982</v>
      </c>
      <c r="AR44" s="1391">
        <f>IF(AR43="","",VLOOKUP(AR43,'【記載例】シフト記号表（勤務時間帯）'!$C$6:$L$47,10,FALSE))</f>
        <v>7.9999999999999982</v>
      </c>
      <c r="AS44" s="1391">
        <f>IF(AS43="","",VLOOKUP(AS43,'【記載例】シフト記号表（勤務時間帯）'!$C$6:$L$47,10,FALSE))</f>
        <v>8</v>
      </c>
      <c r="AT44" s="1391" t="str">
        <f>IF(AT43="","",VLOOKUP(AT43,'【記載例】シフト記号表（勤務時間帯）'!$C$6:$L$47,10,FALSE))</f>
        <v/>
      </c>
      <c r="AU44" s="1392">
        <f>IF(AU43="","",VLOOKUP(AU43,'【記載例】シフト記号表（勤務時間帯）'!$C$6:$L$47,10,FALSE))</f>
        <v>8</v>
      </c>
      <c r="AV44" s="1390" t="str">
        <f>IF(AV43="","",VLOOKUP(AV43,'【記載例】シフト記号表（勤務時間帯）'!$C$6:$L$47,10,FALSE))</f>
        <v/>
      </c>
      <c r="AW44" s="1391">
        <f>IF(AW43="","",VLOOKUP(AW43,'【記載例】シフト記号表（勤務時間帯）'!$C$6:$L$47,10,FALSE))</f>
        <v>8</v>
      </c>
      <c r="AX44" s="1391">
        <f>IF(AX43="","",VLOOKUP(AX43,'【記載例】シフト記号表（勤務時間帯）'!$C$6:$L$47,10,FALSE))</f>
        <v>8</v>
      </c>
      <c r="AY44" s="1391" t="str">
        <f>IF(AY43="","",VLOOKUP(AY43,'【記載例】シフト記号表（勤務時間帯）'!$C$6:$L$47,10,FALSE))</f>
        <v/>
      </c>
      <c r="AZ44" s="1391">
        <f>IF(AZ43="","",VLOOKUP(AZ43,'【記載例】シフト記号表（勤務時間帯）'!$C$6:$L$47,10,FALSE))</f>
        <v>8</v>
      </c>
      <c r="BA44" s="1391">
        <f>IF(BA43="","",VLOOKUP(BA43,'【記載例】シフト記号表（勤務時間帯）'!$C$6:$L$47,10,FALSE))</f>
        <v>7.9999999999999982</v>
      </c>
      <c r="BB44" s="1392" t="str">
        <f>IF(BB43="","",VLOOKUP(BB43,'【記載例】シフト記号表（勤務時間帯）'!$C$6:$L$47,10,FALSE))</f>
        <v/>
      </c>
      <c r="BC44" s="1390" t="str">
        <f>IF(BC43="","",VLOOKUP(BC43,'【記載例】シフト記号表（勤務時間帯）'!$C$6:$L$47,10,FALSE))</f>
        <v/>
      </c>
      <c r="BD44" s="1391" t="str">
        <f>IF(BD43="","",VLOOKUP(BD43,'【記載例】シフト記号表（勤務時間帯）'!$C$6:$L$47,10,FALSE))</f>
        <v/>
      </c>
      <c r="BE44" s="1391" t="str">
        <f>IF(BE43="","",VLOOKUP(BE43,'【記載例】シフト記号表（勤務時間帯）'!$C$6:$L$47,10,FALSE))</f>
        <v/>
      </c>
      <c r="BF44" s="3119">
        <f>IF($BI$3="４週",SUM(AA44:BB44),IF($BI$3="暦月",SUM(AA44:BE44),""))</f>
        <v>128</v>
      </c>
      <c r="BG44" s="3120"/>
      <c r="BH44" s="3121">
        <f>IF($BI$3="４週",BF44/4,IF($BI$3="暦月",(BF44/($BI$8/7)),""))</f>
        <v>32</v>
      </c>
      <c r="BI44" s="3120"/>
      <c r="BJ44" s="3116"/>
      <c r="BK44" s="3117"/>
      <c r="BL44" s="3117"/>
      <c r="BM44" s="3117"/>
      <c r="BN44" s="3118"/>
    </row>
    <row r="45" spans="2:66" ht="20.25" customHeight="1" x14ac:dyDescent="0.2">
      <c r="B45" s="3079">
        <f>B43+1</f>
        <v>15</v>
      </c>
      <c r="C45" s="3081" t="s">
        <v>1609</v>
      </c>
      <c r="D45" s="3083" t="s">
        <v>2383</v>
      </c>
      <c r="E45" s="3084"/>
      <c r="F45" s="3085"/>
      <c r="G45" s="3089" t="s">
        <v>2372</v>
      </c>
      <c r="H45" s="3090"/>
      <c r="I45" s="1385"/>
      <c r="J45" s="1386"/>
      <c r="K45" s="1385"/>
      <c r="L45" s="1386"/>
      <c r="M45" s="3093" t="s">
        <v>2338</v>
      </c>
      <c r="N45" s="3094"/>
      <c r="O45" s="3097" t="s">
        <v>2373</v>
      </c>
      <c r="P45" s="3098"/>
      <c r="Q45" s="3098"/>
      <c r="R45" s="3090"/>
      <c r="S45" s="3058" t="s">
        <v>2384</v>
      </c>
      <c r="T45" s="3059"/>
      <c r="U45" s="3059"/>
      <c r="V45" s="3059"/>
      <c r="W45" s="3060"/>
      <c r="X45" s="1405" t="s">
        <v>2341</v>
      </c>
      <c r="Z45" s="1406"/>
      <c r="AA45" s="1398" t="s">
        <v>2364</v>
      </c>
      <c r="AB45" s="1399" t="s">
        <v>2364</v>
      </c>
      <c r="AC45" s="1399"/>
      <c r="AD45" s="1399"/>
      <c r="AE45" s="1399" t="s">
        <v>2375</v>
      </c>
      <c r="AF45" s="1399" t="s">
        <v>2376</v>
      </c>
      <c r="AG45" s="1400" t="s">
        <v>2363</v>
      </c>
      <c r="AH45" s="1398" t="s">
        <v>2363</v>
      </c>
      <c r="AI45" s="1399"/>
      <c r="AJ45" s="1399" t="s">
        <v>2364</v>
      </c>
      <c r="AK45" s="1399" t="s">
        <v>2364</v>
      </c>
      <c r="AL45" s="1399"/>
      <c r="AM45" s="1399" t="s">
        <v>2375</v>
      </c>
      <c r="AN45" s="1400" t="s">
        <v>2376</v>
      </c>
      <c r="AO45" s="1398" t="s">
        <v>2363</v>
      </c>
      <c r="AP45" s="1399" t="s">
        <v>2363</v>
      </c>
      <c r="AQ45" s="1399"/>
      <c r="AR45" s="1399" t="s">
        <v>2364</v>
      </c>
      <c r="AS45" s="1399"/>
      <c r="AT45" s="1399"/>
      <c r="AU45" s="1400" t="s">
        <v>2375</v>
      </c>
      <c r="AV45" s="1398" t="s">
        <v>2376</v>
      </c>
      <c r="AW45" s="1399" t="s">
        <v>2363</v>
      </c>
      <c r="AX45" s="1399" t="s">
        <v>2363</v>
      </c>
      <c r="AY45" s="1399"/>
      <c r="AZ45" s="1399" t="s">
        <v>2363</v>
      </c>
      <c r="BA45" s="1399" t="s">
        <v>2364</v>
      </c>
      <c r="BB45" s="1400" t="s">
        <v>2364</v>
      </c>
      <c r="BC45" s="1398"/>
      <c r="BD45" s="1399"/>
      <c r="BE45" s="1401"/>
      <c r="BF45" s="3064"/>
      <c r="BG45" s="3065"/>
      <c r="BH45" s="3066"/>
      <c r="BI45" s="3067"/>
      <c r="BJ45" s="3068"/>
      <c r="BK45" s="3069"/>
      <c r="BL45" s="3069"/>
      <c r="BM45" s="3069"/>
      <c r="BN45" s="3070"/>
    </row>
    <row r="46" spans="2:66" ht="20.25" customHeight="1" x14ac:dyDescent="0.2">
      <c r="B46" s="3107"/>
      <c r="C46" s="3108"/>
      <c r="D46" s="3109"/>
      <c r="E46" s="3084"/>
      <c r="F46" s="3085"/>
      <c r="G46" s="3122"/>
      <c r="H46" s="3123"/>
      <c r="I46" s="1385"/>
      <c r="J46" s="1386" t="str">
        <f>G45</f>
        <v>介護職員</v>
      </c>
      <c r="K46" s="1385"/>
      <c r="L46" s="1386" t="str">
        <f>M45</f>
        <v>A</v>
      </c>
      <c r="M46" s="3124"/>
      <c r="N46" s="3125"/>
      <c r="O46" s="3126"/>
      <c r="P46" s="3127"/>
      <c r="Q46" s="3127"/>
      <c r="R46" s="3123"/>
      <c r="S46" s="3058"/>
      <c r="T46" s="3059"/>
      <c r="U46" s="3059"/>
      <c r="V46" s="3059"/>
      <c r="W46" s="3060"/>
      <c r="X46" s="1402" t="s">
        <v>2344</v>
      </c>
      <c r="Y46" s="1403"/>
      <c r="Z46" s="1404"/>
      <c r="AA46" s="1390">
        <f>IF(AA45="","",VLOOKUP(AA45,'【記載例】シフト記号表（勤務時間帯）'!$C$6:$L$47,10,FALSE))</f>
        <v>8</v>
      </c>
      <c r="AB46" s="1391">
        <f>IF(AB45="","",VLOOKUP(AB45,'【記載例】シフト記号表（勤務時間帯）'!$C$6:$L$47,10,FALSE))</f>
        <v>8</v>
      </c>
      <c r="AC46" s="1391" t="str">
        <f>IF(AC45="","",VLOOKUP(AC45,'【記載例】シフト記号表（勤務時間帯）'!$C$6:$L$47,10,FALSE))</f>
        <v/>
      </c>
      <c r="AD46" s="1391" t="str">
        <f>IF(AD45="","",VLOOKUP(AD45,'【記載例】シフト記号表（勤務時間帯）'!$C$6:$L$47,10,FALSE))</f>
        <v/>
      </c>
      <c r="AE46" s="1391">
        <f>IF(AE45="","",VLOOKUP(AE45,'【記載例】シフト記号表（勤務時間帯）'!$C$6:$L$47,10,FALSE))</f>
        <v>8</v>
      </c>
      <c r="AF46" s="1391">
        <f>IF(AF45="","",VLOOKUP(AF45,'【記載例】シフト記号表（勤務時間帯）'!$C$6:$L$47,10,FALSE))</f>
        <v>8</v>
      </c>
      <c r="AG46" s="1392">
        <f>IF(AG45="","",VLOOKUP(AG45,'【記載例】シフト記号表（勤務時間帯）'!$C$6:$L$47,10,FALSE))</f>
        <v>7.9999999999999982</v>
      </c>
      <c r="AH46" s="1390">
        <f>IF(AH45="","",VLOOKUP(AH45,'【記載例】シフト記号表（勤務時間帯）'!$C$6:$L$47,10,FALSE))</f>
        <v>7.9999999999999982</v>
      </c>
      <c r="AI46" s="1391" t="str">
        <f>IF(AI45="","",VLOOKUP(AI45,'【記載例】シフト記号表（勤務時間帯）'!$C$6:$L$47,10,FALSE))</f>
        <v/>
      </c>
      <c r="AJ46" s="1391">
        <f>IF(AJ45="","",VLOOKUP(AJ45,'【記載例】シフト記号表（勤務時間帯）'!$C$6:$L$47,10,FALSE))</f>
        <v>8</v>
      </c>
      <c r="AK46" s="1391">
        <f>IF(AK45="","",VLOOKUP(AK45,'【記載例】シフト記号表（勤務時間帯）'!$C$6:$L$47,10,FALSE))</f>
        <v>8</v>
      </c>
      <c r="AL46" s="1391" t="str">
        <f>IF(AL45="","",VLOOKUP(AL45,'【記載例】シフト記号表（勤務時間帯）'!$C$6:$L$47,10,FALSE))</f>
        <v/>
      </c>
      <c r="AM46" s="1391">
        <f>IF(AM45="","",VLOOKUP(AM45,'【記載例】シフト記号表（勤務時間帯）'!$C$6:$L$47,10,FALSE))</f>
        <v>8</v>
      </c>
      <c r="AN46" s="1392">
        <f>IF(AN45="","",VLOOKUP(AN45,'【記載例】シフト記号表（勤務時間帯）'!$C$6:$L$47,10,FALSE))</f>
        <v>8</v>
      </c>
      <c r="AO46" s="1390">
        <f>IF(AO45="","",VLOOKUP(AO45,'【記載例】シフト記号表（勤務時間帯）'!$C$6:$L$47,10,FALSE))</f>
        <v>7.9999999999999982</v>
      </c>
      <c r="AP46" s="1391">
        <f>IF(AP45="","",VLOOKUP(AP45,'【記載例】シフト記号表（勤務時間帯）'!$C$6:$L$47,10,FALSE))</f>
        <v>7.9999999999999982</v>
      </c>
      <c r="AQ46" s="1391" t="str">
        <f>IF(AQ45="","",VLOOKUP(AQ45,'【記載例】シフト記号表（勤務時間帯）'!$C$6:$L$47,10,FALSE))</f>
        <v/>
      </c>
      <c r="AR46" s="1391">
        <f>IF(AR45="","",VLOOKUP(AR45,'【記載例】シフト記号表（勤務時間帯）'!$C$6:$L$47,10,FALSE))</f>
        <v>8</v>
      </c>
      <c r="AS46" s="1391" t="str">
        <f>IF(AS45="","",VLOOKUP(AS45,'【記載例】シフト記号表（勤務時間帯）'!$C$6:$L$47,10,FALSE))</f>
        <v/>
      </c>
      <c r="AT46" s="1391" t="str">
        <f>IF(AT45="","",VLOOKUP(AT45,'【記載例】シフト記号表（勤務時間帯）'!$C$6:$L$47,10,FALSE))</f>
        <v/>
      </c>
      <c r="AU46" s="1392">
        <f>IF(AU45="","",VLOOKUP(AU45,'【記載例】シフト記号表（勤務時間帯）'!$C$6:$L$47,10,FALSE))</f>
        <v>8</v>
      </c>
      <c r="AV46" s="1390">
        <f>IF(AV45="","",VLOOKUP(AV45,'【記載例】シフト記号表（勤務時間帯）'!$C$6:$L$47,10,FALSE))</f>
        <v>8</v>
      </c>
      <c r="AW46" s="1391">
        <f>IF(AW45="","",VLOOKUP(AW45,'【記載例】シフト記号表（勤務時間帯）'!$C$6:$L$47,10,FALSE))</f>
        <v>7.9999999999999982</v>
      </c>
      <c r="AX46" s="1391">
        <f>IF(AX45="","",VLOOKUP(AX45,'【記載例】シフト記号表（勤務時間帯）'!$C$6:$L$47,10,FALSE))</f>
        <v>7.9999999999999982</v>
      </c>
      <c r="AY46" s="1391" t="str">
        <f>IF(AY45="","",VLOOKUP(AY45,'【記載例】シフト記号表（勤務時間帯）'!$C$6:$L$47,10,FALSE))</f>
        <v/>
      </c>
      <c r="AZ46" s="1391">
        <f>IF(AZ45="","",VLOOKUP(AZ45,'【記載例】シフト記号表（勤務時間帯）'!$C$6:$L$47,10,FALSE))</f>
        <v>7.9999999999999982</v>
      </c>
      <c r="BA46" s="1391">
        <f>IF(BA45="","",VLOOKUP(BA45,'【記載例】シフト記号表（勤務時間帯）'!$C$6:$L$47,10,FALSE))</f>
        <v>8</v>
      </c>
      <c r="BB46" s="1392">
        <f>IF(BB45="","",VLOOKUP(BB45,'【記載例】シフト記号表（勤務時間帯）'!$C$6:$L$47,10,FALSE))</f>
        <v>8</v>
      </c>
      <c r="BC46" s="1390" t="str">
        <f>IF(BC45="","",VLOOKUP(BC45,'【記載例】シフト記号表（勤務時間帯）'!$C$6:$L$47,10,FALSE))</f>
        <v/>
      </c>
      <c r="BD46" s="1391" t="str">
        <f>IF(BD45="","",VLOOKUP(BD45,'【記載例】シフト記号表（勤務時間帯）'!$C$6:$L$47,10,FALSE))</f>
        <v/>
      </c>
      <c r="BE46" s="1391" t="str">
        <f>IF(BE45="","",VLOOKUP(BE45,'【記載例】シフト記号表（勤務時間帯）'!$C$6:$L$47,10,FALSE))</f>
        <v/>
      </c>
      <c r="BF46" s="3119">
        <f>IF($BI$3="４週",SUM(AA46:BB46),IF($BI$3="暦月",SUM(AA46:BE46),""))</f>
        <v>160</v>
      </c>
      <c r="BG46" s="3120"/>
      <c r="BH46" s="3121">
        <f>IF($BI$3="４週",BF46/4,IF($BI$3="暦月",(BF46/($BI$8/7)),""))</f>
        <v>40</v>
      </c>
      <c r="BI46" s="3120"/>
      <c r="BJ46" s="3116"/>
      <c r="BK46" s="3117"/>
      <c r="BL46" s="3117"/>
      <c r="BM46" s="3117"/>
      <c r="BN46" s="3118"/>
    </row>
    <row r="47" spans="2:66" ht="20.25" customHeight="1" x14ac:dyDescent="0.2">
      <c r="B47" s="3079">
        <f>B45+1</f>
        <v>16</v>
      </c>
      <c r="C47" s="3081"/>
      <c r="D47" s="3083" t="s">
        <v>2383</v>
      </c>
      <c r="E47" s="3084"/>
      <c r="F47" s="3085"/>
      <c r="G47" s="3089" t="s">
        <v>2372</v>
      </c>
      <c r="H47" s="3090"/>
      <c r="I47" s="1385"/>
      <c r="J47" s="1386"/>
      <c r="K47" s="1385"/>
      <c r="L47" s="1386"/>
      <c r="M47" s="3093" t="s">
        <v>2338</v>
      </c>
      <c r="N47" s="3094"/>
      <c r="O47" s="3097" t="s">
        <v>2377</v>
      </c>
      <c r="P47" s="3098"/>
      <c r="Q47" s="3098"/>
      <c r="R47" s="3090"/>
      <c r="S47" s="3058" t="s">
        <v>2385</v>
      </c>
      <c r="T47" s="3059"/>
      <c r="U47" s="3059"/>
      <c r="V47" s="3059"/>
      <c r="W47" s="3060"/>
      <c r="X47" s="1405" t="s">
        <v>2341</v>
      </c>
      <c r="Z47" s="1406"/>
      <c r="AA47" s="1398"/>
      <c r="AB47" s="1399" t="s">
        <v>2363</v>
      </c>
      <c r="AC47" s="1399" t="s">
        <v>2364</v>
      </c>
      <c r="AD47" s="1399" t="s">
        <v>2364</v>
      </c>
      <c r="AE47" s="1399"/>
      <c r="AF47" s="1399" t="s">
        <v>2375</v>
      </c>
      <c r="AG47" s="1400" t="s">
        <v>2376</v>
      </c>
      <c r="AH47" s="1398" t="s">
        <v>2364</v>
      </c>
      <c r="AI47" s="1399"/>
      <c r="AJ47" s="1399" t="s">
        <v>2364</v>
      </c>
      <c r="AK47" s="1399" t="s">
        <v>2364</v>
      </c>
      <c r="AL47" s="1399"/>
      <c r="AM47" s="1399"/>
      <c r="AN47" s="1400" t="s">
        <v>2375</v>
      </c>
      <c r="AO47" s="1398" t="s">
        <v>2376</v>
      </c>
      <c r="AP47" s="1399" t="s">
        <v>2364</v>
      </c>
      <c r="AQ47" s="1399" t="s">
        <v>2364</v>
      </c>
      <c r="AR47" s="1399" t="s">
        <v>2364</v>
      </c>
      <c r="AS47" s="1399" t="s">
        <v>2363</v>
      </c>
      <c r="AT47" s="1399" t="s">
        <v>2363</v>
      </c>
      <c r="AU47" s="1400"/>
      <c r="AV47" s="1398" t="s">
        <v>2375</v>
      </c>
      <c r="AW47" s="1399" t="s">
        <v>2376</v>
      </c>
      <c r="AX47" s="1399" t="s">
        <v>2363</v>
      </c>
      <c r="AY47" s="1399" t="s">
        <v>2364</v>
      </c>
      <c r="AZ47" s="1399"/>
      <c r="BA47" s="1399"/>
      <c r="BB47" s="1400" t="s">
        <v>2363</v>
      </c>
      <c r="BC47" s="1398"/>
      <c r="BD47" s="1399"/>
      <c r="BE47" s="1401"/>
      <c r="BF47" s="3064"/>
      <c r="BG47" s="3065"/>
      <c r="BH47" s="3066"/>
      <c r="BI47" s="3067"/>
      <c r="BJ47" s="3068"/>
      <c r="BK47" s="3069"/>
      <c r="BL47" s="3069"/>
      <c r="BM47" s="3069"/>
      <c r="BN47" s="3070"/>
    </row>
    <row r="48" spans="2:66" ht="20.25" customHeight="1" x14ac:dyDescent="0.2">
      <c r="B48" s="3107"/>
      <c r="C48" s="3108"/>
      <c r="D48" s="3109"/>
      <c r="E48" s="3084"/>
      <c r="F48" s="3085"/>
      <c r="G48" s="3122"/>
      <c r="H48" s="3123"/>
      <c r="I48" s="1385"/>
      <c r="J48" s="1386" t="str">
        <f>G47</f>
        <v>介護職員</v>
      </c>
      <c r="K48" s="1385"/>
      <c r="L48" s="1386" t="str">
        <f>M47</f>
        <v>A</v>
      </c>
      <c r="M48" s="3124"/>
      <c r="N48" s="3125"/>
      <c r="O48" s="3126"/>
      <c r="P48" s="3127"/>
      <c r="Q48" s="3127"/>
      <c r="R48" s="3123"/>
      <c r="S48" s="3058"/>
      <c r="T48" s="3059"/>
      <c r="U48" s="3059"/>
      <c r="V48" s="3059"/>
      <c r="W48" s="3060"/>
      <c r="X48" s="1402" t="s">
        <v>2344</v>
      </c>
      <c r="Y48" s="1403"/>
      <c r="Z48" s="1404"/>
      <c r="AA48" s="1390" t="str">
        <f>IF(AA47="","",VLOOKUP(AA47,'【記載例】シフト記号表（勤務時間帯）'!$C$6:$L$47,10,FALSE))</f>
        <v/>
      </c>
      <c r="AB48" s="1391">
        <f>IF(AB47="","",VLOOKUP(AB47,'【記載例】シフト記号表（勤務時間帯）'!$C$6:$L$47,10,FALSE))</f>
        <v>7.9999999999999982</v>
      </c>
      <c r="AC48" s="1391">
        <f>IF(AC47="","",VLOOKUP(AC47,'【記載例】シフト記号表（勤務時間帯）'!$C$6:$L$47,10,FALSE))</f>
        <v>8</v>
      </c>
      <c r="AD48" s="1391">
        <f>IF(AD47="","",VLOOKUP(AD47,'【記載例】シフト記号表（勤務時間帯）'!$C$6:$L$47,10,FALSE))</f>
        <v>8</v>
      </c>
      <c r="AE48" s="1391" t="str">
        <f>IF(AE47="","",VLOOKUP(AE47,'【記載例】シフト記号表（勤務時間帯）'!$C$6:$L$47,10,FALSE))</f>
        <v/>
      </c>
      <c r="AF48" s="1391">
        <f>IF(AF47="","",VLOOKUP(AF47,'【記載例】シフト記号表（勤務時間帯）'!$C$6:$L$47,10,FALSE))</f>
        <v>8</v>
      </c>
      <c r="AG48" s="1392">
        <f>IF(AG47="","",VLOOKUP(AG47,'【記載例】シフト記号表（勤務時間帯）'!$C$6:$L$47,10,FALSE))</f>
        <v>8</v>
      </c>
      <c r="AH48" s="1390">
        <f>IF(AH47="","",VLOOKUP(AH47,'【記載例】シフト記号表（勤務時間帯）'!$C$6:$L$47,10,FALSE))</f>
        <v>8</v>
      </c>
      <c r="AI48" s="1391" t="str">
        <f>IF(AI47="","",VLOOKUP(AI47,'【記載例】シフト記号表（勤務時間帯）'!$C$6:$L$47,10,FALSE))</f>
        <v/>
      </c>
      <c r="AJ48" s="1391">
        <f>IF(AJ47="","",VLOOKUP(AJ47,'【記載例】シフト記号表（勤務時間帯）'!$C$6:$L$47,10,FALSE))</f>
        <v>8</v>
      </c>
      <c r="AK48" s="1391">
        <f>IF(AK47="","",VLOOKUP(AK47,'【記載例】シフト記号表（勤務時間帯）'!$C$6:$L$47,10,FALSE))</f>
        <v>8</v>
      </c>
      <c r="AL48" s="1391" t="str">
        <f>IF(AL47="","",VLOOKUP(AL47,'【記載例】シフト記号表（勤務時間帯）'!$C$6:$L$47,10,FALSE))</f>
        <v/>
      </c>
      <c r="AM48" s="1391" t="str">
        <f>IF(AM47="","",VLOOKUP(AM47,'【記載例】シフト記号表（勤務時間帯）'!$C$6:$L$47,10,FALSE))</f>
        <v/>
      </c>
      <c r="AN48" s="1392">
        <f>IF(AN47="","",VLOOKUP(AN47,'【記載例】シフト記号表（勤務時間帯）'!$C$6:$L$47,10,FALSE))</f>
        <v>8</v>
      </c>
      <c r="AO48" s="1390">
        <f>IF(AO47="","",VLOOKUP(AO47,'【記載例】シフト記号表（勤務時間帯）'!$C$6:$L$47,10,FALSE))</f>
        <v>8</v>
      </c>
      <c r="AP48" s="1391">
        <f>IF(AP47="","",VLOOKUP(AP47,'【記載例】シフト記号表（勤務時間帯）'!$C$6:$L$47,10,FALSE))</f>
        <v>8</v>
      </c>
      <c r="AQ48" s="1391">
        <f>IF(AQ47="","",VLOOKUP(AQ47,'【記載例】シフト記号表（勤務時間帯）'!$C$6:$L$47,10,FALSE))</f>
        <v>8</v>
      </c>
      <c r="AR48" s="1391">
        <f>IF(AR47="","",VLOOKUP(AR47,'【記載例】シフト記号表（勤務時間帯）'!$C$6:$L$47,10,FALSE))</f>
        <v>8</v>
      </c>
      <c r="AS48" s="1391">
        <f>IF(AS47="","",VLOOKUP(AS47,'【記載例】シフト記号表（勤務時間帯）'!$C$6:$L$47,10,FALSE))</f>
        <v>7.9999999999999982</v>
      </c>
      <c r="AT48" s="1391">
        <f>IF(AT47="","",VLOOKUP(AT47,'【記載例】シフト記号表（勤務時間帯）'!$C$6:$L$47,10,FALSE))</f>
        <v>7.9999999999999982</v>
      </c>
      <c r="AU48" s="1392" t="str">
        <f>IF(AU47="","",VLOOKUP(AU47,'【記載例】シフト記号表（勤務時間帯）'!$C$6:$L$47,10,FALSE))</f>
        <v/>
      </c>
      <c r="AV48" s="1390">
        <f>IF(AV47="","",VLOOKUP(AV47,'【記載例】シフト記号表（勤務時間帯）'!$C$6:$L$47,10,FALSE))</f>
        <v>8</v>
      </c>
      <c r="AW48" s="1391">
        <f>IF(AW47="","",VLOOKUP(AW47,'【記載例】シフト記号表（勤務時間帯）'!$C$6:$L$47,10,FALSE))</f>
        <v>8</v>
      </c>
      <c r="AX48" s="1391">
        <f>IF(AX47="","",VLOOKUP(AX47,'【記載例】シフト記号表（勤務時間帯）'!$C$6:$L$47,10,FALSE))</f>
        <v>7.9999999999999982</v>
      </c>
      <c r="AY48" s="1391">
        <f>IF(AY47="","",VLOOKUP(AY47,'【記載例】シフト記号表（勤務時間帯）'!$C$6:$L$47,10,FALSE))</f>
        <v>8</v>
      </c>
      <c r="AZ48" s="1391" t="str">
        <f>IF(AZ47="","",VLOOKUP(AZ47,'【記載例】シフト記号表（勤務時間帯）'!$C$6:$L$47,10,FALSE))</f>
        <v/>
      </c>
      <c r="BA48" s="1391" t="str">
        <f>IF(BA47="","",VLOOKUP(BA47,'【記載例】シフト記号表（勤務時間帯）'!$C$6:$L$47,10,FALSE))</f>
        <v/>
      </c>
      <c r="BB48" s="1392">
        <f>IF(BB47="","",VLOOKUP(BB47,'【記載例】シフト記号表（勤務時間帯）'!$C$6:$L$47,10,FALSE))</f>
        <v>7.9999999999999982</v>
      </c>
      <c r="BC48" s="1390" t="str">
        <f>IF(BC47="","",VLOOKUP(BC47,'【記載例】シフト記号表（勤務時間帯）'!$C$6:$L$47,10,FALSE))</f>
        <v/>
      </c>
      <c r="BD48" s="1391" t="str">
        <f>IF(BD47="","",VLOOKUP(BD47,'【記載例】シフト記号表（勤務時間帯）'!$C$6:$L$47,10,FALSE))</f>
        <v/>
      </c>
      <c r="BE48" s="1391" t="str">
        <f>IF(BE47="","",VLOOKUP(BE47,'【記載例】シフト記号表（勤務時間帯）'!$C$6:$L$47,10,FALSE))</f>
        <v/>
      </c>
      <c r="BF48" s="3119">
        <f>IF($BI$3="４週",SUM(AA48:BB48),IF($BI$3="暦月",SUM(AA48:BE48),""))</f>
        <v>160</v>
      </c>
      <c r="BG48" s="3120"/>
      <c r="BH48" s="3121">
        <f>IF($BI$3="４週",BF48/4,IF($BI$3="暦月",(BF48/($BI$8/7)),""))</f>
        <v>40</v>
      </c>
      <c r="BI48" s="3120"/>
      <c r="BJ48" s="3116"/>
      <c r="BK48" s="3117"/>
      <c r="BL48" s="3117"/>
      <c r="BM48" s="3117"/>
      <c r="BN48" s="3118"/>
    </row>
    <row r="49" spans="2:66" ht="20.25" customHeight="1" x14ac:dyDescent="0.2">
      <c r="B49" s="3079">
        <f>B47+1</f>
        <v>17</v>
      </c>
      <c r="C49" s="3081"/>
      <c r="D49" s="3083" t="s">
        <v>2383</v>
      </c>
      <c r="E49" s="3084"/>
      <c r="F49" s="3085"/>
      <c r="G49" s="3089" t="s">
        <v>2372</v>
      </c>
      <c r="H49" s="3090"/>
      <c r="I49" s="1385"/>
      <c r="J49" s="1386"/>
      <c r="K49" s="1385"/>
      <c r="L49" s="1386"/>
      <c r="M49" s="3093" t="s">
        <v>2338</v>
      </c>
      <c r="N49" s="3094"/>
      <c r="O49" s="3097" t="s">
        <v>2377</v>
      </c>
      <c r="P49" s="3098"/>
      <c r="Q49" s="3098"/>
      <c r="R49" s="3090"/>
      <c r="S49" s="3058" t="s">
        <v>2386</v>
      </c>
      <c r="T49" s="3059"/>
      <c r="U49" s="3059"/>
      <c r="V49" s="3059"/>
      <c r="W49" s="3060"/>
      <c r="X49" s="1405" t="s">
        <v>2341</v>
      </c>
      <c r="Z49" s="1406"/>
      <c r="AA49" s="1398" t="s">
        <v>2363</v>
      </c>
      <c r="AB49" s="1399"/>
      <c r="AC49" s="1399" t="s">
        <v>2363</v>
      </c>
      <c r="AD49" s="1399"/>
      <c r="AE49" s="1399" t="s">
        <v>2364</v>
      </c>
      <c r="AF49" s="1399"/>
      <c r="AG49" s="1400" t="s">
        <v>2375</v>
      </c>
      <c r="AH49" s="1398" t="s">
        <v>2376</v>
      </c>
      <c r="AI49" s="1399" t="s">
        <v>2364</v>
      </c>
      <c r="AJ49" s="1399" t="s">
        <v>2364</v>
      </c>
      <c r="AK49" s="1399" t="s">
        <v>2363</v>
      </c>
      <c r="AL49" s="1399" t="s">
        <v>2363</v>
      </c>
      <c r="AM49" s="1399"/>
      <c r="AN49" s="1400" t="s">
        <v>2364</v>
      </c>
      <c r="AO49" s="1398" t="s">
        <v>2375</v>
      </c>
      <c r="AP49" s="1399" t="s">
        <v>2376</v>
      </c>
      <c r="AQ49" s="1399" t="s">
        <v>2363</v>
      </c>
      <c r="AR49" s="1399"/>
      <c r="AS49" s="1399" t="s">
        <v>2364</v>
      </c>
      <c r="AT49" s="1399" t="s">
        <v>2364</v>
      </c>
      <c r="AU49" s="1400"/>
      <c r="AV49" s="1398"/>
      <c r="AW49" s="1399" t="s">
        <v>2375</v>
      </c>
      <c r="AX49" s="1399" t="s">
        <v>2376</v>
      </c>
      <c r="AY49" s="1399" t="s">
        <v>2363</v>
      </c>
      <c r="AZ49" s="1399" t="s">
        <v>2364</v>
      </c>
      <c r="BA49" s="1399" t="s">
        <v>2364</v>
      </c>
      <c r="BB49" s="1400"/>
      <c r="BC49" s="1398"/>
      <c r="BD49" s="1399"/>
      <c r="BE49" s="1401"/>
      <c r="BF49" s="3064"/>
      <c r="BG49" s="3065"/>
      <c r="BH49" s="3066"/>
      <c r="BI49" s="3067"/>
      <c r="BJ49" s="3068"/>
      <c r="BK49" s="3069"/>
      <c r="BL49" s="3069"/>
      <c r="BM49" s="3069"/>
      <c r="BN49" s="3070"/>
    </row>
    <row r="50" spans="2:66" ht="20.25" customHeight="1" x14ac:dyDescent="0.2">
      <c r="B50" s="3107"/>
      <c r="C50" s="3108"/>
      <c r="D50" s="3109"/>
      <c r="E50" s="3084"/>
      <c r="F50" s="3085"/>
      <c r="G50" s="3122"/>
      <c r="H50" s="3123"/>
      <c r="I50" s="1385"/>
      <c r="J50" s="1386" t="str">
        <f>G49</f>
        <v>介護職員</v>
      </c>
      <c r="K50" s="1385"/>
      <c r="L50" s="1386" t="str">
        <f>M49</f>
        <v>A</v>
      </c>
      <c r="M50" s="3124"/>
      <c r="N50" s="3125"/>
      <c r="O50" s="3126"/>
      <c r="P50" s="3127"/>
      <c r="Q50" s="3127"/>
      <c r="R50" s="3123"/>
      <c r="S50" s="3058"/>
      <c r="T50" s="3059"/>
      <c r="U50" s="3059"/>
      <c r="V50" s="3059"/>
      <c r="W50" s="3060"/>
      <c r="X50" s="1402" t="s">
        <v>2344</v>
      </c>
      <c r="Y50" s="1403"/>
      <c r="Z50" s="1404"/>
      <c r="AA50" s="1390">
        <f>IF(AA49="","",VLOOKUP(AA49,'【記載例】シフト記号表（勤務時間帯）'!$C$6:$L$47,10,FALSE))</f>
        <v>7.9999999999999982</v>
      </c>
      <c r="AB50" s="1391" t="str">
        <f>IF(AB49="","",VLOOKUP(AB49,'【記載例】シフト記号表（勤務時間帯）'!$C$6:$L$47,10,FALSE))</f>
        <v/>
      </c>
      <c r="AC50" s="1391">
        <f>IF(AC49="","",VLOOKUP(AC49,'【記載例】シフト記号表（勤務時間帯）'!$C$6:$L$47,10,FALSE))</f>
        <v>7.9999999999999982</v>
      </c>
      <c r="AD50" s="1391" t="str">
        <f>IF(AD49="","",VLOOKUP(AD49,'【記載例】シフト記号表（勤務時間帯）'!$C$6:$L$47,10,FALSE))</f>
        <v/>
      </c>
      <c r="AE50" s="1391">
        <f>IF(AE49="","",VLOOKUP(AE49,'【記載例】シフト記号表（勤務時間帯）'!$C$6:$L$47,10,FALSE))</f>
        <v>8</v>
      </c>
      <c r="AF50" s="1391" t="str">
        <f>IF(AF49="","",VLOOKUP(AF49,'【記載例】シフト記号表（勤務時間帯）'!$C$6:$L$47,10,FALSE))</f>
        <v/>
      </c>
      <c r="AG50" s="1392">
        <f>IF(AG49="","",VLOOKUP(AG49,'【記載例】シフト記号表（勤務時間帯）'!$C$6:$L$47,10,FALSE))</f>
        <v>8</v>
      </c>
      <c r="AH50" s="1390">
        <f>IF(AH49="","",VLOOKUP(AH49,'【記載例】シフト記号表（勤務時間帯）'!$C$6:$L$47,10,FALSE))</f>
        <v>8</v>
      </c>
      <c r="AI50" s="1391">
        <f>IF(AI49="","",VLOOKUP(AI49,'【記載例】シフト記号表（勤務時間帯）'!$C$6:$L$47,10,FALSE))</f>
        <v>8</v>
      </c>
      <c r="AJ50" s="1391">
        <f>IF(AJ49="","",VLOOKUP(AJ49,'【記載例】シフト記号表（勤務時間帯）'!$C$6:$L$47,10,FALSE))</f>
        <v>8</v>
      </c>
      <c r="AK50" s="1391">
        <f>IF(AK49="","",VLOOKUP(AK49,'【記載例】シフト記号表（勤務時間帯）'!$C$6:$L$47,10,FALSE))</f>
        <v>7.9999999999999982</v>
      </c>
      <c r="AL50" s="1391">
        <f>IF(AL49="","",VLOOKUP(AL49,'【記載例】シフト記号表（勤務時間帯）'!$C$6:$L$47,10,FALSE))</f>
        <v>7.9999999999999982</v>
      </c>
      <c r="AM50" s="1391" t="str">
        <f>IF(AM49="","",VLOOKUP(AM49,'【記載例】シフト記号表（勤務時間帯）'!$C$6:$L$47,10,FALSE))</f>
        <v/>
      </c>
      <c r="AN50" s="1392">
        <f>IF(AN49="","",VLOOKUP(AN49,'【記載例】シフト記号表（勤務時間帯）'!$C$6:$L$47,10,FALSE))</f>
        <v>8</v>
      </c>
      <c r="AO50" s="1390">
        <f>IF(AO49="","",VLOOKUP(AO49,'【記載例】シフト記号表（勤務時間帯）'!$C$6:$L$47,10,FALSE))</f>
        <v>8</v>
      </c>
      <c r="AP50" s="1391">
        <f>IF(AP49="","",VLOOKUP(AP49,'【記載例】シフト記号表（勤務時間帯）'!$C$6:$L$47,10,FALSE))</f>
        <v>8</v>
      </c>
      <c r="AQ50" s="1391">
        <f>IF(AQ49="","",VLOOKUP(AQ49,'【記載例】シフト記号表（勤務時間帯）'!$C$6:$L$47,10,FALSE))</f>
        <v>7.9999999999999982</v>
      </c>
      <c r="AR50" s="1391" t="str">
        <f>IF(AR49="","",VLOOKUP(AR49,'【記載例】シフト記号表（勤務時間帯）'!$C$6:$L$47,10,FALSE))</f>
        <v/>
      </c>
      <c r="AS50" s="1391">
        <f>IF(AS49="","",VLOOKUP(AS49,'【記載例】シフト記号表（勤務時間帯）'!$C$6:$L$47,10,FALSE))</f>
        <v>8</v>
      </c>
      <c r="AT50" s="1391">
        <f>IF(AT49="","",VLOOKUP(AT49,'【記載例】シフト記号表（勤務時間帯）'!$C$6:$L$47,10,FALSE))</f>
        <v>8</v>
      </c>
      <c r="AU50" s="1392" t="str">
        <f>IF(AU49="","",VLOOKUP(AU49,'【記載例】シフト記号表（勤務時間帯）'!$C$6:$L$47,10,FALSE))</f>
        <v/>
      </c>
      <c r="AV50" s="1390" t="str">
        <f>IF(AV49="","",VLOOKUP(AV49,'【記載例】シフト記号表（勤務時間帯）'!$C$6:$L$47,10,FALSE))</f>
        <v/>
      </c>
      <c r="AW50" s="1391">
        <f>IF(AW49="","",VLOOKUP(AW49,'【記載例】シフト記号表（勤務時間帯）'!$C$6:$L$47,10,FALSE))</f>
        <v>8</v>
      </c>
      <c r="AX50" s="1391">
        <f>IF(AX49="","",VLOOKUP(AX49,'【記載例】シフト記号表（勤務時間帯）'!$C$6:$L$47,10,FALSE))</f>
        <v>8</v>
      </c>
      <c r="AY50" s="1391">
        <f>IF(AY49="","",VLOOKUP(AY49,'【記載例】シフト記号表（勤務時間帯）'!$C$6:$L$47,10,FALSE))</f>
        <v>7.9999999999999982</v>
      </c>
      <c r="AZ50" s="1391">
        <f>IF(AZ49="","",VLOOKUP(AZ49,'【記載例】シフト記号表（勤務時間帯）'!$C$6:$L$47,10,FALSE))</f>
        <v>8</v>
      </c>
      <c r="BA50" s="1391">
        <f>IF(BA49="","",VLOOKUP(BA49,'【記載例】シフト記号表（勤務時間帯）'!$C$6:$L$47,10,FALSE))</f>
        <v>8</v>
      </c>
      <c r="BB50" s="1392" t="str">
        <f>IF(BB49="","",VLOOKUP(BB49,'【記載例】シフト記号表（勤務時間帯）'!$C$6:$L$47,10,FALSE))</f>
        <v/>
      </c>
      <c r="BC50" s="1390" t="str">
        <f>IF(BC49="","",VLOOKUP(BC49,'【記載例】シフト記号表（勤務時間帯）'!$C$6:$L$47,10,FALSE))</f>
        <v/>
      </c>
      <c r="BD50" s="1391" t="str">
        <f>IF(BD49="","",VLOOKUP(BD49,'【記載例】シフト記号表（勤務時間帯）'!$C$6:$L$47,10,FALSE))</f>
        <v/>
      </c>
      <c r="BE50" s="1391" t="str">
        <f>IF(BE49="","",VLOOKUP(BE49,'【記載例】シフト記号表（勤務時間帯）'!$C$6:$L$47,10,FALSE))</f>
        <v/>
      </c>
      <c r="BF50" s="3119">
        <f>IF($BI$3="４週",SUM(AA50:BB50),IF($BI$3="暦月",SUM(AA50:BE50),""))</f>
        <v>160</v>
      </c>
      <c r="BG50" s="3120"/>
      <c r="BH50" s="3121">
        <f>IF($BI$3="４週",BF50/4,IF($BI$3="暦月",(BF50/($BI$8/7)),""))</f>
        <v>40</v>
      </c>
      <c r="BI50" s="3120"/>
      <c r="BJ50" s="3116"/>
      <c r="BK50" s="3117"/>
      <c r="BL50" s="3117"/>
      <c r="BM50" s="3117"/>
      <c r="BN50" s="3118"/>
    </row>
    <row r="51" spans="2:66" ht="20.25" customHeight="1" x14ac:dyDescent="0.2">
      <c r="B51" s="3079">
        <f>B49+1</f>
        <v>18</v>
      </c>
      <c r="C51" s="3081"/>
      <c r="D51" s="3083" t="s">
        <v>2383</v>
      </c>
      <c r="E51" s="3084"/>
      <c r="F51" s="3085"/>
      <c r="G51" s="3089" t="s">
        <v>2372</v>
      </c>
      <c r="H51" s="3090"/>
      <c r="I51" s="1385"/>
      <c r="J51" s="1386"/>
      <c r="K51" s="1385"/>
      <c r="L51" s="1386"/>
      <c r="M51" s="3093" t="s">
        <v>2338</v>
      </c>
      <c r="N51" s="3094"/>
      <c r="O51" s="3097" t="s">
        <v>2377</v>
      </c>
      <c r="P51" s="3098"/>
      <c r="Q51" s="3098"/>
      <c r="R51" s="3090"/>
      <c r="S51" s="3058" t="s">
        <v>2387</v>
      </c>
      <c r="T51" s="3059"/>
      <c r="U51" s="3059"/>
      <c r="V51" s="3059"/>
      <c r="W51" s="3060"/>
      <c r="X51" s="1405" t="s">
        <v>2341</v>
      </c>
      <c r="Z51" s="1406"/>
      <c r="AA51" s="1398" t="s">
        <v>2388</v>
      </c>
      <c r="AB51" s="1399"/>
      <c r="AC51" s="1399" t="s">
        <v>2364</v>
      </c>
      <c r="AD51" s="1399" t="s">
        <v>2363</v>
      </c>
      <c r="AE51" s="1399" t="s">
        <v>2363</v>
      </c>
      <c r="AF51" s="1399" t="s">
        <v>2363</v>
      </c>
      <c r="AG51" s="1400"/>
      <c r="AH51" s="1398" t="s">
        <v>2375</v>
      </c>
      <c r="AI51" s="1399" t="s">
        <v>2376</v>
      </c>
      <c r="AJ51" s="1399" t="s">
        <v>2363</v>
      </c>
      <c r="AK51" s="1399"/>
      <c r="AL51" s="1399" t="s">
        <v>2364</v>
      </c>
      <c r="AM51" s="1399" t="s">
        <v>2364</v>
      </c>
      <c r="AN51" s="1400"/>
      <c r="AO51" s="1398"/>
      <c r="AP51" s="1399" t="s">
        <v>2375</v>
      </c>
      <c r="AQ51" s="1399" t="s">
        <v>2376</v>
      </c>
      <c r="AR51" s="1399" t="s">
        <v>2363</v>
      </c>
      <c r="AS51" s="1399"/>
      <c r="AT51" s="1399" t="s">
        <v>2364</v>
      </c>
      <c r="AU51" s="1400" t="s">
        <v>2364</v>
      </c>
      <c r="AV51" s="1398" t="s">
        <v>2364</v>
      </c>
      <c r="AW51" s="1399"/>
      <c r="AX51" s="1399" t="s">
        <v>2375</v>
      </c>
      <c r="AY51" s="1399" t="s">
        <v>2376</v>
      </c>
      <c r="AZ51" s="1399" t="s">
        <v>2363</v>
      </c>
      <c r="BA51" s="1399"/>
      <c r="BB51" s="1400" t="s">
        <v>2364</v>
      </c>
      <c r="BC51" s="1398"/>
      <c r="BD51" s="1399"/>
      <c r="BE51" s="1401"/>
      <c r="BF51" s="3064"/>
      <c r="BG51" s="3065"/>
      <c r="BH51" s="3066"/>
      <c r="BI51" s="3067"/>
      <c r="BJ51" s="3068"/>
      <c r="BK51" s="3069"/>
      <c r="BL51" s="3069"/>
      <c r="BM51" s="3069"/>
      <c r="BN51" s="3070"/>
    </row>
    <row r="52" spans="2:66" ht="20.25" customHeight="1" x14ac:dyDescent="0.2">
      <c r="B52" s="3107"/>
      <c r="C52" s="3108"/>
      <c r="D52" s="3109"/>
      <c r="E52" s="3084"/>
      <c r="F52" s="3085"/>
      <c r="G52" s="3122"/>
      <c r="H52" s="3123"/>
      <c r="I52" s="1385"/>
      <c r="J52" s="1386" t="str">
        <f>G51</f>
        <v>介護職員</v>
      </c>
      <c r="K52" s="1385"/>
      <c r="L52" s="1386" t="str">
        <f>M51</f>
        <v>A</v>
      </c>
      <c r="M52" s="3124"/>
      <c r="N52" s="3125"/>
      <c r="O52" s="3126"/>
      <c r="P52" s="3127"/>
      <c r="Q52" s="3127"/>
      <c r="R52" s="3123"/>
      <c r="S52" s="3058"/>
      <c r="T52" s="3059"/>
      <c r="U52" s="3059"/>
      <c r="V52" s="3059"/>
      <c r="W52" s="3060"/>
      <c r="X52" s="1402" t="s">
        <v>2344</v>
      </c>
      <c r="Y52" s="1403"/>
      <c r="Z52" s="1404"/>
      <c r="AA52" s="1390">
        <f>IF(AA51="","",VLOOKUP(AA51,'【記載例】シフト記号表（勤務時間帯）'!$C$6:$L$47,10,FALSE))</f>
        <v>8</v>
      </c>
      <c r="AB52" s="1391" t="str">
        <f>IF(AB51="","",VLOOKUP(AB51,'【記載例】シフト記号表（勤務時間帯）'!$C$6:$L$47,10,FALSE))</f>
        <v/>
      </c>
      <c r="AC52" s="1391">
        <f>IF(AC51="","",VLOOKUP(AC51,'【記載例】シフト記号表（勤務時間帯）'!$C$6:$L$47,10,FALSE))</f>
        <v>8</v>
      </c>
      <c r="AD52" s="1391">
        <f>IF(AD51="","",VLOOKUP(AD51,'【記載例】シフト記号表（勤務時間帯）'!$C$6:$L$47,10,FALSE))</f>
        <v>7.9999999999999982</v>
      </c>
      <c r="AE52" s="1391">
        <f>IF(AE51="","",VLOOKUP(AE51,'【記載例】シフト記号表（勤務時間帯）'!$C$6:$L$47,10,FALSE))</f>
        <v>7.9999999999999982</v>
      </c>
      <c r="AF52" s="1391">
        <f>IF(AF51="","",VLOOKUP(AF51,'【記載例】シフト記号表（勤務時間帯）'!$C$6:$L$47,10,FALSE))</f>
        <v>7.9999999999999982</v>
      </c>
      <c r="AG52" s="1392" t="str">
        <f>IF(AG51="","",VLOOKUP(AG51,'【記載例】シフト記号表（勤務時間帯）'!$C$6:$L$47,10,FALSE))</f>
        <v/>
      </c>
      <c r="AH52" s="1390">
        <f>IF(AH51="","",VLOOKUP(AH51,'【記載例】シフト記号表（勤務時間帯）'!$C$6:$L$47,10,FALSE))</f>
        <v>8</v>
      </c>
      <c r="AI52" s="1391">
        <f>IF(AI51="","",VLOOKUP(AI51,'【記載例】シフト記号表（勤務時間帯）'!$C$6:$L$47,10,FALSE))</f>
        <v>8</v>
      </c>
      <c r="AJ52" s="1391">
        <f>IF(AJ51="","",VLOOKUP(AJ51,'【記載例】シフト記号表（勤務時間帯）'!$C$6:$L$47,10,FALSE))</f>
        <v>7.9999999999999982</v>
      </c>
      <c r="AK52" s="1391" t="str">
        <f>IF(AK51="","",VLOOKUP(AK51,'【記載例】シフト記号表（勤務時間帯）'!$C$6:$L$47,10,FALSE))</f>
        <v/>
      </c>
      <c r="AL52" s="1391">
        <f>IF(AL51="","",VLOOKUP(AL51,'【記載例】シフト記号表（勤務時間帯）'!$C$6:$L$47,10,FALSE))</f>
        <v>8</v>
      </c>
      <c r="AM52" s="1391">
        <f>IF(AM51="","",VLOOKUP(AM51,'【記載例】シフト記号表（勤務時間帯）'!$C$6:$L$47,10,FALSE))</f>
        <v>8</v>
      </c>
      <c r="AN52" s="1392" t="str">
        <f>IF(AN51="","",VLOOKUP(AN51,'【記載例】シフト記号表（勤務時間帯）'!$C$6:$L$47,10,FALSE))</f>
        <v/>
      </c>
      <c r="AO52" s="1390" t="str">
        <f>IF(AO51="","",VLOOKUP(AO51,'【記載例】シフト記号表（勤務時間帯）'!$C$6:$L$47,10,FALSE))</f>
        <v/>
      </c>
      <c r="AP52" s="1391">
        <f>IF(AP51="","",VLOOKUP(AP51,'【記載例】シフト記号表（勤務時間帯）'!$C$6:$L$47,10,FALSE))</f>
        <v>8</v>
      </c>
      <c r="AQ52" s="1391">
        <f>IF(AQ51="","",VLOOKUP(AQ51,'【記載例】シフト記号表（勤務時間帯）'!$C$6:$L$47,10,FALSE))</f>
        <v>8</v>
      </c>
      <c r="AR52" s="1391">
        <f>IF(AR51="","",VLOOKUP(AR51,'【記載例】シフト記号表（勤務時間帯）'!$C$6:$L$47,10,FALSE))</f>
        <v>7.9999999999999982</v>
      </c>
      <c r="AS52" s="1391" t="str">
        <f>IF(AS51="","",VLOOKUP(AS51,'【記載例】シフト記号表（勤務時間帯）'!$C$6:$L$47,10,FALSE))</f>
        <v/>
      </c>
      <c r="AT52" s="1391">
        <f>IF(AT51="","",VLOOKUP(AT51,'【記載例】シフト記号表（勤務時間帯）'!$C$6:$L$47,10,FALSE))</f>
        <v>8</v>
      </c>
      <c r="AU52" s="1392">
        <f>IF(AU51="","",VLOOKUP(AU51,'【記載例】シフト記号表（勤務時間帯）'!$C$6:$L$47,10,FALSE))</f>
        <v>8</v>
      </c>
      <c r="AV52" s="1390">
        <f>IF(AV51="","",VLOOKUP(AV51,'【記載例】シフト記号表（勤務時間帯）'!$C$6:$L$47,10,FALSE))</f>
        <v>8</v>
      </c>
      <c r="AW52" s="1391" t="str">
        <f>IF(AW51="","",VLOOKUP(AW51,'【記載例】シフト記号表（勤務時間帯）'!$C$6:$L$47,10,FALSE))</f>
        <v/>
      </c>
      <c r="AX52" s="1391">
        <f>IF(AX51="","",VLOOKUP(AX51,'【記載例】シフト記号表（勤務時間帯）'!$C$6:$L$47,10,FALSE))</f>
        <v>8</v>
      </c>
      <c r="AY52" s="1391">
        <f>IF(AY51="","",VLOOKUP(AY51,'【記載例】シフト記号表（勤務時間帯）'!$C$6:$L$47,10,FALSE))</f>
        <v>8</v>
      </c>
      <c r="AZ52" s="1391">
        <f>IF(AZ51="","",VLOOKUP(AZ51,'【記載例】シフト記号表（勤務時間帯）'!$C$6:$L$47,10,FALSE))</f>
        <v>7.9999999999999982</v>
      </c>
      <c r="BA52" s="1391" t="str">
        <f>IF(BA51="","",VLOOKUP(BA51,'【記載例】シフト記号表（勤務時間帯）'!$C$6:$L$47,10,FALSE))</f>
        <v/>
      </c>
      <c r="BB52" s="1392">
        <f>IF(BB51="","",VLOOKUP(BB51,'【記載例】シフト記号表（勤務時間帯）'!$C$6:$L$47,10,FALSE))</f>
        <v>8</v>
      </c>
      <c r="BC52" s="1390" t="str">
        <f>IF(BC51="","",VLOOKUP(BC51,'【記載例】シフト記号表（勤務時間帯）'!$C$6:$L$47,10,FALSE))</f>
        <v/>
      </c>
      <c r="BD52" s="1391" t="str">
        <f>IF(BD51="","",VLOOKUP(BD51,'【記載例】シフト記号表（勤務時間帯）'!$C$6:$L$47,10,FALSE))</f>
        <v/>
      </c>
      <c r="BE52" s="1391" t="str">
        <f>IF(BE51="","",VLOOKUP(BE51,'【記載例】シフト記号表（勤務時間帯）'!$C$6:$L$47,10,FALSE))</f>
        <v/>
      </c>
      <c r="BF52" s="3119">
        <f>IF($BI$3="４週",SUM(AA52:BB52),IF($BI$3="暦月",SUM(AA52:BE52),""))</f>
        <v>160</v>
      </c>
      <c r="BG52" s="3120"/>
      <c r="BH52" s="3121">
        <f>IF($BI$3="４週",BF52/4,IF($BI$3="暦月",(BF52/($BI$8/7)),""))</f>
        <v>40</v>
      </c>
      <c r="BI52" s="3120"/>
      <c r="BJ52" s="3116"/>
      <c r="BK52" s="3117"/>
      <c r="BL52" s="3117"/>
      <c r="BM52" s="3117"/>
      <c r="BN52" s="3118"/>
    </row>
    <row r="53" spans="2:66" ht="20.25" customHeight="1" x14ac:dyDescent="0.2">
      <c r="B53" s="3079">
        <f>B51+1</f>
        <v>19</v>
      </c>
      <c r="C53" s="3081"/>
      <c r="D53" s="3083" t="s">
        <v>2383</v>
      </c>
      <c r="E53" s="3084"/>
      <c r="F53" s="3085"/>
      <c r="G53" s="3089" t="s">
        <v>2372</v>
      </c>
      <c r="H53" s="3090"/>
      <c r="I53" s="1393"/>
      <c r="J53" s="1394"/>
      <c r="K53" s="1393"/>
      <c r="L53" s="1394"/>
      <c r="M53" s="3093" t="s">
        <v>2346</v>
      </c>
      <c r="N53" s="3094"/>
      <c r="O53" s="3097" t="s">
        <v>2377</v>
      </c>
      <c r="P53" s="3098"/>
      <c r="Q53" s="3098"/>
      <c r="R53" s="3090"/>
      <c r="S53" s="3058" t="s">
        <v>2389</v>
      </c>
      <c r="T53" s="3059"/>
      <c r="U53" s="3059"/>
      <c r="V53" s="3059"/>
      <c r="W53" s="3060"/>
      <c r="X53" s="1395" t="s">
        <v>2341</v>
      </c>
      <c r="Y53" s="1396"/>
      <c r="Z53" s="1397"/>
      <c r="AA53" s="1398" t="s">
        <v>2364</v>
      </c>
      <c r="AB53" s="1399"/>
      <c r="AC53" s="1399"/>
      <c r="AD53" s="1399" t="s">
        <v>2364</v>
      </c>
      <c r="AE53" s="1399"/>
      <c r="AF53" s="1399" t="s">
        <v>2364</v>
      </c>
      <c r="AG53" s="1400" t="s">
        <v>2364</v>
      </c>
      <c r="AH53" s="1398"/>
      <c r="AI53" s="1399" t="s">
        <v>2364</v>
      </c>
      <c r="AJ53" s="1399"/>
      <c r="AK53" s="1399"/>
      <c r="AL53" s="1399" t="s">
        <v>2364</v>
      </c>
      <c r="AM53" s="1399" t="s">
        <v>2363</v>
      </c>
      <c r="AN53" s="1400" t="s">
        <v>2363</v>
      </c>
      <c r="AO53" s="1398" t="s">
        <v>2364</v>
      </c>
      <c r="AP53" s="1399"/>
      <c r="AQ53" s="1399" t="s">
        <v>2364</v>
      </c>
      <c r="AR53" s="1399"/>
      <c r="AS53" s="1399" t="s">
        <v>2364</v>
      </c>
      <c r="AT53" s="1399"/>
      <c r="AU53" s="1400" t="s">
        <v>2363</v>
      </c>
      <c r="AV53" s="1398" t="s">
        <v>2363</v>
      </c>
      <c r="AW53" s="1399" t="s">
        <v>2364</v>
      </c>
      <c r="AX53" s="1399"/>
      <c r="AY53" s="1399" t="s">
        <v>2364</v>
      </c>
      <c r="AZ53" s="1399"/>
      <c r="BA53" s="1399" t="s">
        <v>2363</v>
      </c>
      <c r="BB53" s="1400"/>
      <c r="BC53" s="1398"/>
      <c r="BD53" s="1399"/>
      <c r="BE53" s="1401"/>
      <c r="BF53" s="3064"/>
      <c r="BG53" s="3065"/>
      <c r="BH53" s="3066"/>
      <c r="BI53" s="3067"/>
      <c r="BJ53" s="3068"/>
      <c r="BK53" s="3069"/>
      <c r="BL53" s="3069"/>
      <c r="BM53" s="3069"/>
      <c r="BN53" s="3070"/>
    </row>
    <row r="54" spans="2:66" ht="20.25" customHeight="1" x14ac:dyDescent="0.2">
      <c r="B54" s="3107"/>
      <c r="C54" s="3108"/>
      <c r="D54" s="3109"/>
      <c r="E54" s="3084"/>
      <c r="F54" s="3085"/>
      <c r="G54" s="3122"/>
      <c r="H54" s="3123"/>
      <c r="I54" s="1385"/>
      <c r="J54" s="1386" t="str">
        <f>G53</f>
        <v>介護職員</v>
      </c>
      <c r="K54" s="1385"/>
      <c r="L54" s="1386" t="str">
        <f>M53</f>
        <v>C</v>
      </c>
      <c r="M54" s="3124"/>
      <c r="N54" s="3125"/>
      <c r="O54" s="3126"/>
      <c r="P54" s="3127"/>
      <c r="Q54" s="3127"/>
      <c r="R54" s="3123"/>
      <c r="S54" s="3058"/>
      <c r="T54" s="3059"/>
      <c r="U54" s="3059"/>
      <c r="V54" s="3059"/>
      <c r="W54" s="3060"/>
      <c r="X54" s="1402" t="s">
        <v>2344</v>
      </c>
      <c r="Y54" s="1388"/>
      <c r="Z54" s="1389"/>
      <c r="AA54" s="1390">
        <f>IF(AA53="","",VLOOKUP(AA53,'【記載例】シフト記号表（勤務時間帯）'!$C$6:$L$47,10,FALSE))</f>
        <v>8</v>
      </c>
      <c r="AB54" s="1391" t="str">
        <f>IF(AB53="","",VLOOKUP(AB53,'【記載例】シフト記号表（勤務時間帯）'!$C$6:$L$47,10,FALSE))</f>
        <v/>
      </c>
      <c r="AC54" s="1391" t="str">
        <f>IF(AC53="","",VLOOKUP(AC53,'【記載例】シフト記号表（勤務時間帯）'!$C$6:$L$47,10,FALSE))</f>
        <v/>
      </c>
      <c r="AD54" s="1391">
        <f>IF(AD53="","",VLOOKUP(AD53,'【記載例】シフト記号表（勤務時間帯）'!$C$6:$L$47,10,FALSE))</f>
        <v>8</v>
      </c>
      <c r="AE54" s="1391" t="str">
        <f>IF(AE53="","",VLOOKUP(AE53,'【記載例】シフト記号表（勤務時間帯）'!$C$6:$L$47,10,FALSE))</f>
        <v/>
      </c>
      <c r="AF54" s="1391">
        <f>IF(AF53="","",VLOOKUP(AF53,'【記載例】シフト記号表（勤務時間帯）'!$C$6:$L$47,10,FALSE))</f>
        <v>8</v>
      </c>
      <c r="AG54" s="1392">
        <f>IF(AG53="","",VLOOKUP(AG53,'【記載例】シフト記号表（勤務時間帯）'!$C$6:$L$47,10,FALSE))</f>
        <v>8</v>
      </c>
      <c r="AH54" s="1390" t="str">
        <f>IF(AH53="","",VLOOKUP(AH53,'【記載例】シフト記号表（勤務時間帯）'!$C$6:$L$47,10,FALSE))</f>
        <v/>
      </c>
      <c r="AI54" s="1391">
        <f>IF(AI53="","",VLOOKUP(AI53,'【記載例】シフト記号表（勤務時間帯）'!$C$6:$L$47,10,FALSE))</f>
        <v>8</v>
      </c>
      <c r="AJ54" s="1391" t="str">
        <f>IF(AJ53="","",VLOOKUP(AJ53,'【記載例】シフト記号表（勤務時間帯）'!$C$6:$L$47,10,FALSE))</f>
        <v/>
      </c>
      <c r="AK54" s="1391" t="str">
        <f>IF(AK53="","",VLOOKUP(AK53,'【記載例】シフト記号表（勤務時間帯）'!$C$6:$L$47,10,FALSE))</f>
        <v/>
      </c>
      <c r="AL54" s="1391">
        <f>IF(AL53="","",VLOOKUP(AL53,'【記載例】シフト記号表（勤務時間帯）'!$C$6:$L$47,10,FALSE))</f>
        <v>8</v>
      </c>
      <c r="AM54" s="1391">
        <f>IF(AM53="","",VLOOKUP(AM53,'【記載例】シフト記号表（勤務時間帯）'!$C$6:$L$47,10,FALSE))</f>
        <v>7.9999999999999982</v>
      </c>
      <c r="AN54" s="1392">
        <f>IF(AN53="","",VLOOKUP(AN53,'【記載例】シフト記号表（勤務時間帯）'!$C$6:$L$47,10,FALSE))</f>
        <v>7.9999999999999982</v>
      </c>
      <c r="AO54" s="1390">
        <f>IF(AO53="","",VLOOKUP(AO53,'【記載例】シフト記号表（勤務時間帯）'!$C$6:$L$47,10,FALSE))</f>
        <v>8</v>
      </c>
      <c r="AP54" s="1391" t="str">
        <f>IF(AP53="","",VLOOKUP(AP53,'【記載例】シフト記号表（勤務時間帯）'!$C$6:$L$47,10,FALSE))</f>
        <v/>
      </c>
      <c r="AQ54" s="1391">
        <f>IF(AQ53="","",VLOOKUP(AQ53,'【記載例】シフト記号表（勤務時間帯）'!$C$6:$L$47,10,FALSE))</f>
        <v>8</v>
      </c>
      <c r="AR54" s="1391" t="str">
        <f>IF(AR53="","",VLOOKUP(AR53,'【記載例】シフト記号表（勤務時間帯）'!$C$6:$L$47,10,FALSE))</f>
        <v/>
      </c>
      <c r="AS54" s="1391">
        <f>IF(AS53="","",VLOOKUP(AS53,'【記載例】シフト記号表（勤務時間帯）'!$C$6:$L$47,10,FALSE))</f>
        <v>8</v>
      </c>
      <c r="AT54" s="1391" t="str">
        <f>IF(AT53="","",VLOOKUP(AT53,'【記載例】シフト記号表（勤務時間帯）'!$C$6:$L$47,10,FALSE))</f>
        <v/>
      </c>
      <c r="AU54" s="1392">
        <f>IF(AU53="","",VLOOKUP(AU53,'【記載例】シフト記号表（勤務時間帯）'!$C$6:$L$47,10,FALSE))</f>
        <v>7.9999999999999982</v>
      </c>
      <c r="AV54" s="1390">
        <f>IF(AV53="","",VLOOKUP(AV53,'【記載例】シフト記号表（勤務時間帯）'!$C$6:$L$47,10,FALSE))</f>
        <v>7.9999999999999982</v>
      </c>
      <c r="AW54" s="1391">
        <f>IF(AW53="","",VLOOKUP(AW53,'【記載例】シフト記号表（勤務時間帯）'!$C$6:$L$47,10,FALSE))</f>
        <v>8</v>
      </c>
      <c r="AX54" s="1391" t="str">
        <f>IF(AX53="","",VLOOKUP(AX53,'【記載例】シフト記号表（勤務時間帯）'!$C$6:$L$47,10,FALSE))</f>
        <v/>
      </c>
      <c r="AY54" s="1391">
        <f>IF(AY53="","",VLOOKUP(AY53,'【記載例】シフト記号表（勤務時間帯）'!$C$6:$L$47,10,FALSE))</f>
        <v>8</v>
      </c>
      <c r="AZ54" s="1391" t="str">
        <f>IF(AZ53="","",VLOOKUP(AZ53,'【記載例】シフト記号表（勤務時間帯）'!$C$6:$L$47,10,FALSE))</f>
        <v/>
      </c>
      <c r="BA54" s="1391">
        <f>IF(BA53="","",VLOOKUP(BA53,'【記載例】シフト記号表（勤務時間帯）'!$C$6:$L$47,10,FALSE))</f>
        <v>7.9999999999999982</v>
      </c>
      <c r="BB54" s="1392" t="str">
        <f>IF(BB53="","",VLOOKUP(BB53,'【記載例】シフト記号表（勤務時間帯）'!$C$6:$L$47,10,FALSE))</f>
        <v/>
      </c>
      <c r="BC54" s="1390" t="str">
        <f>IF(BC53="","",VLOOKUP(BC53,'【記載例】シフト記号表（勤務時間帯）'!$C$6:$L$47,10,FALSE))</f>
        <v/>
      </c>
      <c r="BD54" s="1391" t="str">
        <f>IF(BD53="","",VLOOKUP(BD53,'【記載例】シフト記号表（勤務時間帯）'!$C$6:$L$47,10,FALSE))</f>
        <v/>
      </c>
      <c r="BE54" s="1391" t="str">
        <f>IF(BE53="","",VLOOKUP(BE53,'【記載例】シフト記号表（勤務時間帯）'!$C$6:$L$47,10,FALSE))</f>
        <v/>
      </c>
      <c r="BF54" s="3119">
        <f>IF($BI$3="４週",SUM(AA54:BB54),IF($BI$3="暦月",SUM(AA54:BE54),""))</f>
        <v>128</v>
      </c>
      <c r="BG54" s="3120"/>
      <c r="BH54" s="3121">
        <f>IF($BI$3="４週",BF54/4,IF($BI$3="暦月",(BF54/($BI$8/7)),""))</f>
        <v>32</v>
      </c>
      <c r="BI54" s="3120"/>
      <c r="BJ54" s="3116"/>
      <c r="BK54" s="3117"/>
      <c r="BL54" s="3117"/>
      <c r="BM54" s="3117"/>
      <c r="BN54" s="3118"/>
    </row>
    <row r="55" spans="2:66" ht="20.25" customHeight="1" x14ac:dyDescent="0.2">
      <c r="B55" s="3079">
        <f>B53+1</f>
        <v>20</v>
      </c>
      <c r="C55" s="3081" t="s">
        <v>2370</v>
      </c>
      <c r="D55" s="3083" t="s">
        <v>2390</v>
      </c>
      <c r="E55" s="3084"/>
      <c r="F55" s="3085"/>
      <c r="G55" s="3089" t="s">
        <v>2372</v>
      </c>
      <c r="H55" s="3090"/>
      <c r="I55" s="1393"/>
      <c r="J55" s="1394"/>
      <c r="K55" s="1393"/>
      <c r="L55" s="1394"/>
      <c r="M55" s="3093" t="s">
        <v>2338</v>
      </c>
      <c r="N55" s="3094"/>
      <c r="O55" s="3097" t="s">
        <v>2373</v>
      </c>
      <c r="P55" s="3098"/>
      <c r="Q55" s="3098"/>
      <c r="R55" s="3090"/>
      <c r="S55" s="3058" t="s">
        <v>2391</v>
      </c>
      <c r="T55" s="3059"/>
      <c r="U55" s="3059"/>
      <c r="V55" s="3059"/>
      <c r="W55" s="3060"/>
      <c r="X55" s="1395" t="s">
        <v>2341</v>
      </c>
      <c r="Y55" s="1396"/>
      <c r="Z55" s="1397"/>
      <c r="AA55" s="1398" t="s">
        <v>2375</v>
      </c>
      <c r="AB55" s="1399" t="s">
        <v>2376</v>
      </c>
      <c r="AC55" s="1399" t="s">
        <v>2363</v>
      </c>
      <c r="AD55" s="1399" t="s">
        <v>2363</v>
      </c>
      <c r="AE55" s="1399"/>
      <c r="AF55" s="1399" t="s">
        <v>2364</v>
      </c>
      <c r="AG55" s="1400"/>
      <c r="AH55" s="1398"/>
      <c r="AI55" s="1399" t="s">
        <v>2375</v>
      </c>
      <c r="AJ55" s="1399" t="s">
        <v>2376</v>
      </c>
      <c r="AK55" s="1399" t="s">
        <v>2363</v>
      </c>
      <c r="AL55" s="1399" t="s">
        <v>2363</v>
      </c>
      <c r="AM55" s="1399"/>
      <c r="AN55" s="1400" t="s">
        <v>2364</v>
      </c>
      <c r="AO55" s="1398" t="s">
        <v>2364</v>
      </c>
      <c r="AP55" s="1399"/>
      <c r="AQ55" s="1399" t="s">
        <v>2375</v>
      </c>
      <c r="AR55" s="1399" t="s">
        <v>2376</v>
      </c>
      <c r="AS55" s="1399" t="s">
        <v>2363</v>
      </c>
      <c r="AT55" s="1399" t="s">
        <v>2363</v>
      </c>
      <c r="AU55" s="1400"/>
      <c r="AV55" s="1398" t="s">
        <v>2364</v>
      </c>
      <c r="AW55" s="1399"/>
      <c r="AX55" s="1399"/>
      <c r="AY55" s="1399" t="s">
        <v>2375</v>
      </c>
      <c r="AZ55" s="1399" t="s">
        <v>2376</v>
      </c>
      <c r="BA55" s="1399" t="s">
        <v>2363</v>
      </c>
      <c r="BB55" s="1400" t="s">
        <v>2363</v>
      </c>
      <c r="BC55" s="1398"/>
      <c r="BD55" s="1399"/>
      <c r="BE55" s="1401"/>
      <c r="BF55" s="3064"/>
      <c r="BG55" s="3065"/>
      <c r="BH55" s="3066"/>
      <c r="BI55" s="3067"/>
      <c r="BJ55" s="3068"/>
      <c r="BK55" s="3069"/>
      <c r="BL55" s="3069"/>
      <c r="BM55" s="3069"/>
      <c r="BN55" s="3070"/>
    </row>
    <row r="56" spans="2:66" ht="20.25" customHeight="1" x14ac:dyDescent="0.2">
      <c r="B56" s="3107"/>
      <c r="C56" s="3108"/>
      <c r="D56" s="3109"/>
      <c r="E56" s="3084"/>
      <c r="F56" s="3085"/>
      <c r="G56" s="3122"/>
      <c r="H56" s="3123"/>
      <c r="I56" s="1385"/>
      <c r="J56" s="1386" t="str">
        <f>G55</f>
        <v>介護職員</v>
      </c>
      <c r="K56" s="1385"/>
      <c r="L56" s="1386" t="str">
        <f>M55</f>
        <v>A</v>
      </c>
      <c r="M56" s="3124"/>
      <c r="N56" s="3125"/>
      <c r="O56" s="3126"/>
      <c r="P56" s="3127"/>
      <c r="Q56" s="3127"/>
      <c r="R56" s="3123"/>
      <c r="S56" s="3058"/>
      <c r="T56" s="3059"/>
      <c r="U56" s="3059"/>
      <c r="V56" s="3059"/>
      <c r="W56" s="3060"/>
      <c r="X56" s="1402" t="s">
        <v>2344</v>
      </c>
      <c r="Y56" s="1403"/>
      <c r="Z56" s="1404"/>
      <c r="AA56" s="1390">
        <f>IF(AA55="","",VLOOKUP(AA55,'【記載例】シフト記号表（勤務時間帯）'!$C$6:$L$47,10,FALSE))</f>
        <v>8</v>
      </c>
      <c r="AB56" s="1391">
        <f>IF(AB55="","",VLOOKUP(AB55,'【記載例】シフト記号表（勤務時間帯）'!$C$6:$L$47,10,FALSE))</f>
        <v>8</v>
      </c>
      <c r="AC56" s="1391">
        <f>IF(AC55="","",VLOOKUP(AC55,'【記載例】シフト記号表（勤務時間帯）'!$C$6:$L$47,10,FALSE))</f>
        <v>7.9999999999999982</v>
      </c>
      <c r="AD56" s="1391">
        <f>IF(AD55="","",VLOOKUP(AD55,'【記載例】シフト記号表（勤務時間帯）'!$C$6:$L$47,10,FALSE))</f>
        <v>7.9999999999999982</v>
      </c>
      <c r="AE56" s="1391" t="str">
        <f>IF(AE55="","",VLOOKUP(AE55,'【記載例】シフト記号表（勤務時間帯）'!$C$6:$L$47,10,FALSE))</f>
        <v/>
      </c>
      <c r="AF56" s="1391">
        <f>IF(AF55="","",VLOOKUP(AF55,'【記載例】シフト記号表（勤務時間帯）'!$C$6:$L$47,10,FALSE))</f>
        <v>8</v>
      </c>
      <c r="AG56" s="1392" t="str">
        <f>IF(AG55="","",VLOOKUP(AG55,'【記載例】シフト記号表（勤務時間帯）'!$C$6:$L$47,10,FALSE))</f>
        <v/>
      </c>
      <c r="AH56" s="1390" t="str">
        <f>IF(AH55="","",VLOOKUP(AH55,'【記載例】シフト記号表（勤務時間帯）'!$C$6:$L$47,10,FALSE))</f>
        <v/>
      </c>
      <c r="AI56" s="1391">
        <f>IF(AI55="","",VLOOKUP(AI55,'【記載例】シフト記号表（勤務時間帯）'!$C$6:$L$47,10,FALSE))</f>
        <v>8</v>
      </c>
      <c r="AJ56" s="1391">
        <f>IF(AJ55="","",VLOOKUP(AJ55,'【記載例】シフト記号表（勤務時間帯）'!$C$6:$L$47,10,FALSE))</f>
        <v>8</v>
      </c>
      <c r="AK56" s="1391">
        <f>IF(AK55="","",VLOOKUP(AK55,'【記載例】シフト記号表（勤務時間帯）'!$C$6:$L$47,10,FALSE))</f>
        <v>7.9999999999999982</v>
      </c>
      <c r="AL56" s="1391">
        <f>IF(AL55="","",VLOOKUP(AL55,'【記載例】シフト記号表（勤務時間帯）'!$C$6:$L$47,10,FALSE))</f>
        <v>7.9999999999999982</v>
      </c>
      <c r="AM56" s="1391" t="str">
        <f>IF(AM55="","",VLOOKUP(AM55,'【記載例】シフト記号表（勤務時間帯）'!$C$6:$L$47,10,FALSE))</f>
        <v/>
      </c>
      <c r="AN56" s="1392">
        <f>IF(AN55="","",VLOOKUP(AN55,'【記載例】シフト記号表（勤務時間帯）'!$C$6:$L$47,10,FALSE))</f>
        <v>8</v>
      </c>
      <c r="AO56" s="1390">
        <f>IF(AO55="","",VLOOKUP(AO55,'【記載例】シフト記号表（勤務時間帯）'!$C$6:$L$47,10,FALSE))</f>
        <v>8</v>
      </c>
      <c r="AP56" s="1391" t="str">
        <f>IF(AP55="","",VLOOKUP(AP55,'【記載例】シフト記号表（勤務時間帯）'!$C$6:$L$47,10,FALSE))</f>
        <v/>
      </c>
      <c r="AQ56" s="1391">
        <f>IF(AQ55="","",VLOOKUP(AQ55,'【記載例】シフト記号表（勤務時間帯）'!$C$6:$L$47,10,FALSE))</f>
        <v>8</v>
      </c>
      <c r="AR56" s="1391">
        <f>IF(AR55="","",VLOOKUP(AR55,'【記載例】シフト記号表（勤務時間帯）'!$C$6:$L$47,10,FALSE))</f>
        <v>8</v>
      </c>
      <c r="AS56" s="1391">
        <f>IF(AS55="","",VLOOKUP(AS55,'【記載例】シフト記号表（勤務時間帯）'!$C$6:$L$47,10,FALSE))</f>
        <v>7.9999999999999982</v>
      </c>
      <c r="AT56" s="1391">
        <f>IF(AT55="","",VLOOKUP(AT55,'【記載例】シフト記号表（勤務時間帯）'!$C$6:$L$47,10,FALSE))</f>
        <v>7.9999999999999982</v>
      </c>
      <c r="AU56" s="1392" t="str">
        <f>IF(AU55="","",VLOOKUP(AU55,'【記載例】シフト記号表（勤務時間帯）'!$C$6:$L$47,10,FALSE))</f>
        <v/>
      </c>
      <c r="AV56" s="1390">
        <f>IF(AV55="","",VLOOKUP(AV55,'【記載例】シフト記号表（勤務時間帯）'!$C$6:$L$47,10,FALSE))</f>
        <v>8</v>
      </c>
      <c r="AW56" s="1391" t="str">
        <f>IF(AW55="","",VLOOKUP(AW55,'【記載例】シフト記号表（勤務時間帯）'!$C$6:$L$47,10,FALSE))</f>
        <v/>
      </c>
      <c r="AX56" s="1391" t="str">
        <f>IF(AX55="","",VLOOKUP(AX55,'【記載例】シフト記号表（勤務時間帯）'!$C$6:$L$47,10,FALSE))</f>
        <v/>
      </c>
      <c r="AY56" s="1391">
        <f>IF(AY55="","",VLOOKUP(AY55,'【記載例】シフト記号表（勤務時間帯）'!$C$6:$L$47,10,FALSE))</f>
        <v>8</v>
      </c>
      <c r="AZ56" s="1391">
        <f>IF(AZ55="","",VLOOKUP(AZ55,'【記載例】シフト記号表（勤務時間帯）'!$C$6:$L$47,10,FALSE))</f>
        <v>8</v>
      </c>
      <c r="BA56" s="1391">
        <f>IF(BA55="","",VLOOKUP(BA55,'【記載例】シフト記号表（勤務時間帯）'!$C$6:$L$47,10,FALSE))</f>
        <v>7.9999999999999982</v>
      </c>
      <c r="BB56" s="1392">
        <f>IF(BB55="","",VLOOKUP(BB55,'【記載例】シフト記号表（勤務時間帯）'!$C$6:$L$47,10,FALSE))</f>
        <v>7.9999999999999982</v>
      </c>
      <c r="BC56" s="1390" t="str">
        <f>IF(BC55="","",VLOOKUP(BC55,'【記載例】シフト記号表（勤務時間帯）'!$C$6:$L$47,10,FALSE))</f>
        <v/>
      </c>
      <c r="BD56" s="1391" t="str">
        <f>IF(BD55="","",VLOOKUP(BD55,'【記載例】シフト記号表（勤務時間帯）'!$C$6:$L$47,10,FALSE))</f>
        <v/>
      </c>
      <c r="BE56" s="1391" t="str">
        <f>IF(BE55="","",VLOOKUP(BE55,'【記載例】シフト記号表（勤務時間帯）'!$C$6:$L$47,10,FALSE))</f>
        <v/>
      </c>
      <c r="BF56" s="3119">
        <f>IF($BI$3="４週",SUM(AA56:BB56),IF($BI$3="暦月",SUM(AA56:BE56),""))</f>
        <v>160</v>
      </c>
      <c r="BG56" s="3120"/>
      <c r="BH56" s="3121">
        <f>IF($BI$3="４週",BF56/4,IF($BI$3="暦月",(BF56/($BI$8/7)),""))</f>
        <v>40</v>
      </c>
      <c r="BI56" s="3120"/>
      <c r="BJ56" s="3116"/>
      <c r="BK56" s="3117"/>
      <c r="BL56" s="3117"/>
      <c r="BM56" s="3117"/>
      <c r="BN56" s="3118"/>
    </row>
    <row r="57" spans="2:66" ht="20.25" customHeight="1" x14ac:dyDescent="0.2">
      <c r="B57" s="3079">
        <f>B55+1</f>
        <v>21</v>
      </c>
      <c r="C57" s="3081"/>
      <c r="D57" s="3083" t="s">
        <v>2390</v>
      </c>
      <c r="E57" s="3084"/>
      <c r="F57" s="3085"/>
      <c r="G57" s="3089" t="s">
        <v>2372</v>
      </c>
      <c r="H57" s="3090"/>
      <c r="I57" s="1385"/>
      <c r="J57" s="1386"/>
      <c r="K57" s="1385"/>
      <c r="L57" s="1386"/>
      <c r="M57" s="3093" t="s">
        <v>2338</v>
      </c>
      <c r="N57" s="3094"/>
      <c r="O57" s="3097" t="s">
        <v>2377</v>
      </c>
      <c r="P57" s="3098"/>
      <c r="Q57" s="3098"/>
      <c r="R57" s="3090"/>
      <c r="S57" s="3058" t="s">
        <v>2392</v>
      </c>
      <c r="T57" s="3059"/>
      <c r="U57" s="3059"/>
      <c r="V57" s="3059"/>
      <c r="W57" s="3060"/>
      <c r="X57" s="1405" t="s">
        <v>2341</v>
      </c>
      <c r="Z57" s="1406"/>
      <c r="AA57" s="1398"/>
      <c r="AB57" s="1399" t="s">
        <v>2375</v>
      </c>
      <c r="AC57" s="1399" t="s">
        <v>2376</v>
      </c>
      <c r="AD57" s="1399" t="s">
        <v>2364</v>
      </c>
      <c r="AE57" s="1399" t="s">
        <v>2363</v>
      </c>
      <c r="AF57" s="1399"/>
      <c r="AG57" s="1400" t="s">
        <v>2364</v>
      </c>
      <c r="AH57" s="1398" t="s">
        <v>2364</v>
      </c>
      <c r="AI57" s="1399"/>
      <c r="AJ57" s="1399" t="s">
        <v>2375</v>
      </c>
      <c r="AK57" s="1399" t="s">
        <v>2376</v>
      </c>
      <c r="AL57" s="1399" t="s">
        <v>2364</v>
      </c>
      <c r="AM57" s="1399" t="s">
        <v>2363</v>
      </c>
      <c r="AN57" s="1400"/>
      <c r="AO57" s="1398" t="s">
        <v>2364</v>
      </c>
      <c r="AP57" s="1399" t="s">
        <v>2363</v>
      </c>
      <c r="AQ57" s="1399"/>
      <c r="AR57" s="1399" t="s">
        <v>2375</v>
      </c>
      <c r="AS57" s="1399" t="s">
        <v>2376</v>
      </c>
      <c r="AT57" s="1399" t="s">
        <v>2364</v>
      </c>
      <c r="AU57" s="1400"/>
      <c r="AV57" s="1398"/>
      <c r="AW57" s="1399" t="s">
        <v>2364</v>
      </c>
      <c r="AX57" s="1399" t="s">
        <v>2363</v>
      </c>
      <c r="AY57" s="1399"/>
      <c r="AZ57" s="1399" t="s">
        <v>2375</v>
      </c>
      <c r="BA57" s="1399" t="s">
        <v>2376</v>
      </c>
      <c r="BB57" s="1400" t="s">
        <v>2364</v>
      </c>
      <c r="BC57" s="1398"/>
      <c r="BD57" s="1399"/>
      <c r="BE57" s="1401"/>
      <c r="BF57" s="3064"/>
      <c r="BG57" s="3065"/>
      <c r="BH57" s="3066"/>
      <c r="BI57" s="3067"/>
      <c r="BJ57" s="3068"/>
      <c r="BK57" s="3069"/>
      <c r="BL57" s="3069"/>
      <c r="BM57" s="3069"/>
      <c r="BN57" s="3070"/>
    </row>
    <row r="58" spans="2:66" ht="20.25" customHeight="1" x14ac:dyDescent="0.2">
      <c r="B58" s="3107"/>
      <c r="C58" s="3108"/>
      <c r="D58" s="3109"/>
      <c r="E58" s="3084"/>
      <c r="F58" s="3085"/>
      <c r="G58" s="3122"/>
      <c r="H58" s="3123"/>
      <c r="I58" s="1385"/>
      <c r="J58" s="1386" t="str">
        <f>G57</f>
        <v>介護職員</v>
      </c>
      <c r="K58" s="1385"/>
      <c r="L58" s="1386" t="str">
        <f>M57</f>
        <v>A</v>
      </c>
      <c r="M58" s="3124"/>
      <c r="N58" s="3125"/>
      <c r="O58" s="3126"/>
      <c r="P58" s="3127"/>
      <c r="Q58" s="3127"/>
      <c r="R58" s="3123"/>
      <c r="S58" s="3058"/>
      <c r="T58" s="3059"/>
      <c r="U58" s="3059"/>
      <c r="V58" s="3059"/>
      <c r="W58" s="3060"/>
      <c r="X58" s="1402" t="s">
        <v>2344</v>
      </c>
      <c r="Y58" s="1403"/>
      <c r="Z58" s="1404"/>
      <c r="AA58" s="1390" t="str">
        <f>IF(AA57="","",VLOOKUP(AA57,'【記載例】シフト記号表（勤務時間帯）'!$C$6:$L$47,10,FALSE))</f>
        <v/>
      </c>
      <c r="AB58" s="1391">
        <f>IF(AB57="","",VLOOKUP(AB57,'【記載例】シフト記号表（勤務時間帯）'!$C$6:$L$47,10,FALSE))</f>
        <v>8</v>
      </c>
      <c r="AC58" s="1391">
        <f>IF(AC57="","",VLOOKUP(AC57,'【記載例】シフト記号表（勤務時間帯）'!$C$6:$L$47,10,FALSE))</f>
        <v>8</v>
      </c>
      <c r="AD58" s="1391">
        <f>IF(AD57="","",VLOOKUP(AD57,'【記載例】シフト記号表（勤務時間帯）'!$C$6:$L$47,10,FALSE))</f>
        <v>8</v>
      </c>
      <c r="AE58" s="1391">
        <f>IF(AE57="","",VLOOKUP(AE57,'【記載例】シフト記号表（勤務時間帯）'!$C$6:$L$47,10,FALSE))</f>
        <v>7.9999999999999982</v>
      </c>
      <c r="AF58" s="1391" t="str">
        <f>IF(AF57="","",VLOOKUP(AF57,'【記載例】シフト記号表（勤務時間帯）'!$C$6:$L$47,10,FALSE))</f>
        <v/>
      </c>
      <c r="AG58" s="1392">
        <f>IF(AG57="","",VLOOKUP(AG57,'【記載例】シフト記号表（勤務時間帯）'!$C$6:$L$47,10,FALSE))</f>
        <v>8</v>
      </c>
      <c r="AH58" s="1390">
        <f>IF(AH57="","",VLOOKUP(AH57,'【記載例】シフト記号表（勤務時間帯）'!$C$6:$L$47,10,FALSE))</f>
        <v>8</v>
      </c>
      <c r="AI58" s="1391" t="str">
        <f>IF(AI57="","",VLOOKUP(AI57,'【記載例】シフト記号表（勤務時間帯）'!$C$6:$L$47,10,FALSE))</f>
        <v/>
      </c>
      <c r="AJ58" s="1391">
        <f>IF(AJ57="","",VLOOKUP(AJ57,'【記載例】シフト記号表（勤務時間帯）'!$C$6:$L$47,10,FALSE))</f>
        <v>8</v>
      </c>
      <c r="AK58" s="1391">
        <f>IF(AK57="","",VLOOKUP(AK57,'【記載例】シフト記号表（勤務時間帯）'!$C$6:$L$47,10,FALSE))</f>
        <v>8</v>
      </c>
      <c r="AL58" s="1391">
        <f>IF(AL57="","",VLOOKUP(AL57,'【記載例】シフト記号表（勤務時間帯）'!$C$6:$L$47,10,FALSE))</f>
        <v>8</v>
      </c>
      <c r="AM58" s="1391">
        <f>IF(AM57="","",VLOOKUP(AM57,'【記載例】シフト記号表（勤務時間帯）'!$C$6:$L$47,10,FALSE))</f>
        <v>7.9999999999999982</v>
      </c>
      <c r="AN58" s="1392" t="str">
        <f>IF(AN57="","",VLOOKUP(AN57,'【記載例】シフト記号表（勤務時間帯）'!$C$6:$L$47,10,FALSE))</f>
        <v/>
      </c>
      <c r="AO58" s="1390">
        <f>IF(AO57="","",VLOOKUP(AO57,'【記載例】シフト記号表（勤務時間帯）'!$C$6:$L$47,10,FALSE))</f>
        <v>8</v>
      </c>
      <c r="AP58" s="1391">
        <f>IF(AP57="","",VLOOKUP(AP57,'【記載例】シフト記号表（勤務時間帯）'!$C$6:$L$47,10,FALSE))</f>
        <v>7.9999999999999982</v>
      </c>
      <c r="AQ58" s="1391" t="str">
        <f>IF(AQ57="","",VLOOKUP(AQ57,'【記載例】シフト記号表（勤務時間帯）'!$C$6:$L$47,10,FALSE))</f>
        <v/>
      </c>
      <c r="AR58" s="1391">
        <f>IF(AR57="","",VLOOKUP(AR57,'【記載例】シフト記号表（勤務時間帯）'!$C$6:$L$47,10,FALSE))</f>
        <v>8</v>
      </c>
      <c r="AS58" s="1391">
        <f>IF(AS57="","",VLOOKUP(AS57,'【記載例】シフト記号表（勤務時間帯）'!$C$6:$L$47,10,FALSE))</f>
        <v>8</v>
      </c>
      <c r="AT58" s="1391">
        <f>IF(AT57="","",VLOOKUP(AT57,'【記載例】シフト記号表（勤務時間帯）'!$C$6:$L$47,10,FALSE))</f>
        <v>8</v>
      </c>
      <c r="AU58" s="1392" t="str">
        <f>IF(AU57="","",VLOOKUP(AU57,'【記載例】シフト記号表（勤務時間帯）'!$C$6:$L$47,10,FALSE))</f>
        <v/>
      </c>
      <c r="AV58" s="1390" t="str">
        <f>IF(AV57="","",VLOOKUP(AV57,'【記載例】シフト記号表（勤務時間帯）'!$C$6:$L$47,10,FALSE))</f>
        <v/>
      </c>
      <c r="AW58" s="1391">
        <f>IF(AW57="","",VLOOKUP(AW57,'【記載例】シフト記号表（勤務時間帯）'!$C$6:$L$47,10,FALSE))</f>
        <v>8</v>
      </c>
      <c r="AX58" s="1391">
        <f>IF(AX57="","",VLOOKUP(AX57,'【記載例】シフト記号表（勤務時間帯）'!$C$6:$L$47,10,FALSE))</f>
        <v>7.9999999999999982</v>
      </c>
      <c r="AY58" s="1391" t="str">
        <f>IF(AY57="","",VLOOKUP(AY57,'【記載例】シフト記号表（勤務時間帯）'!$C$6:$L$47,10,FALSE))</f>
        <v/>
      </c>
      <c r="AZ58" s="1391">
        <f>IF(AZ57="","",VLOOKUP(AZ57,'【記載例】シフト記号表（勤務時間帯）'!$C$6:$L$47,10,FALSE))</f>
        <v>8</v>
      </c>
      <c r="BA58" s="1391">
        <f>IF(BA57="","",VLOOKUP(BA57,'【記載例】シフト記号表（勤務時間帯）'!$C$6:$L$47,10,FALSE))</f>
        <v>8</v>
      </c>
      <c r="BB58" s="1392">
        <f>IF(BB57="","",VLOOKUP(BB57,'【記載例】シフト記号表（勤務時間帯）'!$C$6:$L$47,10,FALSE))</f>
        <v>8</v>
      </c>
      <c r="BC58" s="1390" t="str">
        <f>IF(BC57="","",VLOOKUP(BC57,'【記載例】シフト記号表（勤務時間帯）'!$C$6:$L$47,10,FALSE))</f>
        <v/>
      </c>
      <c r="BD58" s="1391" t="str">
        <f>IF(BD57="","",VLOOKUP(BD57,'【記載例】シフト記号表（勤務時間帯）'!$C$6:$L$47,10,FALSE))</f>
        <v/>
      </c>
      <c r="BE58" s="1391" t="str">
        <f>IF(BE57="","",VLOOKUP(BE57,'【記載例】シフト記号表（勤務時間帯）'!$C$6:$L$47,10,FALSE))</f>
        <v/>
      </c>
      <c r="BF58" s="3119">
        <f>IF($BI$3="４週",SUM(AA58:BB58),IF($BI$3="暦月",SUM(AA58:BE58),""))</f>
        <v>160</v>
      </c>
      <c r="BG58" s="3120"/>
      <c r="BH58" s="3121">
        <f>IF($BI$3="４週",BF58/4,IF($BI$3="暦月",(BF58/($BI$8/7)),""))</f>
        <v>40</v>
      </c>
      <c r="BI58" s="3120"/>
      <c r="BJ58" s="3116"/>
      <c r="BK58" s="3117"/>
      <c r="BL58" s="3117"/>
      <c r="BM58" s="3117"/>
      <c r="BN58" s="3118"/>
    </row>
    <row r="59" spans="2:66" ht="20.25" customHeight="1" x14ac:dyDescent="0.2">
      <c r="B59" s="3079">
        <f>B57+1</f>
        <v>22</v>
      </c>
      <c r="C59" s="3081"/>
      <c r="D59" s="3083" t="s">
        <v>2390</v>
      </c>
      <c r="E59" s="3084"/>
      <c r="F59" s="3085"/>
      <c r="G59" s="3089" t="s">
        <v>2372</v>
      </c>
      <c r="H59" s="3090"/>
      <c r="I59" s="1385"/>
      <c r="J59" s="1386"/>
      <c r="K59" s="1385"/>
      <c r="L59" s="1386"/>
      <c r="M59" s="3093" t="s">
        <v>2338</v>
      </c>
      <c r="N59" s="3094"/>
      <c r="O59" s="3097" t="s">
        <v>2377</v>
      </c>
      <c r="P59" s="3098"/>
      <c r="Q59" s="3098"/>
      <c r="R59" s="3090"/>
      <c r="S59" s="3058" t="s">
        <v>2393</v>
      </c>
      <c r="T59" s="3059"/>
      <c r="U59" s="3059"/>
      <c r="V59" s="3059"/>
      <c r="W59" s="3060"/>
      <c r="X59" s="1405" t="s">
        <v>2341</v>
      </c>
      <c r="Z59" s="1406"/>
      <c r="AA59" s="1398" t="s">
        <v>2364</v>
      </c>
      <c r="AB59" s="1399"/>
      <c r="AC59" s="1399" t="s">
        <v>2375</v>
      </c>
      <c r="AD59" s="1399" t="s">
        <v>2376</v>
      </c>
      <c r="AE59" s="1399" t="s">
        <v>2364</v>
      </c>
      <c r="AF59" s="1399" t="s">
        <v>2363</v>
      </c>
      <c r="AG59" s="1400"/>
      <c r="AH59" s="1398" t="s">
        <v>2363</v>
      </c>
      <c r="AI59" s="1399" t="s">
        <v>2364</v>
      </c>
      <c r="AJ59" s="1399"/>
      <c r="AK59" s="1399" t="s">
        <v>2375</v>
      </c>
      <c r="AL59" s="1399" t="s">
        <v>2376</v>
      </c>
      <c r="AM59" s="1399" t="s">
        <v>2364</v>
      </c>
      <c r="AN59" s="1400"/>
      <c r="AO59" s="1398" t="s">
        <v>2363</v>
      </c>
      <c r="AP59" s="1399" t="s">
        <v>2364</v>
      </c>
      <c r="AQ59" s="1399"/>
      <c r="AR59" s="1399"/>
      <c r="AS59" s="1399" t="s">
        <v>2375</v>
      </c>
      <c r="AT59" s="1399" t="s">
        <v>2376</v>
      </c>
      <c r="AU59" s="1400" t="s">
        <v>2363</v>
      </c>
      <c r="AV59" s="1398" t="s">
        <v>2363</v>
      </c>
      <c r="AW59" s="1399"/>
      <c r="AX59" s="1399" t="s">
        <v>2364</v>
      </c>
      <c r="AY59" s="1399" t="s">
        <v>2363</v>
      </c>
      <c r="AZ59" s="1399"/>
      <c r="BA59" s="1399" t="s">
        <v>2375</v>
      </c>
      <c r="BB59" s="1400" t="s">
        <v>2376</v>
      </c>
      <c r="BC59" s="1398"/>
      <c r="BD59" s="1399"/>
      <c r="BE59" s="1401"/>
      <c r="BF59" s="3064"/>
      <c r="BG59" s="3065"/>
      <c r="BH59" s="3066"/>
      <c r="BI59" s="3067"/>
      <c r="BJ59" s="3068"/>
      <c r="BK59" s="3069"/>
      <c r="BL59" s="3069"/>
      <c r="BM59" s="3069"/>
      <c r="BN59" s="3070"/>
    </row>
    <row r="60" spans="2:66" ht="20.25" customHeight="1" x14ac:dyDescent="0.2">
      <c r="B60" s="3107"/>
      <c r="C60" s="3108"/>
      <c r="D60" s="3109"/>
      <c r="E60" s="3084"/>
      <c r="F60" s="3085"/>
      <c r="G60" s="3122"/>
      <c r="H60" s="3123"/>
      <c r="I60" s="1385"/>
      <c r="J60" s="1386" t="str">
        <f>G59</f>
        <v>介護職員</v>
      </c>
      <c r="K60" s="1385"/>
      <c r="L60" s="1386" t="str">
        <f>M59</f>
        <v>A</v>
      </c>
      <c r="M60" s="3124"/>
      <c r="N60" s="3125"/>
      <c r="O60" s="3126"/>
      <c r="P60" s="3127"/>
      <c r="Q60" s="3127"/>
      <c r="R60" s="3123"/>
      <c r="S60" s="3058"/>
      <c r="T60" s="3059"/>
      <c r="U60" s="3059"/>
      <c r="V60" s="3059"/>
      <c r="W60" s="3060"/>
      <c r="X60" s="1402" t="s">
        <v>2344</v>
      </c>
      <c r="Y60" s="1403"/>
      <c r="Z60" s="1404"/>
      <c r="AA60" s="1390">
        <f>IF(AA59="","",VLOOKUP(AA59,'【記載例】シフト記号表（勤務時間帯）'!$C$6:$L$47,10,FALSE))</f>
        <v>8</v>
      </c>
      <c r="AB60" s="1391" t="str">
        <f>IF(AB59="","",VLOOKUP(AB59,'【記載例】シフト記号表（勤務時間帯）'!$C$6:$L$47,10,FALSE))</f>
        <v/>
      </c>
      <c r="AC60" s="1391">
        <f>IF(AC59="","",VLOOKUP(AC59,'【記載例】シフト記号表（勤務時間帯）'!$C$6:$L$47,10,FALSE))</f>
        <v>8</v>
      </c>
      <c r="AD60" s="1391">
        <f>IF(AD59="","",VLOOKUP(AD59,'【記載例】シフト記号表（勤務時間帯）'!$C$6:$L$47,10,FALSE))</f>
        <v>8</v>
      </c>
      <c r="AE60" s="1391">
        <f>IF(AE59="","",VLOOKUP(AE59,'【記載例】シフト記号表（勤務時間帯）'!$C$6:$L$47,10,FALSE))</f>
        <v>8</v>
      </c>
      <c r="AF60" s="1391">
        <f>IF(AF59="","",VLOOKUP(AF59,'【記載例】シフト記号表（勤務時間帯）'!$C$6:$L$47,10,FALSE))</f>
        <v>7.9999999999999982</v>
      </c>
      <c r="AG60" s="1392" t="str">
        <f>IF(AG59="","",VLOOKUP(AG59,'【記載例】シフト記号表（勤務時間帯）'!$C$6:$L$47,10,FALSE))</f>
        <v/>
      </c>
      <c r="AH60" s="1390">
        <f>IF(AH59="","",VLOOKUP(AH59,'【記載例】シフト記号表（勤務時間帯）'!$C$6:$L$47,10,FALSE))</f>
        <v>7.9999999999999982</v>
      </c>
      <c r="AI60" s="1391">
        <f>IF(AI59="","",VLOOKUP(AI59,'【記載例】シフト記号表（勤務時間帯）'!$C$6:$L$47,10,FALSE))</f>
        <v>8</v>
      </c>
      <c r="AJ60" s="1391" t="str">
        <f>IF(AJ59="","",VLOOKUP(AJ59,'【記載例】シフト記号表（勤務時間帯）'!$C$6:$L$47,10,FALSE))</f>
        <v/>
      </c>
      <c r="AK60" s="1391">
        <f>IF(AK59="","",VLOOKUP(AK59,'【記載例】シフト記号表（勤務時間帯）'!$C$6:$L$47,10,FALSE))</f>
        <v>8</v>
      </c>
      <c r="AL60" s="1391">
        <f>IF(AL59="","",VLOOKUP(AL59,'【記載例】シフト記号表（勤務時間帯）'!$C$6:$L$47,10,FALSE))</f>
        <v>8</v>
      </c>
      <c r="AM60" s="1391">
        <f>IF(AM59="","",VLOOKUP(AM59,'【記載例】シフト記号表（勤務時間帯）'!$C$6:$L$47,10,FALSE))</f>
        <v>8</v>
      </c>
      <c r="AN60" s="1392" t="str">
        <f>IF(AN59="","",VLOOKUP(AN59,'【記載例】シフト記号表（勤務時間帯）'!$C$6:$L$47,10,FALSE))</f>
        <v/>
      </c>
      <c r="AO60" s="1390">
        <f>IF(AO59="","",VLOOKUP(AO59,'【記載例】シフト記号表（勤務時間帯）'!$C$6:$L$47,10,FALSE))</f>
        <v>7.9999999999999982</v>
      </c>
      <c r="AP60" s="1391">
        <f>IF(AP59="","",VLOOKUP(AP59,'【記載例】シフト記号表（勤務時間帯）'!$C$6:$L$47,10,FALSE))</f>
        <v>8</v>
      </c>
      <c r="AQ60" s="1391" t="str">
        <f>IF(AQ59="","",VLOOKUP(AQ59,'【記載例】シフト記号表（勤務時間帯）'!$C$6:$L$47,10,FALSE))</f>
        <v/>
      </c>
      <c r="AR60" s="1391" t="str">
        <f>IF(AR59="","",VLOOKUP(AR59,'【記載例】シフト記号表（勤務時間帯）'!$C$6:$L$47,10,FALSE))</f>
        <v/>
      </c>
      <c r="AS60" s="1391">
        <f>IF(AS59="","",VLOOKUP(AS59,'【記載例】シフト記号表（勤務時間帯）'!$C$6:$L$47,10,FALSE))</f>
        <v>8</v>
      </c>
      <c r="AT60" s="1391">
        <f>IF(AT59="","",VLOOKUP(AT59,'【記載例】シフト記号表（勤務時間帯）'!$C$6:$L$47,10,FALSE))</f>
        <v>8</v>
      </c>
      <c r="AU60" s="1392">
        <f>IF(AU59="","",VLOOKUP(AU59,'【記載例】シフト記号表（勤務時間帯）'!$C$6:$L$47,10,FALSE))</f>
        <v>7.9999999999999982</v>
      </c>
      <c r="AV60" s="1390">
        <f>IF(AV59="","",VLOOKUP(AV59,'【記載例】シフト記号表（勤務時間帯）'!$C$6:$L$47,10,FALSE))</f>
        <v>7.9999999999999982</v>
      </c>
      <c r="AW60" s="1391" t="str">
        <f>IF(AW59="","",VLOOKUP(AW59,'【記載例】シフト記号表（勤務時間帯）'!$C$6:$L$47,10,FALSE))</f>
        <v/>
      </c>
      <c r="AX60" s="1391">
        <f>IF(AX59="","",VLOOKUP(AX59,'【記載例】シフト記号表（勤務時間帯）'!$C$6:$L$47,10,FALSE))</f>
        <v>8</v>
      </c>
      <c r="AY60" s="1391">
        <f>IF(AY59="","",VLOOKUP(AY59,'【記載例】シフト記号表（勤務時間帯）'!$C$6:$L$47,10,FALSE))</f>
        <v>7.9999999999999982</v>
      </c>
      <c r="AZ60" s="1391" t="str">
        <f>IF(AZ59="","",VLOOKUP(AZ59,'【記載例】シフト記号表（勤務時間帯）'!$C$6:$L$47,10,FALSE))</f>
        <v/>
      </c>
      <c r="BA60" s="1391">
        <f>IF(BA59="","",VLOOKUP(BA59,'【記載例】シフト記号表（勤務時間帯）'!$C$6:$L$47,10,FALSE))</f>
        <v>8</v>
      </c>
      <c r="BB60" s="1392">
        <f>IF(BB59="","",VLOOKUP(BB59,'【記載例】シフト記号表（勤務時間帯）'!$C$6:$L$47,10,FALSE))</f>
        <v>8</v>
      </c>
      <c r="BC60" s="1390" t="str">
        <f>IF(BC59="","",VLOOKUP(BC59,'【記載例】シフト記号表（勤務時間帯）'!$C$6:$L$47,10,FALSE))</f>
        <v/>
      </c>
      <c r="BD60" s="1391" t="str">
        <f>IF(BD59="","",VLOOKUP(BD59,'【記載例】シフト記号表（勤務時間帯）'!$C$6:$L$47,10,FALSE))</f>
        <v/>
      </c>
      <c r="BE60" s="1391" t="str">
        <f>IF(BE59="","",VLOOKUP(BE59,'【記載例】シフト記号表（勤務時間帯）'!$C$6:$L$47,10,FALSE))</f>
        <v/>
      </c>
      <c r="BF60" s="3119">
        <f>IF($BI$3="４週",SUM(AA60:BB60),IF($BI$3="暦月",SUM(AA60:BE60),""))</f>
        <v>160</v>
      </c>
      <c r="BG60" s="3120"/>
      <c r="BH60" s="3121">
        <f>IF($BI$3="４週",BF60/4,IF($BI$3="暦月",(BF60/($BI$8/7)),""))</f>
        <v>40</v>
      </c>
      <c r="BI60" s="3120"/>
      <c r="BJ60" s="3116"/>
      <c r="BK60" s="3117"/>
      <c r="BL60" s="3117"/>
      <c r="BM60" s="3117"/>
      <c r="BN60" s="3118"/>
    </row>
    <row r="61" spans="2:66" ht="20.25" customHeight="1" x14ac:dyDescent="0.2">
      <c r="B61" s="3079">
        <f>B59+1</f>
        <v>23</v>
      </c>
      <c r="C61" s="3081"/>
      <c r="D61" s="3083" t="s">
        <v>2390</v>
      </c>
      <c r="E61" s="3084"/>
      <c r="F61" s="3085"/>
      <c r="G61" s="3089" t="s">
        <v>2372</v>
      </c>
      <c r="H61" s="3090"/>
      <c r="I61" s="1385"/>
      <c r="J61" s="1386"/>
      <c r="K61" s="1385"/>
      <c r="L61" s="1386"/>
      <c r="M61" s="3093" t="s">
        <v>2338</v>
      </c>
      <c r="N61" s="3094"/>
      <c r="O61" s="3097" t="s">
        <v>2377</v>
      </c>
      <c r="P61" s="3098"/>
      <c r="Q61" s="3098"/>
      <c r="R61" s="3090"/>
      <c r="S61" s="3058" t="s">
        <v>2394</v>
      </c>
      <c r="T61" s="3059"/>
      <c r="U61" s="3059"/>
      <c r="V61" s="3059"/>
      <c r="W61" s="3060"/>
      <c r="X61" s="1405" t="s">
        <v>2341</v>
      </c>
      <c r="Z61" s="1406"/>
      <c r="AA61" s="1398" t="s">
        <v>2363</v>
      </c>
      <c r="AB61" s="1399" t="s">
        <v>2364</v>
      </c>
      <c r="AC61" s="1399"/>
      <c r="AD61" s="1399" t="s">
        <v>2375</v>
      </c>
      <c r="AE61" s="1399" t="s">
        <v>2376</v>
      </c>
      <c r="AF61" s="1399"/>
      <c r="AG61" s="1400" t="s">
        <v>2363</v>
      </c>
      <c r="AH61" s="1398" t="s">
        <v>2364</v>
      </c>
      <c r="AI61" s="1399" t="s">
        <v>2364</v>
      </c>
      <c r="AJ61" s="1399" t="s">
        <v>2363</v>
      </c>
      <c r="AK61" s="1399"/>
      <c r="AL61" s="1399" t="s">
        <v>2375</v>
      </c>
      <c r="AM61" s="1399" t="s">
        <v>2376</v>
      </c>
      <c r="AN61" s="1400"/>
      <c r="AO61" s="1398" t="s">
        <v>2364</v>
      </c>
      <c r="AP61" s="1399"/>
      <c r="AQ61" s="1399" t="s">
        <v>2364</v>
      </c>
      <c r="AR61" s="1399" t="s">
        <v>2364</v>
      </c>
      <c r="AS61" s="1399"/>
      <c r="AT61" s="1399" t="s">
        <v>2375</v>
      </c>
      <c r="AU61" s="1400" t="s">
        <v>2376</v>
      </c>
      <c r="AV61" s="1398" t="s">
        <v>2364</v>
      </c>
      <c r="AW61" s="1399" t="s">
        <v>2363</v>
      </c>
      <c r="AX61" s="1399"/>
      <c r="AY61" s="1399" t="s">
        <v>2364</v>
      </c>
      <c r="AZ61" s="1399" t="s">
        <v>2381</v>
      </c>
      <c r="BA61" s="1399"/>
      <c r="BB61" s="1400" t="s">
        <v>2375</v>
      </c>
      <c r="BC61" s="1398"/>
      <c r="BD61" s="1399"/>
      <c r="BE61" s="1401"/>
      <c r="BF61" s="3064"/>
      <c r="BG61" s="3065"/>
      <c r="BH61" s="3066"/>
      <c r="BI61" s="3067"/>
      <c r="BJ61" s="3068"/>
      <c r="BK61" s="3069"/>
      <c r="BL61" s="3069"/>
      <c r="BM61" s="3069"/>
      <c r="BN61" s="3070"/>
    </row>
    <row r="62" spans="2:66" ht="20.25" customHeight="1" x14ac:dyDescent="0.2">
      <c r="B62" s="3107"/>
      <c r="C62" s="3108"/>
      <c r="D62" s="3109"/>
      <c r="E62" s="3084"/>
      <c r="F62" s="3085"/>
      <c r="G62" s="3122"/>
      <c r="H62" s="3123"/>
      <c r="I62" s="1385"/>
      <c r="J62" s="1386" t="str">
        <f>G61</f>
        <v>介護職員</v>
      </c>
      <c r="K62" s="1385"/>
      <c r="L62" s="1386" t="str">
        <f>M61</f>
        <v>A</v>
      </c>
      <c r="M62" s="3124"/>
      <c r="N62" s="3125"/>
      <c r="O62" s="3126"/>
      <c r="P62" s="3127"/>
      <c r="Q62" s="3127"/>
      <c r="R62" s="3123"/>
      <c r="S62" s="3058"/>
      <c r="T62" s="3059"/>
      <c r="U62" s="3059"/>
      <c r="V62" s="3059"/>
      <c r="W62" s="3060"/>
      <c r="X62" s="1402" t="s">
        <v>2344</v>
      </c>
      <c r="Y62" s="1403"/>
      <c r="Z62" s="1404"/>
      <c r="AA62" s="1390">
        <f>IF(AA61="","",VLOOKUP(AA61,'【記載例】シフト記号表（勤務時間帯）'!$C$6:$L$47,10,FALSE))</f>
        <v>7.9999999999999982</v>
      </c>
      <c r="AB62" s="1391">
        <f>IF(AB61="","",VLOOKUP(AB61,'【記載例】シフト記号表（勤務時間帯）'!$C$6:$L$47,10,FALSE))</f>
        <v>8</v>
      </c>
      <c r="AC62" s="1391" t="str">
        <f>IF(AC61="","",VLOOKUP(AC61,'【記載例】シフト記号表（勤務時間帯）'!$C$6:$L$47,10,FALSE))</f>
        <v/>
      </c>
      <c r="AD62" s="1391">
        <f>IF(AD61="","",VLOOKUP(AD61,'【記載例】シフト記号表（勤務時間帯）'!$C$6:$L$47,10,FALSE))</f>
        <v>8</v>
      </c>
      <c r="AE62" s="1391">
        <f>IF(AE61="","",VLOOKUP(AE61,'【記載例】シフト記号表（勤務時間帯）'!$C$6:$L$47,10,FALSE))</f>
        <v>8</v>
      </c>
      <c r="AF62" s="1391" t="str">
        <f>IF(AF61="","",VLOOKUP(AF61,'【記載例】シフト記号表（勤務時間帯）'!$C$6:$L$47,10,FALSE))</f>
        <v/>
      </c>
      <c r="AG62" s="1392">
        <f>IF(AG61="","",VLOOKUP(AG61,'【記載例】シフト記号表（勤務時間帯）'!$C$6:$L$47,10,FALSE))</f>
        <v>7.9999999999999982</v>
      </c>
      <c r="AH62" s="1390">
        <f>IF(AH61="","",VLOOKUP(AH61,'【記載例】シフト記号表（勤務時間帯）'!$C$6:$L$47,10,FALSE))</f>
        <v>8</v>
      </c>
      <c r="AI62" s="1391">
        <f>IF(AI61="","",VLOOKUP(AI61,'【記載例】シフト記号表（勤務時間帯）'!$C$6:$L$47,10,FALSE))</f>
        <v>8</v>
      </c>
      <c r="AJ62" s="1391">
        <f>IF(AJ61="","",VLOOKUP(AJ61,'【記載例】シフト記号表（勤務時間帯）'!$C$6:$L$47,10,FALSE))</f>
        <v>7.9999999999999982</v>
      </c>
      <c r="AK62" s="1391" t="str">
        <f>IF(AK61="","",VLOOKUP(AK61,'【記載例】シフト記号表（勤務時間帯）'!$C$6:$L$47,10,FALSE))</f>
        <v/>
      </c>
      <c r="AL62" s="1391">
        <f>IF(AL61="","",VLOOKUP(AL61,'【記載例】シフト記号表（勤務時間帯）'!$C$6:$L$47,10,FALSE))</f>
        <v>8</v>
      </c>
      <c r="AM62" s="1391">
        <f>IF(AM61="","",VLOOKUP(AM61,'【記載例】シフト記号表（勤務時間帯）'!$C$6:$L$47,10,FALSE))</f>
        <v>8</v>
      </c>
      <c r="AN62" s="1392" t="str">
        <f>IF(AN61="","",VLOOKUP(AN61,'【記載例】シフト記号表（勤務時間帯）'!$C$6:$L$47,10,FALSE))</f>
        <v/>
      </c>
      <c r="AO62" s="1390">
        <f>IF(AO61="","",VLOOKUP(AO61,'【記載例】シフト記号表（勤務時間帯）'!$C$6:$L$47,10,FALSE))</f>
        <v>8</v>
      </c>
      <c r="AP62" s="1391" t="str">
        <f>IF(AP61="","",VLOOKUP(AP61,'【記載例】シフト記号表（勤務時間帯）'!$C$6:$L$47,10,FALSE))</f>
        <v/>
      </c>
      <c r="AQ62" s="1391">
        <f>IF(AQ61="","",VLOOKUP(AQ61,'【記載例】シフト記号表（勤務時間帯）'!$C$6:$L$47,10,FALSE))</f>
        <v>8</v>
      </c>
      <c r="AR62" s="1391">
        <f>IF(AR61="","",VLOOKUP(AR61,'【記載例】シフト記号表（勤務時間帯）'!$C$6:$L$47,10,FALSE))</f>
        <v>8</v>
      </c>
      <c r="AS62" s="1391" t="str">
        <f>IF(AS61="","",VLOOKUP(AS61,'【記載例】シフト記号表（勤務時間帯）'!$C$6:$L$47,10,FALSE))</f>
        <v/>
      </c>
      <c r="AT62" s="1391">
        <f>IF(AT61="","",VLOOKUP(AT61,'【記載例】シフト記号表（勤務時間帯）'!$C$6:$L$47,10,FALSE))</f>
        <v>8</v>
      </c>
      <c r="AU62" s="1392">
        <f>IF(AU61="","",VLOOKUP(AU61,'【記載例】シフト記号表（勤務時間帯）'!$C$6:$L$47,10,FALSE))</f>
        <v>8</v>
      </c>
      <c r="AV62" s="1390">
        <f>IF(AV61="","",VLOOKUP(AV61,'【記載例】シフト記号表（勤務時間帯）'!$C$6:$L$47,10,FALSE))</f>
        <v>8</v>
      </c>
      <c r="AW62" s="1391">
        <f>IF(AW61="","",VLOOKUP(AW61,'【記載例】シフト記号表（勤務時間帯）'!$C$6:$L$47,10,FALSE))</f>
        <v>7.9999999999999982</v>
      </c>
      <c r="AX62" s="1391" t="str">
        <f>IF(AX61="","",VLOOKUP(AX61,'【記載例】シフト記号表（勤務時間帯）'!$C$6:$L$47,10,FALSE))</f>
        <v/>
      </c>
      <c r="AY62" s="1391">
        <f>IF(AY61="","",VLOOKUP(AY61,'【記載例】シフト記号表（勤務時間帯）'!$C$6:$L$47,10,FALSE))</f>
        <v>8</v>
      </c>
      <c r="AZ62" s="1391">
        <f>IF(AZ61="","",VLOOKUP(AZ61,'【記載例】シフト記号表（勤務時間帯）'!$C$6:$L$47,10,FALSE))</f>
        <v>8</v>
      </c>
      <c r="BA62" s="1391" t="str">
        <f>IF(BA61="","",VLOOKUP(BA61,'【記載例】シフト記号表（勤務時間帯）'!$C$6:$L$47,10,FALSE))</f>
        <v/>
      </c>
      <c r="BB62" s="1392">
        <f>IF(BB61="","",VLOOKUP(BB61,'【記載例】シフト記号表（勤務時間帯）'!$C$6:$L$47,10,FALSE))</f>
        <v>8</v>
      </c>
      <c r="BC62" s="1390" t="str">
        <f>IF(BC61="","",VLOOKUP(BC61,'【記載例】シフト記号表（勤務時間帯）'!$C$6:$L$47,10,FALSE))</f>
        <v/>
      </c>
      <c r="BD62" s="1391" t="str">
        <f>IF(BD61="","",VLOOKUP(BD61,'【記載例】シフト記号表（勤務時間帯）'!$C$6:$L$47,10,FALSE))</f>
        <v/>
      </c>
      <c r="BE62" s="1391" t="str">
        <f>IF(BE61="","",VLOOKUP(BE61,'【記載例】シフト記号表（勤務時間帯）'!$C$6:$L$47,10,FALSE))</f>
        <v/>
      </c>
      <c r="BF62" s="3119">
        <f>IF($BI$3="４週",SUM(AA62:BB62),IF($BI$3="暦月",SUM(AA62:BE62),""))</f>
        <v>160</v>
      </c>
      <c r="BG62" s="3120"/>
      <c r="BH62" s="3121">
        <f>IF($BI$3="４週",BF62/4,IF($BI$3="暦月",(BF62/($BI$8/7)),""))</f>
        <v>40</v>
      </c>
      <c r="BI62" s="3120"/>
      <c r="BJ62" s="3116"/>
      <c r="BK62" s="3117"/>
      <c r="BL62" s="3117"/>
      <c r="BM62" s="3117"/>
      <c r="BN62" s="3118"/>
    </row>
    <row r="63" spans="2:66" ht="20.25" customHeight="1" x14ac:dyDescent="0.2">
      <c r="B63" s="3079">
        <f>B61+1</f>
        <v>24</v>
      </c>
      <c r="C63" s="3081"/>
      <c r="D63" s="3083" t="s">
        <v>2390</v>
      </c>
      <c r="E63" s="3084"/>
      <c r="F63" s="3085"/>
      <c r="G63" s="3089" t="s">
        <v>2372</v>
      </c>
      <c r="H63" s="3090"/>
      <c r="I63" s="1385"/>
      <c r="J63" s="1386"/>
      <c r="K63" s="1385"/>
      <c r="L63" s="1386"/>
      <c r="M63" s="3093" t="s">
        <v>2346</v>
      </c>
      <c r="N63" s="3094"/>
      <c r="O63" s="3097" t="s">
        <v>2377</v>
      </c>
      <c r="P63" s="3098"/>
      <c r="Q63" s="3098"/>
      <c r="R63" s="3090"/>
      <c r="S63" s="3058" t="s">
        <v>2395</v>
      </c>
      <c r="T63" s="3059"/>
      <c r="U63" s="3059"/>
      <c r="V63" s="3059"/>
      <c r="W63" s="3060"/>
      <c r="X63" s="1405" t="s">
        <v>2341</v>
      </c>
      <c r="Z63" s="1406"/>
      <c r="AA63" s="1398"/>
      <c r="AB63" s="1399" t="s">
        <v>2363</v>
      </c>
      <c r="AC63" s="1399" t="s">
        <v>2364</v>
      </c>
      <c r="AD63" s="1399"/>
      <c r="AE63" s="1399" t="s">
        <v>2364</v>
      </c>
      <c r="AF63" s="1399" t="s">
        <v>2364</v>
      </c>
      <c r="AG63" s="1400"/>
      <c r="AH63" s="1398"/>
      <c r="AI63" s="1399" t="s">
        <v>2363</v>
      </c>
      <c r="AJ63" s="1399" t="s">
        <v>2364</v>
      </c>
      <c r="AK63" s="1399" t="s">
        <v>2364</v>
      </c>
      <c r="AL63" s="1399"/>
      <c r="AM63" s="1399"/>
      <c r="AN63" s="1400" t="s">
        <v>2363</v>
      </c>
      <c r="AO63" s="1398"/>
      <c r="AP63" s="1399"/>
      <c r="AQ63" s="1399" t="s">
        <v>2363</v>
      </c>
      <c r="AR63" s="1399" t="s">
        <v>2363</v>
      </c>
      <c r="AS63" s="1399" t="s">
        <v>2364</v>
      </c>
      <c r="AT63" s="1399"/>
      <c r="AU63" s="1400" t="s">
        <v>2364</v>
      </c>
      <c r="AV63" s="1398"/>
      <c r="AW63" s="1399" t="s">
        <v>2364</v>
      </c>
      <c r="AX63" s="1399" t="s">
        <v>2364</v>
      </c>
      <c r="AY63" s="1399"/>
      <c r="AZ63" s="1399" t="s">
        <v>2364</v>
      </c>
      <c r="BA63" s="1399" t="s">
        <v>2363</v>
      </c>
      <c r="BB63" s="1400"/>
      <c r="BC63" s="1398"/>
      <c r="BD63" s="1399"/>
      <c r="BE63" s="1401"/>
      <c r="BF63" s="3064"/>
      <c r="BG63" s="3065"/>
      <c r="BH63" s="3066"/>
      <c r="BI63" s="3067"/>
      <c r="BJ63" s="3068"/>
      <c r="BK63" s="3069"/>
      <c r="BL63" s="3069"/>
      <c r="BM63" s="3069"/>
      <c r="BN63" s="3070"/>
    </row>
    <row r="64" spans="2:66" ht="20.25" customHeight="1" x14ac:dyDescent="0.2">
      <c r="B64" s="3107"/>
      <c r="C64" s="3108"/>
      <c r="D64" s="3109"/>
      <c r="E64" s="3084"/>
      <c r="F64" s="3085"/>
      <c r="G64" s="3122"/>
      <c r="H64" s="3123"/>
      <c r="I64" s="1385"/>
      <c r="J64" s="1386" t="str">
        <f>G63</f>
        <v>介護職員</v>
      </c>
      <c r="K64" s="1385"/>
      <c r="L64" s="1386" t="str">
        <f>M63</f>
        <v>C</v>
      </c>
      <c r="M64" s="3124"/>
      <c r="N64" s="3125"/>
      <c r="O64" s="3126"/>
      <c r="P64" s="3127"/>
      <c r="Q64" s="3127"/>
      <c r="R64" s="3123"/>
      <c r="S64" s="3058"/>
      <c r="T64" s="3059"/>
      <c r="U64" s="3059"/>
      <c r="V64" s="3059"/>
      <c r="W64" s="3060"/>
      <c r="X64" s="1402" t="s">
        <v>2344</v>
      </c>
      <c r="Y64" s="1403"/>
      <c r="Z64" s="1404"/>
      <c r="AA64" s="1390" t="str">
        <f>IF(AA63="","",VLOOKUP(AA63,'【記載例】シフト記号表（勤務時間帯）'!$C$6:$L$47,10,FALSE))</f>
        <v/>
      </c>
      <c r="AB64" s="1391">
        <f>IF(AB63="","",VLOOKUP(AB63,'【記載例】シフト記号表（勤務時間帯）'!$C$6:$L$47,10,FALSE))</f>
        <v>7.9999999999999982</v>
      </c>
      <c r="AC64" s="1391">
        <f>IF(AC63="","",VLOOKUP(AC63,'【記載例】シフト記号表（勤務時間帯）'!$C$6:$L$47,10,FALSE))</f>
        <v>8</v>
      </c>
      <c r="AD64" s="1391" t="str">
        <f>IF(AD63="","",VLOOKUP(AD63,'【記載例】シフト記号表（勤務時間帯）'!$C$6:$L$47,10,FALSE))</f>
        <v/>
      </c>
      <c r="AE64" s="1391">
        <f>IF(AE63="","",VLOOKUP(AE63,'【記載例】シフト記号表（勤務時間帯）'!$C$6:$L$47,10,FALSE))</f>
        <v>8</v>
      </c>
      <c r="AF64" s="1391">
        <f>IF(AF63="","",VLOOKUP(AF63,'【記載例】シフト記号表（勤務時間帯）'!$C$6:$L$47,10,FALSE))</f>
        <v>8</v>
      </c>
      <c r="AG64" s="1392" t="str">
        <f>IF(AG63="","",VLOOKUP(AG63,'【記載例】シフト記号表（勤務時間帯）'!$C$6:$L$47,10,FALSE))</f>
        <v/>
      </c>
      <c r="AH64" s="1390" t="str">
        <f>IF(AH63="","",VLOOKUP(AH63,'【記載例】シフト記号表（勤務時間帯）'!$C$6:$L$47,10,FALSE))</f>
        <v/>
      </c>
      <c r="AI64" s="1391">
        <f>IF(AI63="","",VLOOKUP(AI63,'【記載例】シフト記号表（勤務時間帯）'!$C$6:$L$47,10,FALSE))</f>
        <v>7.9999999999999982</v>
      </c>
      <c r="AJ64" s="1391">
        <f>IF(AJ63="","",VLOOKUP(AJ63,'【記載例】シフト記号表（勤務時間帯）'!$C$6:$L$47,10,FALSE))</f>
        <v>8</v>
      </c>
      <c r="AK64" s="1391">
        <f>IF(AK63="","",VLOOKUP(AK63,'【記載例】シフト記号表（勤務時間帯）'!$C$6:$L$47,10,FALSE))</f>
        <v>8</v>
      </c>
      <c r="AL64" s="1391" t="str">
        <f>IF(AL63="","",VLOOKUP(AL63,'【記載例】シフト記号表（勤務時間帯）'!$C$6:$L$47,10,FALSE))</f>
        <v/>
      </c>
      <c r="AM64" s="1391" t="str">
        <f>IF(AM63="","",VLOOKUP(AM63,'【記載例】シフト記号表（勤務時間帯）'!$C$6:$L$47,10,FALSE))</f>
        <v/>
      </c>
      <c r="AN64" s="1392">
        <f>IF(AN63="","",VLOOKUP(AN63,'【記載例】シフト記号表（勤務時間帯）'!$C$6:$L$47,10,FALSE))</f>
        <v>7.9999999999999982</v>
      </c>
      <c r="AO64" s="1390" t="str">
        <f>IF(AO63="","",VLOOKUP(AO63,'【記載例】シフト記号表（勤務時間帯）'!$C$6:$L$47,10,FALSE))</f>
        <v/>
      </c>
      <c r="AP64" s="1391" t="str">
        <f>IF(AP63="","",VLOOKUP(AP63,'【記載例】シフト記号表（勤務時間帯）'!$C$6:$L$47,10,FALSE))</f>
        <v/>
      </c>
      <c r="AQ64" s="1391">
        <f>IF(AQ63="","",VLOOKUP(AQ63,'【記載例】シフト記号表（勤務時間帯）'!$C$6:$L$47,10,FALSE))</f>
        <v>7.9999999999999982</v>
      </c>
      <c r="AR64" s="1391">
        <f>IF(AR63="","",VLOOKUP(AR63,'【記載例】シフト記号表（勤務時間帯）'!$C$6:$L$47,10,FALSE))</f>
        <v>7.9999999999999982</v>
      </c>
      <c r="AS64" s="1391">
        <f>IF(AS63="","",VLOOKUP(AS63,'【記載例】シフト記号表（勤務時間帯）'!$C$6:$L$47,10,FALSE))</f>
        <v>8</v>
      </c>
      <c r="AT64" s="1391" t="str">
        <f>IF(AT63="","",VLOOKUP(AT63,'【記載例】シフト記号表（勤務時間帯）'!$C$6:$L$47,10,FALSE))</f>
        <v/>
      </c>
      <c r="AU64" s="1392">
        <f>IF(AU63="","",VLOOKUP(AU63,'【記載例】シフト記号表（勤務時間帯）'!$C$6:$L$47,10,FALSE))</f>
        <v>8</v>
      </c>
      <c r="AV64" s="1390" t="str">
        <f>IF(AV63="","",VLOOKUP(AV63,'【記載例】シフト記号表（勤務時間帯）'!$C$6:$L$47,10,FALSE))</f>
        <v/>
      </c>
      <c r="AW64" s="1391">
        <f>IF(AW63="","",VLOOKUP(AW63,'【記載例】シフト記号表（勤務時間帯）'!$C$6:$L$47,10,FALSE))</f>
        <v>8</v>
      </c>
      <c r="AX64" s="1391">
        <f>IF(AX63="","",VLOOKUP(AX63,'【記載例】シフト記号表（勤務時間帯）'!$C$6:$L$47,10,FALSE))</f>
        <v>8</v>
      </c>
      <c r="AY64" s="1391" t="str">
        <f>IF(AY63="","",VLOOKUP(AY63,'【記載例】シフト記号表（勤務時間帯）'!$C$6:$L$47,10,FALSE))</f>
        <v/>
      </c>
      <c r="AZ64" s="1391">
        <f>IF(AZ63="","",VLOOKUP(AZ63,'【記載例】シフト記号表（勤務時間帯）'!$C$6:$L$47,10,FALSE))</f>
        <v>8</v>
      </c>
      <c r="BA64" s="1391">
        <f>IF(BA63="","",VLOOKUP(BA63,'【記載例】シフト記号表（勤務時間帯）'!$C$6:$L$47,10,FALSE))</f>
        <v>7.9999999999999982</v>
      </c>
      <c r="BB64" s="1392" t="str">
        <f>IF(BB63="","",VLOOKUP(BB63,'【記載例】シフト記号表（勤務時間帯）'!$C$6:$L$47,10,FALSE))</f>
        <v/>
      </c>
      <c r="BC64" s="1390" t="str">
        <f>IF(BC63="","",VLOOKUP(BC63,'【記載例】シフト記号表（勤務時間帯）'!$C$6:$L$47,10,FALSE))</f>
        <v/>
      </c>
      <c r="BD64" s="1391" t="str">
        <f>IF(BD63="","",VLOOKUP(BD63,'【記載例】シフト記号表（勤務時間帯）'!$C$6:$L$47,10,FALSE))</f>
        <v/>
      </c>
      <c r="BE64" s="1391" t="str">
        <f>IF(BE63="","",VLOOKUP(BE63,'【記載例】シフト記号表（勤務時間帯）'!$C$6:$L$47,10,FALSE))</f>
        <v/>
      </c>
      <c r="BF64" s="3119">
        <f>IF($BI$3="４週",SUM(AA64:BB64),IF($BI$3="暦月",SUM(AA64:BE64),""))</f>
        <v>128</v>
      </c>
      <c r="BG64" s="3120"/>
      <c r="BH64" s="3121">
        <f>IF($BI$3="４週",BF64/4,IF($BI$3="暦月",(BF64/($BI$8/7)),""))</f>
        <v>32</v>
      </c>
      <c r="BI64" s="3120"/>
      <c r="BJ64" s="3116"/>
      <c r="BK64" s="3117"/>
      <c r="BL64" s="3117"/>
      <c r="BM64" s="3117"/>
      <c r="BN64" s="3118"/>
    </row>
    <row r="65" spans="2:66" ht="20.25" customHeight="1" x14ac:dyDescent="0.2">
      <c r="B65" s="3079">
        <f>B63+1</f>
        <v>25</v>
      </c>
      <c r="C65" s="3081" t="s">
        <v>1609</v>
      </c>
      <c r="D65" s="3083" t="s">
        <v>2396</v>
      </c>
      <c r="E65" s="3084"/>
      <c r="F65" s="3085"/>
      <c r="G65" s="3089" t="s">
        <v>2372</v>
      </c>
      <c r="H65" s="3090"/>
      <c r="I65" s="1385"/>
      <c r="J65" s="1386"/>
      <c r="K65" s="1385"/>
      <c r="L65" s="1386"/>
      <c r="M65" s="3093" t="s">
        <v>2338</v>
      </c>
      <c r="N65" s="3094"/>
      <c r="O65" s="3097" t="s">
        <v>2373</v>
      </c>
      <c r="P65" s="3098"/>
      <c r="Q65" s="3098"/>
      <c r="R65" s="3090"/>
      <c r="S65" s="3058" t="s">
        <v>2397</v>
      </c>
      <c r="T65" s="3059"/>
      <c r="U65" s="3059"/>
      <c r="V65" s="3059"/>
      <c r="W65" s="3060"/>
      <c r="X65" s="1405" t="s">
        <v>2341</v>
      </c>
      <c r="Z65" s="1406"/>
      <c r="AA65" s="1398" t="s">
        <v>2364</v>
      </c>
      <c r="AB65" s="1399" t="s">
        <v>2364</v>
      </c>
      <c r="AC65" s="1399"/>
      <c r="AD65" s="1399"/>
      <c r="AE65" s="1399" t="s">
        <v>2375</v>
      </c>
      <c r="AF65" s="1399" t="s">
        <v>2376</v>
      </c>
      <c r="AG65" s="1400" t="s">
        <v>2363</v>
      </c>
      <c r="AH65" s="1398" t="s">
        <v>2363</v>
      </c>
      <c r="AI65" s="1399"/>
      <c r="AJ65" s="1399" t="s">
        <v>2364</v>
      </c>
      <c r="AK65" s="1399" t="s">
        <v>2364</v>
      </c>
      <c r="AL65" s="1399"/>
      <c r="AM65" s="1399" t="s">
        <v>2375</v>
      </c>
      <c r="AN65" s="1400" t="s">
        <v>2376</v>
      </c>
      <c r="AO65" s="1398" t="s">
        <v>2363</v>
      </c>
      <c r="AP65" s="1399" t="s">
        <v>2363</v>
      </c>
      <c r="AQ65" s="1399"/>
      <c r="AR65" s="1399" t="s">
        <v>2364</v>
      </c>
      <c r="AS65" s="1399"/>
      <c r="AT65" s="1399"/>
      <c r="AU65" s="1400" t="s">
        <v>2375</v>
      </c>
      <c r="AV65" s="1398" t="s">
        <v>2376</v>
      </c>
      <c r="AW65" s="1399" t="s">
        <v>2363</v>
      </c>
      <c r="AX65" s="1399" t="s">
        <v>2363</v>
      </c>
      <c r="AY65" s="1399"/>
      <c r="AZ65" s="1399" t="s">
        <v>2363</v>
      </c>
      <c r="BA65" s="1399" t="s">
        <v>2364</v>
      </c>
      <c r="BB65" s="1400" t="s">
        <v>2364</v>
      </c>
      <c r="BC65" s="1398"/>
      <c r="BD65" s="1399"/>
      <c r="BE65" s="1401"/>
      <c r="BF65" s="3064"/>
      <c r="BG65" s="3065"/>
      <c r="BH65" s="3066"/>
      <c r="BI65" s="3067"/>
      <c r="BJ65" s="3068"/>
      <c r="BK65" s="3069"/>
      <c r="BL65" s="3069"/>
      <c r="BM65" s="3069"/>
      <c r="BN65" s="3070"/>
    </row>
    <row r="66" spans="2:66" ht="20.25" customHeight="1" x14ac:dyDescent="0.2">
      <c r="B66" s="3107"/>
      <c r="C66" s="3108"/>
      <c r="D66" s="3109"/>
      <c r="E66" s="3084"/>
      <c r="F66" s="3085"/>
      <c r="G66" s="3122"/>
      <c r="H66" s="3123"/>
      <c r="I66" s="1385"/>
      <c r="J66" s="1386" t="str">
        <f>G65</f>
        <v>介護職員</v>
      </c>
      <c r="K66" s="1385"/>
      <c r="L66" s="1386" t="str">
        <f>M65</f>
        <v>A</v>
      </c>
      <c r="M66" s="3124"/>
      <c r="N66" s="3125"/>
      <c r="O66" s="3126"/>
      <c r="P66" s="3127"/>
      <c r="Q66" s="3127"/>
      <c r="R66" s="3123"/>
      <c r="S66" s="3058"/>
      <c r="T66" s="3059"/>
      <c r="U66" s="3059"/>
      <c r="V66" s="3059"/>
      <c r="W66" s="3060"/>
      <c r="X66" s="1402" t="s">
        <v>2344</v>
      </c>
      <c r="Y66" s="1403"/>
      <c r="Z66" s="1404"/>
      <c r="AA66" s="1390">
        <f>IF(AA65="","",VLOOKUP(AA65,'【記載例】シフト記号表（勤務時間帯）'!$C$6:$L$47,10,FALSE))</f>
        <v>8</v>
      </c>
      <c r="AB66" s="1391">
        <f>IF(AB65="","",VLOOKUP(AB65,'【記載例】シフト記号表（勤務時間帯）'!$C$6:$L$47,10,FALSE))</f>
        <v>8</v>
      </c>
      <c r="AC66" s="1391" t="str">
        <f>IF(AC65="","",VLOOKUP(AC65,'【記載例】シフト記号表（勤務時間帯）'!$C$6:$L$47,10,FALSE))</f>
        <v/>
      </c>
      <c r="AD66" s="1391" t="str">
        <f>IF(AD65="","",VLOOKUP(AD65,'【記載例】シフト記号表（勤務時間帯）'!$C$6:$L$47,10,FALSE))</f>
        <v/>
      </c>
      <c r="AE66" s="1391">
        <f>IF(AE65="","",VLOOKUP(AE65,'【記載例】シフト記号表（勤務時間帯）'!$C$6:$L$47,10,FALSE))</f>
        <v>8</v>
      </c>
      <c r="AF66" s="1391">
        <f>IF(AF65="","",VLOOKUP(AF65,'【記載例】シフト記号表（勤務時間帯）'!$C$6:$L$47,10,FALSE))</f>
        <v>8</v>
      </c>
      <c r="AG66" s="1392">
        <f>IF(AG65="","",VLOOKUP(AG65,'【記載例】シフト記号表（勤務時間帯）'!$C$6:$L$47,10,FALSE))</f>
        <v>7.9999999999999982</v>
      </c>
      <c r="AH66" s="1390">
        <f>IF(AH65="","",VLOOKUP(AH65,'【記載例】シフト記号表（勤務時間帯）'!$C$6:$L$47,10,FALSE))</f>
        <v>7.9999999999999982</v>
      </c>
      <c r="AI66" s="1391" t="str">
        <f>IF(AI65="","",VLOOKUP(AI65,'【記載例】シフト記号表（勤務時間帯）'!$C$6:$L$47,10,FALSE))</f>
        <v/>
      </c>
      <c r="AJ66" s="1391">
        <f>IF(AJ65="","",VLOOKUP(AJ65,'【記載例】シフト記号表（勤務時間帯）'!$C$6:$L$47,10,FALSE))</f>
        <v>8</v>
      </c>
      <c r="AK66" s="1391">
        <f>IF(AK65="","",VLOOKUP(AK65,'【記載例】シフト記号表（勤務時間帯）'!$C$6:$L$47,10,FALSE))</f>
        <v>8</v>
      </c>
      <c r="AL66" s="1391" t="str">
        <f>IF(AL65="","",VLOOKUP(AL65,'【記載例】シフト記号表（勤務時間帯）'!$C$6:$L$47,10,FALSE))</f>
        <v/>
      </c>
      <c r="AM66" s="1391">
        <f>IF(AM65="","",VLOOKUP(AM65,'【記載例】シフト記号表（勤務時間帯）'!$C$6:$L$47,10,FALSE))</f>
        <v>8</v>
      </c>
      <c r="AN66" s="1392">
        <f>IF(AN65="","",VLOOKUP(AN65,'【記載例】シフト記号表（勤務時間帯）'!$C$6:$L$47,10,FALSE))</f>
        <v>8</v>
      </c>
      <c r="AO66" s="1390">
        <f>IF(AO65="","",VLOOKUP(AO65,'【記載例】シフト記号表（勤務時間帯）'!$C$6:$L$47,10,FALSE))</f>
        <v>7.9999999999999982</v>
      </c>
      <c r="AP66" s="1391">
        <f>IF(AP65="","",VLOOKUP(AP65,'【記載例】シフト記号表（勤務時間帯）'!$C$6:$L$47,10,FALSE))</f>
        <v>7.9999999999999982</v>
      </c>
      <c r="AQ66" s="1391" t="str">
        <f>IF(AQ65="","",VLOOKUP(AQ65,'【記載例】シフト記号表（勤務時間帯）'!$C$6:$L$47,10,FALSE))</f>
        <v/>
      </c>
      <c r="AR66" s="1391">
        <f>IF(AR65="","",VLOOKUP(AR65,'【記載例】シフト記号表（勤務時間帯）'!$C$6:$L$47,10,FALSE))</f>
        <v>8</v>
      </c>
      <c r="AS66" s="1391" t="str">
        <f>IF(AS65="","",VLOOKUP(AS65,'【記載例】シフト記号表（勤務時間帯）'!$C$6:$L$47,10,FALSE))</f>
        <v/>
      </c>
      <c r="AT66" s="1391" t="str">
        <f>IF(AT65="","",VLOOKUP(AT65,'【記載例】シフト記号表（勤務時間帯）'!$C$6:$L$47,10,FALSE))</f>
        <v/>
      </c>
      <c r="AU66" s="1392">
        <f>IF(AU65="","",VLOOKUP(AU65,'【記載例】シフト記号表（勤務時間帯）'!$C$6:$L$47,10,FALSE))</f>
        <v>8</v>
      </c>
      <c r="AV66" s="1390">
        <f>IF(AV65="","",VLOOKUP(AV65,'【記載例】シフト記号表（勤務時間帯）'!$C$6:$L$47,10,FALSE))</f>
        <v>8</v>
      </c>
      <c r="AW66" s="1391">
        <f>IF(AW65="","",VLOOKUP(AW65,'【記載例】シフト記号表（勤務時間帯）'!$C$6:$L$47,10,FALSE))</f>
        <v>7.9999999999999982</v>
      </c>
      <c r="AX66" s="1391">
        <f>IF(AX65="","",VLOOKUP(AX65,'【記載例】シフト記号表（勤務時間帯）'!$C$6:$L$47,10,FALSE))</f>
        <v>7.9999999999999982</v>
      </c>
      <c r="AY66" s="1391" t="str">
        <f>IF(AY65="","",VLOOKUP(AY65,'【記載例】シフト記号表（勤務時間帯）'!$C$6:$L$47,10,FALSE))</f>
        <v/>
      </c>
      <c r="AZ66" s="1391">
        <f>IF(AZ65="","",VLOOKUP(AZ65,'【記載例】シフト記号表（勤務時間帯）'!$C$6:$L$47,10,FALSE))</f>
        <v>7.9999999999999982</v>
      </c>
      <c r="BA66" s="1391">
        <f>IF(BA65="","",VLOOKUP(BA65,'【記載例】シフト記号表（勤務時間帯）'!$C$6:$L$47,10,FALSE))</f>
        <v>8</v>
      </c>
      <c r="BB66" s="1392">
        <f>IF(BB65="","",VLOOKUP(BB65,'【記載例】シフト記号表（勤務時間帯）'!$C$6:$L$47,10,FALSE))</f>
        <v>8</v>
      </c>
      <c r="BC66" s="1390" t="str">
        <f>IF(BC65="","",VLOOKUP(BC65,'【記載例】シフト記号表（勤務時間帯）'!$C$6:$L$47,10,FALSE))</f>
        <v/>
      </c>
      <c r="BD66" s="1391" t="str">
        <f>IF(BD65="","",VLOOKUP(BD65,'【記載例】シフト記号表（勤務時間帯）'!$C$6:$L$47,10,FALSE))</f>
        <v/>
      </c>
      <c r="BE66" s="1391" t="str">
        <f>IF(BE65="","",VLOOKUP(BE65,'【記載例】シフト記号表（勤務時間帯）'!$C$6:$L$47,10,FALSE))</f>
        <v/>
      </c>
      <c r="BF66" s="3119">
        <f>IF($BI$3="４週",SUM(AA66:BB66),IF($BI$3="暦月",SUM(AA66:BE66),""))</f>
        <v>160</v>
      </c>
      <c r="BG66" s="3120"/>
      <c r="BH66" s="3121">
        <f>IF($BI$3="４週",BF66/4,IF($BI$3="暦月",(BF66/($BI$8/7)),""))</f>
        <v>40</v>
      </c>
      <c r="BI66" s="3120"/>
      <c r="BJ66" s="3116"/>
      <c r="BK66" s="3117"/>
      <c r="BL66" s="3117"/>
      <c r="BM66" s="3117"/>
      <c r="BN66" s="3118"/>
    </row>
    <row r="67" spans="2:66" ht="20.25" customHeight="1" x14ac:dyDescent="0.2">
      <c r="B67" s="3079">
        <f>B65+1</f>
        <v>26</v>
      </c>
      <c r="C67" s="3081"/>
      <c r="D67" s="3083" t="s">
        <v>2396</v>
      </c>
      <c r="E67" s="3084"/>
      <c r="F67" s="3085"/>
      <c r="G67" s="3089" t="s">
        <v>2372</v>
      </c>
      <c r="H67" s="3090"/>
      <c r="I67" s="1385"/>
      <c r="J67" s="1386"/>
      <c r="K67" s="1385"/>
      <c r="L67" s="1386"/>
      <c r="M67" s="3093" t="s">
        <v>2338</v>
      </c>
      <c r="N67" s="3094"/>
      <c r="O67" s="3097" t="s">
        <v>2377</v>
      </c>
      <c r="P67" s="3098"/>
      <c r="Q67" s="3098"/>
      <c r="R67" s="3090"/>
      <c r="S67" s="3058" t="s">
        <v>2398</v>
      </c>
      <c r="T67" s="3059"/>
      <c r="U67" s="3059"/>
      <c r="V67" s="3059"/>
      <c r="W67" s="3060"/>
      <c r="X67" s="1405" t="s">
        <v>2341</v>
      </c>
      <c r="Z67" s="1406"/>
      <c r="AA67" s="1398"/>
      <c r="AB67" s="1399" t="s">
        <v>2363</v>
      </c>
      <c r="AC67" s="1399" t="s">
        <v>2364</v>
      </c>
      <c r="AD67" s="1399" t="s">
        <v>2364</v>
      </c>
      <c r="AE67" s="1399"/>
      <c r="AF67" s="1399" t="s">
        <v>2375</v>
      </c>
      <c r="AG67" s="1400" t="s">
        <v>2376</v>
      </c>
      <c r="AH67" s="1398" t="s">
        <v>2364</v>
      </c>
      <c r="AI67" s="1399"/>
      <c r="AJ67" s="1399" t="s">
        <v>2364</v>
      </c>
      <c r="AK67" s="1399" t="s">
        <v>2364</v>
      </c>
      <c r="AL67" s="1399"/>
      <c r="AM67" s="1399"/>
      <c r="AN67" s="1400" t="s">
        <v>2375</v>
      </c>
      <c r="AO67" s="1398" t="s">
        <v>2376</v>
      </c>
      <c r="AP67" s="1399" t="s">
        <v>2364</v>
      </c>
      <c r="AQ67" s="1399" t="s">
        <v>2364</v>
      </c>
      <c r="AR67" s="1399" t="s">
        <v>2364</v>
      </c>
      <c r="AS67" s="1399" t="s">
        <v>2363</v>
      </c>
      <c r="AT67" s="1399" t="s">
        <v>2363</v>
      </c>
      <c r="AU67" s="1400"/>
      <c r="AV67" s="1398" t="s">
        <v>2375</v>
      </c>
      <c r="AW67" s="1399" t="s">
        <v>2376</v>
      </c>
      <c r="AX67" s="1399" t="s">
        <v>2363</v>
      </c>
      <c r="AY67" s="1399" t="s">
        <v>2364</v>
      </c>
      <c r="AZ67" s="1399"/>
      <c r="BA67" s="1399"/>
      <c r="BB67" s="1400" t="s">
        <v>2363</v>
      </c>
      <c r="BC67" s="1398"/>
      <c r="BD67" s="1399"/>
      <c r="BE67" s="1401"/>
      <c r="BF67" s="3064"/>
      <c r="BG67" s="3065"/>
      <c r="BH67" s="3066"/>
      <c r="BI67" s="3067"/>
      <c r="BJ67" s="3068"/>
      <c r="BK67" s="3069"/>
      <c r="BL67" s="3069"/>
      <c r="BM67" s="3069"/>
      <c r="BN67" s="3070"/>
    </row>
    <row r="68" spans="2:66" ht="20.25" customHeight="1" x14ac:dyDescent="0.2">
      <c r="B68" s="3107"/>
      <c r="C68" s="3108"/>
      <c r="D68" s="3109"/>
      <c r="E68" s="3084"/>
      <c r="F68" s="3085"/>
      <c r="G68" s="3122"/>
      <c r="H68" s="3123"/>
      <c r="I68" s="1385"/>
      <c r="J68" s="1386" t="str">
        <f>G67</f>
        <v>介護職員</v>
      </c>
      <c r="K68" s="1385"/>
      <c r="L68" s="1386" t="str">
        <f>M67</f>
        <v>A</v>
      </c>
      <c r="M68" s="3124"/>
      <c r="N68" s="3125"/>
      <c r="O68" s="3126"/>
      <c r="P68" s="3127"/>
      <c r="Q68" s="3127"/>
      <c r="R68" s="3123"/>
      <c r="S68" s="3058"/>
      <c r="T68" s="3059"/>
      <c r="U68" s="3059"/>
      <c r="V68" s="3059"/>
      <c r="W68" s="3060"/>
      <c r="X68" s="1402" t="s">
        <v>2344</v>
      </c>
      <c r="Y68" s="1403"/>
      <c r="Z68" s="1404"/>
      <c r="AA68" s="1390" t="str">
        <f>IF(AA67="","",VLOOKUP(AA67,'【記載例】シフト記号表（勤務時間帯）'!$C$6:$L$47,10,FALSE))</f>
        <v/>
      </c>
      <c r="AB68" s="1391">
        <f>IF(AB67="","",VLOOKUP(AB67,'【記載例】シフト記号表（勤務時間帯）'!$C$6:$L$47,10,FALSE))</f>
        <v>7.9999999999999982</v>
      </c>
      <c r="AC68" s="1391">
        <f>IF(AC67="","",VLOOKUP(AC67,'【記載例】シフト記号表（勤務時間帯）'!$C$6:$L$47,10,FALSE))</f>
        <v>8</v>
      </c>
      <c r="AD68" s="1391">
        <f>IF(AD67="","",VLOOKUP(AD67,'【記載例】シフト記号表（勤務時間帯）'!$C$6:$L$47,10,FALSE))</f>
        <v>8</v>
      </c>
      <c r="AE68" s="1391" t="str">
        <f>IF(AE67="","",VLOOKUP(AE67,'【記載例】シフト記号表（勤務時間帯）'!$C$6:$L$47,10,FALSE))</f>
        <v/>
      </c>
      <c r="AF68" s="1391">
        <f>IF(AF67="","",VLOOKUP(AF67,'【記載例】シフト記号表（勤務時間帯）'!$C$6:$L$47,10,FALSE))</f>
        <v>8</v>
      </c>
      <c r="AG68" s="1392">
        <f>IF(AG67="","",VLOOKUP(AG67,'【記載例】シフト記号表（勤務時間帯）'!$C$6:$L$47,10,FALSE))</f>
        <v>8</v>
      </c>
      <c r="AH68" s="1390">
        <f>IF(AH67="","",VLOOKUP(AH67,'【記載例】シフト記号表（勤務時間帯）'!$C$6:$L$47,10,FALSE))</f>
        <v>8</v>
      </c>
      <c r="AI68" s="1391" t="str">
        <f>IF(AI67="","",VLOOKUP(AI67,'【記載例】シフト記号表（勤務時間帯）'!$C$6:$L$47,10,FALSE))</f>
        <v/>
      </c>
      <c r="AJ68" s="1391">
        <f>IF(AJ67="","",VLOOKUP(AJ67,'【記載例】シフト記号表（勤務時間帯）'!$C$6:$L$47,10,FALSE))</f>
        <v>8</v>
      </c>
      <c r="AK68" s="1391">
        <f>IF(AK67="","",VLOOKUP(AK67,'【記載例】シフト記号表（勤務時間帯）'!$C$6:$L$47,10,FALSE))</f>
        <v>8</v>
      </c>
      <c r="AL68" s="1391" t="str">
        <f>IF(AL67="","",VLOOKUP(AL67,'【記載例】シフト記号表（勤務時間帯）'!$C$6:$L$47,10,FALSE))</f>
        <v/>
      </c>
      <c r="AM68" s="1391" t="str">
        <f>IF(AM67="","",VLOOKUP(AM67,'【記載例】シフト記号表（勤務時間帯）'!$C$6:$L$47,10,FALSE))</f>
        <v/>
      </c>
      <c r="AN68" s="1392">
        <f>IF(AN67="","",VLOOKUP(AN67,'【記載例】シフト記号表（勤務時間帯）'!$C$6:$L$47,10,FALSE))</f>
        <v>8</v>
      </c>
      <c r="AO68" s="1390">
        <f>IF(AO67="","",VLOOKUP(AO67,'【記載例】シフト記号表（勤務時間帯）'!$C$6:$L$47,10,FALSE))</f>
        <v>8</v>
      </c>
      <c r="AP68" s="1391">
        <f>IF(AP67="","",VLOOKUP(AP67,'【記載例】シフト記号表（勤務時間帯）'!$C$6:$L$47,10,FALSE))</f>
        <v>8</v>
      </c>
      <c r="AQ68" s="1391">
        <f>IF(AQ67="","",VLOOKUP(AQ67,'【記載例】シフト記号表（勤務時間帯）'!$C$6:$L$47,10,FALSE))</f>
        <v>8</v>
      </c>
      <c r="AR68" s="1391">
        <f>IF(AR67="","",VLOOKUP(AR67,'【記載例】シフト記号表（勤務時間帯）'!$C$6:$L$47,10,FALSE))</f>
        <v>8</v>
      </c>
      <c r="AS68" s="1391">
        <f>IF(AS67="","",VLOOKUP(AS67,'【記載例】シフト記号表（勤務時間帯）'!$C$6:$L$47,10,FALSE))</f>
        <v>7.9999999999999982</v>
      </c>
      <c r="AT68" s="1391">
        <f>IF(AT67="","",VLOOKUP(AT67,'【記載例】シフト記号表（勤務時間帯）'!$C$6:$L$47,10,FALSE))</f>
        <v>7.9999999999999982</v>
      </c>
      <c r="AU68" s="1392" t="str">
        <f>IF(AU67="","",VLOOKUP(AU67,'【記載例】シフト記号表（勤務時間帯）'!$C$6:$L$47,10,FALSE))</f>
        <v/>
      </c>
      <c r="AV68" s="1390">
        <f>IF(AV67="","",VLOOKUP(AV67,'【記載例】シフト記号表（勤務時間帯）'!$C$6:$L$47,10,FALSE))</f>
        <v>8</v>
      </c>
      <c r="AW68" s="1391">
        <f>IF(AW67="","",VLOOKUP(AW67,'【記載例】シフト記号表（勤務時間帯）'!$C$6:$L$47,10,FALSE))</f>
        <v>8</v>
      </c>
      <c r="AX68" s="1391">
        <f>IF(AX67="","",VLOOKUP(AX67,'【記載例】シフト記号表（勤務時間帯）'!$C$6:$L$47,10,FALSE))</f>
        <v>7.9999999999999982</v>
      </c>
      <c r="AY68" s="1391">
        <f>IF(AY67="","",VLOOKUP(AY67,'【記載例】シフト記号表（勤務時間帯）'!$C$6:$L$47,10,FALSE))</f>
        <v>8</v>
      </c>
      <c r="AZ68" s="1391" t="str">
        <f>IF(AZ67="","",VLOOKUP(AZ67,'【記載例】シフト記号表（勤務時間帯）'!$C$6:$L$47,10,FALSE))</f>
        <v/>
      </c>
      <c r="BA68" s="1391" t="str">
        <f>IF(BA67="","",VLOOKUP(BA67,'【記載例】シフト記号表（勤務時間帯）'!$C$6:$L$47,10,FALSE))</f>
        <v/>
      </c>
      <c r="BB68" s="1392">
        <f>IF(BB67="","",VLOOKUP(BB67,'【記載例】シフト記号表（勤務時間帯）'!$C$6:$L$47,10,FALSE))</f>
        <v>7.9999999999999982</v>
      </c>
      <c r="BC68" s="1390" t="str">
        <f>IF(BC67="","",VLOOKUP(BC67,'【記載例】シフト記号表（勤務時間帯）'!$C$6:$L$47,10,FALSE))</f>
        <v/>
      </c>
      <c r="BD68" s="1391" t="str">
        <f>IF(BD67="","",VLOOKUP(BD67,'【記載例】シフト記号表（勤務時間帯）'!$C$6:$L$47,10,FALSE))</f>
        <v/>
      </c>
      <c r="BE68" s="1391" t="str">
        <f>IF(BE67="","",VLOOKUP(BE67,'【記載例】シフト記号表（勤務時間帯）'!$C$6:$L$47,10,FALSE))</f>
        <v/>
      </c>
      <c r="BF68" s="3119">
        <f>IF($BI$3="４週",SUM(AA68:BB68),IF($BI$3="暦月",SUM(AA68:BE68),""))</f>
        <v>160</v>
      </c>
      <c r="BG68" s="3120"/>
      <c r="BH68" s="3121">
        <f>IF($BI$3="４週",BF68/4,IF($BI$3="暦月",(BF68/($BI$8/7)),""))</f>
        <v>40</v>
      </c>
      <c r="BI68" s="3120"/>
      <c r="BJ68" s="3116"/>
      <c r="BK68" s="3117"/>
      <c r="BL68" s="3117"/>
      <c r="BM68" s="3117"/>
      <c r="BN68" s="3118"/>
    </row>
    <row r="69" spans="2:66" ht="20.25" customHeight="1" x14ac:dyDescent="0.2">
      <c r="B69" s="3079">
        <f>B67+1</f>
        <v>27</v>
      </c>
      <c r="C69" s="3081"/>
      <c r="D69" s="3083" t="s">
        <v>2396</v>
      </c>
      <c r="E69" s="3084"/>
      <c r="F69" s="3085"/>
      <c r="G69" s="3089" t="s">
        <v>2372</v>
      </c>
      <c r="H69" s="3090"/>
      <c r="I69" s="1385"/>
      <c r="J69" s="1386"/>
      <c r="K69" s="1385"/>
      <c r="L69" s="1386"/>
      <c r="M69" s="3093" t="s">
        <v>2338</v>
      </c>
      <c r="N69" s="3094"/>
      <c r="O69" s="3097" t="s">
        <v>2377</v>
      </c>
      <c r="P69" s="3098"/>
      <c r="Q69" s="3098"/>
      <c r="R69" s="3090"/>
      <c r="S69" s="3058" t="s">
        <v>2399</v>
      </c>
      <c r="T69" s="3059"/>
      <c r="U69" s="3059"/>
      <c r="V69" s="3059"/>
      <c r="W69" s="3060"/>
      <c r="X69" s="1405" t="s">
        <v>2341</v>
      </c>
      <c r="Z69" s="1406"/>
      <c r="AA69" s="1398" t="s">
        <v>2363</v>
      </c>
      <c r="AB69" s="1399"/>
      <c r="AC69" s="1399" t="s">
        <v>2363</v>
      </c>
      <c r="AD69" s="1399"/>
      <c r="AE69" s="1399" t="s">
        <v>2364</v>
      </c>
      <c r="AF69" s="1399"/>
      <c r="AG69" s="1400" t="s">
        <v>2375</v>
      </c>
      <c r="AH69" s="1398" t="s">
        <v>2376</v>
      </c>
      <c r="AI69" s="1399" t="s">
        <v>2364</v>
      </c>
      <c r="AJ69" s="1399" t="s">
        <v>2364</v>
      </c>
      <c r="AK69" s="1399" t="s">
        <v>2363</v>
      </c>
      <c r="AL69" s="1399" t="s">
        <v>2363</v>
      </c>
      <c r="AM69" s="1399"/>
      <c r="AN69" s="1400" t="s">
        <v>2364</v>
      </c>
      <c r="AO69" s="1398" t="s">
        <v>2375</v>
      </c>
      <c r="AP69" s="1399" t="s">
        <v>2376</v>
      </c>
      <c r="AQ69" s="1399" t="s">
        <v>2363</v>
      </c>
      <c r="AR69" s="1399"/>
      <c r="AS69" s="1399" t="s">
        <v>2364</v>
      </c>
      <c r="AT69" s="1399" t="s">
        <v>2364</v>
      </c>
      <c r="AU69" s="1400"/>
      <c r="AV69" s="1398"/>
      <c r="AW69" s="1399" t="s">
        <v>2375</v>
      </c>
      <c r="AX69" s="1399" t="s">
        <v>2376</v>
      </c>
      <c r="AY69" s="1399" t="s">
        <v>2363</v>
      </c>
      <c r="AZ69" s="1399" t="s">
        <v>2364</v>
      </c>
      <c r="BA69" s="1399" t="s">
        <v>2364</v>
      </c>
      <c r="BB69" s="1400"/>
      <c r="BC69" s="1398"/>
      <c r="BD69" s="1399"/>
      <c r="BE69" s="1401"/>
      <c r="BF69" s="3064"/>
      <c r="BG69" s="3065"/>
      <c r="BH69" s="3066"/>
      <c r="BI69" s="3067"/>
      <c r="BJ69" s="3068"/>
      <c r="BK69" s="3069"/>
      <c r="BL69" s="3069"/>
      <c r="BM69" s="3069"/>
      <c r="BN69" s="3070"/>
    </row>
    <row r="70" spans="2:66" ht="20.25" customHeight="1" x14ac:dyDescent="0.2">
      <c r="B70" s="3107"/>
      <c r="C70" s="3108"/>
      <c r="D70" s="3109"/>
      <c r="E70" s="3084"/>
      <c r="F70" s="3085"/>
      <c r="G70" s="3122"/>
      <c r="H70" s="3123"/>
      <c r="I70" s="1385"/>
      <c r="J70" s="1386" t="str">
        <f>G69</f>
        <v>介護職員</v>
      </c>
      <c r="K70" s="1385"/>
      <c r="L70" s="1386" t="str">
        <f>M69</f>
        <v>A</v>
      </c>
      <c r="M70" s="3124"/>
      <c r="N70" s="3125"/>
      <c r="O70" s="3126"/>
      <c r="P70" s="3127"/>
      <c r="Q70" s="3127"/>
      <c r="R70" s="3123"/>
      <c r="S70" s="3058"/>
      <c r="T70" s="3059"/>
      <c r="U70" s="3059"/>
      <c r="V70" s="3059"/>
      <c r="W70" s="3060"/>
      <c r="X70" s="1402" t="s">
        <v>2344</v>
      </c>
      <c r="Y70" s="1403"/>
      <c r="Z70" s="1404"/>
      <c r="AA70" s="1390">
        <f>IF(AA69="","",VLOOKUP(AA69,'【記載例】シフト記号表（勤務時間帯）'!$C$6:$L$47,10,FALSE))</f>
        <v>7.9999999999999982</v>
      </c>
      <c r="AB70" s="1391" t="str">
        <f>IF(AB69="","",VLOOKUP(AB69,'【記載例】シフト記号表（勤務時間帯）'!$C$6:$L$47,10,FALSE))</f>
        <v/>
      </c>
      <c r="AC70" s="1391">
        <f>IF(AC69="","",VLOOKUP(AC69,'【記載例】シフト記号表（勤務時間帯）'!$C$6:$L$47,10,FALSE))</f>
        <v>7.9999999999999982</v>
      </c>
      <c r="AD70" s="1391" t="str">
        <f>IF(AD69="","",VLOOKUP(AD69,'【記載例】シフト記号表（勤務時間帯）'!$C$6:$L$47,10,FALSE))</f>
        <v/>
      </c>
      <c r="AE70" s="1391">
        <f>IF(AE69="","",VLOOKUP(AE69,'【記載例】シフト記号表（勤務時間帯）'!$C$6:$L$47,10,FALSE))</f>
        <v>8</v>
      </c>
      <c r="AF70" s="1391" t="str">
        <f>IF(AF69="","",VLOOKUP(AF69,'【記載例】シフト記号表（勤務時間帯）'!$C$6:$L$47,10,FALSE))</f>
        <v/>
      </c>
      <c r="AG70" s="1392">
        <f>IF(AG69="","",VLOOKUP(AG69,'【記載例】シフト記号表（勤務時間帯）'!$C$6:$L$47,10,FALSE))</f>
        <v>8</v>
      </c>
      <c r="AH70" s="1390">
        <f>IF(AH69="","",VLOOKUP(AH69,'【記載例】シフト記号表（勤務時間帯）'!$C$6:$L$47,10,FALSE))</f>
        <v>8</v>
      </c>
      <c r="AI70" s="1391">
        <f>IF(AI69="","",VLOOKUP(AI69,'【記載例】シフト記号表（勤務時間帯）'!$C$6:$L$47,10,FALSE))</f>
        <v>8</v>
      </c>
      <c r="AJ70" s="1391">
        <f>IF(AJ69="","",VLOOKUP(AJ69,'【記載例】シフト記号表（勤務時間帯）'!$C$6:$L$47,10,FALSE))</f>
        <v>8</v>
      </c>
      <c r="AK70" s="1391">
        <f>IF(AK69="","",VLOOKUP(AK69,'【記載例】シフト記号表（勤務時間帯）'!$C$6:$L$47,10,FALSE))</f>
        <v>7.9999999999999982</v>
      </c>
      <c r="AL70" s="1391">
        <f>IF(AL69="","",VLOOKUP(AL69,'【記載例】シフト記号表（勤務時間帯）'!$C$6:$L$47,10,FALSE))</f>
        <v>7.9999999999999982</v>
      </c>
      <c r="AM70" s="1391" t="str">
        <f>IF(AM69="","",VLOOKUP(AM69,'【記載例】シフト記号表（勤務時間帯）'!$C$6:$L$47,10,FALSE))</f>
        <v/>
      </c>
      <c r="AN70" s="1392">
        <f>IF(AN69="","",VLOOKUP(AN69,'【記載例】シフト記号表（勤務時間帯）'!$C$6:$L$47,10,FALSE))</f>
        <v>8</v>
      </c>
      <c r="AO70" s="1390">
        <f>IF(AO69="","",VLOOKUP(AO69,'【記載例】シフト記号表（勤務時間帯）'!$C$6:$L$47,10,FALSE))</f>
        <v>8</v>
      </c>
      <c r="AP70" s="1391">
        <f>IF(AP69="","",VLOOKUP(AP69,'【記載例】シフト記号表（勤務時間帯）'!$C$6:$L$47,10,FALSE))</f>
        <v>8</v>
      </c>
      <c r="AQ70" s="1391">
        <f>IF(AQ69="","",VLOOKUP(AQ69,'【記載例】シフト記号表（勤務時間帯）'!$C$6:$L$47,10,FALSE))</f>
        <v>7.9999999999999982</v>
      </c>
      <c r="AR70" s="1391" t="str">
        <f>IF(AR69="","",VLOOKUP(AR69,'【記載例】シフト記号表（勤務時間帯）'!$C$6:$L$47,10,FALSE))</f>
        <v/>
      </c>
      <c r="AS70" s="1391">
        <f>IF(AS69="","",VLOOKUP(AS69,'【記載例】シフト記号表（勤務時間帯）'!$C$6:$L$47,10,FALSE))</f>
        <v>8</v>
      </c>
      <c r="AT70" s="1391">
        <f>IF(AT69="","",VLOOKUP(AT69,'【記載例】シフト記号表（勤務時間帯）'!$C$6:$L$47,10,FALSE))</f>
        <v>8</v>
      </c>
      <c r="AU70" s="1392" t="str">
        <f>IF(AU69="","",VLOOKUP(AU69,'【記載例】シフト記号表（勤務時間帯）'!$C$6:$L$47,10,FALSE))</f>
        <v/>
      </c>
      <c r="AV70" s="1390" t="str">
        <f>IF(AV69="","",VLOOKUP(AV69,'【記載例】シフト記号表（勤務時間帯）'!$C$6:$L$47,10,FALSE))</f>
        <v/>
      </c>
      <c r="AW70" s="1391">
        <f>IF(AW69="","",VLOOKUP(AW69,'【記載例】シフト記号表（勤務時間帯）'!$C$6:$L$47,10,FALSE))</f>
        <v>8</v>
      </c>
      <c r="AX70" s="1391">
        <f>IF(AX69="","",VLOOKUP(AX69,'【記載例】シフト記号表（勤務時間帯）'!$C$6:$L$47,10,FALSE))</f>
        <v>8</v>
      </c>
      <c r="AY70" s="1391">
        <f>IF(AY69="","",VLOOKUP(AY69,'【記載例】シフト記号表（勤務時間帯）'!$C$6:$L$47,10,FALSE))</f>
        <v>7.9999999999999982</v>
      </c>
      <c r="AZ70" s="1391">
        <f>IF(AZ69="","",VLOOKUP(AZ69,'【記載例】シフト記号表（勤務時間帯）'!$C$6:$L$47,10,FALSE))</f>
        <v>8</v>
      </c>
      <c r="BA70" s="1391">
        <f>IF(BA69="","",VLOOKUP(BA69,'【記載例】シフト記号表（勤務時間帯）'!$C$6:$L$47,10,FALSE))</f>
        <v>8</v>
      </c>
      <c r="BB70" s="1392" t="str">
        <f>IF(BB69="","",VLOOKUP(BB69,'【記載例】シフト記号表（勤務時間帯）'!$C$6:$L$47,10,FALSE))</f>
        <v/>
      </c>
      <c r="BC70" s="1390" t="str">
        <f>IF(BC69="","",VLOOKUP(BC69,'【記載例】シフト記号表（勤務時間帯）'!$C$6:$L$47,10,FALSE))</f>
        <v/>
      </c>
      <c r="BD70" s="1391" t="str">
        <f>IF(BD69="","",VLOOKUP(BD69,'【記載例】シフト記号表（勤務時間帯）'!$C$6:$L$47,10,FALSE))</f>
        <v/>
      </c>
      <c r="BE70" s="1391" t="str">
        <f>IF(BE69="","",VLOOKUP(BE69,'【記載例】シフト記号表（勤務時間帯）'!$C$6:$L$47,10,FALSE))</f>
        <v/>
      </c>
      <c r="BF70" s="3119">
        <f>IF($BI$3="４週",SUM(AA70:BB70),IF($BI$3="暦月",SUM(AA70:BE70),""))</f>
        <v>160</v>
      </c>
      <c r="BG70" s="3120"/>
      <c r="BH70" s="3121">
        <f>IF($BI$3="４週",BF70/4,IF($BI$3="暦月",(BF70/($BI$8/7)),""))</f>
        <v>40</v>
      </c>
      <c r="BI70" s="3120"/>
      <c r="BJ70" s="3116"/>
      <c r="BK70" s="3117"/>
      <c r="BL70" s="3117"/>
      <c r="BM70" s="3117"/>
      <c r="BN70" s="3118"/>
    </row>
    <row r="71" spans="2:66" ht="20.25" customHeight="1" x14ac:dyDescent="0.2">
      <c r="B71" s="3079">
        <f>B69+1</f>
        <v>28</v>
      </c>
      <c r="C71" s="3081"/>
      <c r="D71" s="3083" t="s">
        <v>2396</v>
      </c>
      <c r="E71" s="3084"/>
      <c r="F71" s="3085"/>
      <c r="G71" s="3089" t="s">
        <v>2372</v>
      </c>
      <c r="H71" s="3090"/>
      <c r="I71" s="1385"/>
      <c r="J71" s="1386"/>
      <c r="K71" s="1385"/>
      <c r="L71" s="1386"/>
      <c r="M71" s="3093" t="s">
        <v>2338</v>
      </c>
      <c r="N71" s="3094"/>
      <c r="O71" s="3097" t="s">
        <v>2377</v>
      </c>
      <c r="P71" s="3098"/>
      <c r="Q71" s="3098"/>
      <c r="R71" s="3090"/>
      <c r="S71" s="3058" t="s">
        <v>2400</v>
      </c>
      <c r="T71" s="3059"/>
      <c r="U71" s="3059"/>
      <c r="V71" s="3059"/>
      <c r="W71" s="3060"/>
      <c r="X71" s="1405" t="s">
        <v>2341</v>
      </c>
      <c r="Z71" s="1406"/>
      <c r="AA71" s="1398" t="s">
        <v>2388</v>
      </c>
      <c r="AB71" s="1399"/>
      <c r="AC71" s="1399" t="s">
        <v>2364</v>
      </c>
      <c r="AD71" s="1399" t="s">
        <v>2363</v>
      </c>
      <c r="AE71" s="1399" t="s">
        <v>2363</v>
      </c>
      <c r="AF71" s="1399" t="s">
        <v>2363</v>
      </c>
      <c r="AG71" s="1400"/>
      <c r="AH71" s="1398" t="s">
        <v>2375</v>
      </c>
      <c r="AI71" s="1399" t="s">
        <v>2376</v>
      </c>
      <c r="AJ71" s="1399" t="s">
        <v>2363</v>
      </c>
      <c r="AK71" s="1399"/>
      <c r="AL71" s="1399" t="s">
        <v>2364</v>
      </c>
      <c r="AM71" s="1399" t="s">
        <v>2364</v>
      </c>
      <c r="AN71" s="1400"/>
      <c r="AO71" s="1398"/>
      <c r="AP71" s="1399" t="s">
        <v>2375</v>
      </c>
      <c r="AQ71" s="1399" t="s">
        <v>2376</v>
      </c>
      <c r="AR71" s="1399" t="s">
        <v>2363</v>
      </c>
      <c r="AS71" s="1399"/>
      <c r="AT71" s="1399" t="s">
        <v>2364</v>
      </c>
      <c r="AU71" s="1400" t="s">
        <v>2364</v>
      </c>
      <c r="AV71" s="1398" t="s">
        <v>2364</v>
      </c>
      <c r="AW71" s="1399"/>
      <c r="AX71" s="1399" t="s">
        <v>2375</v>
      </c>
      <c r="AY71" s="1399" t="s">
        <v>2376</v>
      </c>
      <c r="AZ71" s="1399" t="s">
        <v>2363</v>
      </c>
      <c r="BA71" s="1399"/>
      <c r="BB71" s="1400" t="s">
        <v>2364</v>
      </c>
      <c r="BC71" s="1398"/>
      <c r="BD71" s="1399"/>
      <c r="BE71" s="1401"/>
      <c r="BF71" s="3064"/>
      <c r="BG71" s="3065"/>
      <c r="BH71" s="3066"/>
      <c r="BI71" s="3067"/>
      <c r="BJ71" s="3068"/>
      <c r="BK71" s="3069"/>
      <c r="BL71" s="3069"/>
      <c r="BM71" s="3069"/>
      <c r="BN71" s="3070"/>
    </row>
    <row r="72" spans="2:66" ht="20.25" customHeight="1" x14ac:dyDescent="0.2">
      <c r="B72" s="3107"/>
      <c r="C72" s="3108"/>
      <c r="D72" s="3109"/>
      <c r="E72" s="3084"/>
      <c r="F72" s="3085"/>
      <c r="G72" s="3122"/>
      <c r="H72" s="3123"/>
      <c r="I72" s="1385"/>
      <c r="J72" s="1386" t="str">
        <f>G71</f>
        <v>介護職員</v>
      </c>
      <c r="K72" s="1385"/>
      <c r="L72" s="1386" t="str">
        <f>M71</f>
        <v>A</v>
      </c>
      <c r="M72" s="3124"/>
      <c r="N72" s="3125"/>
      <c r="O72" s="3126"/>
      <c r="P72" s="3127"/>
      <c r="Q72" s="3127"/>
      <c r="R72" s="3123"/>
      <c r="S72" s="3058"/>
      <c r="T72" s="3059"/>
      <c r="U72" s="3059"/>
      <c r="V72" s="3059"/>
      <c r="W72" s="3060"/>
      <c r="X72" s="1402" t="s">
        <v>2344</v>
      </c>
      <c r="Y72" s="1403"/>
      <c r="Z72" s="1404"/>
      <c r="AA72" s="1390">
        <f>IF(AA71="","",VLOOKUP(AA71,'【記載例】シフト記号表（勤務時間帯）'!$C$6:$L$47,10,FALSE))</f>
        <v>8</v>
      </c>
      <c r="AB72" s="1391" t="str">
        <f>IF(AB71="","",VLOOKUP(AB71,'【記載例】シフト記号表（勤務時間帯）'!$C$6:$L$47,10,FALSE))</f>
        <v/>
      </c>
      <c r="AC72" s="1391">
        <f>IF(AC71="","",VLOOKUP(AC71,'【記載例】シフト記号表（勤務時間帯）'!$C$6:$L$47,10,FALSE))</f>
        <v>8</v>
      </c>
      <c r="AD72" s="1391">
        <f>IF(AD71="","",VLOOKUP(AD71,'【記載例】シフト記号表（勤務時間帯）'!$C$6:$L$47,10,FALSE))</f>
        <v>7.9999999999999982</v>
      </c>
      <c r="AE72" s="1391">
        <f>IF(AE71="","",VLOOKUP(AE71,'【記載例】シフト記号表（勤務時間帯）'!$C$6:$L$47,10,FALSE))</f>
        <v>7.9999999999999982</v>
      </c>
      <c r="AF72" s="1391">
        <f>IF(AF71="","",VLOOKUP(AF71,'【記載例】シフト記号表（勤務時間帯）'!$C$6:$L$47,10,FALSE))</f>
        <v>7.9999999999999982</v>
      </c>
      <c r="AG72" s="1392" t="str">
        <f>IF(AG71="","",VLOOKUP(AG71,'【記載例】シフト記号表（勤務時間帯）'!$C$6:$L$47,10,FALSE))</f>
        <v/>
      </c>
      <c r="AH72" s="1390">
        <f>IF(AH71="","",VLOOKUP(AH71,'【記載例】シフト記号表（勤務時間帯）'!$C$6:$L$47,10,FALSE))</f>
        <v>8</v>
      </c>
      <c r="AI72" s="1391">
        <f>IF(AI71="","",VLOOKUP(AI71,'【記載例】シフト記号表（勤務時間帯）'!$C$6:$L$47,10,FALSE))</f>
        <v>8</v>
      </c>
      <c r="AJ72" s="1391">
        <f>IF(AJ71="","",VLOOKUP(AJ71,'【記載例】シフト記号表（勤務時間帯）'!$C$6:$L$47,10,FALSE))</f>
        <v>7.9999999999999982</v>
      </c>
      <c r="AK72" s="1391" t="str">
        <f>IF(AK71="","",VLOOKUP(AK71,'【記載例】シフト記号表（勤務時間帯）'!$C$6:$L$47,10,FALSE))</f>
        <v/>
      </c>
      <c r="AL72" s="1391">
        <f>IF(AL71="","",VLOOKUP(AL71,'【記載例】シフト記号表（勤務時間帯）'!$C$6:$L$47,10,FALSE))</f>
        <v>8</v>
      </c>
      <c r="AM72" s="1391">
        <f>IF(AM71="","",VLOOKUP(AM71,'【記載例】シフト記号表（勤務時間帯）'!$C$6:$L$47,10,FALSE))</f>
        <v>8</v>
      </c>
      <c r="AN72" s="1392" t="str">
        <f>IF(AN71="","",VLOOKUP(AN71,'【記載例】シフト記号表（勤務時間帯）'!$C$6:$L$47,10,FALSE))</f>
        <v/>
      </c>
      <c r="AO72" s="1390" t="str">
        <f>IF(AO71="","",VLOOKUP(AO71,'【記載例】シフト記号表（勤務時間帯）'!$C$6:$L$47,10,FALSE))</f>
        <v/>
      </c>
      <c r="AP72" s="1391">
        <f>IF(AP71="","",VLOOKUP(AP71,'【記載例】シフト記号表（勤務時間帯）'!$C$6:$L$47,10,FALSE))</f>
        <v>8</v>
      </c>
      <c r="AQ72" s="1391">
        <f>IF(AQ71="","",VLOOKUP(AQ71,'【記載例】シフト記号表（勤務時間帯）'!$C$6:$L$47,10,FALSE))</f>
        <v>8</v>
      </c>
      <c r="AR72" s="1391">
        <f>IF(AR71="","",VLOOKUP(AR71,'【記載例】シフト記号表（勤務時間帯）'!$C$6:$L$47,10,FALSE))</f>
        <v>7.9999999999999982</v>
      </c>
      <c r="AS72" s="1391" t="str">
        <f>IF(AS71="","",VLOOKUP(AS71,'【記載例】シフト記号表（勤務時間帯）'!$C$6:$L$47,10,FALSE))</f>
        <v/>
      </c>
      <c r="AT72" s="1391">
        <f>IF(AT71="","",VLOOKUP(AT71,'【記載例】シフト記号表（勤務時間帯）'!$C$6:$L$47,10,FALSE))</f>
        <v>8</v>
      </c>
      <c r="AU72" s="1392">
        <f>IF(AU71="","",VLOOKUP(AU71,'【記載例】シフト記号表（勤務時間帯）'!$C$6:$L$47,10,FALSE))</f>
        <v>8</v>
      </c>
      <c r="AV72" s="1390">
        <f>IF(AV71="","",VLOOKUP(AV71,'【記載例】シフト記号表（勤務時間帯）'!$C$6:$L$47,10,FALSE))</f>
        <v>8</v>
      </c>
      <c r="AW72" s="1391" t="str">
        <f>IF(AW71="","",VLOOKUP(AW71,'【記載例】シフト記号表（勤務時間帯）'!$C$6:$L$47,10,FALSE))</f>
        <v/>
      </c>
      <c r="AX72" s="1391">
        <f>IF(AX71="","",VLOOKUP(AX71,'【記載例】シフト記号表（勤務時間帯）'!$C$6:$L$47,10,FALSE))</f>
        <v>8</v>
      </c>
      <c r="AY72" s="1391">
        <f>IF(AY71="","",VLOOKUP(AY71,'【記載例】シフト記号表（勤務時間帯）'!$C$6:$L$47,10,FALSE))</f>
        <v>8</v>
      </c>
      <c r="AZ72" s="1391">
        <f>IF(AZ71="","",VLOOKUP(AZ71,'【記載例】シフト記号表（勤務時間帯）'!$C$6:$L$47,10,FALSE))</f>
        <v>7.9999999999999982</v>
      </c>
      <c r="BA72" s="1391" t="str">
        <f>IF(BA71="","",VLOOKUP(BA71,'【記載例】シフト記号表（勤務時間帯）'!$C$6:$L$47,10,FALSE))</f>
        <v/>
      </c>
      <c r="BB72" s="1392">
        <f>IF(BB71="","",VLOOKUP(BB71,'【記載例】シフト記号表（勤務時間帯）'!$C$6:$L$47,10,FALSE))</f>
        <v>8</v>
      </c>
      <c r="BC72" s="1390" t="str">
        <f>IF(BC71="","",VLOOKUP(BC71,'【記載例】シフト記号表（勤務時間帯）'!$C$6:$L$47,10,FALSE))</f>
        <v/>
      </c>
      <c r="BD72" s="1391" t="str">
        <f>IF(BD71="","",VLOOKUP(BD71,'【記載例】シフト記号表（勤務時間帯）'!$C$6:$L$47,10,FALSE))</f>
        <v/>
      </c>
      <c r="BE72" s="1391" t="str">
        <f>IF(BE71="","",VLOOKUP(BE71,'【記載例】シフト記号表（勤務時間帯）'!$C$6:$L$47,10,FALSE))</f>
        <v/>
      </c>
      <c r="BF72" s="3119">
        <f>IF($BI$3="４週",SUM(AA72:BB72),IF($BI$3="暦月",SUM(AA72:BE72),""))</f>
        <v>160</v>
      </c>
      <c r="BG72" s="3120"/>
      <c r="BH72" s="3121">
        <f>IF($BI$3="４週",BF72/4,IF($BI$3="暦月",(BF72/($BI$8/7)),""))</f>
        <v>40</v>
      </c>
      <c r="BI72" s="3120"/>
      <c r="BJ72" s="3116"/>
      <c r="BK72" s="3117"/>
      <c r="BL72" s="3117"/>
      <c r="BM72" s="3117"/>
      <c r="BN72" s="3118"/>
    </row>
    <row r="73" spans="2:66" ht="20.25" customHeight="1" x14ac:dyDescent="0.2">
      <c r="B73" s="3079">
        <f>B71+1</f>
        <v>29</v>
      </c>
      <c r="C73" s="3081"/>
      <c r="D73" s="3083" t="s">
        <v>2396</v>
      </c>
      <c r="E73" s="3084"/>
      <c r="F73" s="3085"/>
      <c r="G73" s="3089" t="s">
        <v>2372</v>
      </c>
      <c r="H73" s="3090"/>
      <c r="I73" s="1385"/>
      <c r="J73" s="1386"/>
      <c r="K73" s="1385"/>
      <c r="L73" s="1386"/>
      <c r="M73" s="3093" t="s">
        <v>2346</v>
      </c>
      <c r="N73" s="3094"/>
      <c r="O73" s="3097" t="s">
        <v>2377</v>
      </c>
      <c r="P73" s="3098"/>
      <c r="Q73" s="3098"/>
      <c r="R73" s="3090"/>
      <c r="S73" s="3058" t="s">
        <v>2401</v>
      </c>
      <c r="T73" s="3059"/>
      <c r="U73" s="3059"/>
      <c r="V73" s="3059"/>
      <c r="W73" s="3060"/>
      <c r="X73" s="1405" t="s">
        <v>2341</v>
      </c>
      <c r="Z73" s="1406"/>
      <c r="AA73" s="1398" t="s">
        <v>2364</v>
      </c>
      <c r="AB73" s="1399"/>
      <c r="AC73" s="1399"/>
      <c r="AD73" s="1399" t="s">
        <v>2364</v>
      </c>
      <c r="AE73" s="1399"/>
      <c r="AF73" s="1399" t="s">
        <v>2364</v>
      </c>
      <c r="AG73" s="1400" t="s">
        <v>2364</v>
      </c>
      <c r="AH73" s="1398"/>
      <c r="AI73" s="1399" t="s">
        <v>2364</v>
      </c>
      <c r="AJ73" s="1399"/>
      <c r="AK73" s="1399"/>
      <c r="AL73" s="1399" t="s">
        <v>2364</v>
      </c>
      <c r="AM73" s="1399" t="s">
        <v>2363</v>
      </c>
      <c r="AN73" s="1400" t="s">
        <v>2363</v>
      </c>
      <c r="AO73" s="1398" t="s">
        <v>2364</v>
      </c>
      <c r="AP73" s="1399"/>
      <c r="AQ73" s="1399" t="s">
        <v>2364</v>
      </c>
      <c r="AR73" s="1399"/>
      <c r="AS73" s="1399" t="s">
        <v>2364</v>
      </c>
      <c r="AT73" s="1399"/>
      <c r="AU73" s="1400" t="s">
        <v>2363</v>
      </c>
      <c r="AV73" s="1398" t="s">
        <v>2363</v>
      </c>
      <c r="AW73" s="1399" t="s">
        <v>2364</v>
      </c>
      <c r="AX73" s="1399"/>
      <c r="AY73" s="1399" t="s">
        <v>2364</v>
      </c>
      <c r="AZ73" s="1399"/>
      <c r="BA73" s="1399" t="s">
        <v>2363</v>
      </c>
      <c r="BB73" s="1400"/>
      <c r="BC73" s="1398"/>
      <c r="BD73" s="1399"/>
      <c r="BE73" s="1401"/>
      <c r="BF73" s="3064"/>
      <c r="BG73" s="3065"/>
      <c r="BH73" s="3066"/>
      <c r="BI73" s="3067"/>
      <c r="BJ73" s="3068"/>
      <c r="BK73" s="3069"/>
      <c r="BL73" s="3069"/>
      <c r="BM73" s="3069"/>
      <c r="BN73" s="3070"/>
    </row>
    <row r="74" spans="2:66" ht="20.25" customHeight="1" x14ac:dyDescent="0.2">
      <c r="B74" s="3107"/>
      <c r="C74" s="3108"/>
      <c r="D74" s="3109"/>
      <c r="E74" s="3084"/>
      <c r="F74" s="3085"/>
      <c r="G74" s="3110"/>
      <c r="H74" s="3111"/>
      <c r="I74" s="1407"/>
      <c r="J74" s="1408" t="str">
        <f>G73</f>
        <v>介護職員</v>
      </c>
      <c r="K74" s="1407"/>
      <c r="L74" s="1408" t="str">
        <f>M73</f>
        <v>C</v>
      </c>
      <c r="M74" s="3112"/>
      <c r="N74" s="3113"/>
      <c r="O74" s="3114"/>
      <c r="P74" s="3115"/>
      <c r="Q74" s="3115"/>
      <c r="R74" s="3111"/>
      <c r="S74" s="3058"/>
      <c r="T74" s="3059"/>
      <c r="U74" s="3059"/>
      <c r="V74" s="3059"/>
      <c r="W74" s="3060"/>
      <c r="X74" s="1402" t="s">
        <v>2344</v>
      </c>
      <c r="Y74" s="1403"/>
      <c r="Z74" s="1404"/>
      <c r="AA74" s="1390">
        <f>IF(AA73="","",VLOOKUP(AA73,'【記載例】シフト記号表（勤務時間帯）'!$C$6:$L$47,10,FALSE))</f>
        <v>8</v>
      </c>
      <c r="AB74" s="1391" t="str">
        <f>IF(AB73="","",VLOOKUP(AB73,'【記載例】シフト記号表（勤務時間帯）'!$C$6:$L$47,10,FALSE))</f>
        <v/>
      </c>
      <c r="AC74" s="1391" t="str">
        <f>IF(AC73="","",VLOOKUP(AC73,'【記載例】シフト記号表（勤務時間帯）'!$C$6:$L$47,10,FALSE))</f>
        <v/>
      </c>
      <c r="AD74" s="1391">
        <f>IF(AD73="","",VLOOKUP(AD73,'【記載例】シフト記号表（勤務時間帯）'!$C$6:$L$47,10,FALSE))</f>
        <v>8</v>
      </c>
      <c r="AE74" s="1391" t="str">
        <f>IF(AE73="","",VLOOKUP(AE73,'【記載例】シフト記号表（勤務時間帯）'!$C$6:$L$47,10,FALSE))</f>
        <v/>
      </c>
      <c r="AF74" s="1391">
        <f>IF(AF73="","",VLOOKUP(AF73,'【記載例】シフト記号表（勤務時間帯）'!$C$6:$L$47,10,FALSE))</f>
        <v>8</v>
      </c>
      <c r="AG74" s="1392">
        <f>IF(AG73="","",VLOOKUP(AG73,'【記載例】シフト記号表（勤務時間帯）'!$C$6:$L$47,10,FALSE))</f>
        <v>8</v>
      </c>
      <c r="AH74" s="1390" t="str">
        <f>IF(AH73="","",VLOOKUP(AH73,'【記載例】シフト記号表（勤務時間帯）'!$C$6:$L$47,10,FALSE))</f>
        <v/>
      </c>
      <c r="AI74" s="1391">
        <f>IF(AI73="","",VLOOKUP(AI73,'【記載例】シフト記号表（勤務時間帯）'!$C$6:$L$47,10,FALSE))</f>
        <v>8</v>
      </c>
      <c r="AJ74" s="1391" t="str">
        <f>IF(AJ73="","",VLOOKUP(AJ73,'【記載例】シフト記号表（勤務時間帯）'!$C$6:$L$47,10,FALSE))</f>
        <v/>
      </c>
      <c r="AK74" s="1391" t="str">
        <f>IF(AK73="","",VLOOKUP(AK73,'【記載例】シフト記号表（勤務時間帯）'!$C$6:$L$47,10,FALSE))</f>
        <v/>
      </c>
      <c r="AL74" s="1391">
        <f>IF(AL73="","",VLOOKUP(AL73,'【記載例】シフト記号表（勤務時間帯）'!$C$6:$L$47,10,FALSE))</f>
        <v>8</v>
      </c>
      <c r="AM74" s="1391">
        <f>IF(AM73="","",VLOOKUP(AM73,'【記載例】シフト記号表（勤務時間帯）'!$C$6:$L$47,10,FALSE))</f>
        <v>7.9999999999999982</v>
      </c>
      <c r="AN74" s="1392">
        <f>IF(AN73="","",VLOOKUP(AN73,'【記載例】シフト記号表（勤務時間帯）'!$C$6:$L$47,10,FALSE))</f>
        <v>7.9999999999999982</v>
      </c>
      <c r="AO74" s="1390">
        <f>IF(AO73="","",VLOOKUP(AO73,'【記載例】シフト記号表（勤務時間帯）'!$C$6:$L$47,10,FALSE))</f>
        <v>8</v>
      </c>
      <c r="AP74" s="1391" t="str">
        <f>IF(AP73="","",VLOOKUP(AP73,'【記載例】シフト記号表（勤務時間帯）'!$C$6:$L$47,10,FALSE))</f>
        <v/>
      </c>
      <c r="AQ74" s="1391">
        <f>IF(AQ73="","",VLOOKUP(AQ73,'【記載例】シフト記号表（勤務時間帯）'!$C$6:$L$47,10,FALSE))</f>
        <v>8</v>
      </c>
      <c r="AR74" s="1391" t="str">
        <f>IF(AR73="","",VLOOKUP(AR73,'【記載例】シフト記号表（勤務時間帯）'!$C$6:$L$47,10,FALSE))</f>
        <v/>
      </c>
      <c r="AS74" s="1391">
        <f>IF(AS73="","",VLOOKUP(AS73,'【記載例】シフト記号表（勤務時間帯）'!$C$6:$L$47,10,FALSE))</f>
        <v>8</v>
      </c>
      <c r="AT74" s="1391" t="str">
        <f>IF(AT73="","",VLOOKUP(AT73,'【記載例】シフト記号表（勤務時間帯）'!$C$6:$L$47,10,FALSE))</f>
        <v/>
      </c>
      <c r="AU74" s="1392">
        <f>IF(AU73="","",VLOOKUP(AU73,'【記載例】シフト記号表（勤務時間帯）'!$C$6:$L$47,10,FALSE))</f>
        <v>7.9999999999999982</v>
      </c>
      <c r="AV74" s="1390">
        <f>IF(AV73="","",VLOOKUP(AV73,'【記載例】シフト記号表（勤務時間帯）'!$C$6:$L$47,10,FALSE))</f>
        <v>7.9999999999999982</v>
      </c>
      <c r="AW74" s="1391">
        <f>IF(AW73="","",VLOOKUP(AW73,'【記載例】シフト記号表（勤務時間帯）'!$C$6:$L$47,10,FALSE))</f>
        <v>8</v>
      </c>
      <c r="AX74" s="1391" t="str">
        <f>IF(AX73="","",VLOOKUP(AX73,'【記載例】シフト記号表（勤務時間帯）'!$C$6:$L$47,10,FALSE))</f>
        <v/>
      </c>
      <c r="AY74" s="1391">
        <f>IF(AY73="","",VLOOKUP(AY73,'【記載例】シフト記号表（勤務時間帯）'!$C$6:$L$47,10,FALSE))</f>
        <v>8</v>
      </c>
      <c r="AZ74" s="1391" t="str">
        <f>IF(AZ73="","",VLOOKUP(AZ73,'【記載例】シフト記号表（勤務時間帯）'!$C$6:$L$47,10,FALSE))</f>
        <v/>
      </c>
      <c r="BA74" s="1391">
        <f>IF(BA73="","",VLOOKUP(BA73,'【記載例】シフト記号表（勤務時間帯）'!$C$6:$L$47,10,FALSE))</f>
        <v>7.9999999999999982</v>
      </c>
      <c r="BB74" s="1392" t="str">
        <f>IF(BB73="","",VLOOKUP(BB73,'【記載例】シフト記号表（勤務時間帯）'!$C$6:$L$47,10,FALSE))</f>
        <v/>
      </c>
      <c r="BC74" s="1390" t="str">
        <f>IF(BC73="","",VLOOKUP(BC73,'【記載例】シフト記号表（勤務時間帯）'!$C$6:$L$47,10,FALSE))</f>
        <v/>
      </c>
      <c r="BD74" s="1391" t="str">
        <f>IF(BD73="","",VLOOKUP(BD73,'【記載例】シフト記号表（勤務時間帯）'!$C$6:$L$47,10,FALSE))</f>
        <v/>
      </c>
      <c r="BE74" s="1391" t="str">
        <f>IF(BE73="","",VLOOKUP(BE73,'【記載例】シフト記号表（勤務時間帯）'!$C$6:$L$47,10,FALSE))</f>
        <v/>
      </c>
      <c r="BF74" s="3104">
        <f>IF($BI$3="４週",SUM(AA74:BB74),IF($BI$3="暦月",SUM(AA74:BE74),""))</f>
        <v>128</v>
      </c>
      <c r="BG74" s="3105"/>
      <c r="BH74" s="3106">
        <f>IF($BI$3="４週",BF74/4,IF($BI$3="暦月",(BF74/($BI$8/7)),""))</f>
        <v>32</v>
      </c>
      <c r="BI74" s="3105"/>
      <c r="BJ74" s="3101"/>
      <c r="BK74" s="3102"/>
      <c r="BL74" s="3102"/>
      <c r="BM74" s="3102"/>
      <c r="BN74" s="3103"/>
    </row>
    <row r="75" spans="2:66" ht="20.25" customHeight="1" x14ac:dyDescent="0.2">
      <c r="B75" s="3079">
        <f>B73+1</f>
        <v>30</v>
      </c>
      <c r="C75" s="3081"/>
      <c r="D75" s="3083"/>
      <c r="E75" s="3084"/>
      <c r="F75" s="3085"/>
      <c r="G75" s="3089"/>
      <c r="H75" s="3090"/>
      <c r="I75" s="1393"/>
      <c r="J75" s="1394"/>
      <c r="K75" s="1393"/>
      <c r="L75" s="1394"/>
      <c r="M75" s="3093"/>
      <c r="N75" s="3094"/>
      <c r="O75" s="3097"/>
      <c r="P75" s="3098"/>
      <c r="Q75" s="3098"/>
      <c r="R75" s="3090"/>
      <c r="S75" s="3058"/>
      <c r="T75" s="3059"/>
      <c r="U75" s="3059"/>
      <c r="V75" s="3059"/>
      <c r="W75" s="3060"/>
      <c r="X75" s="1409" t="s">
        <v>2341</v>
      </c>
      <c r="Y75" s="1410"/>
      <c r="Z75" s="1411"/>
      <c r="AA75" s="1398"/>
      <c r="AB75" s="1399"/>
      <c r="AC75" s="1399"/>
      <c r="AD75" s="1399"/>
      <c r="AE75" s="1399"/>
      <c r="AF75" s="1399"/>
      <c r="AG75" s="1400"/>
      <c r="AH75" s="1398"/>
      <c r="AI75" s="1399"/>
      <c r="AJ75" s="1399"/>
      <c r="AK75" s="1399"/>
      <c r="AL75" s="1399"/>
      <c r="AM75" s="1399"/>
      <c r="AN75" s="1400"/>
      <c r="AO75" s="1398"/>
      <c r="AP75" s="1399"/>
      <c r="AQ75" s="1399"/>
      <c r="AR75" s="1399"/>
      <c r="AS75" s="1399"/>
      <c r="AT75" s="1399"/>
      <c r="AU75" s="1400"/>
      <c r="AV75" s="1398"/>
      <c r="AW75" s="1399"/>
      <c r="AX75" s="1399"/>
      <c r="AY75" s="1399"/>
      <c r="AZ75" s="1399"/>
      <c r="BA75" s="1399"/>
      <c r="BB75" s="1400"/>
      <c r="BC75" s="1398"/>
      <c r="BD75" s="1399"/>
      <c r="BE75" s="1401"/>
      <c r="BF75" s="3064"/>
      <c r="BG75" s="3065"/>
      <c r="BH75" s="3066"/>
      <c r="BI75" s="3067"/>
      <c r="BJ75" s="3068"/>
      <c r="BK75" s="3069"/>
      <c r="BL75" s="3069"/>
      <c r="BM75" s="3069"/>
      <c r="BN75" s="3070"/>
    </row>
    <row r="76" spans="2:66" ht="20.25" customHeight="1" thickBot="1" x14ac:dyDescent="0.25">
      <c r="B76" s="3080"/>
      <c r="C76" s="3082"/>
      <c r="D76" s="3086"/>
      <c r="E76" s="3087"/>
      <c r="F76" s="3088"/>
      <c r="G76" s="3091"/>
      <c r="H76" s="3092"/>
      <c r="I76" s="1412"/>
      <c r="J76" s="1413">
        <f>G76</f>
        <v>0</v>
      </c>
      <c r="K76" s="1412"/>
      <c r="L76" s="1413">
        <f>M76</f>
        <v>0</v>
      </c>
      <c r="M76" s="3095"/>
      <c r="N76" s="3096"/>
      <c r="O76" s="3099"/>
      <c r="P76" s="3100"/>
      <c r="Q76" s="3100"/>
      <c r="R76" s="3092"/>
      <c r="S76" s="3061"/>
      <c r="T76" s="3062"/>
      <c r="U76" s="3062"/>
      <c r="V76" s="3062"/>
      <c r="W76" s="3063"/>
      <c r="X76" s="1414" t="s">
        <v>2344</v>
      </c>
      <c r="Y76" s="1415"/>
      <c r="Z76" s="1416"/>
      <c r="AA76" s="1417" t="str">
        <f>IF(AA75="","",VLOOKUP(AA75,'【記載例】シフト記号表（勤務時間帯）'!$C$6:$L$47,10,FALSE))</f>
        <v/>
      </c>
      <c r="AB76" s="1418" t="str">
        <f>IF(AB75="","",VLOOKUP(AB75,'【記載例】シフト記号表（勤務時間帯）'!$C$6:$L$47,10,FALSE))</f>
        <v/>
      </c>
      <c r="AC76" s="1418" t="str">
        <f>IF(AC75="","",VLOOKUP(AC75,'【記載例】シフト記号表（勤務時間帯）'!$C$6:$L$47,10,FALSE))</f>
        <v/>
      </c>
      <c r="AD76" s="1418" t="str">
        <f>IF(AD75="","",VLOOKUP(AD75,'【記載例】シフト記号表（勤務時間帯）'!$C$6:$L$47,10,FALSE))</f>
        <v/>
      </c>
      <c r="AE76" s="1418" t="str">
        <f>IF(AE75="","",VLOOKUP(AE75,'【記載例】シフト記号表（勤務時間帯）'!$C$6:$L$47,10,FALSE))</f>
        <v/>
      </c>
      <c r="AF76" s="1418" t="str">
        <f>IF(AF75="","",VLOOKUP(AF75,'【記載例】シフト記号表（勤務時間帯）'!$C$6:$L$47,10,FALSE))</f>
        <v/>
      </c>
      <c r="AG76" s="1419" t="str">
        <f>IF(AG75="","",VLOOKUP(AG75,'【記載例】シフト記号表（勤務時間帯）'!$C$6:$L$47,10,FALSE))</f>
        <v/>
      </c>
      <c r="AH76" s="1417" t="str">
        <f>IF(AH75="","",VLOOKUP(AH75,'【記載例】シフト記号表（勤務時間帯）'!$C$6:$L$47,10,FALSE))</f>
        <v/>
      </c>
      <c r="AI76" s="1418" t="str">
        <f>IF(AI75="","",VLOOKUP(AI75,'【記載例】シフト記号表（勤務時間帯）'!$C$6:$L$47,10,FALSE))</f>
        <v/>
      </c>
      <c r="AJ76" s="1418" t="str">
        <f>IF(AJ75="","",VLOOKUP(AJ75,'【記載例】シフト記号表（勤務時間帯）'!$C$6:$L$47,10,FALSE))</f>
        <v/>
      </c>
      <c r="AK76" s="1418" t="str">
        <f>IF(AK75="","",VLOOKUP(AK75,'【記載例】シフト記号表（勤務時間帯）'!$C$6:$L$47,10,FALSE))</f>
        <v/>
      </c>
      <c r="AL76" s="1418" t="str">
        <f>IF(AL75="","",VLOOKUP(AL75,'【記載例】シフト記号表（勤務時間帯）'!$C$6:$L$47,10,FALSE))</f>
        <v/>
      </c>
      <c r="AM76" s="1418" t="str">
        <f>IF(AM75="","",VLOOKUP(AM75,'【記載例】シフト記号表（勤務時間帯）'!$C$6:$L$47,10,FALSE))</f>
        <v/>
      </c>
      <c r="AN76" s="1419" t="str">
        <f>IF(AN75="","",VLOOKUP(AN75,'【記載例】シフト記号表（勤務時間帯）'!$C$6:$L$47,10,FALSE))</f>
        <v/>
      </c>
      <c r="AO76" s="1417" t="str">
        <f>IF(AO75="","",VLOOKUP(AO75,'【記載例】シフト記号表（勤務時間帯）'!$C$6:$L$47,10,FALSE))</f>
        <v/>
      </c>
      <c r="AP76" s="1418" t="str">
        <f>IF(AP75="","",VLOOKUP(AP75,'【記載例】シフト記号表（勤務時間帯）'!$C$6:$L$47,10,FALSE))</f>
        <v/>
      </c>
      <c r="AQ76" s="1418" t="str">
        <f>IF(AQ75="","",VLOOKUP(AQ75,'【記載例】シフト記号表（勤務時間帯）'!$C$6:$L$47,10,FALSE))</f>
        <v/>
      </c>
      <c r="AR76" s="1418" t="str">
        <f>IF(AR75="","",VLOOKUP(AR75,'【記載例】シフト記号表（勤務時間帯）'!$C$6:$L$47,10,FALSE))</f>
        <v/>
      </c>
      <c r="AS76" s="1418" t="str">
        <f>IF(AS75="","",VLOOKUP(AS75,'【記載例】シフト記号表（勤務時間帯）'!$C$6:$L$47,10,FALSE))</f>
        <v/>
      </c>
      <c r="AT76" s="1418" t="str">
        <f>IF(AT75="","",VLOOKUP(AT75,'【記載例】シフト記号表（勤務時間帯）'!$C$6:$L$47,10,FALSE))</f>
        <v/>
      </c>
      <c r="AU76" s="1419" t="str">
        <f>IF(AU75="","",VLOOKUP(AU75,'【記載例】シフト記号表（勤務時間帯）'!$C$6:$L$47,10,FALSE))</f>
        <v/>
      </c>
      <c r="AV76" s="1417" t="str">
        <f>IF(AV75="","",VLOOKUP(AV75,'【記載例】シフト記号表（勤務時間帯）'!$C$6:$L$47,10,FALSE))</f>
        <v/>
      </c>
      <c r="AW76" s="1418" t="str">
        <f>IF(AW75="","",VLOOKUP(AW75,'【記載例】シフト記号表（勤務時間帯）'!$C$6:$L$47,10,FALSE))</f>
        <v/>
      </c>
      <c r="AX76" s="1418" t="str">
        <f>IF(AX75="","",VLOOKUP(AX75,'【記載例】シフト記号表（勤務時間帯）'!$C$6:$L$47,10,FALSE))</f>
        <v/>
      </c>
      <c r="AY76" s="1418" t="str">
        <f>IF(AY75="","",VLOOKUP(AY75,'【記載例】シフト記号表（勤務時間帯）'!$C$6:$L$47,10,FALSE))</f>
        <v/>
      </c>
      <c r="AZ76" s="1418" t="str">
        <f>IF(AZ75="","",VLOOKUP(AZ75,'【記載例】シフト記号表（勤務時間帯）'!$C$6:$L$47,10,FALSE))</f>
        <v/>
      </c>
      <c r="BA76" s="1418" t="str">
        <f>IF(BA75="","",VLOOKUP(BA75,'【記載例】シフト記号表（勤務時間帯）'!$C$6:$L$47,10,FALSE))</f>
        <v/>
      </c>
      <c r="BB76" s="1419" t="str">
        <f>IF(BB75="","",VLOOKUP(BB75,'【記載例】シフト記号表（勤務時間帯）'!$C$6:$L$47,10,FALSE))</f>
        <v/>
      </c>
      <c r="BC76" s="1417" t="str">
        <f>IF(BC75="","",VLOOKUP(BC75,'【記載例】シフト記号表（勤務時間帯）'!$C$6:$L$47,10,FALSE))</f>
        <v/>
      </c>
      <c r="BD76" s="1418" t="str">
        <f>IF(BD75="","",VLOOKUP(BD75,'【記載例】シフト記号表（勤務時間帯）'!$C$6:$L$47,10,FALSE))</f>
        <v/>
      </c>
      <c r="BE76" s="1420" t="str">
        <f>IF(BE75="","",VLOOKUP(BE75,'【記載例】シフト記号表（勤務時間帯）'!$C$6:$L$47,10,FALSE))</f>
        <v/>
      </c>
      <c r="BF76" s="3074">
        <f>IF($BI$3="４週",SUM(AA76:BB76),IF($BI$3="暦月",SUM(AA76:BE76),""))</f>
        <v>0</v>
      </c>
      <c r="BG76" s="3075"/>
      <c r="BH76" s="3076">
        <f>IF($BI$3="４週",BF76/4,IF($BI$3="暦月",(BF76/($BI$8/7)),""))</f>
        <v>0</v>
      </c>
      <c r="BI76" s="3075"/>
      <c r="BJ76" s="3071"/>
      <c r="BK76" s="3072"/>
      <c r="BL76" s="3072"/>
      <c r="BM76" s="3072"/>
      <c r="BN76" s="3073"/>
    </row>
    <row r="77" spans="2:66" ht="20.25" customHeight="1" x14ac:dyDescent="0.2">
      <c r="B77" s="1421"/>
      <c r="C77" s="1421"/>
      <c r="D77" s="1421"/>
      <c r="E77" s="1421"/>
      <c r="F77" s="1421"/>
      <c r="G77" s="1422"/>
      <c r="H77" s="1422"/>
      <c r="I77" s="1422"/>
      <c r="J77" s="1422"/>
      <c r="K77" s="1422"/>
      <c r="L77" s="1422"/>
      <c r="M77" s="1423"/>
      <c r="N77" s="1423"/>
      <c r="O77" s="1422"/>
      <c r="P77" s="1422"/>
      <c r="Q77" s="1422"/>
      <c r="R77" s="1422"/>
      <c r="S77" s="1424"/>
      <c r="T77" s="1424"/>
      <c r="U77" s="1424"/>
      <c r="V77" s="1425"/>
      <c r="W77" s="1425"/>
      <c r="X77" s="1425"/>
      <c r="Y77" s="1426"/>
      <c r="Z77" s="1427"/>
      <c r="AA77" s="1428"/>
      <c r="AB77" s="1428"/>
      <c r="AC77" s="1428"/>
      <c r="AD77" s="1428"/>
      <c r="AE77" s="1428"/>
      <c r="AF77" s="1428"/>
      <c r="AG77" s="1428"/>
      <c r="AH77" s="1428"/>
      <c r="AI77" s="1428"/>
      <c r="AJ77" s="1428"/>
      <c r="AK77" s="1428"/>
      <c r="AL77" s="1428"/>
      <c r="AM77" s="1428"/>
      <c r="AN77" s="1428"/>
      <c r="AO77" s="1428"/>
      <c r="AP77" s="1428"/>
      <c r="AQ77" s="1428"/>
      <c r="AR77" s="1428"/>
      <c r="AS77" s="1428"/>
      <c r="AT77" s="1428"/>
      <c r="AU77" s="1428"/>
      <c r="AV77" s="1428"/>
      <c r="AW77" s="1428"/>
      <c r="AX77" s="1428"/>
      <c r="AY77" s="1428"/>
      <c r="AZ77" s="1428"/>
      <c r="BA77" s="1428"/>
      <c r="BB77" s="1428"/>
      <c r="BC77" s="1428"/>
      <c r="BD77" s="1428"/>
      <c r="BE77" s="1428"/>
      <c r="BF77" s="1428"/>
      <c r="BG77" s="1428"/>
      <c r="BH77" s="1429"/>
      <c r="BI77" s="1429"/>
      <c r="BJ77" s="1424"/>
      <c r="BK77" s="1424"/>
      <c r="BL77" s="1424"/>
      <c r="BM77" s="1424"/>
      <c r="BN77" s="1424"/>
    </row>
    <row r="78" spans="2:66" ht="20.25" customHeight="1" x14ac:dyDescent="0.2">
      <c r="B78" s="1421"/>
      <c r="C78" s="1421"/>
      <c r="D78" s="1421"/>
      <c r="E78" s="1421"/>
      <c r="F78" s="1421"/>
      <c r="G78" s="1422"/>
      <c r="H78" s="1422"/>
      <c r="I78" s="1422"/>
      <c r="J78" s="1422"/>
      <c r="K78" s="1422"/>
      <c r="L78" s="1422"/>
      <c r="M78" s="1430"/>
      <c r="N78" s="1348" t="s">
        <v>2402</v>
      </c>
      <c r="O78" s="1348"/>
      <c r="P78" s="1348"/>
      <c r="Q78" s="1348"/>
      <c r="R78" s="1348"/>
      <c r="S78" s="1348"/>
      <c r="T78" s="1348"/>
      <c r="U78" s="1348"/>
      <c r="V78" s="1348"/>
      <c r="W78" s="1348"/>
      <c r="X78" s="1353"/>
      <c r="Y78" s="1348"/>
      <c r="Z78" s="1348"/>
      <c r="AA78" s="1348"/>
      <c r="AB78" s="1348"/>
      <c r="AC78" s="1348"/>
      <c r="AD78" s="1431"/>
      <c r="AE78" s="1431"/>
      <c r="AF78" s="1431"/>
      <c r="AG78" s="1431"/>
      <c r="AH78" s="1431"/>
      <c r="AI78" s="1431"/>
      <c r="AJ78" s="1431"/>
      <c r="AK78" s="1431"/>
      <c r="AL78" s="1431"/>
      <c r="AM78" s="1431"/>
      <c r="AN78" s="1431"/>
      <c r="AO78" s="1431"/>
      <c r="AP78" s="1431"/>
      <c r="AQ78" s="1431"/>
      <c r="AR78" s="1431"/>
      <c r="AS78" s="1431"/>
      <c r="AT78" s="1431"/>
      <c r="AU78" s="1431"/>
      <c r="AV78" s="1431"/>
      <c r="AW78" s="1431"/>
      <c r="AX78" s="1431"/>
      <c r="AY78" s="1431"/>
      <c r="AZ78" s="1431"/>
      <c r="BA78" s="1431"/>
      <c r="BB78" s="1431"/>
      <c r="BC78" s="1431"/>
      <c r="BD78" s="1431"/>
      <c r="BE78" s="1431"/>
      <c r="BF78" s="1431"/>
      <c r="BG78" s="1431"/>
      <c r="BH78" s="1432"/>
      <c r="BI78" s="1429"/>
      <c r="BJ78" s="1424"/>
      <c r="BK78" s="1424"/>
      <c r="BL78" s="1424"/>
      <c r="BM78" s="1424"/>
      <c r="BN78" s="1424"/>
    </row>
    <row r="79" spans="2:66" ht="20.25" customHeight="1" x14ac:dyDescent="0.2">
      <c r="B79" s="1421"/>
      <c r="C79" s="1421"/>
      <c r="D79" s="1421"/>
      <c r="E79" s="1421"/>
      <c r="F79" s="1421"/>
      <c r="G79" s="1422"/>
      <c r="H79" s="1422"/>
      <c r="I79" s="1422"/>
      <c r="J79" s="1422"/>
      <c r="K79" s="1422"/>
      <c r="L79" s="1422"/>
      <c r="M79" s="1430"/>
      <c r="N79" s="1348"/>
      <c r="O79" s="1348" t="s">
        <v>2403</v>
      </c>
      <c r="P79" s="1348"/>
      <c r="Q79" s="1348"/>
      <c r="R79" s="1348"/>
      <c r="S79" s="1348"/>
      <c r="T79" s="1348"/>
      <c r="U79" s="1348"/>
      <c r="V79" s="1348"/>
      <c r="W79" s="1348"/>
      <c r="X79" s="1353"/>
      <c r="Y79" s="1348"/>
      <c r="Z79" s="1348"/>
      <c r="AA79" s="1348"/>
      <c r="AB79" s="1348"/>
      <c r="AC79" s="1348"/>
      <c r="AD79" s="1431"/>
      <c r="AE79" s="1348" t="s">
        <v>2404</v>
      </c>
      <c r="AF79" s="1348"/>
      <c r="AG79" s="1348"/>
      <c r="AH79" s="1348"/>
      <c r="AI79" s="1348"/>
      <c r="AJ79" s="1348"/>
      <c r="AK79" s="1348"/>
      <c r="AL79" s="1348"/>
      <c r="AM79" s="1348"/>
      <c r="AN79" s="1353"/>
      <c r="AO79" s="1348"/>
      <c r="AP79" s="1348"/>
      <c r="AQ79" s="1348"/>
      <c r="AR79" s="1348"/>
      <c r="AS79" s="1431"/>
      <c r="AT79" s="1431"/>
      <c r="AU79" s="1348" t="s">
        <v>2405</v>
      </c>
      <c r="AV79" s="1431"/>
      <c r="AW79" s="1431"/>
      <c r="AX79" s="1431"/>
      <c r="AY79" s="1431"/>
      <c r="AZ79" s="1431"/>
      <c r="BA79" s="1431"/>
      <c r="BB79" s="1431"/>
      <c r="BC79" s="1431"/>
      <c r="BD79" s="1431"/>
      <c r="BE79" s="1431"/>
      <c r="BF79" s="1431"/>
      <c r="BG79" s="1431"/>
      <c r="BH79" s="1432"/>
      <c r="BI79" s="1429"/>
      <c r="BJ79" s="3077"/>
      <c r="BK79" s="3077"/>
      <c r="BL79" s="3077"/>
      <c r="BM79" s="3077"/>
      <c r="BN79" s="1424"/>
    </row>
    <row r="80" spans="2:66" ht="20.25" customHeight="1" x14ac:dyDescent="0.2">
      <c r="B80" s="1421"/>
      <c r="C80" s="1421"/>
      <c r="D80" s="1421"/>
      <c r="E80" s="1421"/>
      <c r="F80" s="1421"/>
      <c r="G80" s="1422"/>
      <c r="H80" s="1422"/>
      <c r="I80" s="1422"/>
      <c r="J80" s="1422"/>
      <c r="K80" s="1422"/>
      <c r="L80" s="1422"/>
      <c r="M80" s="1430"/>
      <c r="N80" s="1348"/>
      <c r="O80" s="3033" t="s">
        <v>2406</v>
      </c>
      <c r="P80" s="3033"/>
      <c r="Q80" s="3033" t="s">
        <v>2407</v>
      </c>
      <c r="R80" s="3033"/>
      <c r="S80" s="3033"/>
      <c r="T80" s="3033"/>
      <c r="U80" s="1348"/>
      <c r="V80" s="3055" t="s">
        <v>2408</v>
      </c>
      <c r="W80" s="3055"/>
      <c r="X80" s="3055"/>
      <c r="Y80" s="3055"/>
      <c r="Z80" s="1348"/>
      <c r="AA80" s="1433" t="s">
        <v>2409</v>
      </c>
      <c r="AB80" s="1433"/>
      <c r="AC80" s="1348"/>
      <c r="AD80" s="1431"/>
      <c r="AE80" s="3033" t="s">
        <v>2406</v>
      </c>
      <c r="AF80" s="3033"/>
      <c r="AG80" s="3033" t="s">
        <v>2407</v>
      </c>
      <c r="AH80" s="3033"/>
      <c r="AI80" s="3033"/>
      <c r="AJ80" s="3033"/>
      <c r="AK80" s="1348"/>
      <c r="AL80" s="3055" t="s">
        <v>2408</v>
      </c>
      <c r="AM80" s="3055"/>
      <c r="AN80" s="3055"/>
      <c r="AO80" s="3055"/>
      <c r="AP80" s="1348"/>
      <c r="AQ80" s="1433" t="s">
        <v>2409</v>
      </c>
      <c r="AR80" s="1433"/>
      <c r="AS80" s="1431"/>
      <c r="AT80" s="1431"/>
      <c r="AU80" s="1431"/>
      <c r="AV80" s="1431"/>
      <c r="AW80" s="1431"/>
      <c r="AX80" s="1431"/>
      <c r="AY80" s="1431"/>
      <c r="AZ80" s="1431"/>
      <c r="BA80" s="1431"/>
      <c r="BB80" s="1431"/>
      <c r="BC80" s="1431"/>
      <c r="BD80" s="1431"/>
      <c r="BE80" s="1431"/>
      <c r="BF80" s="1431"/>
      <c r="BG80" s="1431"/>
      <c r="BH80" s="1432"/>
      <c r="BI80" s="1429"/>
      <c r="BJ80" s="3056"/>
      <c r="BK80" s="3056"/>
      <c r="BL80" s="3056"/>
      <c r="BM80" s="3056"/>
      <c r="BN80" s="1424"/>
    </row>
    <row r="81" spans="2:66" ht="20.25" customHeight="1" x14ac:dyDescent="0.2">
      <c r="B81" s="1421"/>
      <c r="C81" s="1421"/>
      <c r="D81" s="1421"/>
      <c r="E81" s="1421"/>
      <c r="F81" s="1421"/>
      <c r="G81" s="1422"/>
      <c r="H81" s="1422"/>
      <c r="I81" s="1422"/>
      <c r="J81" s="1422"/>
      <c r="K81" s="1422"/>
      <c r="L81" s="1422"/>
      <c r="M81" s="1430"/>
      <c r="N81" s="1348"/>
      <c r="O81" s="3034"/>
      <c r="P81" s="3034"/>
      <c r="Q81" s="3034" t="s">
        <v>2410</v>
      </c>
      <c r="R81" s="3034"/>
      <c r="S81" s="3034" t="s">
        <v>2411</v>
      </c>
      <c r="T81" s="3034"/>
      <c r="U81" s="1348"/>
      <c r="V81" s="3034" t="s">
        <v>2410</v>
      </c>
      <c r="W81" s="3034"/>
      <c r="X81" s="3034" t="s">
        <v>2411</v>
      </c>
      <c r="Y81" s="3034"/>
      <c r="Z81" s="1348"/>
      <c r="AA81" s="1433" t="s">
        <v>2412</v>
      </c>
      <c r="AB81" s="1433"/>
      <c r="AC81" s="1348"/>
      <c r="AD81" s="1431"/>
      <c r="AE81" s="3034"/>
      <c r="AF81" s="3034"/>
      <c r="AG81" s="3034" t="s">
        <v>2410</v>
      </c>
      <c r="AH81" s="3034"/>
      <c r="AI81" s="3034" t="s">
        <v>2411</v>
      </c>
      <c r="AJ81" s="3034"/>
      <c r="AK81" s="1348"/>
      <c r="AL81" s="3034" t="s">
        <v>2410</v>
      </c>
      <c r="AM81" s="3034"/>
      <c r="AN81" s="3034" t="s">
        <v>2411</v>
      </c>
      <c r="AO81" s="3034"/>
      <c r="AP81" s="1348"/>
      <c r="AQ81" s="1433" t="s">
        <v>2412</v>
      </c>
      <c r="AR81" s="1433"/>
      <c r="AS81" s="1431"/>
      <c r="AT81" s="1431"/>
      <c r="AU81" s="1433" t="s">
        <v>2365</v>
      </c>
      <c r="AV81" s="1433"/>
      <c r="AW81" s="1433"/>
      <c r="AX81" s="1433"/>
      <c r="AY81" s="1348"/>
      <c r="AZ81" s="1433" t="s">
        <v>2372</v>
      </c>
      <c r="BA81" s="1433"/>
      <c r="BB81" s="1433"/>
      <c r="BC81" s="1433"/>
      <c r="BD81" s="1348"/>
      <c r="BE81" s="3034" t="s">
        <v>2413</v>
      </c>
      <c r="BF81" s="3034"/>
      <c r="BG81" s="3034"/>
      <c r="BH81" s="3034"/>
      <c r="BI81" s="1429"/>
      <c r="BJ81" s="3057"/>
      <c r="BK81" s="3057"/>
      <c r="BL81" s="3057"/>
      <c r="BM81" s="3057"/>
      <c r="BN81" s="1424"/>
    </row>
    <row r="82" spans="2:66" ht="20.25" customHeight="1" x14ac:dyDescent="0.2">
      <c r="B82" s="1421"/>
      <c r="C82" s="1421"/>
      <c r="D82" s="1421"/>
      <c r="E82" s="1421"/>
      <c r="F82" s="1421"/>
      <c r="G82" s="1422"/>
      <c r="H82" s="1422"/>
      <c r="I82" s="1422"/>
      <c r="J82" s="1422"/>
      <c r="K82" s="1422"/>
      <c r="L82" s="1422"/>
      <c r="M82" s="1430"/>
      <c r="N82" s="1348"/>
      <c r="O82" s="3035" t="s">
        <v>2414</v>
      </c>
      <c r="P82" s="3035"/>
      <c r="Q82" s="3047">
        <f>SUMIFS($BF$17:$BF$76,$J$17:$J$76,"看護職員",$L$17:$L$76,"A")</f>
        <v>320</v>
      </c>
      <c r="R82" s="3047"/>
      <c r="S82" s="3048">
        <f>SUMIFS($BH$17:$BH$76,$J$17:$J$76,"看護職員",$L$17:$L$76,"A")</f>
        <v>80</v>
      </c>
      <c r="T82" s="3048"/>
      <c r="U82" s="1434"/>
      <c r="V82" s="3051">
        <v>0</v>
      </c>
      <c r="W82" s="3051"/>
      <c r="X82" s="3051">
        <v>0</v>
      </c>
      <c r="Y82" s="3051"/>
      <c r="Z82" s="1434"/>
      <c r="AA82" s="3053">
        <v>2</v>
      </c>
      <c r="AB82" s="3054"/>
      <c r="AC82" s="1348"/>
      <c r="AD82" s="1431"/>
      <c r="AE82" s="3035" t="s">
        <v>2414</v>
      </c>
      <c r="AF82" s="3035"/>
      <c r="AG82" s="3047">
        <f>SUMIFS($BF$17:$BF$76,$J$17:$J$76,"介護職員",$L$17:$L$76,"A")</f>
        <v>2560</v>
      </c>
      <c r="AH82" s="3047"/>
      <c r="AI82" s="3048">
        <f>SUMIFS($BH$17:$BH$76,$J$17:$J$76,"介護職員",$L$17:$L$76,"A")</f>
        <v>640</v>
      </c>
      <c r="AJ82" s="3048"/>
      <c r="AK82" s="1434"/>
      <c r="AL82" s="3051">
        <v>0</v>
      </c>
      <c r="AM82" s="3051"/>
      <c r="AN82" s="3051">
        <v>0</v>
      </c>
      <c r="AO82" s="3051"/>
      <c r="AP82" s="1434"/>
      <c r="AQ82" s="3053">
        <v>16</v>
      </c>
      <c r="AR82" s="3054"/>
      <c r="AS82" s="1431"/>
      <c r="AT82" s="1431"/>
      <c r="AU82" s="3078">
        <f>Y96</f>
        <v>2.5</v>
      </c>
      <c r="AV82" s="3035"/>
      <c r="AW82" s="3035"/>
      <c r="AX82" s="3035"/>
      <c r="AY82" s="1435" t="s">
        <v>2415</v>
      </c>
      <c r="AZ82" s="3078">
        <f>AO96</f>
        <v>19.2</v>
      </c>
      <c r="BA82" s="3035"/>
      <c r="BB82" s="3035"/>
      <c r="BC82" s="3035"/>
      <c r="BD82" s="1435" t="s">
        <v>2416</v>
      </c>
      <c r="BE82" s="3037">
        <f>ROUNDDOWN(AU82+AZ82,1)</f>
        <v>21.7</v>
      </c>
      <c r="BF82" s="3037"/>
      <c r="BG82" s="3037"/>
      <c r="BH82" s="3037"/>
      <c r="BI82" s="1429"/>
      <c r="BJ82" s="1436"/>
      <c r="BK82" s="1436"/>
      <c r="BL82" s="1436"/>
      <c r="BM82" s="1436"/>
      <c r="BN82" s="1424"/>
    </row>
    <row r="83" spans="2:66" ht="20.25" customHeight="1" x14ac:dyDescent="0.2">
      <c r="B83" s="1421"/>
      <c r="C83" s="1421"/>
      <c r="D83" s="1421"/>
      <c r="E83" s="1421"/>
      <c r="F83" s="1421"/>
      <c r="G83" s="1422"/>
      <c r="H83" s="1422"/>
      <c r="I83" s="1422"/>
      <c r="J83" s="1422"/>
      <c r="K83" s="1422"/>
      <c r="L83" s="1422"/>
      <c r="M83" s="1430"/>
      <c r="N83" s="1348"/>
      <c r="O83" s="3035" t="s">
        <v>2417</v>
      </c>
      <c r="P83" s="3035"/>
      <c r="Q83" s="3047">
        <f>SUMIFS($BF$17:$BF$76,$J$17:$J$76,"看護職員",$L$17:$L$76,"B")</f>
        <v>79.999999999999986</v>
      </c>
      <c r="R83" s="3047"/>
      <c r="S83" s="3048">
        <f>SUMIFS($BH$17:$BH$76,$J$17:$J$76,"看護職員",$L$17:$L$76,"B")</f>
        <v>19.999999999999996</v>
      </c>
      <c r="T83" s="3048"/>
      <c r="U83" s="1434"/>
      <c r="V83" s="3051">
        <v>80</v>
      </c>
      <c r="W83" s="3051"/>
      <c r="X83" s="3051">
        <v>20</v>
      </c>
      <c r="Y83" s="3051"/>
      <c r="Z83" s="1434"/>
      <c r="AA83" s="3053">
        <v>0</v>
      </c>
      <c r="AB83" s="3054"/>
      <c r="AC83" s="1348"/>
      <c r="AD83" s="1431"/>
      <c r="AE83" s="3035" t="s">
        <v>2417</v>
      </c>
      <c r="AF83" s="3035"/>
      <c r="AG83" s="3047">
        <f>SUMIFS($BF$17:$BF$76,$J$17:$J$76,"介護職員",$L$17:$L$76,"B")</f>
        <v>0</v>
      </c>
      <c r="AH83" s="3047"/>
      <c r="AI83" s="3048">
        <f>SUMIFS($BH$17:$BH$76,$J$17:$J$76,"介護職員",$L$17:$L$76,"B")</f>
        <v>0</v>
      </c>
      <c r="AJ83" s="3048"/>
      <c r="AK83" s="1434"/>
      <c r="AL83" s="3051">
        <v>0</v>
      </c>
      <c r="AM83" s="3051"/>
      <c r="AN83" s="3051">
        <v>0</v>
      </c>
      <c r="AO83" s="3051"/>
      <c r="AP83" s="1434"/>
      <c r="AQ83" s="3053">
        <v>0</v>
      </c>
      <c r="AR83" s="3054"/>
      <c r="AS83" s="1431"/>
      <c r="AT83" s="1431"/>
      <c r="AU83" s="1431"/>
      <c r="AV83" s="1431"/>
      <c r="AW83" s="1431"/>
      <c r="AX83" s="1431"/>
      <c r="AY83" s="1431"/>
      <c r="AZ83" s="1431"/>
      <c r="BA83" s="1431"/>
      <c r="BB83" s="1431"/>
      <c r="BC83" s="1431"/>
      <c r="BD83" s="1431"/>
      <c r="BE83" s="1431"/>
      <c r="BF83" s="1431"/>
      <c r="BG83" s="1431"/>
      <c r="BH83" s="1432"/>
      <c r="BI83" s="1429"/>
      <c r="BJ83" s="1424"/>
      <c r="BK83" s="1424"/>
      <c r="BL83" s="1424"/>
      <c r="BM83" s="1424"/>
      <c r="BN83" s="1424"/>
    </row>
    <row r="84" spans="2:66" ht="20.25" customHeight="1" x14ac:dyDescent="0.2">
      <c r="B84" s="1421"/>
      <c r="C84" s="1421"/>
      <c r="D84" s="1421"/>
      <c r="E84" s="1421"/>
      <c r="F84" s="1421"/>
      <c r="G84" s="1422"/>
      <c r="H84" s="1422"/>
      <c r="I84" s="1422"/>
      <c r="J84" s="1422"/>
      <c r="K84" s="1422"/>
      <c r="L84" s="1422"/>
      <c r="M84" s="1430"/>
      <c r="N84" s="1348"/>
      <c r="O84" s="3035" t="s">
        <v>2418</v>
      </c>
      <c r="P84" s="3035"/>
      <c r="Q84" s="3047">
        <f>SUMIFS($BF$17:$BF$76,$J$17:$J$76,"看護職員",$L$17:$L$76,"C")</f>
        <v>0</v>
      </c>
      <c r="R84" s="3047"/>
      <c r="S84" s="3048">
        <f>SUMIFS($BH$17:$BH$76,$J$17:$J$76,"看護職員",$L$17:$L$76,"C")</f>
        <v>0</v>
      </c>
      <c r="T84" s="3048"/>
      <c r="U84" s="1434"/>
      <c r="V84" s="3051">
        <v>0</v>
      </c>
      <c r="W84" s="3051"/>
      <c r="X84" s="3052">
        <v>0</v>
      </c>
      <c r="Y84" s="3052"/>
      <c r="Z84" s="1434"/>
      <c r="AA84" s="3045" t="s">
        <v>2419</v>
      </c>
      <c r="AB84" s="3046"/>
      <c r="AC84" s="1348"/>
      <c r="AD84" s="1431"/>
      <c r="AE84" s="3035" t="s">
        <v>2418</v>
      </c>
      <c r="AF84" s="3035"/>
      <c r="AG84" s="3047">
        <f>SUMIFS($BF$17:$BF$76,$J$17:$J$76,"介護職員",$L$17:$L$76,"C")</f>
        <v>512</v>
      </c>
      <c r="AH84" s="3047"/>
      <c r="AI84" s="3048">
        <f>SUMIFS($BH$17:$BH$76,$J$17:$J$76,"介護職員",$L$17:$L$76,"C")</f>
        <v>128</v>
      </c>
      <c r="AJ84" s="3048"/>
      <c r="AK84" s="1434"/>
      <c r="AL84" s="3051">
        <v>512</v>
      </c>
      <c r="AM84" s="3051"/>
      <c r="AN84" s="3052">
        <v>128</v>
      </c>
      <c r="AO84" s="3052"/>
      <c r="AP84" s="1434"/>
      <c r="AQ84" s="3045" t="s">
        <v>2419</v>
      </c>
      <c r="AR84" s="3046"/>
      <c r="AS84" s="1431"/>
      <c r="AT84" s="1431"/>
      <c r="AU84" s="1431"/>
      <c r="AV84" s="1431"/>
      <c r="AW84" s="1431"/>
      <c r="AX84" s="1431"/>
      <c r="AY84" s="1431"/>
      <c r="AZ84" s="1431"/>
      <c r="BA84" s="1431"/>
      <c r="BB84" s="1431"/>
      <c r="BC84" s="1431"/>
      <c r="BD84" s="1431"/>
      <c r="BE84" s="1431"/>
      <c r="BF84" s="1431"/>
      <c r="BG84" s="1431"/>
      <c r="BH84" s="1432"/>
      <c r="BI84" s="1429"/>
      <c r="BJ84" s="1424"/>
      <c r="BK84" s="1424"/>
      <c r="BL84" s="1424"/>
      <c r="BM84" s="1424"/>
      <c r="BN84" s="1424"/>
    </row>
    <row r="85" spans="2:66" ht="20.25" customHeight="1" x14ac:dyDescent="0.2">
      <c r="B85" s="1421"/>
      <c r="C85" s="1421"/>
      <c r="D85" s="1421"/>
      <c r="E85" s="1421"/>
      <c r="F85" s="1421"/>
      <c r="G85" s="1422"/>
      <c r="H85" s="1422"/>
      <c r="I85" s="1422"/>
      <c r="J85" s="1422"/>
      <c r="K85" s="1422"/>
      <c r="L85" s="1422"/>
      <c r="M85" s="1430"/>
      <c r="N85" s="1348"/>
      <c r="O85" s="3035" t="s">
        <v>2420</v>
      </c>
      <c r="P85" s="3035"/>
      <c r="Q85" s="3047">
        <f>SUMIFS($BF$17:$BF$76,$J$17:$J$76,"看護職員",$L$17:$L$76,"D")</f>
        <v>0</v>
      </c>
      <c r="R85" s="3047"/>
      <c r="S85" s="3048">
        <f>SUMIFS($BH$17:$BH$76,$J$17:$J$76,"看護職員",$L$17:$L$76,"D")</f>
        <v>0</v>
      </c>
      <c r="T85" s="3048"/>
      <c r="U85" s="1434"/>
      <c r="V85" s="3051">
        <v>0</v>
      </c>
      <c r="W85" s="3051"/>
      <c r="X85" s="3052">
        <v>0</v>
      </c>
      <c r="Y85" s="3052"/>
      <c r="Z85" s="1434"/>
      <c r="AA85" s="3045" t="s">
        <v>2419</v>
      </c>
      <c r="AB85" s="3046"/>
      <c r="AC85" s="1348"/>
      <c r="AD85" s="1431"/>
      <c r="AE85" s="3035" t="s">
        <v>2420</v>
      </c>
      <c r="AF85" s="3035"/>
      <c r="AG85" s="3047">
        <f>SUMIFS($BF$17:$BF$76,$J$17:$J$76,"介護職員",$L$17:$L$76,"D")</f>
        <v>0</v>
      </c>
      <c r="AH85" s="3047"/>
      <c r="AI85" s="3048">
        <f>SUMIFS($BH$17:$BH$76,$J$17:$J$76,"介護職員",$L$17:$L$76,"D")</f>
        <v>0</v>
      </c>
      <c r="AJ85" s="3048"/>
      <c r="AK85" s="1434"/>
      <c r="AL85" s="3051">
        <v>0</v>
      </c>
      <c r="AM85" s="3051"/>
      <c r="AN85" s="3052">
        <v>0</v>
      </c>
      <c r="AO85" s="3052"/>
      <c r="AP85" s="1434"/>
      <c r="AQ85" s="3045" t="s">
        <v>2419</v>
      </c>
      <c r="AR85" s="3046"/>
      <c r="AS85" s="1431"/>
      <c r="AT85" s="1431"/>
      <c r="AU85" s="1348" t="s">
        <v>2421</v>
      </c>
      <c r="AV85" s="1348"/>
      <c r="AW85" s="1348"/>
      <c r="AX85" s="1348"/>
      <c r="AY85" s="1348"/>
      <c r="AZ85" s="1348"/>
      <c r="BA85" s="1431"/>
      <c r="BB85" s="1431"/>
      <c r="BC85" s="1431"/>
      <c r="BD85" s="1431"/>
      <c r="BE85" s="1431"/>
      <c r="BF85" s="1431"/>
      <c r="BG85" s="1431"/>
      <c r="BH85" s="1432"/>
      <c r="BI85" s="1429"/>
      <c r="BJ85" s="1424"/>
      <c r="BK85" s="1424"/>
      <c r="BL85" s="1424"/>
      <c r="BM85" s="1424"/>
      <c r="BN85" s="1424"/>
    </row>
    <row r="86" spans="2:66" ht="20.25" customHeight="1" x14ac:dyDescent="0.2">
      <c r="B86" s="1421"/>
      <c r="C86" s="1421"/>
      <c r="D86" s="1421"/>
      <c r="E86" s="1421"/>
      <c r="F86" s="1421"/>
      <c r="G86" s="1422"/>
      <c r="H86" s="1422"/>
      <c r="I86" s="1422"/>
      <c r="J86" s="1422"/>
      <c r="K86" s="1422"/>
      <c r="L86" s="1422"/>
      <c r="M86" s="1430"/>
      <c r="N86" s="1348"/>
      <c r="O86" s="3035" t="s">
        <v>2413</v>
      </c>
      <c r="P86" s="3035"/>
      <c r="Q86" s="3047">
        <f>SUM(Q82:R85)</f>
        <v>400</v>
      </c>
      <c r="R86" s="3047"/>
      <c r="S86" s="3048">
        <f>SUM(S82:T85)</f>
        <v>100</v>
      </c>
      <c r="T86" s="3048"/>
      <c r="U86" s="1434"/>
      <c r="V86" s="3047">
        <f>SUM(V82:W85)</f>
        <v>80</v>
      </c>
      <c r="W86" s="3047"/>
      <c r="X86" s="3048">
        <f>SUM(X82:Y85)</f>
        <v>20</v>
      </c>
      <c r="Y86" s="3048"/>
      <c r="Z86" s="1434"/>
      <c r="AA86" s="3049">
        <f>SUM(AA82:AB83)</f>
        <v>2</v>
      </c>
      <c r="AB86" s="3050"/>
      <c r="AC86" s="1348"/>
      <c r="AD86" s="1431"/>
      <c r="AE86" s="3035" t="s">
        <v>2413</v>
      </c>
      <c r="AF86" s="3035"/>
      <c r="AG86" s="3047">
        <f>SUM(AG82:AH85)</f>
        <v>3072</v>
      </c>
      <c r="AH86" s="3047"/>
      <c r="AI86" s="3048">
        <f>SUM(AI82:AJ85)</f>
        <v>768</v>
      </c>
      <c r="AJ86" s="3048"/>
      <c r="AK86" s="1434"/>
      <c r="AL86" s="3047">
        <f>SUM(AL82:AM85)</f>
        <v>512</v>
      </c>
      <c r="AM86" s="3047"/>
      <c r="AN86" s="3048">
        <f>SUM(AN82:AO85)</f>
        <v>128</v>
      </c>
      <c r="AO86" s="3048"/>
      <c r="AP86" s="1434"/>
      <c r="AQ86" s="3049">
        <f>SUM(AQ82:AR83)</f>
        <v>16</v>
      </c>
      <c r="AR86" s="3050"/>
      <c r="AS86" s="1431"/>
      <c r="AT86" s="1431"/>
      <c r="AU86" s="3035" t="s">
        <v>2422</v>
      </c>
      <c r="AV86" s="3035"/>
      <c r="AW86" s="3035" t="s">
        <v>2423</v>
      </c>
      <c r="AX86" s="3035"/>
      <c r="AY86" s="3035"/>
      <c r="AZ86" s="3035"/>
      <c r="BA86" s="1431"/>
      <c r="BB86" s="1431"/>
      <c r="BC86" s="1431"/>
      <c r="BD86" s="1431"/>
      <c r="BE86" s="1431"/>
      <c r="BF86" s="1431"/>
      <c r="BG86" s="1431"/>
      <c r="BH86" s="1432"/>
      <c r="BI86" s="1429"/>
      <c r="BJ86" s="1424"/>
      <c r="BK86" s="1424"/>
      <c r="BL86" s="1424"/>
      <c r="BM86" s="1424"/>
      <c r="BN86" s="1424"/>
    </row>
    <row r="87" spans="2:66" ht="20.25" customHeight="1" x14ac:dyDescent="0.2">
      <c r="B87" s="1421"/>
      <c r="C87" s="1421"/>
      <c r="D87" s="1421"/>
      <c r="E87" s="1421"/>
      <c r="F87" s="1421"/>
      <c r="G87" s="1422"/>
      <c r="H87" s="1422"/>
      <c r="I87" s="1422"/>
      <c r="J87" s="1422"/>
      <c r="K87" s="1422"/>
      <c r="L87" s="1422"/>
      <c r="M87" s="1430"/>
      <c r="N87" s="1430"/>
      <c r="O87" s="1437"/>
      <c r="P87" s="1437"/>
      <c r="Q87" s="1437"/>
      <c r="R87" s="1437"/>
      <c r="S87" s="1438"/>
      <c r="T87" s="1438"/>
      <c r="U87" s="1438"/>
      <c r="V87" s="1439"/>
      <c r="W87" s="1439"/>
      <c r="X87" s="1439"/>
      <c r="Y87" s="1439"/>
      <c r="Z87" s="1440"/>
      <c r="AA87" s="1431"/>
      <c r="AB87" s="1431"/>
      <c r="AC87" s="1431"/>
      <c r="AD87" s="1431"/>
      <c r="AE87" s="1437"/>
      <c r="AF87" s="1437"/>
      <c r="AG87" s="1437"/>
      <c r="AH87" s="1437"/>
      <c r="AI87" s="1438"/>
      <c r="AJ87" s="1438"/>
      <c r="AK87" s="1438"/>
      <c r="AL87" s="1439"/>
      <c r="AM87" s="1439"/>
      <c r="AN87" s="1439"/>
      <c r="AO87" s="1439"/>
      <c r="AP87" s="1440"/>
      <c r="AQ87" s="1431"/>
      <c r="AR87" s="1431"/>
      <c r="AS87" s="1431"/>
      <c r="AT87" s="1431"/>
      <c r="AU87" s="3035" t="s">
        <v>2414</v>
      </c>
      <c r="AV87" s="3035"/>
      <c r="AW87" s="3035" t="s">
        <v>2424</v>
      </c>
      <c r="AX87" s="3035"/>
      <c r="AY87" s="3035"/>
      <c r="AZ87" s="3035"/>
      <c r="BA87" s="1431"/>
      <c r="BB87" s="1431"/>
      <c r="BC87" s="1431"/>
      <c r="BD87" s="1431"/>
      <c r="BE87" s="1431"/>
      <c r="BF87" s="1431"/>
      <c r="BG87" s="1431"/>
      <c r="BH87" s="1432"/>
      <c r="BI87" s="1429"/>
      <c r="BJ87" s="1424"/>
      <c r="BK87" s="1424"/>
      <c r="BL87" s="1424"/>
      <c r="BM87" s="1424"/>
      <c r="BN87" s="1424"/>
    </row>
    <row r="88" spans="2:66" ht="20.25" customHeight="1" x14ac:dyDescent="0.2">
      <c r="B88" s="1421"/>
      <c r="C88" s="1421"/>
      <c r="D88" s="1421"/>
      <c r="E88" s="1421"/>
      <c r="F88" s="1421"/>
      <c r="G88" s="1422"/>
      <c r="H88" s="1422"/>
      <c r="I88" s="1422"/>
      <c r="J88" s="1422"/>
      <c r="K88" s="1422"/>
      <c r="L88" s="1422"/>
      <c r="M88" s="1430"/>
      <c r="N88" s="1430"/>
      <c r="O88" s="1353" t="s">
        <v>2425</v>
      </c>
      <c r="P88" s="1348"/>
      <c r="Q88" s="1348"/>
      <c r="R88" s="1348"/>
      <c r="S88" s="1348"/>
      <c r="T88" s="1348"/>
      <c r="U88" s="1441" t="s">
        <v>2426</v>
      </c>
      <c r="V88" s="3041" t="s">
        <v>2427</v>
      </c>
      <c r="W88" s="3042"/>
      <c r="X88" s="1441"/>
      <c r="Y88" s="1441"/>
      <c r="Z88" s="1348"/>
      <c r="AA88" s="1348"/>
      <c r="AB88" s="1348"/>
      <c r="AC88" s="1431"/>
      <c r="AD88" s="1431"/>
      <c r="AE88" s="1353" t="s">
        <v>2425</v>
      </c>
      <c r="AF88" s="1348"/>
      <c r="AG88" s="1348"/>
      <c r="AH88" s="1348"/>
      <c r="AI88" s="1348"/>
      <c r="AJ88" s="1348"/>
      <c r="AK88" s="1441" t="s">
        <v>2426</v>
      </c>
      <c r="AL88" s="3043" t="str">
        <f>V88</f>
        <v>週</v>
      </c>
      <c r="AM88" s="3044"/>
      <c r="AN88" s="1441"/>
      <c r="AO88" s="1441"/>
      <c r="AP88" s="1348"/>
      <c r="AQ88" s="1348"/>
      <c r="AR88" s="1348"/>
      <c r="AS88" s="1431"/>
      <c r="AT88" s="1431"/>
      <c r="AU88" s="3035" t="s">
        <v>2417</v>
      </c>
      <c r="AV88" s="3035"/>
      <c r="AW88" s="3035" t="s">
        <v>2428</v>
      </c>
      <c r="AX88" s="3035"/>
      <c r="AY88" s="3035"/>
      <c r="AZ88" s="3035"/>
      <c r="BA88" s="1431"/>
      <c r="BB88" s="1431"/>
      <c r="BC88" s="1431"/>
      <c r="BD88" s="1431"/>
      <c r="BE88" s="1431"/>
      <c r="BF88" s="1431"/>
      <c r="BG88" s="1431"/>
      <c r="BH88" s="1432"/>
      <c r="BI88" s="1429"/>
      <c r="BJ88" s="1424"/>
      <c r="BK88" s="1424"/>
      <c r="BL88" s="1424"/>
      <c r="BM88" s="1424"/>
      <c r="BN88" s="1424"/>
    </row>
    <row r="89" spans="2:66" ht="20.25" customHeight="1" x14ac:dyDescent="0.2">
      <c r="B89" s="1421"/>
      <c r="C89" s="1421"/>
      <c r="D89" s="1421"/>
      <c r="E89" s="1421"/>
      <c r="F89" s="1421"/>
      <c r="G89" s="1422"/>
      <c r="H89" s="1422"/>
      <c r="I89" s="1422"/>
      <c r="J89" s="1422"/>
      <c r="K89" s="1422"/>
      <c r="L89" s="1422"/>
      <c r="M89" s="1430"/>
      <c r="N89" s="1430"/>
      <c r="O89" s="1348" t="s">
        <v>2429</v>
      </c>
      <c r="P89" s="1348"/>
      <c r="Q89" s="1348"/>
      <c r="R89" s="1348"/>
      <c r="S89" s="1348"/>
      <c r="T89" s="1348" t="s">
        <v>2430</v>
      </c>
      <c r="U89" s="1348"/>
      <c r="V89" s="1348"/>
      <c r="W89" s="1348"/>
      <c r="X89" s="1353"/>
      <c r="Y89" s="1348"/>
      <c r="Z89" s="1348"/>
      <c r="AA89" s="1348"/>
      <c r="AB89" s="1348"/>
      <c r="AC89" s="1431"/>
      <c r="AD89" s="1431"/>
      <c r="AE89" s="1348" t="s">
        <v>2429</v>
      </c>
      <c r="AF89" s="1348"/>
      <c r="AG89" s="1348"/>
      <c r="AH89" s="1348"/>
      <c r="AI89" s="1348"/>
      <c r="AJ89" s="1348" t="s">
        <v>2430</v>
      </c>
      <c r="AK89" s="1348"/>
      <c r="AL89" s="1348"/>
      <c r="AM89" s="1348"/>
      <c r="AN89" s="1353"/>
      <c r="AO89" s="1348"/>
      <c r="AP89" s="1348"/>
      <c r="AQ89" s="1348"/>
      <c r="AR89" s="1348"/>
      <c r="AS89" s="1431"/>
      <c r="AT89" s="1431"/>
      <c r="AU89" s="3035" t="s">
        <v>2418</v>
      </c>
      <c r="AV89" s="3035"/>
      <c r="AW89" s="3035" t="s">
        <v>2431</v>
      </c>
      <c r="AX89" s="3035"/>
      <c r="AY89" s="3035"/>
      <c r="AZ89" s="3035"/>
      <c r="BA89" s="1431"/>
      <c r="BB89" s="1431"/>
      <c r="BC89" s="1431"/>
      <c r="BD89" s="1431"/>
      <c r="BE89" s="1431"/>
      <c r="BF89" s="1431"/>
      <c r="BG89" s="1431"/>
      <c r="BH89" s="1432"/>
      <c r="BI89" s="1429"/>
      <c r="BJ89" s="1424"/>
      <c r="BK89" s="1424"/>
      <c r="BL89" s="1424"/>
      <c r="BM89" s="1424"/>
      <c r="BN89" s="1424"/>
    </row>
    <row r="90" spans="2:66" ht="20.25" customHeight="1" x14ac:dyDescent="0.2">
      <c r="B90" s="1421"/>
      <c r="C90" s="1421"/>
      <c r="D90" s="1421"/>
      <c r="E90" s="1421"/>
      <c r="F90" s="1421"/>
      <c r="G90" s="1422"/>
      <c r="H90" s="1422"/>
      <c r="I90" s="1422"/>
      <c r="J90" s="1422"/>
      <c r="K90" s="1422"/>
      <c r="L90" s="1422"/>
      <c r="M90" s="1430"/>
      <c r="N90" s="1430"/>
      <c r="O90" s="1348" t="str">
        <f>IF($V$88="週","対象時間数（週平均）","対象時間数（当月合計）")</f>
        <v>対象時間数（週平均）</v>
      </c>
      <c r="P90" s="1348"/>
      <c r="Q90" s="1348"/>
      <c r="R90" s="1348"/>
      <c r="S90" s="1348"/>
      <c r="T90" s="1348" t="str">
        <f>IF($V$88="週","週に勤務すべき時間数","当月に勤務すべき時間数")</f>
        <v>週に勤務すべき時間数</v>
      </c>
      <c r="U90" s="1348"/>
      <c r="V90" s="1348"/>
      <c r="W90" s="1348"/>
      <c r="X90" s="1353"/>
      <c r="Y90" s="1348" t="s">
        <v>2432</v>
      </c>
      <c r="Z90" s="1348"/>
      <c r="AA90" s="1348"/>
      <c r="AB90" s="1348"/>
      <c r="AC90" s="1431"/>
      <c r="AD90" s="1431"/>
      <c r="AE90" s="1348" t="str">
        <f>IF(AL88="週","対象時間数（週平均）","対象時間数（当月合計）")</f>
        <v>対象時間数（週平均）</v>
      </c>
      <c r="AF90" s="1348"/>
      <c r="AG90" s="1348"/>
      <c r="AH90" s="1348"/>
      <c r="AI90" s="1348"/>
      <c r="AJ90" s="1348" t="str">
        <f>IF($AL$88="週","週に勤務すべき時間数","当月に勤務すべき時間数")</f>
        <v>週に勤務すべき時間数</v>
      </c>
      <c r="AK90" s="1348"/>
      <c r="AL90" s="1348"/>
      <c r="AM90" s="1348"/>
      <c r="AN90" s="1353"/>
      <c r="AO90" s="1348" t="s">
        <v>2432</v>
      </c>
      <c r="AP90" s="1348"/>
      <c r="AQ90" s="1348"/>
      <c r="AR90" s="1348"/>
      <c r="AS90" s="1431"/>
      <c r="AT90" s="1431"/>
      <c r="AU90" s="3035" t="s">
        <v>2420</v>
      </c>
      <c r="AV90" s="3035"/>
      <c r="AW90" s="3035" t="s">
        <v>2433</v>
      </c>
      <c r="AX90" s="3035"/>
      <c r="AY90" s="3035"/>
      <c r="AZ90" s="3035"/>
      <c r="BA90" s="1431"/>
      <c r="BB90" s="1431"/>
      <c r="BC90" s="1431"/>
      <c r="BD90" s="1431"/>
      <c r="BE90" s="1431"/>
      <c r="BF90" s="1431"/>
      <c r="BG90" s="1431"/>
      <c r="BH90" s="1432"/>
      <c r="BI90" s="1429"/>
      <c r="BJ90" s="1424"/>
      <c r="BK90" s="1424"/>
      <c r="BL90" s="1424"/>
      <c r="BM90" s="1424"/>
      <c r="BN90" s="1424"/>
    </row>
    <row r="91" spans="2:66" ht="20.25" customHeight="1" x14ac:dyDescent="0.2">
      <c r="M91" s="1348"/>
      <c r="N91" s="1348"/>
      <c r="O91" s="3040">
        <f>IF($V$88="週",X86,V86)</f>
        <v>20</v>
      </c>
      <c r="P91" s="3040"/>
      <c r="Q91" s="3040"/>
      <c r="R91" s="3040"/>
      <c r="S91" s="1435" t="s">
        <v>2434</v>
      </c>
      <c r="T91" s="3035">
        <f>IF($V$88="週",$BE$6,$BI$6)</f>
        <v>40</v>
      </c>
      <c r="U91" s="3035"/>
      <c r="V91" s="3035"/>
      <c r="W91" s="3035"/>
      <c r="X91" s="1435" t="s">
        <v>2416</v>
      </c>
      <c r="Y91" s="3036">
        <f>ROUNDDOWN(O91/T91,1)</f>
        <v>0.5</v>
      </c>
      <c r="Z91" s="3036"/>
      <c r="AA91" s="3036"/>
      <c r="AB91" s="3036"/>
      <c r="AC91" s="1348"/>
      <c r="AD91" s="1348"/>
      <c r="AE91" s="3040">
        <f>IF($AL$88="週",AN86,AL86)</f>
        <v>128</v>
      </c>
      <c r="AF91" s="3040"/>
      <c r="AG91" s="3040"/>
      <c r="AH91" s="3040"/>
      <c r="AI91" s="1435" t="s">
        <v>2434</v>
      </c>
      <c r="AJ91" s="3035">
        <f>IF($AL$88="週",$BE$6,$BI$6)</f>
        <v>40</v>
      </c>
      <c r="AK91" s="3035"/>
      <c r="AL91" s="3035"/>
      <c r="AM91" s="3035"/>
      <c r="AN91" s="1435" t="s">
        <v>2416</v>
      </c>
      <c r="AO91" s="3036">
        <f>ROUNDDOWN(AE91/AJ91,1)</f>
        <v>3.2</v>
      </c>
      <c r="AP91" s="3036"/>
      <c r="AQ91" s="3036"/>
      <c r="AR91" s="3036"/>
      <c r="AS91" s="1348"/>
      <c r="AT91" s="1348"/>
      <c r="AU91" s="1348"/>
      <c r="AV91" s="1348"/>
      <c r="AW91" s="1348"/>
      <c r="AX91" s="1348"/>
      <c r="AY91" s="1348"/>
      <c r="AZ91" s="1348"/>
      <c r="BA91" s="1348"/>
      <c r="BB91" s="1348"/>
      <c r="BC91" s="1348"/>
      <c r="BD91" s="1348"/>
      <c r="BE91" s="1348"/>
      <c r="BF91" s="1348"/>
      <c r="BG91" s="1348"/>
      <c r="BH91" s="1348"/>
    </row>
    <row r="92" spans="2:66" ht="20.25" customHeight="1" x14ac:dyDescent="0.2">
      <c r="M92" s="1348"/>
      <c r="N92" s="1348"/>
      <c r="O92" s="1348"/>
      <c r="P92" s="1348"/>
      <c r="Q92" s="1348"/>
      <c r="R92" s="1348"/>
      <c r="S92" s="1348"/>
      <c r="T92" s="1348"/>
      <c r="U92" s="1348"/>
      <c r="V92" s="1348"/>
      <c r="W92" s="1348"/>
      <c r="X92" s="1353"/>
      <c r="Y92" s="1348" t="s">
        <v>2435</v>
      </c>
      <c r="Z92" s="1348"/>
      <c r="AA92" s="1348"/>
      <c r="AB92" s="1348"/>
      <c r="AC92" s="1348"/>
      <c r="AD92" s="1348"/>
      <c r="AE92" s="1348"/>
      <c r="AF92" s="1348"/>
      <c r="AG92" s="1348"/>
      <c r="AH92" s="1348"/>
      <c r="AI92" s="1348"/>
      <c r="AJ92" s="1348"/>
      <c r="AK92" s="1348"/>
      <c r="AL92" s="1348"/>
      <c r="AM92" s="1348"/>
      <c r="AN92" s="1353"/>
      <c r="AO92" s="1348" t="s">
        <v>2435</v>
      </c>
      <c r="AP92" s="1348"/>
      <c r="AQ92" s="1348"/>
      <c r="AR92" s="1348"/>
      <c r="AS92" s="1348"/>
      <c r="AT92" s="1348"/>
      <c r="AU92" s="1348"/>
      <c r="AV92" s="1348"/>
      <c r="AW92" s="1348"/>
      <c r="AX92" s="1348"/>
      <c r="AY92" s="1348"/>
      <c r="AZ92" s="1348"/>
      <c r="BA92" s="1348"/>
      <c r="BB92" s="1348"/>
      <c r="BC92" s="1348"/>
      <c r="BD92" s="1348"/>
      <c r="BE92" s="1348"/>
      <c r="BF92" s="1348"/>
      <c r="BG92" s="1348"/>
      <c r="BH92" s="1348"/>
    </row>
    <row r="93" spans="2:66" ht="20.25" customHeight="1" x14ac:dyDescent="0.2">
      <c r="M93" s="1348"/>
      <c r="N93" s="1348"/>
      <c r="O93" s="1348" t="s">
        <v>2436</v>
      </c>
      <c r="P93" s="1348"/>
      <c r="Q93" s="1348"/>
      <c r="R93" s="1348"/>
      <c r="S93" s="1348"/>
      <c r="T93" s="1348"/>
      <c r="U93" s="1348"/>
      <c r="V93" s="1348"/>
      <c r="W93" s="1348"/>
      <c r="X93" s="1353"/>
      <c r="Y93" s="1348"/>
      <c r="Z93" s="1348"/>
      <c r="AA93" s="1348"/>
      <c r="AB93" s="1348"/>
      <c r="AC93" s="1348"/>
      <c r="AD93" s="1348"/>
      <c r="AE93" s="1348" t="s">
        <v>2437</v>
      </c>
      <c r="AF93" s="1348"/>
      <c r="AG93" s="1348"/>
      <c r="AH93" s="1348"/>
      <c r="AI93" s="1348"/>
      <c r="AJ93" s="1348"/>
      <c r="AK93" s="1348"/>
      <c r="AL93" s="1348"/>
      <c r="AM93" s="1348"/>
      <c r="AN93" s="1353"/>
      <c r="AO93" s="1348"/>
      <c r="AP93" s="1348"/>
      <c r="AQ93" s="1348"/>
      <c r="AR93" s="1348"/>
      <c r="AS93" s="1348"/>
      <c r="AT93" s="1348"/>
      <c r="AU93" s="1348"/>
      <c r="AV93" s="1348"/>
      <c r="AW93" s="1348"/>
      <c r="AX93" s="1348"/>
      <c r="AY93" s="1348"/>
      <c r="AZ93" s="1348"/>
      <c r="BA93" s="1348"/>
      <c r="BB93" s="1348"/>
      <c r="BC93" s="1348"/>
      <c r="BD93" s="1348"/>
      <c r="BE93" s="1348"/>
      <c r="BF93" s="1348"/>
      <c r="BG93" s="1348"/>
      <c r="BH93" s="1348"/>
    </row>
    <row r="94" spans="2:66" ht="20.25" customHeight="1" x14ac:dyDescent="0.2">
      <c r="M94" s="1348"/>
      <c r="N94" s="1348"/>
      <c r="O94" s="1348" t="s">
        <v>2409</v>
      </c>
      <c r="P94" s="1348"/>
      <c r="Q94" s="1348"/>
      <c r="R94" s="1348"/>
      <c r="S94" s="1348"/>
      <c r="T94" s="1348"/>
      <c r="U94" s="1348"/>
      <c r="V94" s="1348"/>
      <c r="W94" s="1348"/>
      <c r="X94" s="1353"/>
      <c r="Y94" s="3033"/>
      <c r="Z94" s="3033"/>
      <c r="AA94" s="3033"/>
      <c r="AB94" s="3033"/>
      <c r="AC94" s="1348"/>
      <c r="AD94" s="1348"/>
      <c r="AE94" s="1348" t="s">
        <v>2409</v>
      </c>
      <c r="AF94" s="1348"/>
      <c r="AG94" s="1348"/>
      <c r="AH94" s="1348"/>
      <c r="AI94" s="1348"/>
      <c r="AJ94" s="1348"/>
      <c r="AK94" s="1348"/>
      <c r="AL94" s="1348"/>
      <c r="AM94" s="1348"/>
      <c r="AN94" s="1353"/>
      <c r="AO94" s="3033"/>
      <c r="AP94" s="3033"/>
      <c r="AQ94" s="3033"/>
      <c r="AR94" s="3033"/>
      <c r="AS94" s="1348"/>
      <c r="AT94" s="1348"/>
      <c r="AU94" s="1348"/>
      <c r="AV94" s="1348"/>
      <c r="AW94" s="1348"/>
      <c r="AX94" s="1348"/>
      <c r="AY94" s="1348"/>
      <c r="AZ94" s="1348"/>
      <c r="BA94" s="1348"/>
      <c r="BB94" s="1348"/>
      <c r="BC94" s="1348"/>
      <c r="BD94" s="1348"/>
      <c r="BE94" s="1348"/>
      <c r="BF94" s="1348"/>
      <c r="BG94" s="1348"/>
      <c r="BH94" s="1348"/>
    </row>
    <row r="95" spans="2:66" ht="20.25" customHeight="1" x14ac:dyDescent="0.2">
      <c r="M95" s="1348"/>
      <c r="N95" s="1348"/>
      <c r="O95" s="1348" t="s">
        <v>2438</v>
      </c>
      <c r="P95" s="1348"/>
      <c r="Q95" s="1348"/>
      <c r="R95" s="1348"/>
      <c r="S95" s="1348"/>
      <c r="T95" s="1348" t="s">
        <v>2439</v>
      </c>
      <c r="U95" s="1348"/>
      <c r="V95" s="1348"/>
      <c r="W95" s="1348"/>
      <c r="X95" s="1348"/>
      <c r="Y95" s="3034" t="s">
        <v>2413</v>
      </c>
      <c r="Z95" s="3034"/>
      <c r="AA95" s="3034"/>
      <c r="AB95" s="3034"/>
      <c r="AC95" s="1348"/>
      <c r="AD95" s="1348"/>
      <c r="AE95" s="1348" t="s">
        <v>2438</v>
      </c>
      <c r="AF95" s="1348"/>
      <c r="AG95" s="1348"/>
      <c r="AH95" s="1348"/>
      <c r="AI95" s="1348"/>
      <c r="AJ95" s="1348" t="s">
        <v>2439</v>
      </c>
      <c r="AK95" s="1348"/>
      <c r="AL95" s="1348"/>
      <c r="AM95" s="1348"/>
      <c r="AN95" s="1348"/>
      <c r="AO95" s="3034" t="s">
        <v>2413</v>
      </c>
      <c r="AP95" s="3034"/>
      <c r="AQ95" s="3034"/>
      <c r="AR95" s="3034"/>
      <c r="AS95" s="1348"/>
      <c r="AT95" s="1348"/>
      <c r="AU95" s="1348"/>
      <c r="AV95" s="1348"/>
      <c r="AW95" s="1348"/>
      <c r="AX95" s="1348"/>
      <c r="AY95" s="1348"/>
      <c r="AZ95" s="1348"/>
      <c r="BA95" s="1348"/>
      <c r="BB95" s="1348"/>
      <c r="BC95" s="1348"/>
      <c r="BD95" s="1348"/>
      <c r="BE95" s="1348"/>
      <c r="BF95" s="1348"/>
      <c r="BG95" s="1348"/>
      <c r="BH95" s="1348"/>
    </row>
    <row r="96" spans="2:66" ht="20.25" customHeight="1" x14ac:dyDescent="0.2">
      <c r="M96" s="1348"/>
      <c r="N96" s="1348"/>
      <c r="O96" s="3035">
        <f>AA86</f>
        <v>2</v>
      </c>
      <c r="P96" s="3035"/>
      <c r="Q96" s="3035"/>
      <c r="R96" s="3035"/>
      <c r="S96" s="1435" t="s">
        <v>2415</v>
      </c>
      <c r="T96" s="3036">
        <f>Y91</f>
        <v>0.5</v>
      </c>
      <c r="U96" s="3036"/>
      <c r="V96" s="3036"/>
      <c r="W96" s="3036"/>
      <c r="X96" s="1435" t="s">
        <v>2416</v>
      </c>
      <c r="Y96" s="3037">
        <f>ROUNDDOWN(O96+T96,1)</f>
        <v>2.5</v>
      </c>
      <c r="Z96" s="3037"/>
      <c r="AA96" s="3037"/>
      <c r="AB96" s="3037"/>
      <c r="AC96" s="1439"/>
      <c r="AD96" s="1439"/>
      <c r="AE96" s="3038">
        <f>AQ86</f>
        <v>16</v>
      </c>
      <c r="AF96" s="3038"/>
      <c r="AG96" s="3038"/>
      <c r="AH96" s="3038"/>
      <c r="AI96" s="1440" t="s">
        <v>2415</v>
      </c>
      <c r="AJ96" s="3039">
        <f>AO91</f>
        <v>3.2</v>
      </c>
      <c r="AK96" s="3039"/>
      <c r="AL96" s="3039"/>
      <c r="AM96" s="3039"/>
      <c r="AN96" s="1440" t="s">
        <v>2416</v>
      </c>
      <c r="AO96" s="3037">
        <f>ROUNDDOWN(AE96+AJ96,1)</f>
        <v>19.2</v>
      </c>
      <c r="AP96" s="3037"/>
      <c r="AQ96" s="3037"/>
      <c r="AR96" s="3037"/>
      <c r="AS96" s="1348"/>
      <c r="AT96" s="1348"/>
      <c r="AU96" s="1348"/>
      <c r="AV96" s="1348"/>
      <c r="AW96" s="1348"/>
      <c r="AX96" s="1348"/>
      <c r="AY96" s="1348"/>
      <c r="AZ96" s="1348"/>
      <c r="BA96" s="1348"/>
      <c r="BB96" s="1348"/>
      <c r="BC96" s="1348"/>
      <c r="BD96" s="1348"/>
      <c r="BE96" s="1348"/>
      <c r="BF96" s="1348"/>
      <c r="BG96" s="1348"/>
      <c r="BH96" s="1348"/>
    </row>
    <row r="97" ht="20.25" customHeight="1" x14ac:dyDescent="0.2"/>
    <row r="98" ht="20.25" customHeight="1" x14ac:dyDescent="0.2"/>
    <row r="99" ht="20.25" customHeight="1" x14ac:dyDescent="0.2"/>
    <row r="100" ht="20.25" customHeight="1" x14ac:dyDescent="0.2"/>
    <row r="101" ht="20.25" customHeight="1" x14ac:dyDescent="0.2"/>
    <row r="102" ht="20.25" customHeight="1" x14ac:dyDescent="0.2"/>
    <row r="103" ht="20.25" customHeight="1" x14ac:dyDescent="0.2"/>
    <row r="104" ht="20.25" customHeight="1" x14ac:dyDescent="0.2"/>
    <row r="105" ht="20.25" customHeight="1" x14ac:dyDescent="0.2"/>
    <row r="106" ht="20.25" customHeight="1" x14ac:dyDescent="0.2"/>
    <row r="107" ht="20.25" customHeight="1" x14ac:dyDescent="0.2"/>
    <row r="108" ht="20.25" customHeight="1" x14ac:dyDescent="0.2"/>
    <row r="109" ht="20.25" customHeight="1" x14ac:dyDescent="0.2"/>
    <row r="110" ht="20.25" customHeight="1" x14ac:dyDescent="0.2"/>
    <row r="111" ht="20.25" customHeight="1" x14ac:dyDescent="0.2"/>
    <row r="112" ht="20.25" customHeight="1" x14ac:dyDescent="0.2"/>
    <row r="113" ht="20.25" customHeight="1" x14ac:dyDescent="0.2"/>
    <row r="114" ht="20.25" customHeight="1" x14ac:dyDescent="0.2"/>
    <row r="115" ht="20.25" customHeight="1" x14ac:dyDescent="0.2"/>
    <row r="116" ht="20.25" customHeight="1" x14ac:dyDescent="0.2"/>
    <row r="143" spans="7:63" x14ac:dyDescent="0.2">
      <c r="G143" s="1355"/>
      <c r="H143" s="1355"/>
      <c r="I143" s="1355"/>
      <c r="J143" s="1355"/>
      <c r="K143" s="1355"/>
      <c r="L143" s="1355"/>
      <c r="M143" s="1355"/>
      <c r="N143" s="1355"/>
      <c r="O143" s="1442"/>
      <c r="P143" s="1442"/>
      <c r="Q143" s="1442"/>
      <c r="R143" s="1442"/>
      <c r="S143" s="1442"/>
      <c r="T143" s="1442"/>
      <c r="U143" s="1442"/>
      <c r="V143" s="1442"/>
      <c r="W143" s="1442"/>
      <c r="X143" s="1442"/>
      <c r="Y143" s="1442"/>
      <c r="Z143" s="1442"/>
      <c r="AA143" s="1442"/>
      <c r="AB143" s="1442"/>
      <c r="AC143" s="1442"/>
      <c r="AD143" s="1442"/>
      <c r="AE143" s="1442"/>
      <c r="AF143" s="1442"/>
      <c r="AG143" s="1442"/>
      <c r="AH143" s="1442"/>
      <c r="AI143" s="1442"/>
      <c r="AJ143" s="1442"/>
      <c r="AK143" s="1442"/>
      <c r="AL143" s="1442"/>
      <c r="AM143" s="1442"/>
      <c r="AN143" s="1442"/>
      <c r="AO143" s="1442"/>
      <c r="AP143" s="1442"/>
      <c r="AQ143" s="1442"/>
      <c r="AR143" s="1442"/>
      <c r="AS143" s="1442"/>
      <c r="AT143" s="1442"/>
      <c r="AU143" s="1442"/>
      <c r="AV143" s="1442"/>
      <c r="AW143" s="1442"/>
      <c r="AX143" s="1442"/>
      <c r="AY143" s="1442"/>
      <c r="AZ143" s="1442"/>
      <c r="BA143" s="1442"/>
      <c r="BB143" s="1442"/>
      <c r="BC143" s="1442"/>
      <c r="BD143" s="1442"/>
      <c r="BE143" s="1442"/>
      <c r="BF143" s="1442"/>
      <c r="BG143" s="1442"/>
      <c r="BH143" s="1442"/>
      <c r="BI143" s="1442"/>
      <c r="BJ143" s="1442"/>
      <c r="BK143" s="1442"/>
    </row>
    <row r="144" spans="7:63" x14ac:dyDescent="0.2">
      <c r="G144" s="1355"/>
      <c r="H144" s="1355"/>
      <c r="I144" s="1355"/>
      <c r="J144" s="1355"/>
      <c r="K144" s="1355"/>
      <c r="L144" s="1355"/>
      <c r="M144" s="1355"/>
      <c r="N144" s="1355"/>
      <c r="O144" s="1442"/>
      <c r="P144" s="1442"/>
      <c r="Q144" s="1442"/>
      <c r="R144" s="1442"/>
      <c r="S144" s="1442"/>
      <c r="T144" s="1442"/>
      <c r="U144" s="1442"/>
      <c r="V144" s="1442"/>
      <c r="W144" s="1442"/>
      <c r="X144" s="1442"/>
      <c r="Y144" s="1442"/>
      <c r="Z144" s="1442"/>
      <c r="AA144" s="1442"/>
      <c r="AB144" s="1442"/>
      <c r="AC144" s="1442"/>
      <c r="AD144" s="1442"/>
      <c r="AE144" s="1442"/>
      <c r="AF144" s="1442"/>
      <c r="AG144" s="1442"/>
      <c r="AH144" s="1442"/>
      <c r="AI144" s="1442"/>
      <c r="AJ144" s="1442"/>
      <c r="AK144" s="1442"/>
      <c r="AL144" s="1442"/>
      <c r="AM144" s="1442"/>
      <c r="AN144" s="1442"/>
      <c r="AO144" s="1442"/>
      <c r="AP144" s="1442"/>
      <c r="AQ144" s="1442"/>
      <c r="AR144" s="1442"/>
      <c r="AS144" s="1442"/>
      <c r="AT144" s="1442"/>
      <c r="AU144" s="1442"/>
      <c r="AV144" s="1442"/>
      <c r="AW144" s="1442"/>
      <c r="AX144" s="1442"/>
      <c r="AY144" s="1442"/>
      <c r="AZ144" s="1442"/>
      <c r="BA144" s="1442"/>
      <c r="BB144" s="1442"/>
      <c r="BC144" s="1442"/>
      <c r="BD144" s="1442"/>
      <c r="BE144" s="1442"/>
      <c r="BF144" s="1442"/>
      <c r="BG144" s="1442"/>
      <c r="BH144" s="1442"/>
      <c r="BI144" s="1442"/>
      <c r="BJ144" s="1442"/>
      <c r="BK144" s="1442"/>
    </row>
    <row r="145" spans="7:16" x14ac:dyDescent="0.2">
      <c r="G145" s="1443"/>
      <c r="H145" s="1443"/>
      <c r="I145" s="1443"/>
      <c r="J145" s="1443"/>
      <c r="K145" s="1443"/>
      <c r="L145" s="1443"/>
      <c r="M145" s="1443"/>
      <c r="N145" s="1443"/>
      <c r="O145" s="1355"/>
      <c r="P145" s="1355"/>
    </row>
    <row r="146" spans="7:16" x14ac:dyDescent="0.2">
      <c r="G146" s="1443"/>
      <c r="H146" s="1443"/>
      <c r="I146" s="1443"/>
      <c r="J146" s="1443"/>
      <c r="K146" s="1443"/>
      <c r="L146" s="1443"/>
      <c r="M146" s="1443"/>
      <c r="N146" s="1443"/>
      <c r="O146" s="1355"/>
      <c r="P146" s="1355"/>
    </row>
    <row r="147" spans="7:16" x14ac:dyDescent="0.2">
      <c r="G147" s="1355"/>
      <c r="H147" s="1355"/>
      <c r="I147" s="1355"/>
      <c r="J147" s="1355"/>
      <c r="K147" s="1355"/>
      <c r="L147" s="1355"/>
      <c r="M147" s="1355"/>
      <c r="N147" s="1355"/>
    </row>
    <row r="148" spans="7:16" x14ac:dyDescent="0.2">
      <c r="G148" s="1355"/>
      <c r="H148" s="1355"/>
      <c r="I148" s="1355"/>
      <c r="J148" s="1355"/>
      <c r="K148" s="1355"/>
      <c r="L148" s="1355"/>
      <c r="M148" s="1355"/>
      <c r="N148" s="1355"/>
    </row>
    <row r="149" spans="7:16" x14ac:dyDescent="0.2">
      <c r="G149" s="1355"/>
      <c r="H149" s="1355"/>
      <c r="I149" s="1355"/>
      <c r="J149" s="1355"/>
      <c r="K149" s="1355"/>
      <c r="L149" s="1355"/>
      <c r="M149" s="1355"/>
      <c r="N149" s="1355"/>
    </row>
    <row r="150" spans="7:16" x14ac:dyDescent="0.2">
      <c r="G150" s="1355"/>
      <c r="H150" s="1355"/>
      <c r="I150" s="1355"/>
      <c r="J150" s="1355"/>
      <c r="K150" s="1355"/>
      <c r="L150" s="1355"/>
      <c r="M150" s="1355"/>
      <c r="N150" s="1355"/>
    </row>
  </sheetData>
  <sheetProtection insertRows="0" deleteRows="0"/>
  <mergeCells count="496">
    <mergeCell ref="AX1:BM1"/>
    <mergeCell ref="AG2:AH2"/>
    <mergeCell ref="AJ2:AK2"/>
    <mergeCell ref="AN2:AO2"/>
    <mergeCell ref="AX2:BM2"/>
    <mergeCell ref="BI3:BL3"/>
    <mergeCell ref="BF12:BG16"/>
    <mergeCell ref="BH12:BI16"/>
    <mergeCell ref="BJ12:BN16"/>
    <mergeCell ref="AA13:AG13"/>
    <mergeCell ref="AH13:AN13"/>
    <mergeCell ref="AO13:AU13"/>
    <mergeCell ref="AV13:BB13"/>
    <mergeCell ref="BI4:BL4"/>
    <mergeCell ref="BE6:BF6"/>
    <mergeCell ref="BI6:BJ6"/>
    <mergeCell ref="BI8:BJ8"/>
    <mergeCell ref="BI10:BJ10"/>
    <mergeCell ref="B19:B20"/>
    <mergeCell ref="C19:C20"/>
    <mergeCell ref="D19:F20"/>
    <mergeCell ref="G19:H20"/>
    <mergeCell ref="M19:N20"/>
    <mergeCell ref="BC13:BE13"/>
    <mergeCell ref="B17:B18"/>
    <mergeCell ref="C17:C18"/>
    <mergeCell ref="D17:F18"/>
    <mergeCell ref="G17:H18"/>
    <mergeCell ref="M17:N18"/>
    <mergeCell ref="O17:R18"/>
    <mergeCell ref="S17:W18"/>
    <mergeCell ref="O12:R16"/>
    <mergeCell ref="S12:W16"/>
    <mergeCell ref="AA12:BE12"/>
    <mergeCell ref="B12:B16"/>
    <mergeCell ref="C12:C16"/>
    <mergeCell ref="D12:F16"/>
    <mergeCell ref="G12:H16"/>
    <mergeCell ref="M12:N16"/>
    <mergeCell ref="O19:R20"/>
    <mergeCell ref="S19:W20"/>
    <mergeCell ref="BF19:BG19"/>
    <mergeCell ref="BH19:BI19"/>
    <mergeCell ref="BJ19:BN20"/>
    <mergeCell ref="BF20:BG20"/>
    <mergeCell ref="BH20:BI20"/>
    <mergeCell ref="BF17:BG17"/>
    <mergeCell ref="BH17:BI17"/>
    <mergeCell ref="BJ17:BN18"/>
    <mergeCell ref="BF18:BG18"/>
    <mergeCell ref="BH18:BI18"/>
    <mergeCell ref="S21:W22"/>
    <mergeCell ref="BF21:BG21"/>
    <mergeCell ref="BH21:BI21"/>
    <mergeCell ref="BJ21:BN22"/>
    <mergeCell ref="BF22:BG22"/>
    <mergeCell ref="BH22:BI22"/>
    <mergeCell ref="B21:B22"/>
    <mergeCell ref="C21:C22"/>
    <mergeCell ref="D21:F22"/>
    <mergeCell ref="G21:H22"/>
    <mergeCell ref="M21:N22"/>
    <mergeCell ref="O21:R22"/>
    <mergeCell ref="S23:W24"/>
    <mergeCell ref="BF23:BG23"/>
    <mergeCell ref="BH23:BI23"/>
    <mergeCell ref="BJ23:BN24"/>
    <mergeCell ref="BF24:BG24"/>
    <mergeCell ref="BH24:BI24"/>
    <mergeCell ref="B23:B24"/>
    <mergeCell ref="C23:C24"/>
    <mergeCell ref="D23:F24"/>
    <mergeCell ref="G23:H24"/>
    <mergeCell ref="M23:N24"/>
    <mergeCell ref="O23:R24"/>
    <mergeCell ref="S25:W26"/>
    <mergeCell ref="BF25:BG25"/>
    <mergeCell ref="BH25:BI25"/>
    <mergeCell ref="BJ25:BN26"/>
    <mergeCell ref="BF26:BG26"/>
    <mergeCell ref="BH26:BI26"/>
    <mergeCell ref="B25:B26"/>
    <mergeCell ref="C25:C26"/>
    <mergeCell ref="D25:F26"/>
    <mergeCell ref="G25:H26"/>
    <mergeCell ref="M25:N26"/>
    <mergeCell ref="O25:R26"/>
    <mergeCell ref="S27:W28"/>
    <mergeCell ref="BF27:BG27"/>
    <mergeCell ref="BH27:BI27"/>
    <mergeCell ref="BJ27:BN28"/>
    <mergeCell ref="BF28:BG28"/>
    <mergeCell ref="BH28:BI28"/>
    <mergeCell ref="B27:B28"/>
    <mergeCell ref="C27:C28"/>
    <mergeCell ref="D27:F28"/>
    <mergeCell ref="G27:H28"/>
    <mergeCell ref="M27:N28"/>
    <mergeCell ref="O27:R28"/>
    <mergeCell ref="S29:W30"/>
    <mergeCell ref="BF29:BG29"/>
    <mergeCell ref="BH29:BI29"/>
    <mergeCell ref="BJ29:BN30"/>
    <mergeCell ref="BF30:BG30"/>
    <mergeCell ref="BH30:BI30"/>
    <mergeCell ref="B29:B30"/>
    <mergeCell ref="C29:C30"/>
    <mergeCell ref="D29:F30"/>
    <mergeCell ref="G29:H30"/>
    <mergeCell ref="M29:N30"/>
    <mergeCell ref="O29:R30"/>
    <mergeCell ref="S31:W32"/>
    <mergeCell ref="BF31:BG31"/>
    <mergeCell ref="BH31:BI31"/>
    <mergeCell ref="BJ31:BN32"/>
    <mergeCell ref="BF32:BG32"/>
    <mergeCell ref="BH32:BI32"/>
    <mergeCell ref="B31:B32"/>
    <mergeCell ref="C31:C32"/>
    <mergeCell ref="D31:F32"/>
    <mergeCell ref="G31:H32"/>
    <mergeCell ref="M31:N32"/>
    <mergeCell ref="O31:R32"/>
    <mergeCell ref="S33:W34"/>
    <mergeCell ref="BF33:BG33"/>
    <mergeCell ref="BH33:BI33"/>
    <mergeCell ref="BJ33:BN34"/>
    <mergeCell ref="BF34:BG34"/>
    <mergeCell ref="BH34:BI34"/>
    <mergeCell ref="B33:B34"/>
    <mergeCell ref="C33:C34"/>
    <mergeCell ref="D33:F34"/>
    <mergeCell ref="G33:H34"/>
    <mergeCell ref="M33:N34"/>
    <mergeCell ref="O33:R34"/>
    <mergeCell ref="S35:W36"/>
    <mergeCell ref="BF35:BG35"/>
    <mergeCell ref="BH35:BI35"/>
    <mergeCell ref="BJ35:BN36"/>
    <mergeCell ref="BF36:BG36"/>
    <mergeCell ref="BH36:BI36"/>
    <mergeCell ref="B35:B36"/>
    <mergeCell ref="C35:C36"/>
    <mergeCell ref="D35:F36"/>
    <mergeCell ref="G35:H36"/>
    <mergeCell ref="M35:N36"/>
    <mergeCell ref="O35:R36"/>
    <mergeCell ref="S37:W38"/>
    <mergeCell ref="BF37:BG37"/>
    <mergeCell ref="BH37:BI37"/>
    <mergeCell ref="BJ37:BN38"/>
    <mergeCell ref="BF38:BG38"/>
    <mergeCell ref="BH38:BI38"/>
    <mergeCell ref="B37:B38"/>
    <mergeCell ref="C37:C38"/>
    <mergeCell ref="D37:F38"/>
    <mergeCell ref="G37:H38"/>
    <mergeCell ref="M37:N38"/>
    <mergeCell ref="O37:R38"/>
    <mergeCell ref="S39:W40"/>
    <mergeCell ref="BF39:BG39"/>
    <mergeCell ref="BH39:BI39"/>
    <mergeCell ref="BJ39:BN40"/>
    <mergeCell ref="BF40:BG40"/>
    <mergeCell ref="BH40:BI40"/>
    <mergeCell ref="B39:B40"/>
    <mergeCell ref="C39:C40"/>
    <mergeCell ref="D39:F40"/>
    <mergeCell ref="G39:H40"/>
    <mergeCell ref="M39:N40"/>
    <mergeCell ref="O39:R40"/>
    <mergeCell ref="S41:W42"/>
    <mergeCell ref="BF41:BG41"/>
    <mergeCell ref="BH41:BI41"/>
    <mergeCell ref="BJ41:BN42"/>
    <mergeCell ref="BF42:BG42"/>
    <mergeCell ref="BH42:BI42"/>
    <mergeCell ref="B41:B42"/>
    <mergeCell ref="C41:C42"/>
    <mergeCell ref="D41:F42"/>
    <mergeCell ref="G41:H42"/>
    <mergeCell ref="M41:N42"/>
    <mergeCell ref="O41:R42"/>
    <mergeCell ref="S43:W44"/>
    <mergeCell ref="BF43:BG43"/>
    <mergeCell ref="BH43:BI43"/>
    <mergeCell ref="BJ43:BN44"/>
    <mergeCell ref="BF44:BG44"/>
    <mergeCell ref="BH44:BI44"/>
    <mergeCell ref="B43:B44"/>
    <mergeCell ref="C43:C44"/>
    <mergeCell ref="D43:F44"/>
    <mergeCell ref="G43:H44"/>
    <mergeCell ref="M43:N44"/>
    <mergeCell ref="O43:R44"/>
    <mergeCell ref="S45:W46"/>
    <mergeCell ref="BF45:BG45"/>
    <mergeCell ref="BH45:BI45"/>
    <mergeCell ref="BJ45:BN46"/>
    <mergeCell ref="BF46:BG46"/>
    <mergeCell ref="BH46:BI46"/>
    <mergeCell ref="B45:B46"/>
    <mergeCell ref="C45:C46"/>
    <mergeCell ref="D45:F46"/>
    <mergeCell ref="G45:H46"/>
    <mergeCell ref="M45:N46"/>
    <mergeCell ref="O45:R46"/>
    <mergeCell ref="S47:W48"/>
    <mergeCell ref="BF47:BG47"/>
    <mergeCell ref="BH47:BI47"/>
    <mergeCell ref="BJ47:BN48"/>
    <mergeCell ref="BF48:BG48"/>
    <mergeCell ref="BH48:BI48"/>
    <mergeCell ref="B47:B48"/>
    <mergeCell ref="C47:C48"/>
    <mergeCell ref="D47:F48"/>
    <mergeCell ref="G47:H48"/>
    <mergeCell ref="M47:N48"/>
    <mergeCell ref="O47:R48"/>
    <mergeCell ref="S49:W50"/>
    <mergeCell ref="BF49:BG49"/>
    <mergeCell ref="BH49:BI49"/>
    <mergeCell ref="BJ49:BN50"/>
    <mergeCell ref="BF50:BG50"/>
    <mergeCell ref="BH50:BI50"/>
    <mergeCell ref="B49:B50"/>
    <mergeCell ref="C49:C50"/>
    <mergeCell ref="D49:F50"/>
    <mergeCell ref="G49:H50"/>
    <mergeCell ref="M49:N50"/>
    <mergeCell ref="O49:R50"/>
    <mergeCell ref="S51:W52"/>
    <mergeCell ref="BF51:BG51"/>
    <mergeCell ref="BH51:BI51"/>
    <mergeCell ref="BJ51:BN52"/>
    <mergeCell ref="BF52:BG52"/>
    <mergeCell ref="BH52:BI52"/>
    <mergeCell ref="B51:B52"/>
    <mergeCell ref="C51:C52"/>
    <mergeCell ref="D51:F52"/>
    <mergeCell ref="G51:H52"/>
    <mergeCell ref="M51:N52"/>
    <mergeCell ref="O51:R52"/>
    <mergeCell ref="S53:W54"/>
    <mergeCell ref="BF53:BG53"/>
    <mergeCell ref="BH53:BI53"/>
    <mergeCell ref="BJ53:BN54"/>
    <mergeCell ref="BF54:BG54"/>
    <mergeCell ref="BH54:BI54"/>
    <mergeCell ref="B53:B54"/>
    <mergeCell ref="C53:C54"/>
    <mergeCell ref="D53:F54"/>
    <mergeCell ref="G53:H54"/>
    <mergeCell ref="M53:N54"/>
    <mergeCell ref="O53:R54"/>
    <mergeCell ref="S55:W56"/>
    <mergeCell ref="BF55:BG55"/>
    <mergeCell ref="BH55:BI55"/>
    <mergeCell ref="BJ55:BN56"/>
    <mergeCell ref="BF56:BG56"/>
    <mergeCell ref="BH56:BI56"/>
    <mergeCell ref="B55:B56"/>
    <mergeCell ref="C55:C56"/>
    <mergeCell ref="D55:F56"/>
    <mergeCell ref="G55:H56"/>
    <mergeCell ref="M55:N56"/>
    <mergeCell ref="O55:R56"/>
    <mergeCell ref="S57:W58"/>
    <mergeCell ref="BF57:BG57"/>
    <mergeCell ref="BH57:BI57"/>
    <mergeCell ref="BJ57:BN58"/>
    <mergeCell ref="BF58:BG58"/>
    <mergeCell ref="BH58:BI58"/>
    <mergeCell ref="B57:B58"/>
    <mergeCell ref="C57:C58"/>
    <mergeCell ref="D57:F58"/>
    <mergeCell ref="G57:H58"/>
    <mergeCell ref="M57:N58"/>
    <mergeCell ref="O57:R58"/>
    <mergeCell ref="S59:W60"/>
    <mergeCell ref="BF59:BG59"/>
    <mergeCell ref="BH59:BI59"/>
    <mergeCell ref="BJ59:BN60"/>
    <mergeCell ref="BF60:BG60"/>
    <mergeCell ref="BH60:BI60"/>
    <mergeCell ref="B59:B60"/>
    <mergeCell ref="C59:C60"/>
    <mergeCell ref="D59:F60"/>
    <mergeCell ref="G59:H60"/>
    <mergeCell ref="M59:N60"/>
    <mergeCell ref="O59:R60"/>
    <mergeCell ref="S61:W62"/>
    <mergeCell ref="BF61:BG61"/>
    <mergeCell ref="BH61:BI61"/>
    <mergeCell ref="BJ61:BN62"/>
    <mergeCell ref="BF62:BG62"/>
    <mergeCell ref="BH62:BI62"/>
    <mergeCell ref="B61:B62"/>
    <mergeCell ref="C61:C62"/>
    <mergeCell ref="D61:F62"/>
    <mergeCell ref="G61:H62"/>
    <mergeCell ref="M61:N62"/>
    <mergeCell ref="O61:R62"/>
    <mergeCell ref="S63:W64"/>
    <mergeCell ref="BF63:BG63"/>
    <mergeCell ref="BH63:BI63"/>
    <mergeCell ref="BJ63:BN64"/>
    <mergeCell ref="BF64:BG64"/>
    <mergeCell ref="BH64:BI64"/>
    <mergeCell ref="B63:B64"/>
    <mergeCell ref="C63:C64"/>
    <mergeCell ref="D63:F64"/>
    <mergeCell ref="G63:H64"/>
    <mergeCell ref="M63:N64"/>
    <mergeCell ref="O63:R64"/>
    <mergeCell ref="S65:W66"/>
    <mergeCell ref="BF65:BG65"/>
    <mergeCell ref="BH65:BI65"/>
    <mergeCell ref="BJ65:BN66"/>
    <mergeCell ref="BF66:BG66"/>
    <mergeCell ref="BH66:BI66"/>
    <mergeCell ref="B65:B66"/>
    <mergeCell ref="C65:C66"/>
    <mergeCell ref="D65:F66"/>
    <mergeCell ref="G65:H66"/>
    <mergeCell ref="M65:N66"/>
    <mergeCell ref="O65:R66"/>
    <mergeCell ref="S67:W68"/>
    <mergeCell ref="BF67:BG67"/>
    <mergeCell ref="BH67:BI67"/>
    <mergeCell ref="BJ67:BN68"/>
    <mergeCell ref="BF68:BG68"/>
    <mergeCell ref="BH68:BI68"/>
    <mergeCell ref="B67:B68"/>
    <mergeCell ref="C67:C68"/>
    <mergeCell ref="D67:F68"/>
    <mergeCell ref="G67:H68"/>
    <mergeCell ref="M67:N68"/>
    <mergeCell ref="O67:R68"/>
    <mergeCell ref="S69:W70"/>
    <mergeCell ref="BF69:BG69"/>
    <mergeCell ref="BH69:BI69"/>
    <mergeCell ref="BJ69:BN70"/>
    <mergeCell ref="BF70:BG70"/>
    <mergeCell ref="BH70:BI70"/>
    <mergeCell ref="B69:B70"/>
    <mergeCell ref="C69:C70"/>
    <mergeCell ref="D69:F70"/>
    <mergeCell ref="G69:H70"/>
    <mergeCell ref="M69:N70"/>
    <mergeCell ref="O69:R70"/>
    <mergeCell ref="S71:W72"/>
    <mergeCell ref="BF71:BG71"/>
    <mergeCell ref="BH71:BI71"/>
    <mergeCell ref="BJ71:BN72"/>
    <mergeCell ref="BF72:BG72"/>
    <mergeCell ref="BH72:BI72"/>
    <mergeCell ref="B71:B72"/>
    <mergeCell ref="C71:C72"/>
    <mergeCell ref="D71:F72"/>
    <mergeCell ref="G71:H72"/>
    <mergeCell ref="M71:N72"/>
    <mergeCell ref="O71:R72"/>
    <mergeCell ref="BJ73:BN74"/>
    <mergeCell ref="BF74:BG74"/>
    <mergeCell ref="BH74:BI74"/>
    <mergeCell ref="B73:B74"/>
    <mergeCell ref="C73:C74"/>
    <mergeCell ref="D73:F74"/>
    <mergeCell ref="G73:H74"/>
    <mergeCell ref="M73:N74"/>
    <mergeCell ref="O73:R74"/>
    <mergeCell ref="B75:B76"/>
    <mergeCell ref="C75:C76"/>
    <mergeCell ref="D75:F76"/>
    <mergeCell ref="G75:H76"/>
    <mergeCell ref="M75:N76"/>
    <mergeCell ref="O75:R76"/>
    <mergeCell ref="S73:W74"/>
    <mergeCell ref="BF73:BG73"/>
    <mergeCell ref="BH73:BI73"/>
    <mergeCell ref="BE82:BH82"/>
    <mergeCell ref="AI82:AJ82"/>
    <mergeCell ref="AL82:AM82"/>
    <mergeCell ref="S75:W76"/>
    <mergeCell ref="BF75:BG75"/>
    <mergeCell ref="BH75:BI75"/>
    <mergeCell ref="BJ75:BN76"/>
    <mergeCell ref="BF76:BG76"/>
    <mergeCell ref="BH76:BI76"/>
    <mergeCell ref="V81:W81"/>
    <mergeCell ref="X81:Y81"/>
    <mergeCell ref="AG81:AH81"/>
    <mergeCell ref="BJ79:BM79"/>
    <mergeCell ref="AN82:AO82"/>
    <mergeCell ref="AQ82:AR82"/>
    <mergeCell ref="AU82:AX82"/>
    <mergeCell ref="AZ82:BC82"/>
    <mergeCell ref="O80:P81"/>
    <mergeCell ref="Q80:T80"/>
    <mergeCell ref="V80:Y80"/>
    <mergeCell ref="AE80:AF81"/>
    <mergeCell ref="AG80:AJ80"/>
    <mergeCell ref="AL80:AO80"/>
    <mergeCell ref="BJ80:BM80"/>
    <mergeCell ref="Q81:R81"/>
    <mergeCell ref="S81:T81"/>
    <mergeCell ref="BE81:BH81"/>
    <mergeCell ref="BJ81:BM81"/>
    <mergeCell ref="AI81:AJ81"/>
    <mergeCell ref="AL81:AM81"/>
    <mergeCell ref="AN81:AO81"/>
    <mergeCell ref="AL83:AM83"/>
    <mergeCell ref="AN83:AO83"/>
    <mergeCell ref="AQ83:AR83"/>
    <mergeCell ref="O82:P82"/>
    <mergeCell ref="Q82:R82"/>
    <mergeCell ref="S82:T82"/>
    <mergeCell ref="V82:W82"/>
    <mergeCell ref="X82:Y82"/>
    <mergeCell ref="O83:P83"/>
    <mergeCell ref="Q83:R83"/>
    <mergeCell ref="S83:T83"/>
    <mergeCell ref="V83:W83"/>
    <mergeCell ref="X83:Y83"/>
    <mergeCell ref="AA83:AB83"/>
    <mergeCell ref="AE83:AF83"/>
    <mergeCell ref="AG83:AH83"/>
    <mergeCell ref="AI83:AJ83"/>
    <mergeCell ref="AA82:AB82"/>
    <mergeCell ref="AE82:AF82"/>
    <mergeCell ref="AG82:AH82"/>
    <mergeCell ref="AL84:AM84"/>
    <mergeCell ref="AN84:AO84"/>
    <mergeCell ref="AQ84:AR84"/>
    <mergeCell ref="O85:P85"/>
    <mergeCell ref="Q85:R85"/>
    <mergeCell ref="S85:T85"/>
    <mergeCell ref="V85:W85"/>
    <mergeCell ref="X85:Y85"/>
    <mergeCell ref="AL86:AM86"/>
    <mergeCell ref="AN86:AO86"/>
    <mergeCell ref="AQ86:AR86"/>
    <mergeCell ref="O84:P84"/>
    <mergeCell ref="Q84:R84"/>
    <mergeCell ref="S84:T84"/>
    <mergeCell ref="V84:W84"/>
    <mergeCell ref="X84:Y84"/>
    <mergeCell ref="AA84:AB84"/>
    <mergeCell ref="AE84:AF84"/>
    <mergeCell ref="AG84:AH84"/>
    <mergeCell ref="AI84:AJ84"/>
    <mergeCell ref="AU86:AV86"/>
    <mergeCell ref="AW86:AZ86"/>
    <mergeCell ref="AU87:AV87"/>
    <mergeCell ref="AW87:AZ87"/>
    <mergeCell ref="AQ85:AR85"/>
    <mergeCell ref="O86:P86"/>
    <mergeCell ref="Q86:R86"/>
    <mergeCell ref="S86:T86"/>
    <mergeCell ref="V86:W86"/>
    <mergeCell ref="X86:Y86"/>
    <mergeCell ref="AA86:AB86"/>
    <mergeCell ref="AE86:AF86"/>
    <mergeCell ref="AG86:AH86"/>
    <mergeCell ref="AI86:AJ86"/>
    <mergeCell ref="AA85:AB85"/>
    <mergeCell ref="AE85:AF85"/>
    <mergeCell ref="AG85:AH85"/>
    <mergeCell ref="AI85:AJ85"/>
    <mergeCell ref="AL85:AM85"/>
    <mergeCell ref="AN85:AO85"/>
    <mergeCell ref="AU90:AV90"/>
    <mergeCell ref="AW90:AZ90"/>
    <mergeCell ref="O91:R91"/>
    <mergeCell ref="T91:W91"/>
    <mergeCell ref="Y91:AB91"/>
    <mergeCell ref="AE91:AH91"/>
    <mergeCell ref="AJ91:AM91"/>
    <mergeCell ref="AO91:AR91"/>
    <mergeCell ref="V88:W88"/>
    <mergeCell ref="AL88:AM88"/>
    <mergeCell ref="AU88:AV88"/>
    <mergeCell ref="AW88:AZ88"/>
    <mergeCell ref="AU89:AV89"/>
    <mergeCell ref="AW89:AZ89"/>
    <mergeCell ref="Y94:AB94"/>
    <mergeCell ref="AO94:AR94"/>
    <mergeCell ref="Y95:AB95"/>
    <mergeCell ref="AO95:AR95"/>
    <mergeCell ref="O96:R96"/>
    <mergeCell ref="T96:W96"/>
    <mergeCell ref="Y96:AB96"/>
    <mergeCell ref="AE96:AH96"/>
    <mergeCell ref="AJ96:AM96"/>
    <mergeCell ref="AO96:AR96"/>
  </mergeCells>
  <phoneticPr fontId="10"/>
  <conditionalFormatting sqref="O91:R91">
    <cfRule type="expression" dxfId="253" priority="32">
      <formula>INDIRECT(ADDRESS(ROW(),COLUMN()))=TRUNC(INDIRECT(ADDRESS(ROW(),COLUMN())))</formula>
    </cfRule>
  </conditionalFormatting>
  <conditionalFormatting sqref="Q82:AB86">
    <cfRule type="expression" dxfId="252" priority="34">
      <formula>INDIRECT(ADDRESS(ROW(),COLUMN()))=TRUNC(INDIRECT(ADDRESS(ROW(),COLUMN())))</formula>
    </cfRule>
  </conditionalFormatting>
  <conditionalFormatting sqref="AA80:AB80 AD80 AA89:AD89">
    <cfRule type="expression" dxfId="251" priority="68">
      <formula>OR(#REF!=$B78,#REF!=$B78)</formula>
    </cfRule>
  </conditionalFormatting>
  <conditionalFormatting sqref="AA90:AD90">
    <cfRule type="expression" dxfId="250" priority="67">
      <formula>OR(#REF!=$B77,#REF!=$B77)</formula>
    </cfRule>
  </conditionalFormatting>
  <conditionalFormatting sqref="AA18:BI18">
    <cfRule type="expression" dxfId="249" priority="64">
      <formula>INDIRECT(ADDRESS(ROW(),COLUMN()))=TRUNC(INDIRECT(ADDRESS(ROW(),COLUMN())))</formula>
    </cfRule>
  </conditionalFormatting>
  <conditionalFormatting sqref="AA20:BI20">
    <cfRule type="expression" dxfId="248" priority="29">
      <formula>INDIRECT(ADDRESS(ROW(),COLUMN()))=TRUNC(INDIRECT(ADDRESS(ROW(),COLUMN())))</formula>
    </cfRule>
  </conditionalFormatting>
  <conditionalFormatting sqref="AA22:BI22">
    <cfRule type="expression" dxfId="247" priority="28">
      <formula>INDIRECT(ADDRESS(ROW(),COLUMN()))=TRUNC(INDIRECT(ADDRESS(ROW(),COLUMN())))</formula>
    </cfRule>
  </conditionalFormatting>
  <conditionalFormatting sqref="AA24:BI24">
    <cfRule type="expression" dxfId="246" priority="27">
      <formula>INDIRECT(ADDRESS(ROW(),COLUMN()))=TRUNC(INDIRECT(ADDRESS(ROW(),COLUMN())))</formula>
    </cfRule>
  </conditionalFormatting>
  <conditionalFormatting sqref="AA26:BI26">
    <cfRule type="expression" dxfId="245" priority="26">
      <formula>INDIRECT(ADDRESS(ROW(),COLUMN()))=TRUNC(INDIRECT(ADDRESS(ROW(),COLUMN())))</formula>
    </cfRule>
  </conditionalFormatting>
  <conditionalFormatting sqref="AA28:BI28">
    <cfRule type="expression" dxfId="244" priority="25">
      <formula>INDIRECT(ADDRESS(ROW(),COLUMN()))=TRUNC(INDIRECT(ADDRESS(ROW(),COLUMN())))</formula>
    </cfRule>
  </conditionalFormatting>
  <conditionalFormatting sqref="AA30:BI30">
    <cfRule type="expression" dxfId="243" priority="24">
      <formula>INDIRECT(ADDRESS(ROW(),COLUMN()))=TRUNC(INDIRECT(ADDRESS(ROW(),COLUMN())))</formula>
    </cfRule>
  </conditionalFormatting>
  <conditionalFormatting sqref="AA32:BI32">
    <cfRule type="expression" dxfId="242" priority="23">
      <formula>INDIRECT(ADDRESS(ROW(),COLUMN()))=TRUNC(INDIRECT(ADDRESS(ROW(),COLUMN())))</formula>
    </cfRule>
  </conditionalFormatting>
  <conditionalFormatting sqref="AA34:BI34">
    <cfRule type="expression" dxfId="241" priority="22">
      <formula>INDIRECT(ADDRESS(ROW(),COLUMN()))=TRUNC(INDIRECT(ADDRESS(ROW(),COLUMN())))</formula>
    </cfRule>
  </conditionalFormatting>
  <conditionalFormatting sqref="AA36:BI36">
    <cfRule type="expression" dxfId="240" priority="21">
      <formula>INDIRECT(ADDRESS(ROW(),COLUMN()))=TRUNC(INDIRECT(ADDRESS(ROW(),COLUMN())))</formula>
    </cfRule>
  </conditionalFormatting>
  <conditionalFormatting sqref="AA38:BI38">
    <cfRule type="expression" dxfId="239" priority="20">
      <formula>INDIRECT(ADDRESS(ROW(),COLUMN()))=TRUNC(INDIRECT(ADDRESS(ROW(),COLUMN())))</formula>
    </cfRule>
  </conditionalFormatting>
  <conditionalFormatting sqref="AA40:BI40">
    <cfRule type="expression" dxfId="238" priority="19">
      <formula>INDIRECT(ADDRESS(ROW(),COLUMN()))=TRUNC(INDIRECT(ADDRESS(ROW(),COLUMN())))</formula>
    </cfRule>
  </conditionalFormatting>
  <conditionalFormatting sqref="AA42:BI42">
    <cfRule type="expression" dxfId="237" priority="18">
      <formula>INDIRECT(ADDRESS(ROW(),COLUMN()))=TRUNC(INDIRECT(ADDRESS(ROW(),COLUMN())))</formula>
    </cfRule>
  </conditionalFormatting>
  <conditionalFormatting sqref="AA44:BI44">
    <cfRule type="expression" dxfId="236" priority="17">
      <formula>INDIRECT(ADDRESS(ROW(),COLUMN()))=TRUNC(INDIRECT(ADDRESS(ROW(),COLUMN())))</formula>
    </cfRule>
  </conditionalFormatting>
  <conditionalFormatting sqref="AA46:BI46">
    <cfRule type="expression" dxfId="235" priority="16">
      <formula>INDIRECT(ADDRESS(ROW(),COLUMN()))=TRUNC(INDIRECT(ADDRESS(ROW(),COLUMN())))</formula>
    </cfRule>
  </conditionalFormatting>
  <conditionalFormatting sqref="AA48:BI48">
    <cfRule type="expression" dxfId="234" priority="15">
      <formula>INDIRECT(ADDRESS(ROW(),COLUMN()))=TRUNC(INDIRECT(ADDRESS(ROW(),COLUMN())))</formula>
    </cfRule>
  </conditionalFormatting>
  <conditionalFormatting sqref="AA50:BI50">
    <cfRule type="expression" dxfId="233" priority="14">
      <formula>INDIRECT(ADDRESS(ROW(),COLUMN()))=TRUNC(INDIRECT(ADDRESS(ROW(),COLUMN())))</formula>
    </cfRule>
  </conditionalFormatting>
  <conditionalFormatting sqref="AA52:BI52">
    <cfRule type="expression" dxfId="232" priority="13">
      <formula>INDIRECT(ADDRESS(ROW(),COLUMN()))=TRUNC(INDIRECT(ADDRESS(ROW(),COLUMN())))</formula>
    </cfRule>
  </conditionalFormatting>
  <conditionalFormatting sqref="AA54:BI54">
    <cfRule type="expression" dxfId="231" priority="12">
      <formula>INDIRECT(ADDRESS(ROW(),COLUMN()))=TRUNC(INDIRECT(ADDRESS(ROW(),COLUMN())))</formula>
    </cfRule>
  </conditionalFormatting>
  <conditionalFormatting sqref="AA56:BI56">
    <cfRule type="expression" dxfId="230" priority="11">
      <formula>INDIRECT(ADDRESS(ROW(),COLUMN()))=TRUNC(INDIRECT(ADDRESS(ROW(),COLUMN())))</formula>
    </cfRule>
  </conditionalFormatting>
  <conditionalFormatting sqref="AA58:BI58">
    <cfRule type="expression" dxfId="229" priority="10">
      <formula>INDIRECT(ADDRESS(ROW(),COLUMN()))=TRUNC(INDIRECT(ADDRESS(ROW(),COLUMN())))</formula>
    </cfRule>
  </conditionalFormatting>
  <conditionalFormatting sqref="AA60:BI60">
    <cfRule type="expression" dxfId="228" priority="9">
      <formula>INDIRECT(ADDRESS(ROW(),COLUMN()))=TRUNC(INDIRECT(ADDRESS(ROW(),COLUMN())))</formula>
    </cfRule>
  </conditionalFormatting>
  <conditionalFormatting sqref="AA62:BI62">
    <cfRule type="expression" dxfId="227" priority="8">
      <formula>INDIRECT(ADDRESS(ROW(),COLUMN()))=TRUNC(INDIRECT(ADDRESS(ROW(),COLUMN())))</formula>
    </cfRule>
  </conditionalFormatting>
  <conditionalFormatting sqref="AA64:BI64">
    <cfRule type="expression" dxfId="226" priority="7">
      <formula>INDIRECT(ADDRESS(ROW(),COLUMN()))=TRUNC(INDIRECT(ADDRESS(ROW(),COLUMN())))</formula>
    </cfRule>
  </conditionalFormatting>
  <conditionalFormatting sqref="AA66:BI66">
    <cfRule type="expression" dxfId="225" priority="6">
      <formula>INDIRECT(ADDRESS(ROW(),COLUMN()))=TRUNC(INDIRECT(ADDRESS(ROW(),COLUMN())))</formula>
    </cfRule>
  </conditionalFormatting>
  <conditionalFormatting sqref="AA68:BI68">
    <cfRule type="expression" dxfId="224" priority="5">
      <formula>INDIRECT(ADDRESS(ROW(),COLUMN()))=TRUNC(INDIRECT(ADDRESS(ROW(),COLUMN())))</formula>
    </cfRule>
  </conditionalFormatting>
  <conditionalFormatting sqref="AA70:BI70">
    <cfRule type="expression" dxfId="223" priority="4">
      <formula>INDIRECT(ADDRESS(ROW(),COLUMN()))=TRUNC(INDIRECT(ADDRESS(ROW(),COLUMN())))</formula>
    </cfRule>
  </conditionalFormatting>
  <conditionalFormatting sqref="AA72:BI72">
    <cfRule type="expression" dxfId="222" priority="3">
      <formula>INDIRECT(ADDRESS(ROW(),COLUMN()))=TRUNC(INDIRECT(ADDRESS(ROW(),COLUMN())))</formula>
    </cfRule>
  </conditionalFormatting>
  <conditionalFormatting sqref="AA74:BI74">
    <cfRule type="expression" dxfId="221" priority="2">
      <formula>INDIRECT(ADDRESS(ROW(),COLUMN()))=TRUNC(INDIRECT(ADDRESS(ROW(),COLUMN())))</formula>
    </cfRule>
  </conditionalFormatting>
  <conditionalFormatting sqref="AA76:BI76">
    <cfRule type="expression" dxfId="220" priority="1">
      <formula>INDIRECT(ADDRESS(ROW(),COLUMN()))=TRUNC(INDIRECT(ADDRESS(ROW(),COLUMN())))</formula>
    </cfRule>
  </conditionalFormatting>
  <conditionalFormatting sqref="AE91:AH91">
    <cfRule type="expression" dxfId="219" priority="31">
      <formula>INDIRECT(ADDRESS(ROW(),COLUMN()))=TRUNC(INDIRECT(ADDRESS(ROW(),COLUMN())))</formula>
    </cfRule>
  </conditionalFormatting>
  <conditionalFormatting sqref="AG82:AR86">
    <cfRule type="expression" dxfId="218" priority="30">
      <formula>INDIRECT(ADDRESS(ROW(),COLUMN()))=TRUNC(INDIRECT(ADDRESS(ROW(),COLUMN())))</formula>
    </cfRule>
  </conditionalFormatting>
  <conditionalFormatting sqref="AQ80:BE80 AQ89:BE89">
    <cfRule type="expression" dxfId="217" priority="66">
      <formula>OR(#REF!=$B78,#REF!=$B78)</formula>
    </cfRule>
  </conditionalFormatting>
  <conditionalFormatting sqref="AQ90:BE90">
    <cfRule type="expression" dxfId="216" priority="65">
      <formula>OR(#REF!=$B77,#REF!=$B77)</formula>
    </cfRule>
  </conditionalFormatting>
  <dataValidations count="11">
    <dataValidation allowBlank="1" showInputMessage="1" showErrorMessage="1" error="入力可能範囲　32～40" sqref="BI10" xr:uid="{00000000-0002-0000-4400-000000000000}"/>
    <dataValidation type="list" allowBlank="1" showInputMessage="1" sqref="M17:N76" xr:uid="{00000000-0002-0000-4400-000001000000}">
      <formula1>"A, B, C, D"</formula1>
    </dataValidation>
    <dataValidation type="list" errorStyle="warning" allowBlank="1" showInputMessage="1" error="リストにない場合のみ、入力してください。" sqref="O17:R76" xr:uid="{00000000-0002-0000-4400-000002000000}">
      <formula1>INDIRECT(G17)</formula1>
    </dataValidation>
    <dataValidation type="list" allowBlank="1" showInputMessage="1" sqref="G17:H76" xr:uid="{00000000-0002-0000-4400-000003000000}">
      <formula1>職種</formula1>
    </dataValidation>
    <dataValidation type="list" allowBlank="1" showInputMessage="1" sqref="C17:C90" xr:uid="{00000000-0002-0000-4400-000004000000}">
      <formula1>"◎,○"</formula1>
    </dataValidation>
    <dataValidation type="list" allowBlank="1" showInputMessage="1" showErrorMessage="1" sqref="V88:W88" xr:uid="{00000000-0002-0000-4400-000005000000}">
      <formula1>"週,暦月"</formula1>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xr:uid="{00000000-0002-0000-4400-000006000000}">
      <formula1>【記載例】シフト記号表</formula1>
    </dataValidation>
    <dataValidation type="list" allowBlank="1" showInputMessage="1" showErrorMessage="1" sqref="BI3:BL3" xr:uid="{00000000-0002-0000-4400-000007000000}">
      <formula1>"４週,暦月"</formula1>
    </dataValidation>
    <dataValidation type="list" allowBlank="1" showInputMessage="1" showErrorMessage="1" sqref="AJ3:AJ4" xr:uid="{00000000-0002-0000-4400-000008000000}">
      <formula1>#REF!</formula1>
    </dataValidation>
    <dataValidation type="decimal" allowBlank="1" showInputMessage="1" showErrorMessage="1" error="入力可能範囲　32～40" sqref="BE6:BF6" xr:uid="{00000000-0002-0000-4400-000009000000}">
      <formula1>32</formula1>
      <formula2>40</formula2>
    </dataValidation>
    <dataValidation type="list" allowBlank="1" showInputMessage="1" showErrorMessage="1" sqref="BI4:BL4" xr:uid="{00000000-0002-0000-4400-00000A000000}">
      <formula1>"予定,実績,予定・実績"</formula1>
    </dataValidation>
  </dataValidations>
  <printOptions horizontalCentered="1"/>
  <pageMargins left="0.15748031496062992" right="0.15748031496062992" top="0.59055118110236227" bottom="0.47244094488188981" header="0.15748031496062992" footer="0.15748031496062992"/>
  <pageSetup paperSize="9" scale="41" fitToHeight="0" orientation="landscape"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4400-00000B000000}">
          <x14:formula1>
            <xm:f>'プルダウン・リスト（従来型・ユニット型共通）'!$C$4:$C$17</xm:f>
          </x14:formula1>
          <xm:sqref>AX1:BM1</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theme="8" tint="0.79998168889431442"/>
    <pageSetUpPr fitToPage="1"/>
  </sheetPr>
  <dimension ref="B1:N52"/>
  <sheetViews>
    <sheetView zoomScaleNormal="100" workbookViewId="0"/>
  </sheetViews>
  <sheetFormatPr defaultColWidth="9" defaultRowHeight="19.2" x14ac:dyDescent="0.2"/>
  <cols>
    <col min="1" max="1" width="1.6640625" style="1446" customWidth="1"/>
    <col min="2" max="2" width="5.6640625" style="1445" customWidth="1"/>
    <col min="3" max="3" width="10.6640625" style="1445" customWidth="1"/>
    <col min="4" max="4" width="10.6640625" style="1445" hidden="1" customWidth="1"/>
    <col min="5" max="5" width="3.33203125" style="1445" bestFit="1" customWidth="1"/>
    <col min="6" max="6" width="15.6640625" style="1446" customWidth="1"/>
    <col min="7" max="7" width="3.33203125" style="1446" bestFit="1" customWidth="1"/>
    <col min="8" max="8" width="15.6640625" style="1446" customWidth="1"/>
    <col min="9" max="9" width="3.33203125" style="1446" bestFit="1" customWidth="1"/>
    <col min="10" max="10" width="15.6640625" style="1445" customWidth="1"/>
    <col min="11" max="11" width="3.33203125" style="1446" bestFit="1" customWidth="1"/>
    <col min="12" max="12" width="15.6640625" style="1446" customWidth="1"/>
    <col min="13" max="13" width="3.33203125" style="1446" customWidth="1"/>
    <col min="14" max="14" width="50.6640625" style="1446" customWidth="1"/>
    <col min="15" max="16384" width="9" style="1446"/>
  </cols>
  <sheetData>
    <row r="1" spans="2:14" x14ac:dyDescent="0.2">
      <c r="B1" s="1444" t="s">
        <v>2440</v>
      </c>
    </row>
    <row r="2" spans="2:14" x14ac:dyDescent="0.2">
      <c r="B2" s="1447" t="s">
        <v>2441</v>
      </c>
      <c r="F2" s="1448"/>
      <c r="J2" s="1449"/>
    </row>
    <row r="3" spans="2:14" x14ac:dyDescent="0.2">
      <c r="B3" s="1448" t="s">
        <v>2442</v>
      </c>
      <c r="F3" s="1449" t="s">
        <v>2443</v>
      </c>
      <c r="J3" s="1449"/>
    </row>
    <row r="4" spans="2:14" x14ac:dyDescent="0.2">
      <c r="B4" s="1447"/>
      <c r="F4" s="3206" t="s">
        <v>2444</v>
      </c>
      <c r="G4" s="3206"/>
      <c r="H4" s="3206"/>
      <c r="I4" s="3206"/>
      <c r="J4" s="3206"/>
      <c r="K4" s="3206"/>
      <c r="L4" s="3206"/>
      <c r="N4" s="3206" t="s">
        <v>2445</v>
      </c>
    </row>
    <row r="5" spans="2:14" x14ac:dyDescent="0.2">
      <c r="B5" s="1445" t="s">
        <v>2234</v>
      </c>
      <c r="C5" s="1445" t="s">
        <v>2422</v>
      </c>
      <c r="F5" s="1445" t="s">
        <v>2446</v>
      </c>
      <c r="G5" s="1445"/>
      <c r="H5" s="1445" t="s">
        <v>2447</v>
      </c>
      <c r="J5" s="1445" t="s">
        <v>2448</v>
      </c>
      <c r="L5" s="1445" t="s">
        <v>2444</v>
      </c>
      <c r="N5" s="3206"/>
    </row>
    <row r="6" spans="2:14" x14ac:dyDescent="0.2">
      <c r="B6" s="1450">
        <v>1</v>
      </c>
      <c r="C6" s="1451" t="s">
        <v>2363</v>
      </c>
      <c r="D6" s="1452" t="str">
        <f>C6</f>
        <v>a</v>
      </c>
      <c r="E6" s="1450" t="s">
        <v>2449</v>
      </c>
      <c r="F6" s="1453">
        <v>0.29166666666666669</v>
      </c>
      <c r="G6" s="1450" t="s">
        <v>2450</v>
      </c>
      <c r="H6" s="1453">
        <v>0.66666666666666663</v>
      </c>
      <c r="I6" s="1454" t="s">
        <v>2451</v>
      </c>
      <c r="J6" s="1453">
        <v>4.1666666666666664E-2</v>
      </c>
      <c r="K6" s="1455" t="s">
        <v>2303</v>
      </c>
      <c r="L6" s="1456">
        <f>IF(OR(F6="",H6=""),"",(H6+IF(F6&gt;H6,1,0)-F6-J6)*24)</f>
        <v>7.9999999999999982</v>
      </c>
      <c r="N6" s="1457"/>
    </row>
    <row r="7" spans="2:14" x14ac:dyDescent="0.2">
      <c r="B7" s="1450">
        <v>2</v>
      </c>
      <c r="C7" s="1451" t="s">
        <v>2342</v>
      </c>
      <c r="D7" s="1452" t="str">
        <f t="shared" ref="D7:D38" si="0">C7</f>
        <v>b</v>
      </c>
      <c r="E7" s="1450" t="s">
        <v>2449</v>
      </c>
      <c r="F7" s="1453">
        <v>0.375</v>
      </c>
      <c r="G7" s="1450" t="s">
        <v>2450</v>
      </c>
      <c r="H7" s="1453">
        <v>0.75</v>
      </c>
      <c r="I7" s="1454" t="s">
        <v>2451</v>
      </c>
      <c r="J7" s="1453">
        <v>4.1666666666666664E-2</v>
      </c>
      <c r="K7" s="1455" t="s">
        <v>2303</v>
      </c>
      <c r="L7" s="1456">
        <f>IF(OR(F7="",H7=""),"",(H7+IF(F7&gt;H7,1,0)-F7-J7)*24)</f>
        <v>8</v>
      </c>
      <c r="N7" s="1457"/>
    </row>
    <row r="8" spans="2:14" x14ac:dyDescent="0.2">
      <c r="B8" s="1450">
        <v>3</v>
      </c>
      <c r="C8" s="1451" t="s">
        <v>2452</v>
      </c>
      <c r="D8" s="1452" t="str">
        <f t="shared" si="0"/>
        <v>c</v>
      </c>
      <c r="E8" s="1450" t="s">
        <v>2449</v>
      </c>
      <c r="F8" s="1453">
        <v>0.41666666666666669</v>
      </c>
      <c r="G8" s="1450" t="s">
        <v>2450</v>
      </c>
      <c r="H8" s="1453">
        <v>0.79166666666666663</v>
      </c>
      <c r="I8" s="1454" t="s">
        <v>2451</v>
      </c>
      <c r="J8" s="1453">
        <v>4.1666666666666664E-2</v>
      </c>
      <c r="K8" s="1455" t="s">
        <v>2303</v>
      </c>
      <c r="L8" s="1456">
        <f>IF(OR(F8="",H8=""),"",(H8+IF(F8&gt;H8,1,0)-F8-J8)*24)</f>
        <v>7.9999999999999982</v>
      </c>
      <c r="N8" s="1457"/>
    </row>
    <row r="9" spans="2:14" x14ac:dyDescent="0.2">
      <c r="B9" s="1450">
        <v>4</v>
      </c>
      <c r="C9" s="1451" t="s">
        <v>2364</v>
      </c>
      <c r="D9" s="1452" t="str">
        <f t="shared" si="0"/>
        <v>d</v>
      </c>
      <c r="E9" s="1450" t="s">
        <v>2449</v>
      </c>
      <c r="F9" s="1453">
        <v>0.5</v>
      </c>
      <c r="G9" s="1450" t="s">
        <v>2450</v>
      </c>
      <c r="H9" s="1453">
        <v>0.875</v>
      </c>
      <c r="I9" s="1454" t="s">
        <v>2451</v>
      </c>
      <c r="J9" s="1453">
        <v>4.1666666666666664E-2</v>
      </c>
      <c r="K9" s="1455" t="s">
        <v>2303</v>
      </c>
      <c r="L9" s="1456">
        <f>IF(OR(F9="",H9=""),"",(H9+IF(F9&gt;H9,1,0)-F9-J9)*24)</f>
        <v>8</v>
      </c>
      <c r="N9" s="1457"/>
    </row>
    <row r="10" spans="2:14" x14ac:dyDescent="0.2">
      <c r="B10" s="1450">
        <v>5</v>
      </c>
      <c r="C10" s="1451" t="s">
        <v>2348</v>
      </c>
      <c r="D10" s="1452" t="str">
        <f t="shared" si="0"/>
        <v>e</v>
      </c>
      <c r="E10" s="1450" t="s">
        <v>2449</v>
      </c>
      <c r="F10" s="1453">
        <v>0.375</v>
      </c>
      <c r="G10" s="1450" t="s">
        <v>2450</v>
      </c>
      <c r="H10" s="1453">
        <v>0.54166666666666663</v>
      </c>
      <c r="I10" s="1454" t="s">
        <v>2451</v>
      </c>
      <c r="J10" s="1453">
        <v>0</v>
      </c>
      <c r="K10" s="1455" t="s">
        <v>2303</v>
      </c>
      <c r="L10" s="1456">
        <f t="shared" ref="L10:L22" si="1">IF(OR(F10="",H10=""),"",(H10+IF(F10&gt;H10,1,0)-F10-J10)*24)</f>
        <v>3.9999999999999991</v>
      </c>
      <c r="N10" s="1457"/>
    </row>
    <row r="11" spans="2:14" x14ac:dyDescent="0.2">
      <c r="B11" s="1450">
        <v>6</v>
      </c>
      <c r="C11" s="1451" t="s">
        <v>2355</v>
      </c>
      <c r="D11" s="1452" t="str">
        <f t="shared" si="0"/>
        <v>f</v>
      </c>
      <c r="E11" s="1450" t="s">
        <v>2449</v>
      </c>
      <c r="F11" s="1453">
        <v>0.54166666666666663</v>
      </c>
      <c r="G11" s="1450" t="s">
        <v>2450</v>
      </c>
      <c r="H11" s="1453">
        <v>0.75</v>
      </c>
      <c r="I11" s="1454" t="s">
        <v>2451</v>
      </c>
      <c r="J11" s="1453">
        <v>4.1666666666666664E-2</v>
      </c>
      <c r="K11" s="1455" t="s">
        <v>2303</v>
      </c>
      <c r="L11" s="1456">
        <f>IF(OR(F11="",H11=""),"",(H11+IF(F11&gt;H11,1,0)-F11-J11)*24)</f>
        <v>4.0000000000000009</v>
      </c>
      <c r="N11" s="1457"/>
    </row>
    <row r="12" spans="2:14" x14ac:dyDescent="0.2">
      <c r="B12" s="1450">
        <v>7</v>
      </c>
      <c r="C12" s="1451" t="s">
        <v>2453</v>
      </c>
      <c r="D12" s="1452" t="str">
        <f t="shared" si="0"/>
        <v>g</v>
      </c>
      <c r="E12" s="1450" t="s">
        <v>2449</v>
      </c>
      <c r="F12" s="1453">
        <v>0.58333333333333337</v>
      </c>
      <c r="G12" s="1450" t="s">
        <v>2450</v>
      </c>
      <c r="H12" s="1453">
        <v>0.83333333333333337</v>
      </c>
      <c r="I12" s="1454" t="s">
        <v>2451</v>
      </c>
      <c r="J12" s="1453">
        <v>0</v>
      </c>
      <c r="K12" s="1455" t="s">
        <v>2303</v>
      </c>
      <c r="L12" s="1456">
        <f t="shared" si="1"/>
        <v>6</v>
      </c>
      <c r="N12" s="1457"/>
    </row>
    <row r="13" spans="2:14" x14ac:dyDescent="0.2">
      <c r="B13" s="1450">
        <v>8</v>
      </c>
      <c r="C13" s="1451" t="s">
        <v>2375</v>
      </c>
      <c r="D13" s="1452" t="str">
        <f t="shared" si="0"/>
        <v>h</v>
      </c>
      <c r="E13" s="1450" t="s">
        <v>2449</v>
      </c>
      <c r="F13" s="1453">
        <v>0.66666666666666663</v>
      </c>
      <c r="G13" s="1450" t="s">
        <v>2450</v>
      </c>
      <c r="H13" s="1453">
        <v>1</v>
      </c>
      <c r="I13" s="1454" t="s">
        <v>2451</v>
      </c>
      <c r="J13" s="1453">
        <v>0</v>
      </c>
      <c r="K13" s="1455" t="s">
        <v>2303</v>
      </c>
      <c r="L13" s="1456">
        <f t="shared" si="1"/>
        <v>8</v>
      </c>
      <c r="N13" s="1457" t="s">
        <v>2454</v>
      </c>
    </row>
    <row r="14" spans="2:14" x14ac:dyDescent="0.2">
      <c r="B14" s="1450">
        <v>9</v>
      </c>
      <c r="C14" s="1451" t="s">
        <v>2376</v>
      </c>
      <c r="D14" s="1452" t="str">
        <f t="shared" si="0"/>
        <v>i</v>
      </c>
      <c r="E14" s="1450" t="s">
        <v>2449</v>
      </c>
      <c r="F14" s="1453">
        <v>0</v>
      </c>
      <c r="G14" s="1450" t="s">
        <v>2450</v>
      </c>
      <c r="H14" s="1453">
        <v>0.375</v>
      </c>
      <c r="I14" s="1454" t="s">
        <v>2451</v>
      </c>
      <c r="J14" s="1453">
        <v>4.1666666666666664E-2</v>
      </c>
      <c r="K14" s="1455" t="s">
        <v>2303</v>
      </c>
      <c r="L14" s="1456">
        <f t="shared" si="1"/>
        <v>8</v>
      </c>
      <c r="N14" s="1457" t="s">
        <v>2455</v>
      </c>
    </row>
    <row r="15" spans="2:14" x14ac:dyDescent="0.2">
      <c r="B15" s="1450">
        <v>10</v>
      </c>
      <c r="C15" s="1451" t="s">
        <v>2456</v>
      </c>
      <c r="D15" s="1452" t="str">
        <f t="shared" si="0"/>
        <v>j</v>
      </c>
      <c r="E15" s="1450" t="s">
        <v>2449</v>
      </c>
      <c r="F15" s="1453"/>
      <c r="G15" s="1450" t="s">
        <v>2450</v>
      </c>
      <c r="H15" s="1453"/>
      <c r="I15" s="1454" t="s">
        <v>2451</v>
      </c>
      <c r="J15" s="1453">
        <v>0</v>
      </c>
      <c r="K15" s="1455" t="s">
        <v>2303</v>
      </c>
      <c r="L15" s="1456" t="str">
        <f t="shared" si="1"/>
        <v/>
      </c>
      <c r="N15" s="1457"/>
    </row>
    <row r="16" spans="2:14" x14ac:dyDescent="0.2">
      <c r="B16" s="1450">
        <v>11</v>
      </c>
      <c r="C16" s="1451" t="s">
        <v>2457</v>
      </c>
      <c r="D16" s="1452" t="str">
        <f t="shared" si="0"/>
        <v>k</v>
      </c>
      <c r="E16" s="1450" t="s">
        <v>2449</v>
      </c>
      <c r="F16" s="1453"/>
      <c r="G16" s="1450" t="s">
        <v>2450</v>
      </c>
      <c r="H16" s="1453"/>
      <c r="I16" s="1454" t="s">
        <v>2451</v>
      </c>
      <c r="J16" s="1453">
        <v>0</v>
      </c>
      <c r="K16" s="1455" t="s">
        <v>2303</v>
      </c>
      <c r="L16" s="1456" t="str">
        <f t="shared" si="1"/>
        <v/>
      </c>
      <c r="N16" s="1457"/>
    </row>
    <row r="17" spans="2:14" x14ac:dyDescent="0.2">
      <c r="B17" s="1450">
        <v>12</v>
      </c>
      <c r="C17" s="1451" t="s">
        <v>2458</v>
      </c>
      <c r="D17" s="1452" t="str">
        <f t="shared" si="0"/>
        <v>l</v>
      </c>
      <c r="E17" s="1450" t="s">
        <v>2449</v>
      </c>
      <c r="F17" s="1453"/>
      <c r="G17" s="1450" t="s">
        <v>2450</v>
      </c>
      <c r="H17" s="1453"/>
      <c r="I17" s="1454" t="s">
        <v>2451</v>
      </c>
      <c r="J17" s="1453">
        <v>0</v>
      </c>
      <c r="K17" s="1455" t="s">
        <v>2303</v>
      </c>
      <c r="L17" s="1456" t="str">
        <f t="shared" si="1"/>
        <v/>
      </c>
      <c r="N17" s="1457"/>
    </row>
    <row r="18" spans="2:14" x14ac:dyDescent="0.2">
      <c r="B18" s="1450">
        <v>13</v>
      </c>
      <c r="C18" s="1451" t="s">
        <v>2459</v>
      </c>
      <c r="D18" s="1452" t="str">
        <f t="shared" si="0"/>
        <v>m</v>
      </c>
      <c r="E18" s="1450" t="s">
        <v>2449</v>
      </c>
      <c r="F18" s="1453"/>
      <c r="G18" s="1450" t="s">
        <v>2450</v>
      </c>
      <c r="H18" s="1453"/>
      <c r="I18" s="1454" t="s">
        <v>2451</v>
      </c>
      <c r="J18" s="1453">
        <v>0</v>
      </c>
      <c r="K18" s="1455" t="s">
        <v>2303</v>
      </c>
      <c r="L18" s="1456" t="str">
        <f t="shared" si="1"/>
        <v/>
      </c>
      <c r="N18" s="1457"/>
    </row>
    <row r="19" spans="2:14" x14ac:dyDescent="0.2">
      <c r="B19" s="1450">
        <v>14</v>
      </c>
      <c r="C19" s="1451" t="s">
        <v>2460</v>
      </c>
      <c r="D19" s="1452" t="str">
        <f t="shared" si="0"/>
        <v>n</v>
      </c>
      <c r="E19" s="1450" t="s">
        <v>2449</v>
      </c>
      <c r="F19" s="1453"/>
      <c r="G19" s="1450" t="s">
        <v>2450</v>
      </c>
      <c r="H19" s="1453"/>
      <c r="I19" s="1454" t="s">
        <v>2451</v>
      </c>
      <c r="J19" s="1453">
        <v>0</v>
      </c>
      <c r="K19" s="1455" t="s">
        <v>2303</v>
      </c>
      <c r="L19" s="1456" t="str">
        <f t="shared" si="1"/>
        <v/>
      </c>
      <c r="N19" s="1457"/>
    </row>
    <row r="20" spans="2:14" x14ac:dyDescent="0.2">
      <c r="B20" s="1450">
        <v>15</v>
      </c>
      <c r="C20" s="1451" t="s">
        <v>2461</v>
      </c>
      <c r="D20" s="1452" t="str">
        <f t="shared" si="0"/>
        <v>o</v>
      </c>
      <c r="E20" s="1450" t="s">
        <v>2449</v>
      </c>
      <c r="F20" s="1453"/>
      <c r="G20" s="1450" t="s">
        <v>2450</v>
      </c>
      <c r="H20" s="1453"/>
      <c r="I20" s="1454" t="s">
        <v>2451</v>
      </c>
      <c r="J20" s="1453">
        <v>0</v>
      </c>
      <c r="K20" s="1455" t="s">
        <v>2303</v>
      </c>
      <c r="L20" s="1456" t="str">
        <f t="shared" si="1"/>
        <v/>
      </c>
      <c r="N20" s="1457"/>
    </row>
    <row r="21" spans="2:14" x14ac:dyDescent="0.2">
      <c r="B21" s="1450">
        <v>16</v>
      </c>
      <c r="C21" s="1451" t="s">
        <v>2462</v>
      </c>
      <c r="D21" s="1452" t="str">
        <f t="shared" si="0"/>
        <v>p</v>
      </c>
      <c r="E21" s="1450" t="s">
        <v>2449</v>
      </c>
      <c r="F21" s="1453"/>
      <c r="G21" s="1450" t="s">
        <v>2450</v>
      </c>
      <c r="H21" s="1453"/>
      <c r="I21" s="1454" t="s">
        <v>2451</v>
      </c>
      <c r="J21" s="1453">
        <v>0</v>
      </c>
      <c r="K21" s="1455" t="s">
        <v>2303</v>
      </c>
      <c r="L21" s="1456" t="str">
        <f t="shared" si="1"/>
        <v/>
      </c>
      <c r="N21" s="1457"/>
    </row>
    <row r="22" spans="2:14" x14ac:dyDescent="0.2">
      <c r="B22" s="1450">
        <v>17</v>
      </c>
      <c r="C22" s="1451" t="s">
        <v>2463</v>
      </c>
      <c r="D22" s="1452" t="str">
        <f t="shared" si="0"/>
        <v>q</v>
      </c>
      <c r="E22" s="1450" t="s">
        <v>2449</v>
      </c>
      <c r="F22" s="1453"/>
      <c r="G22" s="1450" t="s">
        <v>2450</v>
      </c>
      <c r="H22" s="1453"/>
      <c r="I22" s="1454" t="s">
        <v>2451</v>
      </c>
      <c r="J22" s="1453">
        <v>0</v>
      </c>
      <c r="K22" s="1455" t="s">
        <v>2303</v>
      </c>
      <c r="L22" s="1456" t="str">
        <f t="shared" si="1"/>
        <v/>
      </c>
      <c r="N22" s="1457"/>
    </row>
    <row r="23" spans="2:14" x14ac:dyDescent="0.2">
      <c r="B23" s="1450">
        <v>18</v>
      </c>
      <c r="C23" s="1451" t="s">
        <v>2464</v>
      </c>
      <c r="D23" s="1452" t="str">
        <f t="shared" si="0"/>
        <v>r</v>
      </c>
      <c r="E23" s="1450" t="s">
        <v>2449</v>
      </c>
      <c r="F23" s="1458"/>
      <c r="G23" s="1450" t="s">
        <v>2450</v>
      </c>
      <c r="H23" s="1458"/>
      <c r="I23" s="1454" t="s">
        <v>2451</v>
      </c>
      <c r="J23" s="1458"/>
      <c r="K23" s="1455" t="s">
        <v>2303</v>
      </c>
      <c r="L23" s="1451">
        <v>1</v>
      </c>
      <c r="N23" s="1457"/>
    </row>
    <row r="24" spans="2:14" x14ac:dyDescent="0.2">
      <c r="B24" s="1450">
        <v>19</v>
      </c>
      <c r="C24" s="1451" t="s">
        <v>2465</v>
      </c>
      <c r="D24" s="1452" t="str">
        <f t="shared" si="0"/>
        <v>s</v>
      </c>
      <c r="E24" s="1450" t="s">
        <v>2449</v>
      </c>
      <c r="F24" s="1458"/>
      <c r="G24" s="1450" t="s">
        <v>2450</v>
      </c>
      <c r="H24" s="1458"/>
      <c r="I24" s="1454" t="s">
        <v>2451</v>
      </c>
      <c r="J24" s="1458"/>
      <c r="K24" s="1455" t="s">
        <v>2303</v>
      </c>
      <c r="L24" s="1451">
        <v>2</v>
      </c>
      <c r="N24" s="1457"/>
    </row>
    <row r="25" spans="2:14" x14ac:dyDescent="0.2">
      <c r="B25" s="1450">
        <v>20</v>
      </c>
      <c r="C25" s="1451" t="s">
        <v>2466</v>
      </c>
      <c r="D25" s="1452" t="str">
        <f t="shared" si="0"/>
        <v>t</v>
      </c>
      <c r="E25" s="1450" t="s">
        <v>2449</v>
      </c>
      <c r="F25" s="1458"/>
      <c r="G25" s="1450" t="s">
        <v>2450</v>
      </c>
      <c r="H25" s="1458"/>
      <c r="I25" s="1454" t="s">
        <v>2451</v>
      </c>
      <c r="J25" s="1458"/>
      <c r="K25" s="1455" t="s">
        <v>2303</v>
      </c>
      <c r="L25" s="1451">
        <v>3</v>
      </c>
      <c r="N25" s="1457"/>
    </row>
    <row r="26" spans="2:14" x14ac:dyDescent="0.2">
      <c r="B26" s="1450">
        <v>21</v>
      </c>
      <c r="C26" s="1451" t="s">
        <v>2467</v>
      </c>
      <c r="D26" s="1452" t="str">
        <f t="shared" si="0"/>
        <v>u</v>
      </c>
      <c r="E26" s="1450" t="s">
        <v>2449</v>
      </c>
      <c r="F26" s="1458"/>
      <c r="G26" s="1450" t="s">
        <v>2450</v>
      </c>
      <c r="H26" s="1458"/>
      <c r="I26" s="1454" t="s">
        <v>2451</v>
      </c>
      <c r="J26" s="1458"/>
      <c r="K26" s="1455" t="s">
        <v>2303</v>
      </c>
      <c r="L26" s="1451">
        <v>4</v>
      </c>
      <c r="N26" s="1457"/>
    </row>
    <row r="27" spans="2:14" x14ac:dyDescent="0.2">
      <c r="B27" s="1450">
        <v>22</v>
      </c>
      <c r="C27" s="1451" t="s">
        <v>2468</v>
      </c>
      <c r="D27" s="1452" t="str">
        <f t="shared" si="0"/>
        <v>v</v>
      </c>
      <c r="E27" s="1450" t="s">
        <v>2449</v>
      </c>
      <c r="F27" s="1458"/>
      <c r="G27" s="1450" t="s">
        <v>2450</v>
      </c>
      <c r="H27" s="1458"/>
      <c r="I27" s="1454" t="s">
        <v>2451</v>
      </c>
      <c r="J27" s="1458"/>
      <c r="K27" s="1455" t="s">
        <v>2303</v>
      </c>
      <c r="L27" s="1451">
        <v>5</v>
      </c>
      <c r="N27" s="1457"/>
    </row>
    <row r="28" spans="2:14" x14ac:dyDescent="0.2">
      <c r="B28" s="1450">
        <v>23</v>
      </c>
      <c r="C28" s="1451" t="s">
        <v>2469</v>
      </c>
      <c r="D28" s="1452" t="str">
        <f t="shared" si="0"/>
        <v>w</v>
      </c>
      <c r="E28" s="1450" t="s">
        <v>2449</v>
      </c>
      <c r="F28" s="1458"/>
      <c r="G28" s="1450" t="s">
        <v>2450</v>
      </c>
      <c r="H28" s="1458"/>
      <c r="I28" s="1454" t="s">
        <v>2451</v>
      </c>
      <c r="J28" s="1458"/>
      <c r="K28" s="1455" t="s">
        <v>2303</v>
      </c>
      <c r="L28" s="1451">
        <v>6</v>
      </c>
      <c r="N28" s="1457"/>
    </row>
    <row r="29" spans="2:14" x14ac:dyDescent="0.2">
      <c r="B29" s="1450">
        <v>24</v>
      </c>
      <c r="C29" s="1451" t="s">
        <v>2470</v>
      </c>
      <c r="D29" s="1452" t="str">
        <f t="shared" si="0"/>
        <v>x</v>
      </c>
      <c r="E29" s="1450" t="s">
        <v>2449</v>
      </c>
      <c r="F29" s="1458"/>
      <c r="G29" s="1450" t="s">
        <v>2450</v>
      </c>
      <c r="H29" s="1458"/>
      <c r="I29" s="1454" t="s">
        <v>2451</v>
      </c>
      <c r="J29" s="1458"/>
      <c r="K29" s="1455" t="s">
        <v>2303</v>
      </c>
      <c r="L29" s="1451">
        <v>7</v>
      </c>
      <c r="N29" s="1457"/>
    </row>
    <row r="30" spans="2:14" x14ac:dyDescent="0.2">
      <c r="B30" s="1450">
        <v>25</v>
      </c>
      <c r="C30" s="1451" t="s">
        <v>2471</v>
      </c>
      <c r="D30" s="1452" t="str">
        <f t="shared" si="0"/>
        <v>y</v>
      </c>
      <c r="E30" s="1450" t="s">
        <v>2449</v>
      </c>
      <c r="F30" s="1458"/>
      <c r="G30" s="1450" t="s">
        <v>2450</v>
      </c>
      <c r="H30" s="1458"/>
      <c r="I30" s="1454" t="s">
        <v>2451</v>
      </c>
      <c r="J30" s="1458"/>
      <c r="K30" s="1455" t="s">
        <v>2303</v>
      </c>
      <c r="L30" s="1451">
        <v>8</v>
      </c>
      <c r="N30" s="1457"/>
    </row>
    <row r="31" spans="2:14" x14ac:dyDescent="0.2">
      <c r="B31" s="1450">
        <v>26</v>
      </c>
      <c r="C31" s="1451" t="s">
        <v>2472</v>
      </c>
      <c r="D31" s="1452" t="str">
        <f t="shared" si="0"/>
        <v>z</v>
      </c>
      <c r="E31" s="1450" t="s">
        <v>2449</v>
      </c>
      <c r="F31" s="1458"/>
      <c r="G31" s="1450" t="s">
        <v>2450</v>
      </c>
      <c r="H31" s="1458"/>
      <c r="I31" s="1454" t="s">
        <v>2451</v>
      </c>
      <c r="J31" s="1458"/>
      <c r="K31" s="1455" t="s">
        <v>2303</v>
      </c>
      <c r="L31" s="1451">
        <v>1</v>
      </c>
      <c r="N31" s="1457"/>
    </row>
    <row r="32" spans="2:14" x14ac:dyDescent="0.2">
      <c r="B32" s="1450">
        <v>27</v>
      </c>
      <c r="C32" s="1451" t="s">
        <v>2470</v>
      </c>
      <c r="D32" s="1452" t="str">
        <f t="shared" si="0"/>
        <v>x</v>
      </c>
      <c r="E32" s="1450" t="s">
        <v>2449</v>
      </c>
      <c r="F32" s="1458"/>
      <c r="G32" s="1450" t="s">
        <v>2450</v>
      </c>
      <c r="H32" s="1458"/>
      <c r="I32" s="1454" t="s">
        <v>2451</v>
      </c>
      <c r="J32" s="1458"/>
      <c r="K32" s="1455" t="s">
        <v>2303</v>
      </c>
      <c r="L32" s="1451">
        <v>2</v>
      </c>
      <c r="N32" s="1457"/>
    </row>
    <row r="33" spans="2:14" x14ac:dyDescent="0.2">
      <c r="B33" s="1450">
        <v>28</v>
      </c>
      <c r="C33" s="1451" t="s">
        <v>2473</v>
      </c>
      <c r="D33" s="1452" t="str">
        <f t="shared" si="0"/>
        <v>aa</v>
      </c>
      <c r="E33" s="1450" t="s">
        <v>2449</v>
      </c>
      <c r="F33" s="1458"/>
      <c r="G33" s="1450" t="s">
        <v>2450</v>
      </c>
      <c r="H33" s="1458"/>
      <c r="I33" s="1454" t="s">
        <v>2451</v>
      </c>
      <c r="J33" s="1458"/>
      <c r="K33" s="1455" t="s">
        <v>2303</v>
      </c>
      <c r="L33" s="1451">
        <v>3</v>
      </c>
      <c r="N33" s="1457"/>
    </row>
    <row r="34" spans="2:14" x14ac:dyDescent="0.2">
      <c r="B34" s="1450">
        <v>29</v>
      </c>
      <c r="C34" s="1451" t="s">
        <v>2474</v>
      </c>
      <c r="D34" s="1452" t="str">
        <f t="shared" si="0"/>
        <v>ab</v>
      </c>
      <c r="E34" s="1450" t="s">
        <v>2449</v>
      </c>
      <c r="F34" s="1458"/>
      <c r="G34" s="1450" t="s">
        <v>2450</v>
      </c>
      <c r="H34" s="1458"/>
      <c r="I34" s="1454" t="s">
        <v>2451</v>
      </c>
      <c r="J34" s="1458"/>
      <c r="K34" s="1455" t="s">
        <v>2303</v>
      </c>
      <c r="L34" s="1451">
        <v>4</v>
      </c>
      <c r="N34" s="1457"/>
    </row>
    <row r="35" spans="2:14" x14ac:dyDescent="0.2">
      <c r="B35" s="1450">
        <v>30</v>
      </c>
      <c r="C35" s="1451" t="s">
        <v>2475</v>
      </c>
      <c r="D35" s="1452" t="str">
        <f t="shared" si="0"/>
        <v>ac</v>
      </c>
      <c r="E35" s="1450" t="s">
        <v>2449</v>
      </c>
      <c r="F35" s="1458"/>
      <c r="G35" s="1450" t="s">
        <v>2450</v>
      </c>
      <c r="H35" s="1458"/>
      <c r="I35" s="1454" t="s">
        <v>2451</v>
      </c>
      <c r="J35" s="1458"/>
      <c r="K35" s="1455" t="s">
        <v>2303</v>
      </c>
      <c r="L35" s="1451">
        <v>5</v>
      </c>
      <c r="N35" s="1457"/>
    </row>
    <row r="36" spans="2:14" x14ac:dyDescent="0.2">
      <c r="B36" s="1450">
        <v>31</v>
      </c>
      <c r="C36" s="1451" t="s">
        <v>2476</v>
      </c>
      <c r="D36" s="1452" t="str">
        <f t="shared" si="0"/>
        <v>ad</v>
      </c>
      <c r="E36" s="1450" t="s">
        <v>2449</v>
      </c>
      <c r="F36" s="1458"/>
      <c r="G36" s="1450" t="s">
        <v>2450</v>
      </c>
      <c r="H36" s="1458"/>
      <c r="I36" s="1454" t="s">
        <v>2451</v>
      </c>
      <c r="J36" s="1458"/>
      <c r="K36" s="1455" t="s">
        <v>2303</v>
      </c>
      <c r="L36" s="1451">
        <v>6</v>
      </c>
      <c r="N36" s="1457"/>
    </row>
    <row r="37" spans="2:14" x14ac:dyDescent="0.2">
      <c r="B37" s="1450">
        <v>32</v>
      </c>
      <c r="C37" s="1451" t="s">
        <v>2477</v>
      </c>
      <c r="D37" s="1452" t="str">
        <f t="shared" si="0"/>
        <v>ae</v>
      </c>
      <c r="E37" s="1450" t="s">
        <v>2449</v>
      </c>
      <c r="F37" s="1458"/>
      <c r="G37" s="1450" t="s">
        <v>2450</v>
      </c>
      <c r="H37" s="1458"/>
      <c r="I37" s="1454" t="s">
        <v>2451</v>
      </c>
      <c r="J37" s="1458"/>
      <c r="K37" s="1455" t="s">
        <v>2303</v>
      </c>
      <c r="L37" s="1451">
        <v>7</v>
      </c>
      <c r="N37" s="1457"/>
    </row>
    <row r="38" spans="2:14" x14ac:dyDescent="0.2">
      <c r="B38" s="1450">
        <v>33</v>
      </c>
      <c r="C38" s="1451" t="s">
        <v>2478</v>
      </c>
      <c r="D38" s="1452" t="str">
        <f t="shared" si="0"/>
        <v>af</v>
      </c>
      <c r="E38" s="1450" t="s">
        <v>2449</v>
      </c>
      <c r="F38" s="1458"/>
      <c r="G38" s="1450" t="s">
        <v>2450</v>
      </c>
      <c r="H38" s="1458"/>
      <c r="I38" s="1454" t="s">
        <v>2451</v>
      </c>
      <c r="J38" s="1458"/>
      <c r="K38" s="1455" t="s">
        <v>2303</v>
      </c>
      <c r="L38" s="1451">
        <v>8</v>
      </c>
      <c r="N38" s="1457"/>
    </row>
    <row r="39" spans="2:14" x14ac:dyDescent="0.2">
      <c r="B39" s="1450">
        <v>34</v>
      </c>
      <c r="C39" s="1459" t="s">
        <v>2479</v>
      </c>
      <c r="D39" s="1452"/>
      <c r="E39" s="1450" t="s">
        <v>2449</v>
      </c>
      <c r="F39" s="1453">
        <v>0.29166666666666669</v>
      </c>
      <c r="G39" s="1450" t="s">
        <v>2450</v>
      </c>
      <c r="H39" s="1453">
        <v>0.39583333333333331</v>
      </c>
      <c r="I39" s="1454" t="s">
        <v>2451</v>
      </c>
      <c r="J39" s="1453">
        <v>0</v>
      </c>
      <c r="K39" s="1455" t="s">
        <v>2303</v>
      </c>
      <c r="L39" s="1456">
        <f t="shared" ref="L39:L40" si="2">IF(OR(F39="",H39=""),"",(H39+IF(F39&gt;H39,1,0)-F39-J39)*24)</f>
        <v>2.4999999999999991</v>
      </c>
      <c r="N39" s="1457"/>
    </row>
    <row r="40" spans="2:14" x14ac:dyDescent="0.2">
      <c r="B40" s="1450"/>
      <c r="C40" s="1460" t="s">
        <v>2419</v>
      </c>
      <c r="D40" s="1452"/>
      <c r="E40" s="1450" t="s">
        <v>2449</v>
      </c>
      <c r="F40" s="1453">
        <v>0.6875</v>
      </c>
      <c r="G40" s="1450" t="s">
        <v>2450</v>
      </c>
      <c r="H40" s="1453">
        <v>0.83333333333333337</v>
      </c>
      <c r="I40" s="1454" t="s">
        <v>2451</v>
      </c>
      <c r="J40" s="1453">
        <v>0</v>
      </c>
      <c r="K40" s="1455" t="s">
        <v>2303</v>
      </c>
      <c r="L40" s="1456">
        <f t="shared" si="2"/>
        <v>3.5000000000000009</v>
      </c>
      <c r="N40" s="1457"/>
    </row>
    <row r="41" spans="2:14" x14ac:dyDescent="0.2">
      <c r="B41" s="1450"/>
      <c r="C41" s="1461" t="s">
        <v>2419</v>
      </c>
      <c r="D41" s="1452" t="str">
        <f>C39</f>
        <v>ag</v>
      </c>
      <c r="E41" s="1450" t="s">
        <v>2449</v>
      </c>
      <c r="F41" s="1453" t="s">
        <v>2419</v>
      </c>
      <c r="G41" s="1450" t="s">
        <v>2450</v>
      </c>
      <c r="H41" s="1453" t="s">
        <v>2419</v>
      </c>
      <c r="I41" s="1454" t="s">
        <v>2451</v>
      </c>
      <c r="J41" s="1453" t="s">
        <v>2419</v>
      </c>
      <c r="K41" s="1455" t="s">
        <v>2303</v>
      </c>
      <c r="L41" s="1456">
        <f>IF(OR(L39="",L40=""),"",L39+L40)</f>
        <v>6</v>
      </c>
      <c r="N41" s="1457" t="s">
        <v>2480</v>
      </c>
    </row>
    <row r="42" spans="2:14" x14ac:dyDescent="0.2">
      <c r="B42" s="1450"/>
      <c r="C42" s="1459" t="s">
        <v>2481</v>
      </c>
      <c r="D42" s="1452"/>
      <c r="E42" s="1450" t="s">
        <v>2449</v>
      </c>
      <c r="F42" s="1453"/>
      <c r="G42" s="1450" t="s">
        <v>2450</v>
      </c>
      <c r="H42" s="1453"/>
      <c r="I42" s="1454" t="s">
        <v>2451</v>
      </c>
      <c r="J42" s="1453">
        <v>0</v>
      </c>
      <c r="K42" s="1455" t="s">
        <v>2303</v>
      </c>
      <c r="L42" s="1456" t="str">
        <f t="shared" ref="L42:L43" si="3">IF(OR(F42="",H42=""),"",(H42+IF(F42&gt;H42,1,0)-F42-J42)*24)</f>
        <v/>
      </c>
      <c r="N42" s="1457"/>
    </row>
    <row r="43" spans="2:14" x14ac:dyDescent="0.2">
      <c r="B43" s="1450">
        <v>35</v>
      </c>
      <c r="C43" s="1460" t="s">
        <v>2419</v>
      </c>
      <c r="D43" s="1452"/>
      <c r="E43" s="1450" t="s">
        <v>2449</v>
      </c>
      <c r="F43" s="1453"/>
      <c r="G43" s="1450" t="s">
        <v>2450</v>
      </c>
      <c r="H43" s="1453"/>
      <c r="I43" s="1454" t="s">
        <v>2451</v>
      </c>
      <c r="J43" s="1453">
        <v>0</v>
      </c>
      <c r="K43" s="1455" t="s">
        <v>2303</v>
      </c>
      <c r="L43" s="1456" t="str">
        <f t="shared" si="3"/>
        <v/>
      </c>
      <c r="N43" s="1457"/>
    </row>
    <row r="44" spans="2:14" x14ac:dyDescent="0.2">
      <c r="B44" s="1450"/>
      <c r="C44" s="1461" t="s">
        <v>2419</v>
      </c>
      <c r="D44" s="1452" t="str">
        <f>C42</f>
        <v>ah</v>
      </c>
      <c r="E44" s="1450" t="s">
        <v>2449</v>
      </c>
      <c r="F44" s="1453" t="s">
        <v>2419</v>
      </c>
      <c r="G44" s="1450" t="s">
        <v>2450</v>
      </c>
      <c r="H44" s="1453" t="s">
        <v>2419</v>
      </c>
      <c r="I44" s="1454" t="s">
        <v>2451</v>
      </c>
      <c r="J44" s="1453" t="s">
        <v>2419</v>
      </c>
      <c r="K44" s="1455" t="s">
        <v>2303</v>
      </c>
      <c r="L44" s="1456" t="str">
        <f>IF(OR(L42="",L43=""),"",L42+L43)</f>
        <v/>
      </c>
      <c r="N44" s="1457" t="s">
        <v>2482</v>
      </c>
    </row>
    <row r="45" spans="2:14" x14ac:dyDescent="0.2">
      <c r="B45" s="1450"/>
      <c r="C45" s="1459" t="s">
        <v>2483</v>
      </c>
      <c r="D45" s="1452"/>
      <c r="E45" s="1450" t="s">
        <v>2449</v>
      </c>
      <c r="F45" s="1453"/>
      <c r="G45" s="1450" t="s">
        <v>2450</v>
      </c>
      <c r="H45" s="1453"/>
      <c r="I45" s="1454" t="s">
        <v>2451</v>
      </c>
      <c r="J45" s="1453">
        <v>0</v>
      </c>
      <c r="K45" s="1455" t="s">
        <v>2303</v>
      </c>
      <c r="L45" s="1456" t="str">
        <f t="shared" ref="L45:L46" si="4">IF(OR(F45="",H45=""),"",(H45+IF(F45&gt;H45,1,0)-F45-J45)*24)</f>
        <v/>
      </c>
      <c r="N45" s="1457"/>
    </row>
    <row r="46" spans="2:14" x14ac:dyDescent="0.2">
      <c r="B46" s="1450">
        <v>36</v>
      </c>
      <c r="C46" s="1460" t="s">
        <v>2419</v>
      </c>
      <c r="D46" s="1452"/>
      <c r="E46" s="1450" t="s">
        <v>2449</v>
      </c>
      <c r="F46" s="1453"/>
      <c r="G46" s="1450" t="s">
        <v>2450</v>
      </c>
      <c r="H46" s="1453"/>
      <c r="I46" s="1454" t="s">
        <v>2451</v>
      </c>
      <c r="J46" s="1453">
        <v>0</v>
      </c>
      <c r="K46" s="1455" t="s">
        <v>2303</v>
      </c>
      <c r="L46" s="1456" t="str">
        <f t="shared" si="4"/>
        <v/>
      </c>
      <c r="N46" s="1457"/>
    </row>
    <row r="47" spans="2:14" x14ac:dyDescent="0.2">
      <c r="B47" s="1450"/>
      <c r="C47" s="1461" t="s">
        <v>2419</v>
      </c>
      <c r="D47" s="1452" t="str">
        <f>C45</f>
        <v>ai</v>
      </c>
      <c r="E47" s="1450" t="s">
        <v>2449</v>
      </c>
      <c r="F47" s="1453" t="s">
        <v>2419</v>
      </c>
      <c r="G47" s="1450" t="s">
        <v>2450</v>
      </c>
      <c r="H47" s="1453" t="s">
        <v>2419</v>
      </c>
      <c r="I47" s="1454" t="s">
        <v>2451</v>
      </c>
      <c r="J47" s="1453" t="s">
        <v>2419</v>
      </c>
      <c r="K47" s="1455" t="s">
        <v>2303</v>
      </c>
      <c r="L47" s="1456" t="str">
        <f>IF(OR(L45="",L46=""),"",L45+L46)</f>
        <v/>
      </c>
      <c r="N47" s="1457" t="s">
        <v>2482</v>
      </c>
    </row>
    <row r="49" spans="3:4" x14ac:dyDescent="0.2">
      <c r="C49" s="1447" t="s">
        <v>2484</v>
      </c>
      <c r="D49" s="1447"/>
    </row>
    <row r="50" spans="3:4" x14ac:dyDescent="0.2">
      <c r="C50" s="1447" t="s">
        <v>2485</v>
      </c>
      <c r="D50" s="1447"/>
    </row>
    <row r="51" spans="3:4" x14ac:dyDescent="0.2">
      <c r="C51" s="1447" t="s">
        <v>2486</v>
      </c>
      <c r="D51" s="1447"/>
    </row>
    <row r="52" spans="3:4" x14ac:dyDescent="0.2">
      <c r="C52" s="1447" t="s">
        <v>2487</v>
      </c>
      <c r="D52" s="1447"/>
    </row>
  </sheetData>
  <sheetProtection sheet="1" insertRows="0" deleteRows="0"/>
  <mergeCells count="2">
    <mergeCell ref="F4:L4"/>
    <mergeCell ref="N4:N5"/>
  </mergeCells>
  <phoneticPr fontId="10"/>
  <printOptions horizontalCentered="1"/>
  <pageMargins left="0.70866141732283472" right="0.70866141732283472" top="0.55118110236220474" bottom="0.35433070866141736" header="0.31496062992125984" footer="0.31496062992125984"/>
  <pageSetup paperSize="9" scale="55" orientation="portrai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FFCC"/>
    <pageSetUpPr fitToPage="1"/>
  </sheetPr>
  <dimension ref="B1:BO290"/>
  <sheetViews>
    <sheetView showGridLines="0" view="pageBreakPreview" zoomScaleNormal="55" zoomScaleSheetLayoutView="100" workbookViewId="0"/>
  </sheetViews>
  <sheetFormatPr defaultColWidth="4.44140625" defaultRowHeight="14.4" x14ac:dyDescent="0.2"/>
  <cols>
    <col min="1" max="1" width="0.88671875" style="1354" customWidth="1"/>
    <col min="2" max="2" width="5.77734375" style="1354" customWidth="1"/>
    <col min="3" max="4" width="8.109375" style="1354" customWidth="1"/>
    <col min="5" max="8" width="3.21875" style="1354" hidden="1" customWidth="1"/>
    <col min="9" max="10" width="3.21875" style="1354" customWidth="1"/>
    <col min="11" max="62" width="5.77734375" style="1354" customWidth="1"/>
    <col min="63" max="63" width="1.109375" style="1354" customWidth="1"/>
    <col min="64" max="16384" width="4.44140625" style="1354"/>
  </cols>
  <sheetData>
    <row r="1" spans="2:67" s="1335" customFormat="1" ht="20.25" customHeight="1" x14ac:dyDescent="0.2">
      <c r="C1" s="1336" t="s">
        <v>2299</v>
      </c>
      <c r="D1" s="1336"/>
      <c r="E1" s="1336"/>
      <c r="F1" s="1336"/>
      <c r="G1" s="1336"/>
      <c r="H1" s="1336"/>
      <c r="I1" s="1336"/>
      <c r="J1" s="1336"/>
      <c r="M1" s="1337" t="s">
        <v>2300</v>
      </c>
      <c r="P1" s="1336"/>
      <c r="Q1" s="1336"/>
      <c r="R1" s="1336"/>
      <c r="S1" s="1336"/>
      <c r="T1" s="1336"/>
      <c r="U1" s="1336"/>
      <c r="V1" s="1336"/>
      <c r="W1" s="1336"/>
      <c r="AS1" s="1338" t="s">
        <v>2301</v>
      </c>
      <c r="AT1" s="3183" t="s">
        <v>2488</v>
      </c>
      <c r="AU1" s="3184"/>
      <c r="AV1" s="3184"/>
      <c r="AW1" s="3184"/>
      <c r="AX1" s="3184"/>
      <c r="AY1" s="3184"/>
      <c r="AZ1" s="3184"/>
      <c r="BA1" s="3184"/>
      <c r="BB1" s="3184"/>
      <c r="BC1" s="3184"/>
      <c r="BD1" s="3184"/>
      <c r="BE1" s="3184"/>
      <c r="BF1" s="3184"/>
      <c r="BG1" s="3184"/>
      <c r="BH1" s="3184"/>
      <c r="BI1" s="3184"/>
      <c r="BJ1" s="1338" t="s">
        <v>2303</v>
      </c>
    </row>
    <row r="2" spans="2:67" s="1339" customFormat="1" ht="20.25" customHeight="1" x14ac:dyDescent="0.2">
      <c r="J2" s="1337"/>
      <c r="M2" s="1337"/>
      <c r="N2" s="1337"/>
      <c r="P2" s="1338"/>
      <c r="Q2" s="1338"/>
      <c r="R2" s="1338"/>
      <c r="S2" s="1338"/>
      <c r="T2" s="1338"/>
      <c r="U2" s="1338"/>
      <c r="V2" s="1338"/>
      <c r="W2" s="1338"/>
      <c r="AB2" s="1338" t="s">
        <v>2304</v>
      </c>
      <c r="AC2" s="3185">
        <v>6</v>
      </c>
      <c r="AD2" s="3185"/>
      <c r="AE2" s="1338" t="s">
        <v>2305</v>
      </c>
      <c r="AF2" s="3186">
        <f>IF(AC2=0,"",YEAR(DATE(2018+AC2,1,1)))</f>
        <v>2024</v>
      </c>
      <c r="AG2" s="3186"/>
      <c r="AH2" s="1339" t="s">
        <v>2306</v>
      </c>
      <c r="AI2" s="1339" t="s">
        <v>2307</v>
      </c>
      <c r="AJ2" s="3185">
        <v>4</v>
      </c>
      <c r="AK2" s="3185"/>
      <c r="AL2" s="1339" t="s">
        <v>2308</v>
      </c>
      <c r="AS2" s="1338" t="s">
        <v>2309</v>
      </c>
      <c r="AT2" s="3185" t="s">
        <v>2310</v>
      </c>
      <c r="AU2" s="3185"/>
      <c r="AV2" s="3185"/>
      <c r="AW2" s="3185"/>
      <c r="AX2" s="3185"/>
      <c r="AY2" s="3185"/>
      <c r="AZ2" s="3185"/>
      <c r="BA2" s="3185"/>
      <c r="BB2" s="3185"/>
      <c r="BC2" s="3185"/>
      <c r="BD2" s="3185"/>
      <c r="BE2" s="3185"/>
      <c r="BF2" s="3185"/>
      <c r="BG2" s="3185"/>
      <c r="BH2" s="3185"/>
      <c r="BI2" s="3185"/>
      <c r="BJ2" s="1338" t="s">
        <v>2303</v>
      </c>
      <c r="BK2" s="1338"/>
      <c r="BL2" s="1338"/>
      <c r="BM2" s="1338"/>
    </row>
    <row r="3" spans="2:67" s="1339" customFormat="1" ht="20.25" customHeight="1" x14ac:dyDescent="0.2">
      <c r="J3" s="1337"/>
      <c r="M3" s="1337"/>
      <c r="O3" s="1338"/>
      <c r="P3" s="1338"/>
      <c r="Q3" s="1338"/>
      <c r="R3" s="1338"/>
      <c r="S3" s="1338"/>
      <c r="T3" s="1338"/>
      <c r="U3" s="1338"/>
      <c r="AC3" s="1340"/>
      <c r="AD3" s="1340"/>
      <c r="AE3" s="1340"/>
      <c r="AF3" s="1341"/>
      <c r="AG3" s="1340"/>
      <c r="BD3" s="1342" t="s">
        <v>2311</v>
      </c>
      <c r="BE3" s="3187" t="s">
        <v>2312</v>
      </c>
      <c r="BF3" s="3084"/>
      <c r="BG3" s="3084"/>
      <c r="BH3" s="3188"/>
      <c r="BI3" s="1338"/>
    </row>
    <row r="4" spans="2:67" s="1339" customFormat="1" ht="20.25" customHeight="1" x14ac:dyDescent="0.2">
      <c r="J4" s="1337"/>
      <c r="M4" s="1337"/>
      <c r="O4" s="1338"/>
      <c r="P4" s="1338"/>
      <c r="Q4" s="1338"/>
      <c r="R4" s="1338"/>
      <c r="S4" s="1338"/>
      <c r="T4" s="1338"/>
      <c r="U4" s="1338"/>
      <c r="AC4" s="1340"/>
      <c r="AD4" s="1340"/>
      <c r="AE4" s="1340"/>
      <c r="AF4" s="1341"/>
      <c r="AG4" s="1340"/>
      <c r="BD4" s="1342" t="s">
        <v>2313</v>
      </c>
      <c r="BE4" s="3187" t="s">
        <v>2314</v>
      </c>
      <c r="BF4" s="3084"/>
      <c r="BG4" s="3084"/>
      <c r="BH4" s="3188"/>
      <c r="BI4" s="1338"/>
    </row>
    <row r="5" spans="2:67" s="1339" customFormat="1" ht="9" customHeight="1" x14ac:dyDescent="0.2">
      <c r="J5" s="1337"/>
      <c r="M5" s="1337"/>
      <c r="O5" s="1338"/>
      <c r="P5" s="1338"/>
      <c r="Q5" s="1338"/>
      <c r="R5" s="1338"/>
      <c r="S5" s="1338"/>
      <c r="T5" s="1338"/>
      <c r="U5" s="1338"/>
      <c r="AC5" s="1343"/>
      <c r="AD5" s="1343"/>
      <c r="AJ5" s="1335"/>
      <c r="AK5" s="1335"/>
      <c r="AL5" s="1335"/>
      <c r="AM5" s="1335"/>
      <c r="AN5" s="1335"/>
      <c r="AO5" s="1335"/>
      <c r="AP5" s="1335"/>
      <c r="AQ5" s="1335"/>
      <c r="AR5" s="1335"/>
      <c r="AS5" s="1335"/>
      <c r="AT5" s="1335"/>
      <c r="AU5" s="1335"/>
      <c r="AV5" s="1335"/>
      <c r="AW5" s="1335"/>
      <c r="AX5" s="1335"/>
      <c r="AY5" s="1335"/>
      <c r="AZ5" s="1335"/>
      <c r="BA5" s="1335"/>
      <c r="BB5" s="1335"/>
      <c r="BC5" s="1335"/>
      <c r="BD5" s="1335"/>
      <c r="BE5" s="1335"/>
      <c r="BF5" s="1335"/>
      <c r="BG5" s="1335"/>
      <c r="BH5" s="1344"/>
      <c r="BI5" s="1344"/>
    </row>
    <row r="6" spans="2:67" s="1339" customFormat="1" ht="21" customHeight="1" x14ac:dyDescent="0.2">
      <c r="B6" s="1336"/>
      <c r="C6" s="1335"/>
      <c r="D6" s="1335"/>
      <c r="E6" s="1335"/>
      <c r="F6" s="1335"/>
      <c r="G6" s="1335"/>
      <c r="H6" s="1335"/>
      <c r="I6" s="1335"/>
      <c r="J6" s="1335"/>
      <c r="K6" s="1345"/>
      <c r="L6" s="1345"/>
      <c r="M6" s="1345"/>
      <c r="N6" s="1346"/>
      <c r="O6" s="1345"/>
      <c r="P6" s="1345"/>
      <c r="Q6" s="1345"/>
      <c r="AJ6" s="1335"/>
      <c r="AK6" s="1335"/>
      <c r="AL6" s="1335"/>
      <c r="AM6" s="1335"/>
      <c r="AN6" s="1335"/>
      <c r="AO6" s="1335" t="s">
        <v>2315</v>
      </c>
      <c r="AP6" s="1335"/>
      <c r="AQ6" s="1335"/>
      <c r="AR6" s="1335"/>
      <c r="AS6" s="1335"/>
      <c r="AT6" s="1335"/>
      <c r="AU6" s="1335"/>
      <c r="AW6" s="1347"/>
      <c r="AX6" s="1347"/>
      <c r="AY6" s="1348"/>
      <c r="AZ6" s="1335"/>
      <c r="BA6" s="3202">
        <v>40</v>
      </c>
      <c r="BB6" s="3203"/>
      <c r="BC6" s="1348" t="s">
        <v>2316</v>
      </c>
      <c r="BD6" s="1335"/>
      <c r="BE6" s="3202">
        <v>160</v>
      </c>
      <c r="BF6" s="3203"/>
      <c r="BG6" s="1348" t="s">
        <v>2317</v>
      </c>
      <c r="BH6" s="1335"/>
      <c r="BI6" s="1344"/>
    </row>
    <row r="7" spans="2:67" s="1339" customFormat="1" ht="5.25" customHeight="1" x14ac:dyDescent="0.2">
      <c r="B7" s="1336"/>
      <c r="C7" s="1349"/>
      <c r="D7" s="1349"/>
      <c r="E7" s="1349"/>
      <c r="F7" s="1349"/>
      <c r="G7" s="1349"/>
      <c r="H7" s="1349"/>
      <c r="I7" s="1349"/>
      <c r="J7" s="1345"/>
      <c r="K7" s="1345"/>
      <c r="L7" s="1345"/>
      <c r="M7" s="1346"/>
      <c r="N7" s="1345"/>
      <c r="O7" s="1345"/>
      <c r="P7" s="1345"/>
      <c r="Q7" s="1345"/>
      <c r="AJ7" s="1335"/>
      <c r="AK7" s="1335"/>
      <c r="AL7" s="1335"/>
      <c r="AM7" s="1335"/>
      <c r="AN7" s="1335"/>
      <c r="AO7" s="1335"/>
      <c r="AP7" s="1335"/>
      <c r="AQ7" s="1335"/>
      <c r="AR7" s="1335"/>
      <c r="AS7" s="1335"/>
      <c r="AT7" s="1335"/>
      <c r="AU7" s="1335"/>
      <c r="AV7" s="1335"/>
      <c r="AW7" s="1335"/>
      <c r="AX7" s="1335"/>
      <c r="AY7" s="1335"/>
      <c r="AZ7" s="1335"/>
      <c r="BA7" s="1335"/>
      <c r="BB7" s="1335"/>
      <c r="BC7" s="1335"/>
      <c r="BD7" s="1335"/>
      <c r="BE7" s="1335"/>
      <c r="BF7" s="1335"/>
      <c r="BG7" s="1335"/>
      <c r="BH7" s="1344"/>
      <c r="BI7" s="1344"/>
    </row>
    <row r="8" spans="2:67" s="1339" customFormat="1" ht="21" customHeight="1" x14ac:dyDescent="0.2">
      <c r="B8" s="1350"/>
      <c r="C8" s="1346"/>
      <c r="D8" s="1346"/>
      <c r="E8" s="1346"/>
      <c r="F8" s="1346"/>
      <c r="G8" s="1346"/>
      <c r="H8" s="1346"/>
      <c r="I8" s="1346"/>
      <c r="J8" s="1345"/>
      <c r="K8" s="1345"/>
      <c r="L8" s="1345"/>
      <c r="M8" s="1346"/>
      <c r="N8" s="1345"/>
      <c r="O8" s="1345"/>
      <c r="P8" s="1345"/>
      <c r="Q8" s="1345"/>
      <c r="AJ8" s="1351"/>
      <c r="AK8" s="1351"/>
      <c r="AL8" s="1351"/>
      <c r="AM8" s="1335"/>
      <c r="AN8" s="1344"/>
      <c r="AO8" s="1352"/>
      <c r="AP8" s="1352"/>
      <c r="AQ8" s="1336"/>
      <c r="AR8" s="1347"/>
      <c r="AS8" s="1347"/>
      <c r="AT8" s="1347"/>
      <c r="AU8" s="1353"/>
      <c r="AV8" s="1353"/>
      <c r="AW8" s="1335"/>
      <c r="AX8" s="1347"/>
      <c r="AY8" s="1347"/>
      <c r="AZ8" s="1346"/>
      <c r="BA8" s="1335"/>
      <c r="BB8" s="1335" t="s">
        <v>2318</v>
      </c>
      <c r="BC8" s="1335"/>
      <c r="BD8" s="1335"/>
      <c r="BE8" s="3204">
        <f>DAY(EOMONTH(DATE(AF2,AJ2,1),0))</f>
        <v>30</v>
      </c>
      <c r="BF8" s="3205"/>
      <c r="BG8" s="1335" t="s">
        <v>2319</v>
      </c>
      <c r="BH8" s="1335"/>
      <c r="BI8" s="1335"/>
      <c r="BM8" s="1338"/>
      <c r="BN8" s="1338"/>
      <c r="BO8" s="1338"/>
    </row>
    <row r="9" spans="2:67" s="1339" customFormat="1" ht="5.25" customHeight="1" x14ac:dyDescent="0.2">
      <c r="B9" s="1350"/>
      <c r="C9" s="1346"/>
      <c r="D9" s="1346"/>
      <c r="E9" s="1346"/>
      <c r="F9" s="1346"/>
      <c r="G9" s="1346"/>
      <c r="H9" s="1346"/>
      <c r="I9" s="1346"/>
      <c r="J9" s="1345"/>
      <c r="K9" s="1345"/>
      <c r="L9" s="1345"/>
      <c r="M9" s="1346"/>
      <c r="N9" s="1345"/>
      <c r="O9" s="1345"/>
      <c r="P9" s="1345"/>
      <c r="Q9" s="1345"/>
      <c r="AJ9" s="1351"/>
      <c r="AK9" s="1351"/>
      <c r="AL9" s="1351"/>
      <c r="AM9" s="1335"/>
      <c r="AN9" s="1344"/>
      <c r="AO9" s="1352"/>
      <c r="AP9" s="1352"/>
      <c r="AQ9" s="1336"/>
      <c r="AR9" s="1347"/>
      <c r="AS9" s="1347"/>
      <c r="AT9" s="1347"/>
      <c r="AU9" s="1353"/>
      <c r="AV9" s="1353"/>
      <c r="AW9" s="1335"/>
      <c r="AX9" s="1347"/>
      <c r="AY9" s="1347"/>
      <c r="AZ9" s="1346"/>
      <c r="BA9" s="1335"/>
      <c r="BB9" s="1335"/>
      <c r="BC9" s="1335"/>
      <c r="BD9" s="1335"/>
      <c r="BE9" s="1346"/>
      <c r="BF9" s="1346"/>
      <c r="BG9" s="1335"/>
      <c r="BH9" s="1335"/>
      <c r="BI9" s="1335"/>
      <c r="BM9" s="1338"/>
      <c r="BN9" s="1338"/>
      <c r="BO9" s="1338"/>
    </row>
    <row r="10" spans="2:67" s="1339" customFormat="1" ht="21" customHeight="1" x14ac:dyDescent="0.2">
      <c r="B10" s="1350"/>
      <c r="C10" s="1346"/>
      <c r="D10" s="1346"/>
      <c r="E10" s="1346"/>
      <c r="F10" s="1346"/>
      <c r="G10" s="1346"/>
      <c r="H10" s="1346"/>
      <c r="I10" s="1346"/>
      <c r="J10" s="1345"/>
      <c r="K10" s="1345"/>
      <c r="L10" s="1345"/>
      <c r="M10" s="1346"/>
      <c r="N10" s="1345"/>
      <c r="O10" s="1345"/>
      <c r="P10" s="1345"/>
      <c r="Q10" s="1345"/>
      <c r="AJ10" s="1351"/>
      <c r="AK10" s="1351"/>
      <c r="AL10" s="1351"/>
      <c r="AM10" s="1335"/>
      <c r="AN10" s="1344"/>
      <c r="AO10" s="1352"/>
      <c r="AP10" s="1352"/>
      <c r="AQ10" s="1335" t="s">
        <v>2320</v>
      </c>
      <c r="AR10" s="1347"/>
      <c r="AS10" s="1335"/>
      <c r="AT10" s="1335"/>
      <c r="AU10" s="1335"/>
      <c r="AV10" s="1335"/>
      <c r="AW10" s="1335"/>
      <c r="AX10" s="1349"/>
      <c r="AY10" s="1349"/>
      <c r="AZ10" s="1349"/>
      <c r="BA10" s="1335"/>
      <c r="BB10" s="1335"/>
      <c r="BC10" s="1344" t="s">
        <v>2321</v>
      </c>
      <c r="BD10" s="1335"/>
      <c r="BE10" s="3202"/>
      <c r="BF10" s="3203"/>
      <c r="BG10" s="1348" t="s">
        <v>2322</v>
      </c>
      <c r="BH10" s="1335"/>
      <c r="BI10" s="1335"/>
      <c r="BM10" s="1338"/>
      <c r="BN10" s="1338"/>
      <c r="BO10" s="1338"/>
    </row>
    <row r="11" spans="2:67" ht="5.25" customHeight="1" thickBot="1" x14ac:dyDescent="0.25">
      <c r="C11" s="1355"/>
      <c r="D11" s="1355"/>
      <c r="E11" s="1355"/>
      <c r="F11" s="1355"/>
      <c r="G11" s="1355"/>
      <c r="H11" s="1355"/>
      <c r="I11" s="1355"/>
      <c r="J11" s="1355"/>
      <c r="AC11" s="1355"/>
      <c r="AT11" s="1355"/>
      <c r="BK11" s="1356"/>
      <c r="BL11" s="1356"/>
      <c r="BM11" s="1356"/>
    </row>
    <row r="12" spans="2:67" ht="21.6" customHeight="1" x14ac:dyDescent="0.2">
      <c r="B12" s="3161" t="s">
        <v>2234</v>
      </c>
      <c r="C12" s="3167" t="s">
        <v>2489</v>
      </c>
      <c r="D12" s="3152"/>
      <c r="E12" s="1357"/>
      <c r="F12" s="1358"/>
      <c r="G12" s="1357"/>
      <c r="H12" s="1358"/>
      <c r="I12" s="3177" t="s">
        <v>2490</v>
      </c>
      <c r="J12" s="3178"/>
      <c r="K12" s="3150" t="s">
        <v>2491</v>
      </c>
      <c r="L12" s="3151"/>
      <c r="M12" s="3151"/>
      <c r="N12" s="3152"/>
      <c r="O12" s="3150" t="s">
        <v>2492</v>
      </c>
      <c r="P12" s="3151"/>
      <c r="Q12" s="3151"/>
      <c r="R12" s="3151"/>
      <c r="S12" s="3152"/>
      <c r="T12" s="1359"/>
      <c r="U12" s="1359"/>
      <c r="V12" s="1360"/>
      <c r="W12" s="3159" t="s">
        <v>2493</v>
      </c>
      <c r="X12" s="3160"/>
      <c r="Y12" s="3160"/>
      <c r="Z12" s="3160"/>
      <c r="AA12" s="3160"/>
      <c r="AB12" s="3160"/>
      <c r="AC12" s="3160"/>
      <c r="AD12" s="3160"/>
      <c r="AE12" s="3160"/>
      <c r="AF12" s="3160"/>
      <c r="AG12" s="3160"/>
      <c r="AH12" s="3160"/>
      <c r="AI12" s="3160"/>
      <c r="AJ12" s="3160"/>
      <c r="AK12" s="3160"/>
      <c r="AL12" s="3160"/>
      <c r="AM12" s="3160"/>
      <c r="AN12" s="3160"/>
      <c r="AO12" s="3160"/>
      <c r="AP12" s="3160"/>
      <c r="AQ12" s="3160"/>
      <c r="AR12" s="3160"/>
      <c r="AS12" s="3160"/>
      <c r="AT12" s="3160"/>
      <c r="AU12" s="3160"/>
      <c r="AV12" s="3160"/>
      <c r="AW12" s="3160"/>
      <c r="AX12" s="3160"/>
      <c r="AY12" s="3160"/>
      <c r="AZ12" s="3160"/>
      <c r="BA12" s="3160"/>
      <c r="BB12" s="3189" t="str">
        <f>IF(BE3="４週","(10)1～4週目の勤務時間数合計","(10)1か月の勤務時間数　合計")</f>
        <v>(10)1～4週目の勤務時間数合計</v>
      </c>
      <c r="BC12" s="3190"/>
      <c r="BD12" s="3195" t="s">
        <v>2494</v>
      </c>
      <c r="BE12" s="3190"/>
      <c r="BF12" s="3167" t="s">
        <v>2495</v>
      </c>
      <c r="BG12" s="3151"/>
      <c r="BH12" s="3151"/>
      <c r="BI12" s="3151"/>
      <c r="BJ12" s="3198"/>
    </row>
    <row r="13" spans="2:67" ht="20.25" customHeight="1" x14ac:dyDescent="0.2">
      <c r="B13" s="3162"/>
      <c r="C13" s="3175"/>
      <c r="D13" s="3155"/>
      <c r="E13" s="1361"/>
      <c r="F13" s="1362"/>
      <c r="G13" s="1361"/>
      <c r="H13" s="1362"/>
      <c r="I13" s="3179"/>
      <c r="J13" s="3180"/>
      <c r="K13" s="3153"/>
      <c r="L13" s="3154"/>
      <c r="M13" s="3154"/>
      <c r="N13" s="3155"/>
      <c r="O13" s="3153"/>
      <c r="P13" s="3154"/>
      <c r="Q13" s="3154"/>
      <c r="R13" s="3154"/>
      <c r="S13" s="3155"/>
      <c r="T13" s="1363"/>
      <c r="U13" s="1363"/>
      <c r="V13" s="1364"/>
      <c r="W13" s="3136" t="s">
        <v>2332</v>
      </c>
      <c r="X13" s="3136"/>
      <c r="Y13" s="3136"/>
      <c r="Z13" s="3136"/>
      <c r="AA13" s="3136"/>
      <c r="AB13" s="3136"/>
      <c r="AC13" s="3201"/>
      <c r="AD13" s="3135" t="s">
        <v>2333</v>
      </c>
      <c r="AE13" s="3136"/>
      <c r="AF13" s="3136"/>
      <c r="AG13" s="3136"/>
      <c r="AH13" s="3136"/>
      <c r="AI13" s="3136"/>
      <c r="AJ13" s="3201"/>
      <c r="AK13" s="3135" t="s">
        <v>2334</v>
      </c>
      <c r="AL13" s="3136"/>
      <c r="AM13" s="3136"/>
      <c r="AN13" s="3136"/>
      <c r="AO13" s="3136"/>
      <c r="AP13" s="3136"/>
      <c r="AQ13" s="3201"/>
      <c r="AR13" s="3135" t="s">
        <v>2335</v>
      </c>
      <c r="AS13" s="3136"/>
      <c r="AT13" s="3136"/>
      <c r="AU13" s="3136"/>
      <c r="AV13" s="3136"/>
      <c r="AW13" s="3136"/>
      <c r="AX13" s="3201"/>
      <c r="AY13" s="3135" t="s">
        <v>2336</v>
      </c>
      <c r="AZ13" s="3136"/>
      <c r="BA13" s="3136"/>
      <c r="BB13" s="3191"/>
      <c r="BC13" s="3192"/>
      <c r="BD13" s="3196"/>
      <c r="BE13" s="3192"/>
      <c r="BF13" s="3175"/>
      <c r="BG13" s="3154"/>
      <c r="BH13" s="3154"/>
      <c r="BI13" s="3154"/>
      <c r="BJ13" s="3199"/>
    </row>
    <row r="14" spans="2:67" ht="20.25" customHeight="1" x14ac:dyDescent="0.2">
      <c r="B14" s="3162"/>
      <c r="C14" s="3175"/>
      <c r="D14" s="3155"/>
      <c r="E14" s="1361"/>
      <c r="F14" s="1362"/>
      <c r="G14" s="1361"/>
      <c r="H14" s="1362"/>
      <c r="I14" s="3179"/>
      <c r="J14" s="3180"/>
      <c r="K14" s="3153"/>
      <c r="L14" s="3154"/>
      <c r="M14" s="3154"/>
      <c r="N14" s="3155"/>
      <c r="O14" s="3153"/>
      <c r="P14" s="3154"/>
      <c r="Q14" s="3154"/>
      <c r="R14" s="3154"/>
      <c r="S14" s="3155"/>
      <c r="T14" s="1363"/>
      <c r="U14" s="1363"/>
      <c r="V14" s="1364"/>
      <c r="W14" s="1365">
        <v>1</v>
      </c>
      <c r="X14" s="1366">
        <v>2</v>
      </c>
      <c r="Y14" s="1366">
        <v>3</v>
      </c>
      <c r="Z14" s="1366">
        <v>4</v>
      </c>
      <c r="AA14" s="1366">
        <v>5</v>
      </c>
      <c r="AB14" s="1366">
        <v>6</v>
      </c>
      <c r="AC14" s="1367">
        <v>7</v>
      </c>
      <c r="AD14" s="1368">
        <v>8</v>
      </c>
      <c r="AE14" s="1366">
        <v>9</v>
      </c>
      <c r="AF14" s="1366">
        <v>10</v>
      </c>
      <c r="AG14" s="1366">
        <v>11</v>
      </c>
      <c r="AH14" s="1366">
        <v>12</v>
      </c>
      <c r="AI14" s="1366">
        <v>13</v>
      </c>
      <c r="AJ14" s="1367">
        <v>14</v>
      </c>
      <c r="AK14" s="1365">
        <v>15</v>
      </c>
      <c r="AL14" s="1366">
        <v>16</v>
      </c>
      <c r="AM14" s="1366">
        <v>17</v>
      </c>
      <c r="AN14" s="1366">
        <v>18</v>
      </c>
      <c r="AO14" s="1366">
        <v>19</v>
      </c>
      <c r="AP14" s="1366">
        <v>20</v>
      </c>
      <c r="AQ14" s="1367">
        <v>21</v>
      </c>
      <c r="AR14" s="1368">
        <v>22</v>
      </c>
      <c r="AS14" s="1366">
        <v>23</v>
      </c>
      <c r="AT14" s="1366">
        <v>24</v>
      </c>
      <c r="AU14" s="1366">
        <v>25</v>
      </c>
      <c r="AV14" s="1366">
        <v>26</v>
      </c>
      <c r="AW14" s="1366">
        <v>27</v>
      </c>
      <c r="AX14" s="1367">
        <v>28</v>
      </c>
      <c r="AY14" s="1368" t="str">
        <f>IF($BE$3="実績",IF(DAY(DATE($AF$2,$AJ$2,29))=29,29,""),"")</f>
        <v/>
      </c>
      <c r="AZ14" s="1366" t="str">
        <f>IF($BE$3="実績",IF(DAY(DATE($AF$2,$AJ$2,30))=30,30,""),"")</f>
        <v/>
      </c>
      <c r="BA14" s="1367" t="str">
        <f>IF($BE$3="実績",IF(DAY(DATE($AF$2,$AJ$2,31))=31,31,""),"")</f>
        <v/>
      </c>
      <c r="BB14" s="3191"/>
      <c r="BC14" s="3192"/>
      <c r="BD14" s="3196"/>
      <c r="BE14" s="3192"/>
      <c r="BF14" s="3175"/>
      <c r="BG14" s="3154"/>
      <c r="BH14" s="3154"/>
      <c r="BI14" s="3154"/>
      <c r="BJ14" s="3199"/>
    </row>
    <row r="15" spans="2:67" ht="20.25" hidden="1" customHeight="1" x14ac:dyDescent="0.2">
      <c r="B15" s="3162"/>
      <c r="C15" s="3175"/>
      <c r="D15" s="3155"/>
      <c r="E15" s="1361"/>
      <c r="F15" s="1362"/>
      <c r="G15" s="1361"/>
      <c r="H15" s="1362"/>
      <c r="I15" s="3179"/>
      <c r="J15" s="3180"/>
      <c r="K15" s="3153"/>
      <c r="L15" s="3154"/>
      <c r="M15" s="3154"/>
      <c r="N15" s="3155"/>
      <c r="O15" s="3153"/>
      <c r="P15" s="3154"/>
      <c r="Q15" s="3154"/>
      <c r="R15" s="3154"/>
      <c r="S15" s="3155"/>
      <c r="T15" s="1363"/>
      <c r="U15" s="1363"/>
      <c r="V15" s="1364"/>
      <c r="W15" s="1365">
        <f>WEEKDAY(DATE($AF$2,$AJ$2,1))</f>
        <v>2</v>
      </c>
      <c r="X15" s="1366">
        <f>WEEKDAY(DATE($AF$2,$AJ$2,2))</f>
        <v>3</v>
      </c>
      <c r="Y15" s="1366">
        <f>WEEKDAY(DATE($AF$2,$AJ$2,3))</f>
        <v>4</v>
      </c>
      <c r="Z15" s="1366">
        <f>WEEKDAY(DATE($AF$2,$AJ$2,4))</f>
        <v>5</v>
      </c>
      <c r="AA15" s="1366">
        <f>WEEKDAY(DATE($AF$2,$AJ$2,5))</f>
        <v>6</v>
      </c>
      <c r="AB15" s="1366">
        <f>WEEKDAY(DATE($AF$2,$AJ$2,6))</f>
        <v>7</v>
      </c>
      <c r="AC15" s="1367">
        <f>WEEKDAY(DATE($AF$2,$AJ$2,7))</f>
        <v>1</v>
      </c>
      <c r="AD15" s="1368">
        <f>WEEKDAY(DATE($AF$2,$AJ$2,8))</f>
        <v>2</v>
      </c>
      <c r="AE15" s="1366">
        <f>WEEKDAY(DATE($AF$2,$AJ$2,9))</f>
        <v>3</v>
      </c>
      <c r="AF15" s="1366">
        <f>WEEKDAY(DATE($AF$2,$AJ$2,10))</f>
        <v>4</v>
      </c>
      <c r="AG15" s="1366">
        <f>WEEKDAY(DATE($AF$2,$AJ$2,11))</f>
        <v>5</v>
      </c>
      <c r="AH15" s="1366">
        <f>WEEKDAY(DATE($AF$2,$AJ$2,12))</f>
        <v>6</v>
      </c>
      <c r="AI15" s="1366">
        <f>WEEKDAY(DATE($AF$2,$AJ$2,13))</f>
        <v>7</v>
      </c>
      <c r="AJ15" s="1367">
        <f>WEEKDAY(DATE($AF$2,$AJ$2,14))</f>
        <v>1</v>
      </c>
      <c r="AK15" s="1368">
        <f>WEEKDAY(DATE($AF$2,$AJ$2,15))</f>
        <v>2</v>
      </c>
      <c r="AL15" s="1366">
        <f>WEEKDAY(DATE($AF$2,$AJ$2,16))</f>
        <v>3</v>
      </c>
      <c r="AM15" s="1366">
        <f>WEEKDAY(DATE($AF$2,$AJ$2,17))</f>
        <v>4</v>
      </c>
      <c r="AN15" s="1366">
        <f>WEEKDAY(DATE($AF$2,$AJ$2,18))</f>
        <v>5</v>
      </c>
      <c r="AO15" s="1366">
        <f>WEEKDAY(DATE($AF$2,$AJ$2,19))</f>
        <v>6</v>
      </c>
      <c r="AP15" s="1366">
        <f>WEEKDAY(DATE($AF$2,$AJ$2,20))</f>
        <v>7</v>
      </c>
      <c r="AQ15" s="1367">
        <f>WEEKDAY(DATE($AF$2,$AJ$2,21))</f>
        <v>1</v>
      </c>
      <c r="AR15" s="1368">
        <f>WEEKDAY(DATE($AF$2,$AJ$2,22))</f>
        <v>2</v>
      </c>
      <c r="AS15" s="1366">
        <f>WEEKDAY(DATE($AF$2,$AJ$2,23))</f>
        <v>3</v>
      </c>
      <c r="AT15" s="1366">
        <f>WEEKDAY(DATE($AF$2,$AJ$2,24))</f>
        <v>4</v>
      </c>
      <c r="AU15" s="1366">
        <f>WEEKDAY(DATE($AF$2,$AJ$2,25))</f>
        <v>5</v>
      </c>
      <c r="AV15" s="1366">
        <f>WEEKDAY(DATE($AF$2,$AJ$2,26))</f>
        <v>6</v>
      </c>
      <c r="AW15" s="1366">
        <f>WEEKDAY(DATE($AF$2,$AJ$2,27))</f>
        <v>7</v>
      </c>
      <c r="AX15" s="1367">
        <f>WEEKDAY(DATE($AF$2,$AJ$2,28))</f>
        <v>1</v>
      </c>
      <c r="AY15" s="1368">
        <f>IF(AY14=29,WEEKDAY(DATE($AF$2,$AJ$2,29)),0)</f>
        <v>0</v>
      </c>
      <c r="AZ15" s="1366">
        <f>IF(AZ14=30,WEEKDAY(DATE($AF$2,$AJ$2,30)),0)</f>
        <v>0</v>
      </c>
      <c r="BA15" s="1367">
        <f>IF(BA14=31,WEEKDAY(DATE($AF$2,$AJ$2,31)),0)</f>
        <v>0</v>
      </c>
      <c r="BB15" s="3191"/>
      <c r="BC15" s="3192"/>
      <c r="BD15" s="3196"/>
      <c r="BE15" s="3192"/>
      <c r="BF15" s="3175"/>
      <c r="BG15" s="3154"/>
      <c r="BH15" s="3154"/>
      <c r="BI15" s="3154"/>
      <c r="BJ15" s="3199"/>
    </row>
    <row r="16" spans="2:67" ht="20.25" customHeight="1" thickBot="1" x14ac:dyDescent="0.25">
      <c r="B16" s="3163"/>
      <c r="C16" s="3176"/>
      <c r="D16" s="3158"/>
      <c r="E16" s="1369"/>
      <c r="F16" s="1370"/>
      <c r="G16" s="1369"/>
      <c r="H16" s="1370"/>
      <c r="I16" s="3181"/>
      <c r="J16" s="3182"/>
      <c r="K16" s="3156"/>
      <c r="L16" s="3157"/>
      <c r="M16" s="3157"/>
      <c r="N16" s="3158"/>
      <c r="O16" s="3156"/>
      <c r="P16" s="3157"/>
      <c r="Q16" s="3157"/>
      <c r="R16" s="3157"/>
      <c r="S16" s="3158"/>
      <c r="T16" s="1371"/>
      <c r="U16" s="1371"/>
      <c r="V16" s="1372"/>
      <c r="W16" s="1373" t="str">
        <f>IF(W15=1,"日",IF(W15=2,"月",IF(W15=3,"火",IF(W15=4,"水",IF(W15=5,"木",IF(W15=6,"金","土"))))))</f>
        <v>月</v>
      </c>
      <c r="X16" s="1374" t="str">
        <f t="shared" ref="X16:AX16" si="0">IF(X15=1,"日",IF(X15=2,"月",IF(X15=3,"火",IF(X15=4,"水",IF(X15=5,"木",IF(X15=6,"金","土"))))))</f>
        <v>火</v>
      </c>
      <c r="Y16" s="1374" t="str">
        <f t="shared" si="0"/>
        <v>水</v>
      </c>
      <c r="Z16" s="1374" t="str">
        <f t="shared" si="0"/>
        <v>木</v>
      </c>
      <c r="AA16" s="1374" t="str">
        <f t="shared" si="0"/>
        <v>金</v>
      </c>
      <c r="AB16" s="1374" t="str">
        <f t="shared" si="0"/>
        <v>土</v>
      </c>
      <c r="AC16" s="1375" t="str">
        <f t="shared" si="0"/>
        <v>日</v>
      </c>
      <c r="AD16" s="1376" t="str">
        <f>IF(AD15=1,"日",IF(AD15=2,"月",IF(AD15=3,"火",IF(AD15=4,"水",IF(AD15=5,"木",IF(AD15=6,"金","土"))))))</f>
        <v>月</v>
      </c>
      <c r="AE16" s="1374" t="str">
        <f t="shared" si="0"/>
        <v>火</v>
      </c>
      <c r="AF16" s="1374" t="str">
        <f t="shared" si="0"/>
        <v>水</v>
      </c>
      <c r="AG16" s="1374" t="str">
        <f t="shared" si="0"/>
        <v>木</v>
      </c>
      <c r="AH16" s="1374" t="str">
        <f t="shared" si="0"/>
        <v>金</v>
      </c>
      <c r="AI16" s="1374" t="str">
        <f t="shared" si="0"/>
        <v>土</v>
      </c>
      <c r="AJ16" s="1375" t="str">
        <f t="shared" si="0"/>
        <v>日</v>
      </c>
      <c r="AK16" s="1376" t="str">
        <f>IF(AK15=1,"日",IF(AK15=2,"月",IF(AK15=3,"火",IF(AK15=4,"水",IF(AK15=5,"木",IF(AK15=6,"金","土"))))))</f>
        <v>月</v>
      </c>
      <c r="AL16" s="1374" t="str">
        <f t="shared" si="0"/>
        <v>火</v>
      </c>
      <c r="AM16" s="1374" t="str">
        <f t="shared" si="0"/>
        <v>水</v>
      </c>
      <c r="AN16" s="1374" t="str">
        <f t="shared" si="0"/>
        <v>木</v>
      </c>
      <c r="AO16" s="1374" t="str">
        <f t="shared" si="0"/>
        <v>金</v>
      </c>
      <c r="AP16" s="1374" t="str">
        <f t="shared" si="0"/>
        <v>土</v>
      </c>
      <c r="AQ16" s="1375" t="str">
        <f t="shared" si="0"/>
        <v>日</v>
      </c>
      <c r="AR16" s="1376" t="str">
        <f>IF(AR15=1,"日",IF(AR15=2,"月",IF(AR15=3,"火",IF(AR15=4,"水",IF(AR15=5,"木",IF(AR15=6,"金","土"))))))</f>
        <v>月</v>
      </c>
      <c r="AS16" s="1374" t="str">
        <f t="shared" si="0"/>
        <v>火</v>
      </c>
      <c r="AT16" s="1374" t="str">
        <f t="shared" si="0"/>
        <v>水</v>
      </c>
      <c r="AU16" s="1374" t="str">
        <f t="shared" si="0"/>
        <v>木</v>
      </c>
      <c r="AV16" s="1374" t="str">
        <f t="shared" si="0"/>
        <v>金</v>
      </c>
      <c r="AW16" s="1374" t="str">
        <f t="shared" si="0"/>
        <v>土</v>
      </c>
      <c r="AX16" s="1375" t="str">
        <f t="shared" si="0"/>
        <v>日</v>
      </c>
      <c r="AY16" s="1374" t="str">
        <f>IF(AY15=1,"日",IF(AY15=2,"月",IF(AY15=3,"火",IF(AY15=4,"水",IF(AY15=5,"木",IF(AY15=6,"金",IF(AY15=0,"","土")))))))</f>
        <v/>
      </c>
      <c r="AZ16" s="1374" t="str">
        <f>IF(AZ15=1,"日",IF(AZ15=2,"月",IF(AZ15=3,"火",IF(AZ15=4,"水",IF(AZ15=5,"木",IF(AZ15=6,"金",IF(AZ15=0,"","土")))))))</f>
        <v/>
      </c>
      <c r="BA16" s="1374" t="str">
        <f>IF(BA15=1,"日",IF(BA15=2,"月",IF(BA15=3,"火",IF(BA15=4,"水",IF(BA15=5,"木",IF(BA15=6,"金",IF(BA15=0,"","土")))))))</f>
        <v/>
      </c>
      <c r="BB16" s="3193"/>
      <c r="BC16" s="3194"/>
      <c r="BD16" s="3197"/>
      <c r="BE16" s="3194"/>
      <c r="BF16" s="3176"/>
      <c r="BG16" s="3157"/>
      <c r="BH16" s="3157"/>
      <c r="BI16" s="3157"/>
      <c r="BJ16" s="3200"/>
    </row>
    <row r="17" spans="2:62" ht="20.25" customHeight="1" x14ac:dyDescent="0.2">
      <c r="B17" s="3079">
        <f>B15+1</f>
        <v>1</v>
      </c>
      <c r="C17" s="3141"/>
      <c r="D17" s="3142"/>
      <c r="E17" s="1377"/>
      <c r="F17" s="1378"/>
      <c r="G17" s="1377"/>
      <c r="H17" s="1378"/>
      <c r="I17" s="3143"/>
      <c r="J17" s="3144"/>
      <c r="K17" s="3145"/>
      <c r="L17" s="3146"/>
      <c r="M17" s="3146"/>
      <c r="N17" s="3142"/>
      <c r="O17" s="3147"/>
      <c r="P17" s="3148"/>
      <c r="Q17" s="3148"/>
      <c r="R17" s="3148"/>
      <c r="S17" s="3149"/>
      <c r="T17" s="1379" t="s">
        <v>2341</v>
      </c>
      <c r="U17" s="1380"/>
      <c r="V17" s="1381"/>
      <c r="W17" s="1382"/>
      <c r="X17" s="1383"/>
      <c r="Y17" s="1383"/>
      <c r="Z17" s="1383"/>
      <c r="AA17" s="1383"/>
      <c r="AB17" s="1383"/>
      <c r="AC17" s="1384"/>
      <c r="AD17" s="1382"/>
      <c r="AE17" s="1383"/>
      <c r="AF17" s="1383"/>
      <c r="AG17" s="1383"/>
      <c r="AH17" s="1383"/>
      <c r="AI17" s="1383"/>
      <c r="AJ17" s="1384"/>
      <c r="AK17" s="1382"/>
      <c r="AL17" s="1383"/>
      <c r="AM17" s="1383"/>
      <c r="AN17" s="1383"/>
      <c r="AO17" s="1383"/>
      <c r="AP17" s="1383"/>
      <c r="AQ17" s="1384"/>
      <c r="AR17" s="1382"/>
      <c r="AS17" s="1383"/>
      <c r="AT17" s="1383"/>
      <c r="AU17" s="1383"/>
      <c r="AV17" s="1383"/>
      <c r="AW17" s="1383"/>
      <c r="AX17" s="1384"/>
      <c r="AY17" s="1382"/>
      <c r="AZ17" s="1383"/>
      <c r="BA17" s="1383"/>
      <c r="BB17" s="3128"/>
      <c r="BC17" s="3129"/>
      <c r="BD17" s="3130"/>
      <c r="BE17" s="3131"/>
      <c r="BF17" s="3132"/>
      <c r="BG17" s="3133"/>
      <c r="BH17" s="3133"/>
      <c r="BI17" s="3133"/>
      <c r="BJ17" s="3134"/>
    </row>
    <row r="18" spans="2:62" ht="20.25" customHeight="1" x14ac:dyDescent="0.2">
      <c r="B18" s="3107"/>
      <c r="C18" s="3122"/>
      <c r="D18" s="3123"/>
      <c r="E18" s="1385"/>
      <c r="F18" s="1386">
        <f>C17</f>
        <v>0</v>
      </c>
      <c r="G18" s="1385"/>
      <c r="H18" s="1386">
        <f>I17</f>
        <v>0</v>
      </c>
      <c r="I18" s="3124"/>
      <c r="J18" s="3125"/>
      <c r="K18" s="3126"/>
      <c r="L18" s="3127"/>
      <c r="M18" s="3127"/>
      <c r="N18" s="3123"/>
      <c r="O18" s="3058"/>
      <c r="P18" s="3059"/>
      <c r="Q18" s="3059"/>
      <c r="R18" s="3059"/>
      <c r="S18" s="3060"/>
      <c r="T18" s="1387" t="s">
        <v>2344</v>
      </c>
      <c r="U18" s="1388"/>
      <c r="V18" s="1389"/>
      <c r="W18" s="1390" t="str">
        <f>IF(W17="","",VLOOKUP(W17,'シフト記号表（従来型・ユニット型共通）'!$C$6:$L$47,10,FALSE))</f>
        <v/>
      </c>
      <c r="X18" s="1391" t="str">
        <f>IF(X17="","",VLOOKUP(X17,'シフト記号表（従来型・ユニット型共通）'!$C$6:$L$47,10,FALSE))</f>
        <v/>
      </c>
      <c r="Y18" s="1391" t="str">
        <f>IF(Y17="","",VLOOKUP(Y17,'シフト記号表（従来型・ユニット型共通）'!$C$6:$L$47,10,FALSE))</f>
        <v/>
      </c>
      <c r="Z18" s="1391" t="str">
        <f>IF(Z17="","",VLOOKUP(Z17,'シフト記号表（従来型・ユニット型共通）'!$C$6:$L$47,10,FALSE))</f>
        <v/>
      </c>
      <c r="AA18" s="1391" t="str">
        <f>IF(AA17="","",VLOOKUP(AA17,'シフト記号表（従来型・ユニット型共通）'!$C$6:$L$47,10,FALSE))</f>
        <v/>
      </c>
      <c r="AB18" s="1391" t="str">
        <f>IF(AB17="","",VLOOKUP(AB17,'シフト記号表（従来型・ユニット型共通）'!$C$6:$L$47,10,FALSE))</f>
        <v/>
      </c>
      <c r="AC18" s="1392" t="str">
        <f>IF(AC17="","",VLOOKUP(AC17,'シフト記号表（従来型・ユニット型共通）'!$C$6:$L$47,10,FALSE))</f>
        <v/>
      </c>
      <c r="AD18" s="1390" t="str">
        <f>IF(AD17="","",VLOOKUP(AD17,'シフト記号表（従来型・ユニット型共通）'!$C$6:$L$47,10,FALSE))</f>
        <v/>
      </c>
      <c r="AE18" s="1391" t="str">
        <f>IF(AE17="","",VLOOKUP(AE17,'シフト記号表（従来型・ユニット型共通）'!$C$6:$L$47,10,FALSE))</f>
        <v/>
      </c>
      <c r="AF18" s="1391" t="str">
        <f>IF(AF17="","",VLOOKUP(AF17,'シフト記号表（従来型・ユニット型共通）'!$C$6:$L$47,10,FALSE))</f>
        <v/>
      </c>
      <c r="AG18" s="1391" t="str">
        <f>IF(AG17="","",VLOOKUP(AG17,'シフト記号表（従来型・ユニット型共通）'!$C$6:$L$47,10,FALSE))</f>
        <v/>
      </c>
      <c r="AH18" s="1391" t="str">
        <f>IF(AH17="","",VLOOKUP(AH17,'シフト記号表（従来型・ユニット型共通）'!$C$6:$L$47,10,FALSE))</f>
        <v/>
      </c>
      <c r="AI18" s="1391" t="str">
        <f>IF(AI17="","",VLOOKUP(AI17,'シフト記号表（従来型・ユニット型共通）'!$C$6:$L$47,10,FALSE))</f>
        <v/>
      </c>
      <c r="AJ18" s="1392" t="str">
        <f>IF(AJ17="","",VLOOKUP(AJ17,'シフト記号表（従来型・ユニット型共通）'!$C$6:$L$47,10,FALSE))</f>
        <v/>
      </c>
      <c r="AK18" s="1390" t="str">
        <f>IF(AK17="","",VLOOKUP(AK17,'シフト記号表（従来型・ユニット型共通）'!$C$6:$L$47,10,FALSE))</f>
        <v/>
      </c>
      <c r="AL18" s="1391" t="str">
        <f>IF(AL17="","",VLOOKUP(AL17,'シフト記号表（従来型・ユニット型共通）'!$C$6:$L$47,10,FALSE))</f>
        <v/>
      </c>
      <c r="AM18" s="1391" t="str">
        <f>IF(AM17="","",VLOOKUP(AM17,'シフト記号表（従来型・ユニット型共通）'!$C$6:$L$47,10,FALSE))</f>
        <v/>
      </c>
      <c r="AN18" s="1391" t="str">
        <f>IF(AN17="","",VLOOKUP(AN17,'シフト記号表（従来型・ユニット型共通）'!$C$6:$L$47,10,FALSE))</f>
        <v/>
      </c>
      <c r="AO18" s="1391" t="str">
        <f>IF(AO17="","",VLOOKUP(AO17,'シフト記号表（従来型・ユニット型共通）'!$C$6:$L$47,10,FALSE))</f>
        <v/>
      </c>
      <c r="AP18" s="1391" t="str">
        <f>IF(AP17="","",VLOOKUP(AP17,'シフト記号表（従来型・ユニット型共通）'!$C$6:$L$47,10,FALSE))</f>
        <v/>
      </c>
      <c r="AQ18" s="1392" t="str">
        <f>IF(AQ17="","",VLOOKUP(AQ17,'シフト記号表（従来型・ユニット型共通）'!$C$6:$L$47,10,FALSE))</f>
        <v/>
      </c>
      <c r="AR18" s="1390" t="str">
        <f>IF(AR17="","",VLOOKUP(AR17,'シフト記号表（従来型・ユニット型共通）'!$C$6:$L$47,10,FALSE))</f>
        <v/>
      </c>
      <c r="AS18" s="1391" t="str">
        <f>IF(AS17="","",VLOOKUP(AS17,'シフト記号表（従来型・ユニット型共通）'!$C$6:$L$47,10,FALSE))</f>
        <v/>
      </c>
      <c r="AT18" s="1391" t="str">
        <f>IF(AT17="","",VLOOKUP(AT17,'シフト記号表（従来型・ユニット型共通）'!$C$6:$L$47,10,FALSE))</f>
        <v/>
      </c>
      <c r="AU18" s="1391" t="str">
        <f>IF(AU17="","",VLOOKUP(AU17,'シフト記号表（従来型・ユニット型共通）'!$C$6:$L$47,10,FALSE))</f>
        <v/>
      </c>
      <c r="AV18" s="1391" t="str">
        <f>IF(AV17="","",VLOOKUP(AV17,'シフト記号表（従来型・ユニット型共通）'!$C$6:$L$47,10,FALSE))</f>
        <v/>
      </c>
      <c r="AW18" s="1391" t="str">
        <f>IF(AW17="","",VLOOKUP(AW17,'シフト記号表（従来型・ユニット型共通）'!$C$6:$L$47,10,FALSE))</f>
        <v/>
      </c>
      <c r="AX18" s="1392" t="str">
        <f>IF(AX17="","",VLOOKUP(AX17,'シフト記号表（従来型・ユニット型共通）'!$C$6:$L$47,10,FALSE))</f>
        <v/>
      </c>
      <c r="AY18" s="1390" t="str">
        <f>IF(AY17="","",VLOOKUP(AY17,'シフト記号表（従来型・ユニット型共通）'!$C$6:$L$47,10,FALSE))</f>
        <v/>
      </c>
      <c r="AZ18" s="1391" t="str">
        <f>IF(AZ17="","",VLOOKUP(AZ17,'シフト記号表（従来型・ユニット型共通）'!$C$6:$L$47,10,FALSE))</f>
        <v/>
      </c>
      <c r="BA18" s="1391" t="str">
        <f>IF(BA17="","",VLOOKUP(BA17,'シフト記号表（従来型・ユニット型共通）'!$C$6:$L$47,10,FALSE))</f>
        <v/>
      </c>
      <c r="BB18" s="3119">
        <f>IF($BE$3="４週",SUM(W18:AX18),IF($BE$3="暦月",SUM(W18:BA18),""))</f>
        <v>0</v>
      </c>
      <c r="BC18" s="3120"/>
      <c r="BD18" s="3121">
        <f>IF($BE$3="４週",BB18/4,IF($BE$3="暦月",(BB18/($BE$8/7)),""))</f>
        <v>0</v>
      </c>
      <c r="BE18" s="3120"/>
      <c r="BF18" s="3116"/>
      <c r="BG18" s="3117"/>
      <c r="BH18" s="3117"/>
      <c r="BI18" s="3117"/>
      <c r="BJ18" s="3118"/>
    </row>
    <row r="19" spans="2:62" ht="20.25" customHeight="1" x14ac:dyDescent="0.2">
      <c r="B19" s="3079">
        <f>B17+1</f>
        <v>2</v>
      </c>
      <c r="C19" s="3089"/>
      <c r="D19" s="3090"/>
      <c r="E19" s="1393"/>
      <c r="F19" s="1394"/>
      <c r="G19" s="1393"/>
      <c r="H19" s="1394"/>
      <c r="I19" s="3093"/>
      <c r="J19" s="3094"/>
      <c r="K19" s="3097"/>
      <c r="L19" s="3098"/>
      <c r="M19" s="3098"/>
      <c r="N19" s="3090"/>
      <c r="O19" s="3058"/>
      <c r="P19" s="3059"/>
      <c r="Q19" s="3059"/>
      <c r="R19" s="3059"/>
      <c r="S19" s="3060"/>
      <c r="T19" s="1395" t="s">
        <v>2341</v>
      </c>
      <c r="U19" s="1396"/>
      <c r="V19" s="1397"/>
      <c r="W19" s="1398"/>
      <c r="X19" s="1399"/>
      <c r="Y19" s="1399"/>
      <c r="Z19" s="1399"/>
      <c r="AA19" s="1399"/>
      <c r="AB19" s="1399"/>
      <c r="AC19" s="1400"/>
      <c r="AD19" s="1398"/>
      <c r="AE19" s="1399"/>
      <c r="AF19" s="1399"/>
      <c r="AG19" s="1399"/>
      <c r="AH19" s="1399"/>
      <c r="AI19" s="1399"/>
      <c r="AJ19" s="1400"/>
      <c r="AK19" s="1398"/>
      <c r="AL19" s="1399"/>
      <c r="AM19" s="1399"/>
      <c r="AN19" s="1399"/>
      <c r="AO19" s="1399"/>
      <c r="AP19" s="1399"/>
      <c r="AQ19" s="1400"/>
      <c r="AR19" s="1398"/>
      <c r="AS19" s="1399"/>
      <c r="AT19" s="1399"/>
      <c r="AU19" s="1399"/>
      <c r="AV19" s="1399"/>
      <c r="AW19" s="1399"/>
      <c r="AX19" s="1400"/>
      <c r="AY19" s="1398"/>
      <c r="AZ19" s="1399"/>
      <c r="BA19" s="1401"/>
      <c r="BB19" s="3064"/>
      <c r="BC19" s="3065"/>
      <c r="BD19" s="3066"/>
      <c r="BE19" s="3067"/>
      <c r="BF19" s="3068"/>
      <c r="BG19" s="3069"/>
      <c r="BH19" s="3069"/>
      <c r="BI19" s="3069"/>
      <c r="BJ19" s="3070"/>
    </row>
    <row r="20" spans="2:62" ht="20.25" customHeight="1" x14ac:dyDescent="0.2">
      <c r="B20" s="3107"/>
      <c r="C20" s="3122"/>
      <c r="D20" s="3123"/>
      <c r="E20" s="1385"/>
      <c r="F20" s="1386">
        <f>C19</f>
        <v>0</v>
      </c>
      <c r="G20" s="1385"/>
      <c r="H20" s="1386">
        <f>I19</f>
        <v>0</v>
      </c>
      <c r="I20" s="3124"/>
      <c r="J20" s="3125"/>
      <c r="K20" s="3126"/>
      <c r="L20" s="3127"/>
      <c r="M20" s="3127"/>
      <c r="N20" s="3123"/>
      <c r="O20" s="3058"/>
      <c r="P20" s="3059"/>
      <c r="Q20" s="3059"/>
      <c r="R20" s="3059"/>
      <c r="S20" s="3060"/>
      <c r="T20" s="1387" t="s">
        <v>2344</v>
      </c>
      <c r="U20" s="1388"/>
      <c r="V20" s="1389"/>
      <c r="W20" s="1390" t="str">
        <f>IF(W19="","",VLOOKUP(W19,'シフト記号表（従来型・ユニット型共通）'!$C$6:$L$47,10,FALSE))</f>
        <v/>
      </c>
      <c r="X20" s="1391" t="str">
        <f>IF(X19="","",VLOOKUP(X19,'シフト記号表（従来型・ユニット型共通）'!$C$6:$L$47,10,FALSE))</f>
        <v/>
      </c>
      <c r="Y20" s="1391" t="str">
        <f>IF(Y19="","",VLOOKUP(Y19,'シフト記号表（従来型・ユニット型共通）'!$C$6:$L$47,10,FALSE))</f>
        <v/>
      </c>
      <c r="Z20" s="1391" t="str">
        <f>IF(Z19="","",VLOOKUP(Z19,'シフト記号表（従来型・ユニット型共通）'!$C$6:$L$47,10,FALSE))</f>
        <v/>
      </c>
      <c r="AA20" s="1391" t="str">
        <f>IF(AA19="","",VLOOKUP(AA19,'シフト記号表（従来型・ユニット型共通）'!$C$6:$L$47,10,FALSE))</f>
        <v/>
      </c>
      <c r="AB20" s="1391" t="str">
        <f>IF(AB19="","",VLOOKUP(AB19,'シフト記号表（従来型・ユニット型共通）'!$C$6:$L$47,10,FALSE))</f>
        <v/>
      </c>
      <c r="AC20" s="1392" t="str">
        <f>IF(AC19="","",VLOOKUP(AC19,'シフト記号表（従来型・ユニット型共通）'!$C$6:$L$47,10,FALSE))</f>
        <v/>
      </c>
      <c r="AD20" s="1390" t="str">
        <f>IF(AD19="","",VLOOKUP(AD19,'シフト記号表（従来型・ユニット型共通）'!$C$6:$L$47,10,FALSE))</f>
        <v/>
      </c>
      <c r="AE20" s="1391" t="str">
        <f>IF(AE19="","",VLOOKUP(AE19,'シフト記号表（従来型・ユニット型共通）'!$C$6:$L$47,10,FALSE))</f>
        <v/>
      </c>
      <c r="AF20" s="1391" t="str">
        <f>IF(AF19="","",VLOOKUP(AF19,'シフト記号表（従来型・ユニット型共通）'!$C$6:$L$47,10,FALSE))</f>
        <v/>
      </c>
      <c r="AG20" s="1391" t="str">
        <f>IF(AG19="","",VLOOKUP(AG19,'シフト記号表（従来型・ユニット型共通）'!$C$6:$L$47,10,FALSE))</f>
        <v/>
      </c>
      <c r="AH20" s="1391" t="str">
        <f>IF(AH19="","",VLOOKUP(AH19,'シフト記号表（従来型・ユニット型共通）'!$C$6:$L$47,10,FALSE))</f>
        <v/>
      </c>
      <c r="AI20" s="1391" t="str">
        <f>IF(AI19="","",VLOOKUP(AI19,'シフト記号表（従来型・ユニット型共通）'!$C$6:$L$47,10,FALSE))</f>
        <v/>
      </c>
      <c r="AJ20" s="1392" t="str">
        <f>IF(AJ19="","",VLOOKUP(AJ19,'シフト記号表（従来型・ユニット型共通）'!$C$6:$L$47,10,FALSE))</f>
        <v/>
      </c>
      <c r="AK20" s="1390" t="str">
        <f>IF(AK19="","",VLOOKUP(AK19,'シフト記号表（従来型・ユニット型共通）'!$C$6:$L$47,10,FALSE))</f>
        <v/>
      </c>
      <c r="AL20" s="1391" t="str">
        <f>IF(AL19="","",VLOOKUP(AL19,'シフト記号表（従来型・ユニット型共通）'!$C$6:$L$47,10,FALSE))</f>
        <v/>
      </c>
      <c r="AM20" s="1391" t="str">
        <f>IF(AM19="","",VLOOKUP(AM19,'シフト記号表（従来型・ユニット型共通）'!$C$6:$L$47,10,FALSE))</f>
        <v/>
      </c>
      <c r="AN20" s="1391" t="str">
        <f>IF(AN19="","",VLOOKUP(AN19,'シフト記号表（従来型・ユニット型共通）'!$C$6:$L$47,10,FALSE))</f>
        <v/>
      </c>
      <c r="AO20" s="1391" t="str">
        <f>IF(AO19="","",VLOOKUP(AO19,'シフト記号表（従来型・ユニット型共通）'!$C$6:$L$47,10,FALSE))</f>
        <v/>
      </c>
      <c r="AP20" s="1391" t="str">
        <f>IF(AP19="","",VLOOKUP(AP19,'シフト記号表（従来型・ユニット型共通）'!$C$6:$L$47,10,FALSE))</f>
        <v/>
      </c>
      <c r="AQ20" s="1392" t="str">
        <f>IF(AQ19="","",VLOOKUP(AQ19,'シフト記号表（従来型・ユニット型共通）'!$C$6:$L$47,10,FALSE))</f>
        <v/>
      </c>
      <c r="AR20" s="1390" t="str">
        <f>IF(AR19="","",VLOOKUP(AR19,'シフト記号表（従来型・ユニット型共通）'!$C$6:$L$47,10,FALSE))</f>
        <v/>
      </c>
      <c r="AS20" s="1391" t="str">
        <f>IF(AS19="","",VLOOKUP(AS19,'シフト記号表（従来型・ユニット型共通）'!$C$6:$L$47,10,FALSE))</f>
        <v/>
      </c>
      <c r="AT20" s="1391" t="str">
        <f>IF(AT19="","",VLOOKUP(AT19,'シフト記号表（従来型・ユニット型共通）'!$C$6:$L$47,10,FALSE))</f>
        <v/>
      </c>
      <c r="AU20" s="1391" t="str">
        <f>IF(AU19="","",VLOOKUP(AU19,'シフト記号表（従来型・ユニット型共通）'!$C$6:$L$47,10,FALSE))</f>
        <v/>
      </c>
      <c r="AV20" s="1391" t="str">
        <f>IF(AV19="","",VLOOKUP(AV19,'シフト記号表（従来型・ユニット型共通）'!$C$6:$L$47,10,FALSE))</f>
        <v/>
      </c>
      <c r="AW20" s="1391" t="str">
        <f>IF(AW19="","",VLOOKUP(AW19,'シフト記号表（従来型・ユニット型共通）'!$C$6:$L$47,10,FALSE))</f>
        <v/>
      </c>
      <c r="AX20" s="1392" t="str">
        <f>IF(AX19="","",VLOOKUP(AX19,'シフト記号表（従来型・ユニット型共通）'!$C$6:$L$47,10,FALSE))</f>
        <v/>
      </c>
      <c r="AY20" s="1390" t="str">
        <f>IF(AY19="","",VLOOKUP(AY19,'シフト記号表（従来型・ユニット型共通）'!$C$6:$L$47,10,FALSE))</f>
        <v/>
      </c>
      <c r="AZ20" s="1391" t="str">
        <f>IF(AZ19="","",VLOOKUP(AZ19,'シフト記号表（従来型・ユニット型共通）'!$C$6:$L$47,10,FALSE))</f>
        <v/>
      </c>
      <c r="BA20" s="1391" t="str">
        <f>IF(BA19="","",VLOOKUP(BA19,'シフト記号表（従来型・ユニット型共通）'!$C$6:$L$47,10,FALSE))</f>
        <v/>
      </c>
      <c r="BB20" s="3119">
        <f>IF($BE$3="４週",SUM(W20:AX20),IF($BE$3="暦月",SUM(W20:BA20),""))</f>
        <v>0</v>
      </c>
      <c r="BC20" s="3120"/>
      <c r="BD20" s="3121">
        <f>IF($BE$3="４週",BB20/4,IF($BE$3="暦月",(BB20/($BE$8/7)),""))</f>
        <v>0</v>
      </c>
      <c r="BE20" s="3120"/>
      <c r="BF20" s="3116"/>
      <c r="BG20" s="3117"/>
      <c r="BH20" s="3117"/>
      <c r="BI20" s="3117"/>
      <c r="BJ20" s="3118"/>
    </row>
    <row r="21" spans="2:62" ht="20.25" customHeight="1" x14ac:dyDescent="0.2">
      <c r="B21" s="3079">
        <f>B19+1</f>
        <v>3</v>
      </c>
      <c r="C21" s="3089"/>
      <c r="D21" s="3090"/>
      <c r="E21" s="1385"/>
      <c r="F21" s="1386"/>
      <c r="G21" s="1385"/>
      <c r="H21" s="1386"/>
      <c r="I21" s="3093"/>
      <c r="J21" s="3094"/>
      <c r="K21" s="3097"/>
      <c r="L21" s="3098"/>
      <c r="M21" s="3098"/>
      <c r="N21" s="3090"/>
      <c r="O21" s="3058"/>
      <c r="P21" s="3059"/>
      <c r="Q21" s="3059"/>
      <c r="R21" s="3059"/>
      <c r="S21" s="3060"/>
      <c r="T21" s="1395" t="s">
        <v>2341</v>
      </c>
      <c r="U21" s="1396"/>
      <c r="V21" s="1397"/>
      <c r="W21" s="1398"/>
      <c r="X21" s="1399"/>
      <c r="Y21" s="1399"/>
      <c r="Z21" s="1399"/>
      <c r="AA21" s="1399"/>
      <c r="AB21" s="1399"/>
      <c r="AC21" s="1400"/>
      <c r="AD21" s="1398"/>
      <c r="AE21" s="1399"/>
      <c r="AF21" s="1399"/>
      <c r="AG21" s="1399"/>
      <c r="AH21" s="1399"/>
      <c r="AI21" s="1399"/>
      <c r="AJ21" s="1400"/>
      <c r="AK21" s="1398"/>
      <c r="AL21" s="1399"/>
      <c r="AM21" s="1399"/>
      <c r="AN21" s="1399"/>
      <c r="AO21" s="1399"/>
      <c r="AP21" s="1399"/>
      <c r="AQ21" s="1400"/>
      <c r="AR21" s="1398"/>
      <c r="AS21" s="1399"/>
      <c r="AT21" s="1399"/>
      <c r="AU21" s="1399"/>
      <c r="AV21" s="1399"/>
      <c r="AW21" s="1399"/>
      <c r="AX21" s="1400"/>
      <c r="AY21" s="1398"/>
      <c r="AZ21" s="1399"/>
      <c r="BA21" s="1401"/>
      <c r="BB21" s="3064"/>
      <c r="BC21" s="3065"/>
      <c r="BD21" s="3066"/>
      <c r="BE21" s="3067"/>
      <c r="BF21" s="3068"/>
      <c r="BG21" s="3069"/>
      <c r="BH21" s="3069"/>
      <c r="BI21" s="3069"/>
      <c r="BJ21" s="3070"/>
    </row>
    <row r="22" spans="2:62" ht="20.25" customHeight="1" x14ac:dyDescent="0.2">
      <c r="B22" s="3107"/>
      <c r="C22" s="3122"/>
      <c r="D22" s="3123"/>
      <c r="E22" s="1385"/>
      <c r="F22" s="1386">
        <f>C21</f>
        <v>0</v>
      </c>
      <c r="G22" s="1385"/>
      <c r="H22" s="1386">
        <f>I21</f>
        <v>0</v>
      </c>
      <c r="I22" s="3124"/>
      <c r="J22" s="3125"/>
      <c r="K22" s="3126"/>
      <c r="L22" s="3127"/>
      <c r="M22" s="3127"/>
      <c r="N22" s="3123"/>
      <c r="O22" s="3058"/>
      <c r="P22" s="3059"/>
      <c r="Q22" s="3059"/>
      <c r="R22" s="3059"/>
      <c r="S22" s="3060"/>
      <c r="T22" s="1387" t="s">
        <v>2344</v>
      </c>
      <c r="U22" s="1388"/>
      <c r="V22" s="1389"/>
      <c r="W22" s="1390" t="str">
        <f>IF(W21="","",VLOOKUP(W21,'シフト記号表（従来型・ユニット型共通）'!$C$6:$L$47,10,FALSE))</f>
        <v/>
      </c>
      <c r="X22" s="1391" t="str">
        <f>IF(X21="","",VLOOKUP(X21,'シフト記号表（従来型・ユニット型共通）'!$C$6:$L$47,10,FALSE))</f>
        <v/>
      </c>
      <c r="Y22" s="1391" t="str">
        <f>IF(Y21="","",VLOOKUP(Y21,'シフト記号表（従来型・ユニット型共通）'!$C$6:$L$47,10,FALSE))</f>
        <v/>
      </c>
      <c r="Z22" s="1391" t="str">
        <f>IF(Z21="","",VLOOKUP(Z21,'シフト記号表（従来型・ユニット型共通）'!$C$6:$L$47,10,FALSE))</f>
        <v/>
      </c>
      <c r="AA22" s="1391" t="str">
        <f>IF(AA21="","",VLOOKUP(AA21,'シフト記号表（従来型・ユニット型共通）'!$C$6:$L$47,10,FALSE))</f>
        <v/>
      </c>
      <c r="AB22" s="1391" t="str">
        <f>IF(AB21="","",VLOOKUP(AB21,'シフト記号表（従来型・ユニット型共通）'!$C$6:$L$47,10,FALSE))</f>
        <v/>
      </c>
      <c r="AC22" s="1392" t="str">
        <f>IF(AC21="","",VLOOKUP(AC21,'シフト記号表（従来型・ユニット型共通）'!$C$6:$L$47,10,FALSE))</f>
        <v/>
      </c>
      <c r="AD22" s="1390" t="str">
        <f>IF(AD21="","",VLOOKUP(AD21,'シフト記号表（従来型・ユニット型共通）'!$C$6:$L$47,10,FALSE))</f>
        <v/>
      </c>
      <c r="AE22" s="1391" t="str">
        <f>IF(AE21="","",VLOOKUP(AE21,'シフト記号表（従来型・ユニット型共通）'!$C$6:$L$47,10,FALSE))</f>
        <v/>
      </c>
      <c r="AF22" s="1391" t="str">
        <f>IF(AF21="","",VLOOKUP(AF21,'シフト記号表（従来型・ユニット型共通）'!$C$6:$L$47,10,FALSE))</f>
        <v/>
      </c>
      <c r="AG22" s="1391" t="str">
        <f>IF(AG21="","",VLOOKUP(AG21,'シフト記号表（従来型・ユニット型共通）'!$C$6:$L$47,10,FALSE))</f>
        <v/>
      </c>
      <c r="AH22" s="1391" t="str">
        <f>IF(AH21="","",VLOOKUP(AH21,'シフト記号表（従来型・ユニット型共通）'!$C$6:$L$47,10,FALSE))</f>
        <v/>
      </c>
      <c r="AI22" s="1391" t="str">
        <f>IF(AI21="","",VLOOKUP(AI21,'シフト記号表（従来型・ユニット型共通）'!$C$6:$L$47,10,FALSE))</f>
        <v/>
      </c>
      <c r="AJ22" s="1392" t="str">
        <f>IF(AJ21="","",VLOOKUP(AJ21,'シフト記号表（従来型・ユニット型共通）'!$C$6:$L$47,10,FALSE))</f>
        <v/>
      </c>
      <c r="AK22" s="1390" t="str">
        <f>IF(AK21="","",VLOOKUP(AK21,'シフト記号表（従来型・ユニット型共通）'!$C$6:$L$47,10,FALSE))</f>
        <v/>
      </c>
      <c r="AL22" s="1391" t="str">
        <f>IF(AL21="","",VLOOKUP(AL21,'シフト記号表（従来型・ユニット型共通）'!$C$6:$L$47,10,FALSE))</f>
        <v/>
      </c>
      <c r="AM22" s="1391" t="str">
        <f>IF(AM21="","",VLOOKUP(AM21,'シフト記号表（従来型・ユニット型共通）'!$C$6:$L$47,10,FALSE))</f>
        <v/>
      </c>
      <c r="AN22" s="1391" t="str">
        <f>IF(AN21="","",VLOOKUP(AN21,'シフト記号表（従来型・ユニット型共通）'!$C$6:$L$47,10,FALSE))</f>
        <v/>
      </c>
      <c r="AO22" s="1391" t="str">
        <f>IF(AO21="","",VLOOKUP(AO21,'シフト記号表（従来型・ユニット型共通）'!$C$6:$L$47,10,FALSE))</f>
        <v/>
      </c>
      <c r="AP22" s="1391" t="str">
        <f>IF(AP21="","",VLOOKUP(AP21,'シフト記号表（従来型・ユニット型共通）'!$C$6:$L$47,10,FALSE))</f>
        <v/>
      </c>
      <c r="AQ22" s="1392" t="str">
        <f>IF(AQ21="","",VLOOKUP(AQ21,'シフト記号表（従来型・ユニット型共通）'!$C$6:$L$47,10,FALSE))</f>
        <v/>
      </c>
      <c r="AR22" s="1390" t="str">
        <f>IF(AR21="","",VLOOKUP(AR21,'シフト記号表（従来型・ユニット型共通）'!$C$6:$L$47,10,FALSE))</f>
        <v/>
      </c>
      <c r="AS22" s="1391" t="str">
        <f>IF(AS21="","",VLOOKUP(AS21,'シフト記号表（従来型・ユニット型共通）'!$C$6:$L$47,10,FALSE))</f>
        <v/>
      </c>
      <c r="AT22" s="1391" t="str">
        <f>IF(AT21="","",VLOOKUP(AT21,'シフト記号表（従来型・ユニット型共通）'!$C$6:$L$47,10,FALSE))</f>
        <v/>
      </c>
      <c r="AU22" s="1391" t="str">
        <f>IF(AU21="","",VLOOKUP(AU21,'シフト記号表（従来型・ユニット型共通）'!$C$6:$L$47,10,FALSE))</f>
        <v/>
      </c>
      <c r="AV22" s="1391" t="str">
        <f>IF(AV21="","",VLOOKUP(AV21,'シフト記号表（従来型・ユニット型共通）'!$C$6:$L$47,10,FALSE))</f>
        <v/>
      </c>
      <c r="AW22" s="1391" t="str">
        <f>IF(AW21="","",VLOOKUP(AW21,'シフト記号表（従来型・ユニット型共通）'!$C$6:$L$47,10,FALSE))</f>
        <v/>
      </c>
      <c r="AX22" s="1392" t="str">
        <f>IF(AX21="","",VLOOKUP(AX21,'シフト記号表（従来型・ユニット型共通）'!$C$6:$L$47,10,FALSE))</f>
        <v/>
      </c>
      <c r="AY22" s="1390" t="str">
        <f>IF(AY21="","",VLOOKUP(AY21,'シフト記号表（従来型・ユニット型共通）'!$C$6:$L$47,10,FALSE))</f>
        <v/>
      </c>
      <c r="AZ22" s="1391" t="str">
        <f>IF(AZ21="","",VLOOKUP(AZ21,'シフト記号表（従来型・ユニット型共通）'!$C$6:$L$47,10,FALSE))</f>
        <v/>
      </c>
      <c r="BA22" s="1391" t="str">
        <f>IF(BA21="","",VLOOKUP(BA21,'シフト記号表（従来型・ユニット型共通）'!$C$6:$L$47,10,FALSE))</f>
        <v/>
      </c>
      <c r="BB22" s="3119">
        <f>IF($BE$3="４週",SUM(W22:AX22),IF($BE$3="暦月",SUM(W22:BA22),""))</f>
        <v>0</v>
      </c>
      <c r="BC22" s="3120"/>
      <c r="BD22" s="3121">
        <f>IF($BE$3="４週",BB22/4,IF($BE$3="暦月",(BB22/($BE$8/7)),""))</f>
        <v>0</v>
      </c>
      <c r="BE22" s="3120"/>
      <c r="BF22" s="3116"/>
      <c r="BG22" s="3117"/>
      <c r="BH22" s="3117"/>
      <c r="BI22" s="3117"/>
      <c r="BJ22" s="3118"/>
    </row>
    <row r="23" spans="2:62" ht="20.25" customHeight="1" x14ac:dyDescent="0.2">
      <c r="B23" s="3079">
        <f>B21+1</f>
        <v>4</v>
      </c>
      <c r="C23" s="3089"/>
      <c r="D23" s="3090"/>
      <c r="E23" s="1385"/>
      <c r="F23" s="1386"/>
      <c r="G23" s="1385"/>
      <c r="H23" s="1386"/>
      <c r="I23" s="3093"/>
      <c r="J23" s="3094"/>
      <c r="K23" s="3097"/>
      <c r="L23" s="3098"/>
      <c r="M23" s="3098"/>
      <c r="N23" s="3090"/>
      <c r="O23" s="3058"/>
      <c r="P23" s="3059"/>
      <c r="Q23" s="3059"/>
      <c r="R23" s="3059"/>
      <c r="S23" s="3060"/>
      <c r="T23" s="1395" t="s">
        <v>2341</v>
      </c>
      <c r="U23" s="1396"/>
      <c r="V23" s="1397"/>
      <c r="W23" s="1398"/>
      <c r="X23" s="1399"/>
      <c r="Y23" s="1399"/>
      <c r="Z23" s="1399"/>
      <c r="AA23" s="1399"/>
      <c r="AB23" s="1399"/>
      <c r="AC23" s="1400"/>
      <c r="AD23" s="1398"/>
      <c r="AE23" s="1399"/>
      <c r="AF23" s="1399"/>
      <c r="AG23" s="1399"/>
      <c r="AH23" s="1399"/>
      <c r="AI23" s="1399"/>
      <c r="AJ23" s="1400"/>
      <c r="AK23" s="1398"/>
      <c r="AL23" s="1399"/>
      <c r="AM23" s="1399"/>
      <c r="AN23" s="1399"/>
      <c r="AO23" s="1399"/>
      <c r="AP23" s="1399"/>
      <c r="AQ23" s="1400"/>
      <c r="AR23" s="1398"/>
      <c r="AS23" s="1399"/>
      <c r="AT23" s="1399"/>
      <c r="AU23" s="1399"/>
      <c r="AV23" s="1399"/>
      <c r="AW23" s="1399"/>
      <c r="AX23" s="1400"/>
      <c r="AY23" s="1398"/>
      <c r="AZ23" s="1399"/>
      <c r="BA23" s="1401"/>
      <c r="BB23" s="3064"/>
      <c r="BC23" s="3065"/>
      <c r="BD23" s="3066"/>
      <c r="BE23" s="3067"/>
      <c r="BF23" s="3068"/>
      <c r="BG23" s="3069"/>
      <c r="BH23" s="3069"/>
      <c r="BI23" s="3069"/>
      <c r="BJ23" s="3070"/>
    </row>
    <row r="24" spans="2:62" ht="20.25" customHeight="1" x14ac:dyDescent="0.2">
      <c r="B24" s="3107"/>
      <c r="C24" s="3122"/>
      <c r="D24" s="3123"/>
      <c r="E24" s="1385"/>
      <c r="F24" s="1386">
        <f>C23</f>
        <v>0</v>
      </c>
      <c r="G24" s="1385"/>
      <c r="H24" s="1386">
        <f>I23</f>
        <v>0</v>
      </c>
      <c r="I24" s="3124"/>
      <c r="J24" s="3125"/>
      <c r="K24" s="3126"/>
      <c r="L24" s="3127"/>
      <c r="M24" s="3127"/>
      <c r="N24" s="3123"/>
      <c r="O24" s="3058"/>
      <c r="P24" s="3059"/>
      <c r="Q24" s="3059"/>
      <c r="R24" s="3059"/>
      <c r="S24" s="3060"/>
      <c r="T24" s="1387" t="s">
        <v>2344</v>
      </c>
      <c r="U24" s="1388"/>
      <c r="V24" s="1389"/>
      <c r="W24" s="1390" t="str">
        <f>IF(W23="","",VLOOKUP(W23,'シフト記号表（従来型・ユニット型共通）'!$C$6:$L$47,10,FALSE))</f>
        <v/>
      </c>
      <c r="X24" s="1391" t="str">
        <f>IF(X23="","",VLOOKUP(X23,'シフト記号表（従来型・ユニット型共通）'!$C$6:$L$47,10,FALSE))</f>
        <v/>
      </c>
      <c r="Y24" s="1391" t="str">
        <f>IF(Y23="","",VLOOKUP(Y23,'シフト記号表（従来型・ユニット型共通）'!$C$6:$L$47,10,FALSE))</f>
        <v/>
      </c>
      <c r="Z24" s="1391" t="str">
        <f>IF(Z23="","",VLOOKUP(Z23,'シフト記号表（従来型・ユニット型共通）'!$C$6:$L$47,10,FALSE))</f>
        <v/>
      </c>
      <c r="AA24" s="1391" t="str">
        <f>IF(AA23="","",VLOOKUP(AA23,'シフト記号表（従来型・ユニット型共通）'!$C$6:$L$47,10,FALSE))</f>
        <v/>
      </c>
      <c r="AB24" s="1391" t="str">
        <f>IF(AB23="","",VLOOKUP(AB23,'シフト記号表（従来型・ユニット型共通）'!$C$6:$L$47,10,FALSE))</f>
        <v/>
      </c>
      <c r="AC24" s="1392" t="str">
        <f>IF(AC23="","",VLOOKUP(AC23,'シフト記号表（従来型・ユニット型共通）'!$C$6:$L$47,10,FALSE))</f>
        <v/>
      </c>
      <c r="AD24" s="1390" t="str">
        <f>IF(AD23="","",VLOOKUP(AD23,'シフト記号表（従来型・ユニット型共通）'!$C$6:$L$47,10,FALSE))</f>
        <v/>
      </c>
      <c r="AE24" s="1391" t="str">
        <f>IF(AE23="","",VLOOKUP(AE23,'シフト記号表（従来型・ユニット型共通）'!$C$6:$L$47,10,FALSE))</f>
        <v/>
      </c>
      <c r="AF24" s="1391" t="str">
        <f>IF(AF23="","",VLOOKUP(AF23,'シフト記号表（従来型・ユニット型共通）'!$C$6:$L$47,10,FALSE))</f>
        <v/>
      </c>
      <c r="AG24" s="1391" t="str">
        <f>IF(AG23="","",VLOOKUP(AG23,'シフト記号表（従来型・ユニット型共通）'!$C$6:$L$47,10,FALSE))</f>
        <v/>
      </c>
      <c r="AH24" s="1391" t="str">
        <f>IF(AH23="","",VLOOKUP(AH23,'シフト記号表（従来型・ユニット型共通）'!$C$6:$L$47,10,FALSE))</f>
        <v/>
      </c>
      <c r="AI24" s="1391" t="str">
        <f>IF(AI23="","",VLOOKUP(AI23,'シフト記号表（従来型・ユニット型共通）'!$C$6:$L$47,10,FALSE))</f>
        <v/>
      </c>
      <c r="AJ24" s="1392" t="str">
        <f>IF(AJ23="","",VLOOKUP(AJ23,'シフト記号表（従来型・ユニット型共通）'!$C$6:$L$47,10,FALSE))</f>
        <v/>
      </c>
      <c r="AK24" s="1390" t="str">
        <f>IF(AK23="","",VLOOKUP(AK23,'シフト記号表（従来型・ユニット型共通）'!$C$6:$L$47,10,FALSE))</f>
        <v/>
      </c>
      <c r="AL24" s="1391" t="str">
        <f>IF(AL23="","",VLOOKUP(AL23,'シフト記号表（従来型・ユニット型共通）'!$C$6:$L$47,10,FALSE))</f>
        <v/>
      </c>
      <c r="AM24" s="1391" t="str">
        <f>IF(AM23="","",VLOOKUP(AM23,'シフト記号表（従来型・ユニット型共通）'!$C$6:$L$47,10,FALSE))</f>
        <v/>
      </c>
      <c r="AN24" s="1391" t="str">
        <f>IF(AN23="","",VLOOKUP(AN23,'シフト記号表（従来型・ユニット型共通）'!$C$6:$L$47,10,FALSE))</f>
        <v/>
      </c>
      <c r="AO24" s="1391" t="str">
        <f>IF(AO23="","",VLOOKUP(AO23,'シフト記号表（従来型・ユニット型共通）'!$C$6:$L$47,10,FALSE))</f>
        <v/>
      </c>
      <c r="AP24" s="1391" t="str">
        <f>IF(AP23="","",VLOOKUP(AP23,'シフト記号表（従来型・ユニット型共通）'!$C$6:$L$47,10,FALSE))</f>
        <v/>
      </c>
      <c r="AQ24" s="1392" t="str">
        <f>IF(AQ23="","",VLOOKUP(AQ23,'シフト記号表（従来型・ユニット型共通）'!$C$6:$L$47,10,FALSE))</f>
        <v/>
      </c>
      <c r="AR24" s="1390" t="str">
        <f>IF(AR23="","",VLOOKUP(AR23,'シフト記号表（従来型・ユニット型共通）'!$C$6:$L$47,10,FALSE))</f>
        <v/>
      </c>
      <c r="AS24" s="1391" t="str">
        <f>IF(AS23="","",VLOOKUP(AS23,'シフト記号表（従来型・ユニット型共通）'!$C$6:$L$47,10,FALSE))</f>
        <v/>
      </c>
      <c r="AT24" s="1391" t="str">
        <f>IF(AT23="","",VLOOKUP(AT23,'シフト記号表（従来型・ユニット型共通）'!$C$6:$L$47,10,FALSE))</f>
        <v/>
      </c>
      <c r="AU24" s="1391" t="str">
        <f>IF(AU23="","",VLOOKUP(AU23,'シフト記号表（従来型・ユニット型共通）'!$C$6:$L$47,10,FALSE))</f>
        <v/>
      </c>
      <c r="AV24" s="1391" t="str">
        <f>IF(AV23="","",VLOOKUP(AV23,'シフト記号表（従来型・ユニット型共通）'!$C$6:$L$47,10,FALSE))</f>
        <v/>
      </c>
      <c r="AW24" s="1391" t="str">
        <f>IF(AW23="","",VLOOKUP(AW23,'シフト記号表（従来型・ユニット型共通）'!$C$6:$L$47,10,FALSE))</f>
        <v/>
      </c>
      <c r="AX24" s="1392" t="str">
        <f>IF(AX23="","",VLOOKUP(AX23,'シフト記号表（従来型・ユニット型共通）'!$C$6:$L$47,10,FALSE))</f>
        <v/>
      </c>
      <c r="AY24" s="1390" t="str">
        <f>IF(AY23="","",VLOOKUP(AY23,'シフト記号表（従来型・ユニット型共通）'!$C$6:$L$47,10,FALSE))</f>
        <v/>
      </c>
      <c r="AZ24" s="1391" t="str">
        <f>IF(AZ23="","",VLOOKUP(AZ23,'シフト記号表（従来型・ユニット型共通）'!$C$6:$L$47,10,FALSE))</f>
        <v/>
      </c>
      <c r="BA24" s="1391" t="str">
        <f>IF(BA23="","",VLOOKUP(BA23,'シフト記号表（従来型・ユニット型共通）'!$C$6:$L$47,10,FALSE))</f>
        <v/>
      </c>
      <c r="BB24" s="3119">
        <f>IF($BE$3="４週",SUM(W24:AX24),IF($BE$3="暦月",SUM(W24:BA24),""))</f>
        <v>0</v>
      </c>
      <c r="BC24" s="3120"/>
      <c r="BD24" s="3121">
        <f>IF($BE$3="４週",BB24/4,IF($BE$3="暦月",(BB24/($BE$8/7)),""))</f>
        <v>0</v>
      </c>
      <c r="BE24" s="3120"/>
      <c r="BF24" s="3116"/>
      <c r="BG24" s="3117"/>
      <c r="BH24" s="3117"/>
      <c r="BI24" s="3117"/>
      <c r="BJ24" s="3118"/>
    </row>
    <row r="25" spans="2:62" ht="20.25" customHeight="1" x14ac:dyDescent="0.2">
      <c r="B25" s="3079">
        <f>B23+1</f>
        <v>5</v>
      </c>
      <c r="C25" s="3089"/>
      <c r="D25" s="3090"/>
      <c r="E25" s="1385"/>
      <c r="F25" s="1386"/>
      <c r="G25" s="1385"/>
      <c r="H25" s="1386"/>
      <c r="I25" s="3093"/>
      <c r="J25" s="3094"/>
      <c r="K25" s="3097"/>
      <c r="L25" s="3098"/>
      <c r="M25" s="3098"/>
      <c r="N25" s="3090"/>
      <c r="O25" s="3058"/>
      <c r="P25" s="3059"/>
      <c r="Q25" s="3059"/>
      <c r="R25" s="3059"/>
      <c r="S25" s="3060"/>
      <c r="T25" s="1395" t="s">
        <v>2341</v>
      </c>
      <c r="U25" s="1396"/>
      <c r="V25" s="1397"/>
      <c r="W25" s="1398"/>
      <c r="X25" s="1399"/>
      <c r="Y25" s="1399"/>
      <c r="Z25" s="1399"/>
      <c r="AA25" s="1399"/>
      <c r="AB25" s="1399"/>
      <c r="AC25" s="1400"/>
      <c r="AD25" s="1398"/>
      <c r="AE25" s="1399"/>
      <c r="AF25" s="1399"/>
      <c r="AG25" s="1399"/>
      <c r="AH25" s="1399"/>
      <c r="AI25" s="1399"/>
      <c r="AJ25" s="1400"/>
      <c r="AK25" s="1398"/>
      <c r="AL25" s="1399"/>
      <c r="AM25" s="1399"/>
      <c r="AN25" s="1399"/>
      <c r="AO25" s="1399"/>
      <c r="AP25" s="1399"/>
      <c r="AQ25" s="1400"/>
      <c r="AR25" s="1398"/>
      <c r="AS25" s="1399"/>
      <c r="AT25" s="1399"/>
      <c r="AU25" s="1399"/>
      <c r="AV25" s="1399"/>
      <c r="AW25" s="1399"/>
      <c r="AX25" s="1400"/>
      <c r="AY25" s="1398"/>
      <c r="AZ25" s="1399"/>
      <c r="BA25" s="1401"/>
      <c r="BB25" s="3064"/>
      <c r="BC25" s="3065"/>
      <c r="BD25" s="3066"/>
      <c r="BE25" s="3067"/>
      <c r="BF25" s="3068"/>
      <c r="BG25" s="3069"/>
      <c r="BH25" s="3069"/>
      <c r="BI25" s="3069"/>
      <c r="BJ25" s="3070"/>
    </row>
    <row r="26" spans="2:62" ht="20.25" customHeight="1" x14ac:dyDescent="0.2">
      <c r="B26" s="3107"/>
      <c r="C26" s="3122"/>
      <c r="D26" s="3123"/>
      <c r="E26" s="1385"/>
      <c r="F26" s="1386">
        <f>C25</f>
        <v>0</v>
      </c>
      <c r="G26" s="1385"/>
      <c r="H26" s="1386">
        <f>I25</f>
        <v>0</v>
      </c>
      <c r="I26" s="3124"/>
      <c r="J26" s="3125"/>
      <c r="K26" s="3126"/>
      <c r="L26" s="3127"/>
      <c r="M26" s="3127"/>
      <c r="N26" s="3123"/>
      <c r="O26" s="3058"/>
      <c r="P26" s="3059"/>
      <c r="Q26" s="3059"/>
      <c r="R26" s="3059"/>
      <c r="S26" s="3060"/>
      <c r="T26" s="1402" t="s">
        <v>2344</v>
      </c>
      <c r="U26" s="1403"/>
      <c r="V26" s="1404"/>
      <c r="W26" s="1390" t="str">
        <f>IF(W25="","",VLOOKUP(W25,'シフト記号表（従来型・ユニット型共通）'!$C$6:$L$47,10,FALSE))</f>
        <v/>
      </c>
      <c r="X26" s="1391" t="str">
        <f>IF(X25="","",VLOOKUP(X25,'シフト記号表（従来型・ユニット型共通）'!$C$6:$L$47,10,FALSE))</f>
        <v/>
      </c>
      <c r="Y26" s="1391" t="str">
        <f>IF(Y25="","",VLOOKUP(Y25,'シフト記号表（従来型・ユニット型共通）'!$C$6:$L$47,10,FALSE))</f>
        <v/>
      </c>
      <c r="Z26" s="1391" t="str">
        <f>IF(Z25="","",VLOOKUP(Z25,'シフト記号表（従来型・ユニット型共通）'!$C$6:$L$47,10,FALSE))</f>
        <v/>
      </c>
      <c r="AA26" s="1391" t="str">
        <f>IF(AA25="","",VLOOKUP(AA25,'シフト記号表（従来型・ユニット型共通）'!$C$6:$L$47,10,FALSE))</f>
        <v/>
      </c>
      <c r="AB26" s="1391" t="str">
        <f>IF(AB25="","",VLOOKUP(AB25,'シフト記号表（従来型・ユニット型共通）'!$C$6:$L$47,10,FALSE))</f>
        <v/>
      </c>
      <c r="AC26" s="1392" t="str">
        <f>IF(AC25="","",VLOOKUP(AC25,'シフト記号表（従来型・ユニット型共通）'!$C$6:$L$47,10,FALSE))</f>
        <v/>
      </c>
      <c r="AD26" s="1390" t="str">
        <f>IF(AD25="","",VLOOKUP(AD25,'シフト記号表（従来型・ユニット型共通）'!$C$6:$L$47,10,FALSE))</f>
        <v/>
      </c>
      <c r="AE26" s="1391" t="str">
        <f>IF(AE25="","",VLOOKUP(AE25,'シフト記号表（従来型・ユニット型共通）'!$C$6:$L$47,10,FALSE))</f>
        <v/>
      </c>
      <c r="AF26" s="1391" t="str">
        <f>IF(AF25="","",VLOOKUP(AF25,'シフト記号表（従来型・ユニット型共通）'!$C$6:$L$47,10,FALSE))</f>
        <v/>
      </c>
      <c r="AG26" s="1391" t="str">
        <f>IF(AG25="","",VLOOKUP(AG25,'シフト記号表（従来型・ユニット型共通）'!$C$6:$L$47,10,FALSE))</f>
        <v/>
      </c>
      <c r="AH26" s="1391" t="str">
        <f>IF(AH25="","",VLOOKUP(AH25,'シフト記号表（従来型・ユニット型共通）'!$C$6:$L$47,10,FALSE))</f>
        <v/>
      </c>
      <c r="AI26" s="1391" t="str">
        <f>IF(AI25="","",VLOOKUP(AI25,'シフト記号表（従来型・ユニット型共通）'!$C$6:$L$47,10,FALSE))</f>
        <v/>
      </c>
      <c r="AJ26" s="1392" t="str">
        <f>IF(AJ25="","",VLOOKUP(AJ25,'シフト記号表（従来型・ユニット型共通）'!$C$6:$L$47,10,FALSE))</f>
        <v/>
      </c>
      <c r="AK26" s="1390" t="str">
        <f>IF(AK25="","",VLOOKUP(AK25,'シフト記号表（従来型・ユニット型共通）'!$C$6:$L$47,10,FALSE))</f>
        <v/>
      </c>
      <c r="AL26" s="1391" t="str">
        <f>IF(AL25="","",VLOOKUP(AL25,'シフト記号表（従来型・ユニット型共通）'!$C$6:$L$47,10,FALSE))</f>
        <v/>
      </c>
      <c r="AM26" s="1391" t="str">
        <f>IF(AM25="","",VLOOKUP(AM25,'シフト記号表（従来型・ユニット型共通）'!$C$6:$L$47,10,FALSE))</f>
        <v/>
      </c>
      <c r="AN26" s="1391" t="str">
        <f>IF(AN25="","",VLOOKUP(AN25,'シフト記号表（従来型・ユニット型共通）'!$C$6:$L$47,10,FALSE))</f>
        <v/>
      </c>
      <c r="AO26" s="1391" t="str">
        <f>IF(AO25="","",VLOOKUP(AO25,'シフト記号表（従来型・ユニット型共通）'!$C$6:$L$47,10,FALSE))</f>
        <v/>
      </c>
      <c r="AP26" s="1391" t="str">
        <f>IF(AP25="","",VLOOKUP(AP25,'シフト記号表（従来型・ユニット型共通）'!$C$6:$L$47,10,FALSE))</f>
        <v/>
      </c>
      <c r="AQ26" s="1392" t="str">
        <f>IF(AQ25="","",VLOOKUP(AQ25,'シフト記号表（従来型・ユニット型共通）'!$C$6:$L$47,10,FALSE))</f>
        <v/>
      </c>
      <c r="AR26" s="1390" t="str">
        <f>IF(AR25="","",VLOOKUP(AR25,'シフト記号表（従来型・ユニット型共通）'!$C$6:$L$47,10,FALSE))</f>
        <v/>
      </c>
      <c r="AS26" s="1391" t="str">
        <f>IF(AS25="","",VLOOKUP(AS25,'シフト記号表（従来型・ユニット型共通）'!$C$6:$L$47,10,FALSE))</f>
        <v/>
      </c>
      <c r="AT26" s="1391" t="str">
        <f>IF(AT25="","",VLOOKUP(AT25,'シフト記号表（従来型・ユニット型共通）'!$C$6:$L$47,10,FALSE))</f>
        <v/>
      </c>
      <c r="AU26" s="1391" t="str">
        <f>IF(AU25="","",VLOOKUP(AU25,'シフト記号表（従来型・ユニット型共通）'!$C$6:$L$47,10,FALSE))</f>
        <v/>
      </c>
      <c r="AV26" s="1391" t="str">
        <f>IF(AV25="","",VLOOKUP(AV25,'シフト記号表（従来型・ユニット型共通）'!$C$6:$L$47,10,FALSE))</f>
        <v/>
      </c>
      <c r="AW26" s="1391" t="str">
        <f>IF(AW25="","",VLOOKUP(AW25,'シフト記号表（従来型・ユニット型共通）'!$C$6:$L$47,10,FALSE))</f>
        <v/>
      </c>
      <c r="AX26" s="1392" t="str">
        <f>IF(AX25="","",VLOOKUP(AX25,'シフト記号表（従来型・ユニット型共通）'!$C$6:$L$47,10,FALSE))</f>
        <v/>
      </c>
      <c r="AY26" s="1390" t="str">
        <f>IF(AY25="","",VLOOKUP(AY25,'シフト記号表（従来型・ユニット型共通）'!$C$6:$L$47,10,FALSE))</f>
        <v/>
      </c>
      <c r="AZ26" s="1391" t="str">
        <f>IF(AZ25="","",VLOOKUP(AZ25,'シフト記号表（従来型・ユニット型共通）'!$C$6:$L$47,10,FALSE))</f>
        <v/>
      </c>
      <c r="BA26" s="1391" t="str">
        <f>IF(BA25="","",VLOOKUP(BA25,'シフト記号表（従来型・ユニット型共通）'!$C$6:$L$47,10,FALSE))</f>
        <v/>
      </c>
      <c r="BB26" s="3119">
        <f>IF($BE$3="４週",SUM(W26:AX26),IF($BE$3="暦月",SUM(W26:BA26),""))</f>
        <v>0</v>
      </c>
      <c r="BC26" s="3120"/>
      <c r="BD26" s="3121">
        <f>IF($BE$3="４週",BB26/4,IF($BE$3="暦月",(BB26/($BE$8/7)),""))</f>
        <v>0</v>
      </c>
      <c r="BE26" s="3120"/>
      <c r="BF26" s="3116"/>
      <c r="BG26" s="3117"/>
      <c r="BH26" s="3117"/>
      <c r="BI26" s="3117"/>
      <c r="BJ26" s="3118"/>
    </row>
    <row r="27" spans="2:62" ht="20.25" customHeight="1" x14ac:dyDescent="0.2">
      <c r="B27" s="3079">
        <f>B25+1</f>
        <v>6</v>
      </c>
      <c r="C27" s="3089"/>
      <c r="D27" s="3090"/>
      <c r="E27" s="1385"/>
      <c r="F27" s="1386"/>
      <c r="G27" s="1385"/>
      <c r="H27" s="1386"/>
      <c r="I27" s="3093"/>
      <c r="J27" s="3094"/>
      <c r="K27" s="3097"/>
      <c r="L27" s="3098"/>
      <c r="M27" s="3098"/>
      <c r="N27" s="3090"/>
      <c r="O27" s="3058"/>
      <c r="P27" s="3059"/>
      <c r="Q27" s="3059"/>
      <c r="R27" s="3059"/>
      <c r="S27" s="3060"/>
      <c r="T27" s="1405" t="s">
        <v>2341</v>
      </c>
      <c r="V27" s="1406"/>
      <c r="W27" s="1398"/>
      <c r="X27" s="1399"/>
      <c r="Y27" s="1399"/>
      <c r="Z27" s="1399"/>
      <c r="AA27" s="1399"/>
      <c r="AB27" s="1399"/>
      <c r="AC27" s="1400"/>
      <c r="AD27" s="1398"/>
      <c r="AE27" s="1399"/>
      <c r="AF27" s="1399"/>
      <c r="AG27" s="1399"/>
      <c r="AH27" s="1399"/>
      <c r="AI27" s="1399"/>
      <c r="AJ27" s="1400"/>
      <c r="AK27" s="1398"/>
      <c r="AL27" s="1399"/>
      <c r="AM27" s="1399"/>
      <c r="AN27" s="1399"/>
      <c r="AO27" s="1399"/>
      <c r="AP27" s="1399"/>
      <c r="AQ27" s="1400"/>
      <c r="AR27" s="1398"/>
      <c r="AS27" s="1399"/>
      <c r="AT27" s="1399"/>
      <c r="AU27" s="1399"/>
      <c r="AV27" s="1399"/>
      <c r="AW27" s="1399"/>
      <c r="AX27" s="1400"/>
      <c r="AY27" s="1398"/>
      <c r="AZ27" s="1399"/>
      <c r="BA27" s="1401"/>
      <c r="BB27" s="3064"/>
      <c r="BC27" s="3065"/>
      <c r="BD27" s="3066"/>
      <c r="BE27" s="3067"/>
      <c r="BF27" s="3068"/>
      <c r="BG27" s="3069"/>
      <c r="BH27" s="3069"/>
      <c r="BI27" s="3069"/>
      <c r="BJ27" s="3070"/>
    </row>
    <row r="28" spans="2:62" ht="20.25" customHeight="1" x14ac:dyDescent="0.2">
      <c r="B28" s="3107"/>
      <c r="C28" s="3122"/>
      <c r="D28" s="3123"/>
      <c r="E28" s="1385"/>
      <c r="F28" s="1386">
        <f>C27</f>
        <v>0</v>
      </c>
      <c r="G28" s="1385"/>
      <c r="H28" s="1386">
        <f>I27</f>
        <v>0</v>
      </c>
      <c r="I28" s="3124"/>
      <c r="J28" s="3125"/>
      <c r="K28" s="3126"/>
      <c r="L28" s="3127"/>
      <c r="M28" s="3127"/>
      <c r="N28" s="3123"/>
      <c r="O28" s="3058"/>
      <c r="P28" s="3059"/>
      <c r="Q28" s="3059"/>
      <c r="R28" s="3059"/>
      <c r="S28" s="3060"/>
      <c r="T28" s="1387" t="s">
        <v>2344</v>
      </c>
      <c r="U28" s="1388"/>
      <c r="V28" s="1389"/>
      <c r="W28" s="1390" t="str">
        <f>IF(W27="","",VLOOKUP(W27,'シフト記号表（従来型・ユニット型共通）'!$C$6:$L$47,10,FALSE))</f>
        <v/>
      </c>
      <c r="X28" s="1391" t="str">
        <f>IF(X27="","",VLOOKUP(X27,'シフト記号表（従来型・ユニット型共通）'!$C$6:$L$47,10,FALSE))</f>
        <v/>
      </c>
      <c r="Y28" s="1391" t="str">
        <f>IF(Y27="","",VLOOKUP(Y27,'シフト記号表（従来型・ユニット型共通）'!$C$6:$L$47,10,FALSE))</f>
        <v/>
      </c>
      <c r="Z28" s="1391" t="str">
        <f>IF(Z27="","",VLOOKUP(Z27,'シフト記号表（従来型・ユニット型共通）'!$C$6:$L$47,10,FALSE))</f>
        <v/>
      </c>
      <c r="AA28" s="1391" t="str">
        <f>IF(AA27="","",VLOOKUP(AA27,'シフト記号表（従来型・ユニット型共通）'!$C$6:$L$47,10,FALSE))</f>
        <v/>
      </c>
      <c r="AB28" s="1391" t="str">
        <f>IF(AB27="","",VLOOKUP(AB27,'シフト記号表（従来型・ユニット型共通）'!$C$6:$L$47,10,FALSE))</f>
        <v/>
      </c>
      <c r="AC28" s="1392" t="str">
        <f>IF(AC27="","",VLOOKUP(AC27,'シフト記号表（従来型・ユニット型共通）'!$C$6:$L$47,10,FALSE))</f>
        <v/>
      </c>
      <c r="AD28" s="1390" t="str">
        <f>IF(AD27="","",VLOOKUP(AD27,'シフト記号表（従来型・ユニット型共通）'!$C$6:$L$47,10,FALSE))</f>
        <v/>
      </c>
      <c r="AE28" s="1391" t="str">
        <f>IF(AE27="","",VLOOKUP(AE27,'シフト記号表（従来型・ユニット型共通）'!$C$6:$L$47,10,FALSE))</f>
        <v/>
      </c>
      <c r="AF28" s="1391" t="str">
        <f>IF(AF27="","",VLOOKUP(AF27,'シフト記号表（従来型・ユニット型共通）'!$C$6:$L$47,10,FALSE))</f>
        <v/>
      </c>
      <c r="AG28" s="1391" t="str">
        <f>IF(AG27="","",VLOOKUP(AG27,'シフト記号表（従来型・ユニット型共通）'!$C$6:$L$47,10,FALSE))</f>
        <v/>
      </c>
      <c r="AH28" s="1391" t="str">
        <f>IF(AH27="","",VLOOKUP(AH27,'シフト記号表（従来型・ユニット型共通）'!$C$6:$L$47,10,FALSE))</f>
        <v/>
      </c>
      <c r="AI28" s="1391" t="str">
        <f>IF(AI27="","",VLOOKUP(AI27,'シフト記号表（従来型・ユニット型共通）'!$C$6:$L$47,10,FALSE))</f>
        <v/>
      </c>
      <c r="AJ28" s="1392" t="str">
        <f>IF(AJ27="","",VLOOKUP(AJ27,'シフト記号表（従来型・ユニット型共通）'!$C$6:$L$47,10,FALSE))</f>
        <v/>
      </c>
      <c r="AK28" s="1390" t="str">
        <f>IF(AK27="","",VLOOKUP(AK27,'シフト記号表（従来型・ユニット型共通）'!$C$6:$L$47,10,FALSE))</f>
        <v/>
      </c>
      <c r="AL28" s="1391" t="str">
        <f>IF(AL27="","",VLOOKUP(AL27,'シフト記号表（従来型・ユニット型共通）'!$C$6:$L$47,10,FALSE))</f>
        <v/>
      </c>
      <c r="AM28" s="1391" t="str">
        <f>IF(AM27="","",VLOOKUP(AM27,'シフト記号表（従来型・ユニット型共通）'!$C$6:$L$47,10,FALSE))</f>
        <v/>
      </c>
      <c r="AN28" s="1391" t="str">
        <f>IF(AN27="","",VLOOKUP(AN27,'シフト記号表（従来型・ユニット型共通）'!$C$6:$L$47,10,FALSE))</f>
        <v/>
      </c>
      <c r="AO28" s="1391" t="str">
        <f>IF(AO27="","",VLOOKUP(AO27,'シフト記号表（従来型・ユニット型共通）'!$C$6:$L$47,10,FALSE))</f>
        <v/>
      </c>
      <c r="AP28" s="1391" t="str">
        <f>IF(AP27="","",VLOOKUP(AP27,'シフト記号表（従来型・ユニット型共通）'!$C$6:$L$47,10,FALSE))</f>
        <v/>
      </c>
      <c r="AQ28" s="1392" t="str">
        <f>IF(AQ27="","",VLOOKUP(AQ27,'シフト記号表（従来型・ユニット型共通）'!$C$6:$L$47,10,FALSE))</f>
        <v/>
      </c>
      <c r="AR28" s="1390" t="str">
        <f>IF(AR27="","",VLOOKUP(AR27,'シフト記号表（従来型・ユニット型共通）'!$C$6:$L$47,10,FALSE))</f>
        <v/>
      </c>
      <c r="AS28" s="1391" t="str">
        <f>IF(AS27="","",VLOOKUP(AS27,'シフト記号表（従来型・ユニット型共通）'!$C$6:$L$47,10,FALSE))</f>
        <v/>
      </c>
      <c r="AT28" s="1391" t="str">
        <f>IF(AT27="","",VLOOKUP(AT27,'シフト記号表（従来型・ユニット型共通）'!$C$6:$L$47,10,FALSE))</f>
        <v/>
      </c>
      <c r="AU28" s="1391" t="str">
        <f>IF(AU27="","",VLOOKUP(AU27,'シフト記号表（従来型・ユニット型共通）'!$C$6:$L$47,10,FALSE))</f>
        <v/>
      </c>
      <c r="AV28" s="1391" t="str">
        <f>IF(AV27="","",VLOOKUP(AV27,'シフト記号表（従来型・ユニット型共通）'!$C$6:$L$47,10,FALSE))</f>
        <v/>
      </c>
      <c r="AW28" s="1391" t="str">
        <f>IF(AW27="","",VLOOKUP(AW27,'シフト記号表（従来型・ユニット型共通）'!$C$6:$L$47,10,FALSE))</f>
        <v/>
      </c>
      <c r="AX28" s="1392" t="str">
        <f>IF(AX27="","",VLOOKUP(AX27,'シフト記号表（従来型・ユニット型共通）'!$C$6:$L$47,10,FALSE))</f>
        <v/>
      </c>
      <c r="AY28" s="1390" t="str">
        <f>IF(AY27="","",VLOOKUP(AY27,'シフト記号表（従来型・ユニット型共通）'!$C$6:$L$47,10,FALSE))</f>
        <v/>
      </c>
      <c r="AZ28" s="1391" t="str">
        <f>IF(AZ27="","",VLOOKUP(AZ27,'シフト記号表（従来型・ユニット型共通）'!$C$6:$L$47,10,FALSE))</f>
        <v/>
      </c>
      <c r="BA28" s="1391" t="str">
        <f>IF(BA27="","",VLOOKUP(BA27,'シフト記号表（従来型・ユニット型共通）'!$C$6:$L$47,10,FALSE))</f>
        <v/>
      </c>
      <c r="BB28" s="3119">
        <f>IF($BE$3="４週",SUM(W28:AX28),IF($BE$3="暦月",SUM(W28:BA28),""))</f>
        <v>0</v>
      </c>
      <c r="BC28" s="3120"/>
      <c r="BD28" s="3121">
        <f>IF($BE$3="４週",BB28/4,IF($BE$3="暦月",(BB28/($BE$8/7)),""))</f>
        <v>0</v>
      </c>
      <c r="BE28" s="3120"/>
      <c r="BF28" s="3116"/>
      <c r="BG28" s="3117"/>
      <c r="BH28" s="3117"/>
      <c r="BI28" s="3117"/>
      <c r="BJ28" s="3118"/>
    </row>
    <row r="29" spans="2:62" ht="20.25" customHeight="1" x14ac:dyDescent="0.2">
      <c r="B29" s="3079">
        <f>B27+1</f>
        <v>7</v>
      </c>
      <c r="C29" s="3089"/>
      <c r="D29" s="3090"/>
      <c r="E29" s="1385"/>
      <c r="F29" s="1386"/>
      <c r="G29" s="1385"/>
      <c r="H29" s="1386"/>
      <c r="I29" s="3093"/>
      <c r="J29" s="3094"/>
      <c r="K29" s="3097"/>
      <c r="L29" s="3098"/>
      <c r="M29" s="3098"/>
      <c r="N29" s="3090"/>
      <c r="O29" s="3058"/>
      <c r="P29" s="3059"/>
      <c r="Q29" s="3059"/>
      <c r="R29" s="3059"/>
      <c r="S29" s="3060"/>
      <c r="T29" s="1395" t="s">
        <v>2341</v>
      </c>
      <c r="U29" s="1396"/>
      <c r="V29" s="1397"/>
      <c r="W29" s="1398"/>
      <c r="X29" s="1399"/>
      <c r="Y29" s="1399"/>
      <c r="Z29" s="1399"/>
      <c r="AA29" s="1399"/>
      <c r="AB29" s="1399"/>
      <c r="AC29" s="1400"/>
      <c r="AD29" s="1398"/>
      <c r="AE29" s="1399"/>
      <c r="AF29" s="1399"/>
      <c r="AG29" s="1399"/>
      <c r="AH29" s="1399"/>
      <c r="AI29" s="1399"/>
      <c r="AJ29" s="1400"/>
      <c r="AK29" s="1398"/>
      <c r="AL29" s="1399"/>
      <c r="AM29" s="1399"/>
      <c r="AN29" s="1399"/>
      <c r="AO29" s="1399"/>
      <c r="AP29" s="1399"/>
      <c r="AQ29" s="1400"/>
      <c r="AR29" s="1398"/>
      <c r="AS29" s="1399"/>
      <c r="AT29" s="1399"/>
      <c r="AU29" s="1399"/>
      <c r="AV29" s="1399"/>
      <c r="AW29" s="1399"/>
      <c r="AX29" s="1400"/>
      <c r="AY29" s="1398"/>
      <c r="AZ29" s="1399"/>
      <c r="BA29" s="1401"/>
      <c r="BB29" s="3064"/>
      <c r="BC29" s="3065"/>
      <c r="BD29" s="3066"/>
      <c r="BE29" s="3067"/>
      <c r="BF29" s="3068"/>
      <c r="BG29" s="3069"/>
      <c r="BH29" s="3069"/>
      <c r="BI29" s="3069"/>
      <c r="BJ29" s="3070"/>
    </row>
    <row r="30" spans="2:62" ht="20.25" customHeight="1" x14ac:dyDescent="0.2">
      <c r="B30" s="3107"/>
      <c r="C30" s="3122"/>
      <c r="D30" s="3123"/>
      <c r="E30" s="1385"/>
      <c r="F30" s="1386">
        <f>C29</f>
        <v>0</v>
      </c>
      <c r="G30" s="1385"/>
      <c r="H30" s="1386">
        <f>I29</f>
        <v>0</v>
      </c>
      <c r="I30" s="3124"/>
      <c r="J30" s="3125"/>
      <c r="K30" s="3126"/>
      <c r="L30" s="3127"/>
      <c r="M30" s="3127"/>
      <c r="N30" s="3123"/>
      <c r="O30" s="3058"/>
      <c r="P30" s="3059"/>
      <c r="Q30" s="3059"/>
      <c r="R30" s="3059"/>
      <c r="S30" s="3060"/>
      <c r="T30" s="1387" t="s">
        <v>2344</v>
      </c>
      <c r="U30" s="1388"/>
      <c r="V30" s="1389"/>
      <c r="W30" s="1390" t="str">
        <f>IF(W29="","",VLOOKUP(W29,'シフト記号表（従来型・ユニット型共通）'!$C$6:$L$47,10,FALSE))</f>
        <v/>
      </c>
      <c r="X30" s="1391" t="str">
        <f>IF(X29="","",VLOOKUP(X29,'シフト記号表（従来型・ユニット型共通）'!$C$6:$L$47,10,FALSE))</f>
        <v/>
      </c>
      <c r="Y30" s="1391" t="str">
        <f>IF(Y29="","",VLOOKUP(Y29,'シフト記号表（従来型・ユニット型共通）'!$C$6:$L$47,10,FALSE))</f>
        <v/>
      </c>
      <c r="Z30" s="1391" t="str">
        <f>IF(Z29="","",VLOOKUP(Z29,'シフト記号表（従来型・ユニット型共通）'!$C$6:$L$47,10,FALSE))</f>
        <v/>
      </c>
      <c r="AA30" s="1391" t="str">
        <f>IF(AA29="","",VLOOKUP(AA29,'シフト記号表（従来型・ユニット型共通）'!$C$6:$L$47,10,FALSE))</f>
        <v/>
      </c>
      <c r="AB30" s="1391" t="str">
        <f>IF(AB29="","",VLOOKUP(AB29,'シフト記号表（従来型・ユニット型共通）'!$C$6:$L$47,10,FALSE))</f>
        <v/>
      </c>
      <c r="AC30" s="1392" t="str">
        <f>IF(AC29="","",VLOOKUP(AC29,'シフト記号表（従来型・ユニット型共通）'!$C$6:$L$47,10,FALSE))</f>
        <v/>
      </c>
      <c r="AD30" s="1390" t="str">
        <f>IF(AD29="","",VLOOKUP(AD29,'シフト記号表（従来型・ユニット型共通）'!$C$6:$L$47,10,FALSE))</f>
        <v/>
      </c>
      <c r="AE30" s="1391" t="str">
        <f>IF(AE29="","",VLOOKUP(AE29,'シフト記号表（従来型・ユニット型共通）'!$C$6:$L$47,10,FALSE))</f>
        <v/>
      </c>
      <c r="AF30" s="1391" t="str">
        <f>IF(AF29="","",VLOOKUP(AF29,'シフト記号表（従来型・ユニット型共通）'!$C$6:$L$47,10,FALSE))</f>
        <v/>
      </c>
      <c r="AG30" s="1391" t="str">
        <f>IF(AG29="","",VLOOKUP(AG29,'シフト記号表（従来型・ユニット型共通）'!$C$6:$L$47,10,FALSE))</f>
        <v/>
      </c>
      <c r="AH30" s="1391" t="str">
        <f>IF(AH29="","",VLOOKUP(AH29,'シフト記号表（従来型・ユニット型共通）'!$C$6:$L$47,10,FALSE))</f>
        <v/>
      </c>
      <c r="AI30" s="1391" t="str">
        <f>IF(AI29="","",VLOOKUP(AI29,'シフト記号表（従来型・ユニット型共通）'!$C$6:$L$47,10,FALSE))</f>
        <v/>
      </c>
      <c r="AJ30" s="1392" t="str">
        <f>IF(AJ29="","",VLOOKUP(AJ29,'シフト記号表（従来型・ユニット型共通）'!$C$6:$L$47,10,FALSE))</f>
        <v/>
      </c>
      <c r="AK30" s="1390" t="str">
        <f>IF(AK29="","",VLOOKUP(AK29,'シフト記号表（従来型・ユニット型共通）'!$C$6:$L$47,10,FALSE))</f>
        <v/>
      </c>
      <c r="AL30" s="1391" t="str">
        <f>IF(AL29="","",VLOOKUP(AL29,'シフト記号表（従来型・ユニット型共通）'!$C$6:$L$47,10,FALSE))</f>
        <v/>
      </c>
      <c r="AM30" s="1391" t="str">
        <f>IF(AM29="","",VLOOKUP(AM29,'シフト記号表（従来型・ユニット型共通）'!$C$6:$L$47,10,FALSE))</f>
        <v/>
      </c>
      <c r="AN30" s="1391" t="str">
        <f>IF(AN29="","",VLOOKUP(AN29,'シフト記号表（従来型・ユニット型共通）'!$C$6:$L$47,10,FALSE))</f>
        <v/>
      </c>
      <c r="AO30" s="1391" t="str">
        <f>IF(AO29="","",VLOOKUP(AO29,'シフト記号表（従来型・ユニット型共通）'!$C$6:$L$47,10,FALSE))</f>
        <v/>
      </c>
      <c r="AP30" s="1391" t="str">
        <f>IF(AP29="","",VLOOKUP(AP29,'シフト記号表（従来型・ユニット型共通）'!$C$6:$L$47,10,FALSE))</f>
        <v/>
      </c>
      <c r="AQ30" s="1392" t="str">
        <f>IF(AQ29="","",VLOOKUP(AQ29,'シフト記号表（従来型・ユニット型共通）'!$C$6:$L$47,10,FALSE))</f>
        <v/>
      </c>
      <c r="AR30" s="1390" t="str">
        <f>IF(AR29="","",VLOOKUP(AR29,'シフト記号表（従来型・ユニット型共通）'!$C$6:$L$47,10,FALSE))</f>
        <v/>
      </c>
      <c r="AS30" s="1391" t="str">
        <f>IF(AS29="","",VLOOKUP(AS29,'シフト記号表（従来型・ユニット型共通）'!$C$6:$L$47,10,FALSE))</f>
        <v/>
      </c>
      <c r="AT30" s="1391" t="str">
        <f>IF(AT29="","",VLOOKUP(AT29,'シフト記号表（従来型・ユニット型共通）'!$C$6:$L$47,10,FALSE))</f>
        <v/>
      </c>
      <c r="AU30" s="1391" t="str">
        <f>IF(AU29="","",VLOOKUP(AU29,'シフト記号表（従来型・ユニット型共通）'!$C$6:$L$47,10,FALSE))</f>
        <v/>
      </c>
      <c r="AV30" s="1391" t="str">
        <f>IF(AV29="","",VLOOKUP(AV29,'シフト記号表（従来型・ユニット型共通）'!$C$6:$L$47,10,FALSE))</f>
        <v/>
      </c>
      <c r="AW30" s="1391" t="str">
        <f>IF(AW29="","",VLOOKUP(AW29,'シフト記号表（従来型・ユニット型共通）'!$C$6:$L$47,10,FALSE))</f>
        <v/>
      </c>
      <c r="AX30" s="1392" t="str">
        <f>IF(AX29="","",VLOOKUP(AX29,'シフト記号表（従来型・ユニット型共通）'!$C$6:$L$47,10,FALSE))</f>
        <v/>
      </c>
      <c r="AY30" s="1390" t="str">
        <f>IF(AY29="","",VLOOKUP(AY29,'シフト記号表（従来型・ユニット型共通）'!$C$6:$L$47,10,FALSE))</f>
        <v/>
      </c>
      <c r="AZ30" s="1391" t="str">
        <f>IF(AZ29="","",VLOOKUP(AZ29,'シフト記号表（従来型・ユニット型共通）'!$C$6:$L$47,10,FALSE))</f>
        <v/>
      </c>
      <c r="BA30" s="1391" t="str">
        <f>IF(BA29="","",VLOOKUP(BA29,'シフト記号表（従来型・ユニット型共通）'!$C$6:$L$47,10,FALSE))</f>
        <v/>
      </c>
      <c r="BB30" s="3119">
        <f>IF($BE$3="４週",SUM(W30:AX30),IF($BE$3="暦月",SUM(W30:BA30),""))</f>
        <v>0</v>
      </c>
      <c r="BC30" s="3120"/>
      <c r="BD30" s="3121">
        <f>IF($BE$3="４週",BB30/4,IF($BE$3="暦月",(BB30/($BE$8/7)),""))</f>
        <v>0</v>
      </c>
      <c r="BE30" s="3120"/>
      <c r="BF30" s="3116"/>
      <c r="BG30" s="3117"/>
      <c r="BH30" s="3117"/>
      <c r="BI30" s="3117"/>
      <c r="BJ30" s="3118"/>
    </row>
    <row r="31" spans="2:62" ht="20.25" customHeight="1" x14ac:dyDescent="0.2">
      <c r="B31" s="3079">
        <f>B29+1</f>
        <v>8</v>
      </c>
      <c r="C31" s="3089"/>
      <c r="D31" s="3090"/>
      <c r="E31" s="1385"/>
      <c r="F31" s="1386"/>
      <c r="G31" s="1385"/>
      <c r="H31" s="1386"/>
      <c r="I31" s="3093"/>
      <c r="J31" s="3094"/>
      <c r="K31" s="3097"/>
      <c r="L31" s="3098"/>
      <c r="M31" s="3098"/>
      <c r="N31" s="3090"/>
      <c r="O31" s="3058"/>
      <c r="P31" s="3059"/>
      <c r="Q31" s="3059"/>
      <c r="R31" s="3059"/>
      <c r="S31" s="3060"/>
      <c r="T31" s="1395" t="s">
        <v>2341</v>
      </c>
      <c r="U31" s="1396"/>
      <c r="V31" s="1397"/>
      <c r="W31" s="1398"/>
      <c r="X31" s="1399"/>
      <c r="Y31" s="1399"/>
      <c r="Z31" s="1399"/>
      <c r="AA31" s="1399"/>
      <c r="AB31" s="1399"/>
      <c r="AC31" s="1400"/>
      <c r="AD31" s="1398"/>
      <c r="AE31" s="1399"/>
      <c r="AF31" s="1399"/>
      <c r="AG31" s="1399"/>
      <c r="AH31" s="1399"/>
      <c r="AI31" s="1399"/>
      <c r="AJ31" s="1400"/>
      <c r="AK31" s="1398"/>
      <c r="AL31" s="1399"/>
      <c r="AM31" s="1399"/>
      <c r="AN31" s="1399"/>
      <c r="AO31" s="1399"/>
      <c r="AP31" s="1399"/>
      <c r="AQ31" s="1400"/>
      <c r="AR31" s="1398"/>
      <c r="AS31" s="1399"/>
      <c r="AT31" s="1399"/>
      <c r="AU31" s="1399"/>
      <c r="AV31" s="1399"/>
      <c r="AW31" s="1399"/>
      <c r="AX31" s="1400"/>
      <c r="AY31" s="1398"/>
      <c r="AZ31" s="1399"/>
      <c r="BA31" s="1401"/>
      <c r="BB31" s="3064"/>
      <c r="BC31" s="3065"/>
      <c r="BD31" s="3066"/>
      <c r="BE31" s="3067"/>
      <c r="BF31" s="3068"/>
      <c r="BG31" s="3069"/>
      <c r="BH31" s="3069"/>
      <c r="BI31" s="3069"/>
      <c r="BJ31" s="3070"/>
    </row>
    <row r="32" spans="2:62" ht="20.25" customHeight="1" x14ac:dyDescent="0.2">
      <c r="B32" s="3107"/>
      <c r="C32" s="3122"/>
      <c r="D32" s="3123"/>
      <c r="E32" s="1385"/>
      <c r="F32" s="1386">
        <f>C31</f>
        <v>0</v>
      </c>
      <c r="G32" s="1385"/>
      <c r="H32" s="1386">
        <f>I31</f>
        <v>0</v>
      </c>
      <c r="I32" s="3124"/>
      <c r="J32" s="3125"/>
      <c r="K32" s="3126"/>
      <c r="L32" s="3127"/>
      <c r="M32" s="3127"/>
      <c r="N32" s="3123"/>
      <c r="O32" s="3058"/>
      <c r="P32" s="3059"/>
      <c r="Q32" s="3059"/>
      <c r="R32" s="3059"/>
      <c r="S32" s="3060"/>
      <c r="T32" s="1387" t="s">
        <v>2344</v>
      </c>
      <c r="U32" s="1388"/>
      <c r="V32" s="1389"/>
      <c r="W32" s="1390" t="str">
        <f>IF(W31="","",VLOOKUP(W31,'シフト記号表（従来型・ユニット型共通）'!$C$6:$L$47,10,FALSE))</f>
        <v/>
      </c>
      <c r="X32" s="1391" t="str">
        <f>IF(X31="","",VLOOKUP(X31,'シフト記号表（従来型・ユニット型共通）'!$C$6:$L$47,10,FALSE))</f>
        <v/>
      </c>
      <c r="Y32" s="1391" t="str">
        <f>IF(Y31="","",VLOOKUP(Y31,'シフト記号表（従来型・ユニット型共通）'!$C$6:$L$47,10,FALSE))</f>
        <v/>
      </c>
      <c r="Z32" s="1391" t="str">
        <f>IF(Z31="","",VLOOKUP(Z31,'シフト記号表（従来型・ユニット型共通）'!$C$6:$L$47,10,FALSE))</f>
        <v/>
      </c>
      <c r="AA32" s="1391" t="str">
        <f>IF(AA31="","",VLOOKUP(AA31,'シフト記号表（従来型・ユニット型共通）'!$C$6:$L$47,10,FALSE))</f>
        <v/>
      </c>
      <c r="AB32" s="1391" t="str">
        <f>IF(AB31="","",VLOOKUP(AB31,'シフト記号表（従来型・ユニット型共通）'!$C$6:$L$47,10,FALSE))</f>
        <v/>
      </c>
      <c r="AC32" s="1392" t="str">
        <f>IF(AC31="","",VLOOKUP(AC31,'シフト記号表（従来型・ユニット型共通）'!$C$6:$L$47,10,FALSE))</f>
        <v/>
      </c>
      <c r="AD32" s="1390" t="str">
        <f>IF(AD31="","",VLOOKUP(AD31,'シフト記号表（従来型・ユニット型共通）'!$C$6:$L$47,10,FALSE))</f>
        <v/>
      </c>
      <c r="AE32" s="1391" t="str">
        <f>IF(AE31="","",VLOOKUP(AE31,'シフト記号表（従来型・ユニット型共通）'!$C$6:$L$47,10,FALSE))</f>
        <v/>
      </c>
      <c r="AF32" s="1391" t="str">
        <f>IF(AF31="","",VLOOKUP(AF31,'シフト記号表（従来型・ユニット型共通）'!$C$6:$L$47,10,FALSE))</f>
        <v/>
      </c>
      <c r="AG32" s="1391" t="str">
        <f>IF(AG31="","",VLOOKUP(AG31,'シフト記号表（従来型・ユニット型共通）'!$C$6:$L$47,10,FALSE))</f>
        <v/>
      </c>
      <c r="AH32" s="1391" t="str">
        <f>IF(AH31="","",VLOOKUP(AH31,'シフト記号表（従来型・ユニット型共通）'!$C$6:$L$47,10,FALSE))</f>
        <v/>
      </c>
      <c r="AI32" s="1391" t="str">
        <f>IF(AI31="","",VLOOKUP(AI31,'シフト記号表（従来型・ユニット型共通）'!$C$6:$L$47,10,FALSE))</f>
        <v/>
      </c>
      <c r="AJ32" s="1392" t="str">
        <f>IF(AJ31="","",VLOOKUP(AJ31,'シフト記号表（従来型・ユニット型共通）'!$C$6:$L$47,10,FALSE))</f>
        <v/>
      </c>
      <c r="AK32" s="1390" t="str">
        <f>IF(AK31="","",VLOOKUP(AK31,'シフト記号表（従来型・ユニット型共通）'!$C$6:$L$47,10,FALSE))</f>
        <v/>
      </c>
      <c r="AL32" s="1391" t="str">
        <f>IF(AL31="","",VLOOKUP(AL31,'シフト記号表（従来型・ユニット型共通）'!$C$6:$L$47,10,FALSE))</f>
        <v/>
      </c>
      <c r="AM32" s="1391" t="str">
        <f>IF(AM31="","",VLOOKUP(AM31,'シフト記号表（従来型・ユニット型共通）'!$C$6:$L$47,10,FALSE))</f>
        <v/>
      </c>
      <c r="AN32" s="1391" t="str">
        <f>IF(AN31="","",VLOOKUP(AN31,'シフト記号表（従来型・ユニット型共通）'!$C$6:$L$47,10,FALSE))</f>
        <v/>
      </c>
      <c r="AO32" s="1391" t="str">
        <f>IF(AO31="","",VLOOKUP(AO31,'シフト記号表（従来型・ユニット型共通）'!$C$6:$L$47,10,FALSE))</f>
        <v/>
      </c>
      <c r="AP32" s="1391" t="str">
        <f>IF(AP31="","",VLOOKUP(AP31,'シフト記号表（従来型・ユニット型共通）'!$C$6:$L$47,10,FALSE))</f>
        <v/>
      </c>
      <c r="AQ32" s="1392" t="str">
        <f>IF(AQ31="","",VLOOKUP(AQ31,'シフト記号表（従来型・ユニット型共通）'!$C$6:$L$47,10,FALSE))</f>
        <v/>
      </c>
      <c r="AR32" s="1390" t="str">
        <f>IF(AR31="","",VLOOKUP(AR31,'シフト記号表（従来型・ユニット型共通）'!$C$6:$L$47,10,FALSE))</f>
        <v/>
      </c>
      <c r="AS32" s="1391" t="str">
        <f>IF(AS31="","",VLOOKUP(AS31,'シフト記号表（従来型・ユニット型共通）'!$C$6:$L$47,10,FALSE))</f>
        <v/>
      </c>
      <c r="AT32" s="1391" t="str">
        <f>IF(AT31="","",VLOOKUP(AT31,'シフト記号表（従来型・ユニット型共通）'!$C$6:$L$47,10,FALSE))</f>
        <v/>
      </c>
      <c r="AU32" s="1391" t="str">
        <f>IF(AU31="","",VLOOKUP(AU31,'シフト記号表（従来型・ユニット型共通）'!$C$6:$L$47,10,FALSE))</f>
        <v/>
      </c>
      <c r="AV32" s="1391" t="str">
        <f>IF(AV31="","",VLOOKUP(AV31,'シフト記号表（従来型・ユニット型共通）'!$C$6:$L$47,10,FALSE))</f>
        <v/>
      </c>
      <c r="AW32" s="1391" t="str">
        <f>IF(AW31="","",VLOOKUP(AW31,'シフト記号表（従来型・ユニット型共通）'!$C$6:$L$47,10,FALSE))</f>
        <v/>
      </c>
      <c r="AX32" s="1392" t="str">
        <f>IF(AX31="","",VLOOKUP(AX31,'シフト記号表（従来型・ユニット型共通）'!$C$6:$L$47,10,FALSE))</f>
        <v/>
      </c>
      <c r="AY32" s="1390" t="str">
        <f>IF(AY31="","",VLOOKUP(AY31,'シフト記号表（従来型・ユニット型共通）'!$C$6:$L$47,10,FALSE))</f>
        <v/>
      </c>
      <c r="AZ32" s="1391" t="str">
        <f>IF(AZ31="","",VLOOKUP(AZ31,'シフト記号表（従来型・ユニット型共通）'!$C$6:$L$47,10,FALSE))</f>
        <v/>
      </c>
      <c r="BA32" s="1391" t="str">
        <f>IF(BA31="","",VLOOKUP(BA31,'シフト記号表（従来型・ユニット型共通）'!$C$6:$L$47,10,FALSE))</f>
        <v/>
      </c>
      <c r="BB32" s="3119">
        <f>IF($BE$3="４週",SUM(W32:AX32),IF($BE$3="暦月",SUM(W32:BA32),""))</f>
        <v>0</v>
      </c>
      <c r="BC32" s="3120"/>
      <c r="BD32" s="3121">
        <f>IF($BE$3="４週",BB32/4,IF($BE$3="暦月",(BB32/($BE$8/7)),""))</f>
        <v>0</v>
      </c>
      <c r="BE32" s="3120"/>
      <c r="BF32" s="3116"/>
      <c r="BG32" s="3117"/>
      <c r="BH32" s="3117"/>
      <c r="BI32" s="3117"/>
      <c r="BJ32" s="3118"/>
    </row>
    <row r="33" spans="2:62" ht="20.25" customHeight="1" x14ac:dyDescent="0.2">
      <c r="B33" s="3079">
        <f>B31+1</f>
        <v>9</v>
      </c>
      <c r="C33" s="3089"/>
      <c r="D33" s="3090"/>
      <c r="E33" s="1385"/>
      <c r="F33" s="1386"/>
      <c r="G33" s="1385"/>
      <c r="H33" s="1386"/>
      <c r="I33" s="3093"/>
      <c r="J33" s="3094"/>
      <c r="K33" s="3097"/>
      <c r="L33" s="3098"/>
      <c r="M33" s="3098"/>
      <c r="N33" s="3090"/>
      <c r="O33" s="3058"/>
      <c r="P33" s="3059"/>
      <c r="Q33" s="3059"/>
      <c r="R33" s="3059"/>
      <c r="S33" s="3060"/>
      <c r="T33" s="1395" t="s">
        <v>2341</v>
      </c>
      <c r="U33" s="1396"/>
      <c r="V33" s="1397"/>
      <c r="W33" s="1398"/>
      <c r="X33" s="1399"/>
      <c r="Y33" s="1399"/>
      <c r="Z33" s="1399"/>
      <c r="AA33" s="1399"/>
      <c r="AB33" s="1399"/>
      <c r="AC33" s="1400"/>
      <c r="AD33" s="1398"/>
      <c r="AE33" s="1399"/>
      <c r="AF33" s="1399"/>
      <c r="AG33" s="1399"/>
      <c r="AH33" s="1399"/>
      <c r="AI33" s="1399"/>
      <c r="AJ33" s="1400"/>
      <c r="AK33" s="1398"/>
      <c r="AL33" s="1399"/>
      <c r="AM33" s="1399"/>
      <c r="AN33" s="1399"/>
      <c r="AO33" s="1399"/>
      <c r="AP33" s="1399"/>
      <c r="AQ33" s="1400"/>
      <c r="AR33" s="1398"/>
      <c r="AS33" s="1399"/>
      <c r="AT33" s="1399"/>
      <c r="AU33" s="1399"/>
      <c r="AV33" s="1399"/>
      <c r="AW33" s="1399"/>
      <c r="AX33" s="1400"/>
      <c r="AY33" s="1398"/>
      <c r="AZ33" s="1399"/>
      <c r="BA33" s="1401"/>
      <c r="BB33" s="3064"/>
      <c r="BC33" s="3065"/>
      <c r="BD33" s="3066"/>
      <c r="BE33" s="3067"/>
      <c r="BF33" s="3068"/>
      <c r="BG33" s="3069"/>
      <c r="BH33" s="3069"/>
      <c r="BI33" s="3069"/>
      <c r="BJ33" s="3070"/>
    </row>
    <row r="34" spans="2:62" ht="20.25" customHeight="1" x14ac:dyDescent="0.2">
      <c r="B34" s="3107"/>
      <c r="C34" s="3122"/>
      <c r="D34" s="3123"/>
      <c r="E34" s="1385"/>
      <c r="F34" s="1386">
        <f>C33</f>
        <v>0</v>
      </c>
      <c r="G34" s="1385"/>
      <c r="H34" s="1386">
        <f>I33</f>
        <v>0</v>
      </c>
      <c r="I34" s="3124"/>
      <c r="J34" s="3125"/>
      <c r="K34" s="3126"/>
      <c r="L34" s="3127"/>
      <c r="M34" s="3127"/>
      <c r="N34" s="3123"/>
      <c r="O34" s="3058"/>
      <c r="P34" s="3059"/>
      <c r="Q34" s="3059"/>
      <c r="R34" s="3059"/>
      <c r="S34" s="3060"/>
      <c r="T34" s="1402" t="s">
        <v>2344</v>
      </c>
      <c r="U34" s="1403"/>
      <c r="V34" s="1404"/>
      <c r="W34" s="1390" t="str">
        <f>IF(W33="","",VLOOKUP(W33,'シフト記号表（従来型・ユニット型共通）'!$C$6:$L$47,10,FALSE))</f>
        <v/>
      </c>
      <c r="X34" s="1391" t="str">
        <f>IF(X33="","",VLOOKUP(X33,'シフト記号表（従来型・ユニット型共通）'!$C$6:$L$47,10,FALSE))</f>
        <v/>
      </c>
      <c r="Y34" s="1391" t="str">
        <f>IF(Y33="","",VLOOKUP(Y33,'シフト記号表（従来型・ユニット型共通）'!$C$6:$L$47,10,FALSE))</f>
        <v/>
      </c>
      <c r="Z34" s="1391" t="str">
        <f>IF(Z33="","",VLOOKUP(Z33,'シフト記号表（従来型・ユニット型共通）'!$C$6:$L$47,10,FALSE))</f>
        <v/>
      </c>
      <c r="AA34" s="1391" t="str">
        <f>IF(AA33="","",VLOOKUP(AA33,'シフト記号表（従来型・ユニット型共通）'!$C$6:$L$47,10,FALSE))</f>
        <v/>
      </c>
      <c r="AB34" s="1391" t="str">
        <f>IF(AB33="","",VLOOKUP(AB33,'シフト記号表（従来型・ユニット型共通）'!$C$6:$L$47,10,FALSE))</f>
        <v/>
      </c>
      <c r="AC34" s="1392" t="str">
        <f>IF(AC33="","",VLOOKUP(AC33,'シフト記号表（従来型・ユニット型共通）'!$C$6:$L$47,10,FALSE))</f>
        <v/>
      </c>
      <c r="AD34" s="1390" t="str">
        <f>IF(AD33="","",VLOOKUP(AD33,'シフト記号表（従来型・ユニット型共通）'!$C$6:$L$47,10,FALSE))</f>
        <v/>
      </c>
      <c r="AE34" s="1391" t="str">
        <f>IF(AE33="","",VLOOKUP(AE33,'シフト記号表（従来型・ユニット型共通）'!$C$6:$L$47,10,FALSE))</f>
        <v/>
      </c>
      <c r="AF34" s="1391" t="str">
        <f>IF(AF33="","",VLOOKUP(AF33,'シフト記号表（従来型・ユニット型共通）'!$C$6:$L$47,10,FALSE))</f>
        <v/>
      </c>
      <c r="AG34" s="1391" t="str">
        <f>IF(AG33="","",VLOOKUP(AG33,'シフト記号表（従来型・ユニット型共通）'!$C$6:$L$47,10,FALSE))</f>
        <v/>
      </c>
      <c r="AH34" s="1391" t="str">
        <f>IF(AH33="","",VLOOKUP(AH33,'シフト記号表（従来型・ユニット型共通）'!$C$6:$L$47,10,FALSE))</f>
        <v/>
      </c>
      <c r="AI34" s="1391" t="str">
        <f>IF(AI33="","",VLOOKUP(AI33,'シフト記号表（従来型・ユニット型共通）'!$C$6:$L$47,10,FALSE))</f>
        <v/>
      </c>
      <c r="AJ34" s="1392" t="str">
        <f>IF(AJ33="","",VLOOKUP(AJ33,'シフト記号表（従来型・ユニット型共通）'!$C$6:$L$47,10,FALSE))</f>
        <v/>
      </c>
      <c r="AK34" s="1390" t="str">
        <f>IF(AK33="","",VLOOKUP(AK33,'シフト記号表（従来型・ユニット型共通）'!$C$6:$L$47,10,FALSE))</f>
        <v/>
      </c>
      <c r="AL34" s="1391" t="str">
        <f>IF(AL33="","",VLOOKUP(AL33,'シフト記号表（従来型・ユニット型共通）'!$C$6:$L$47,10,FALSE))</f>
        <v/>
      </c>
      <c r="AM34" s="1391" t="str">
        <f>IF(AM33="","",VLOOKUP(AM33,'シフト記号表（従来型・ユニット型共通）'!$C$6:$L$47,10,FALSE))</f>
        <v/>
      </c>
      <c r="AN34" s="1391" t="str">
        <f>IF(AN33="","",VLOOKUP(AN33,'シフト記号表（従来型・ユニット型共通）'!$C$6:$L$47,10,FALSE))</f>
        <v/>
      </c>
      <c r="AO34" s="1391" t="str">
        <f>IF(AO33="","",VLOOKUP(AO33,'シフト記号表（従来型・ユニット型共通）'!$C$6:$L$47,10,FALSE))</f>
        <v/>
      </c>
      <c r="AP34" s="1391" t="str">
        <f>IF(AP33="","",VLOOKUP(AP33,'シフト記号表（従来型・ユニット型共通）'!$C$6:$L$47,10,FALSE))</f>
        <v/>
      </c>
      <c r="AQ34" s="1392" t="str">
        <f>IF(AQ33="","",VLOOKUP(AQ33,'シフト記号表（従来型・ユニット型共通）'!$C$6:$L$47,10,FALSE))</f>
        <v/>
      </c>
      <c r="AR34" s="1390" t="str">
        <f>IF(AR33="","",VLOOKUP(AR33,'シフト記号表（従来型・ユニット型共通）'!$C$6:$L$47,10,FALSE))</f>
        <v/>
      </c>
      <c r="AS34" s="1391" t="str">
        <f>IF(AS33="","",VLOOKUP(AS33,'シフト記号表（従来型・ユニット型共通）'!$C$6:$L$47,10,FALSE))</f>
        <v/>
      </c>
      <c r="AT34" s="1391" t="str">
        <f>IF(AT33="","",VLOOKUP(AT33,'シフト記号表（従来型・ユニット型共通）'!$C$6:$L$47,10,FALSE))</f>
        <v/>
      </c>
      <c r="AU34" s="1391" t="str">
        <f>IF(AU33="","",VLOOKUP(AU33,'シフト記号表（従来型・ユニット型共通）'!$C$6:$L$47,10,FALSE))</f>
        <v/>
      </c>
      <c r="AV34" s="1391" t="str">
        <f>IF(AV33="","",VLOOKUP(AV33,'シフト記号表（従来型・ユニット型共通）'!$C$6:$L$47,10,FALSE))</f>
        <v/>
      </c>
      <c r="AW34" s="1391" t="str">
        <f>IF(AW33="","",VLOOKUP(AW33,'シフト記号表（従来型・ユニット型共通）'!$C$6:$L$47,10,FALSE))</f>
        <v/>
      </c>
      <c r="AX34" s="1392" t="str">
        <f>IF(AX33="","",VLOOKUP(AX33,'シフト記号表（従来型・ユニット型共通）'!$C$6:$L$47,10,FALSE))</f>
        <v/>
      </c>
      <c r="AY34" s="1390" t="str">
        <f>IF(AY33="","",VLOOKUP(AY33,'シフト記号表（従来型・ユニット型共通）'!$C$6:$L$47,10,FALSE))</f>
        <v/>
      </c>
      <c r="AZ34" s="1391" t="str">
        <f>IF(AZ33="","",VLOOKUP(AZ33,'シフト記号表（従来型・ユニット型共通）'!$C$6:$L$47,10,FALSE))</f>
        <v/>
      </c>
      <c r="BA34" s="1391" t="str">
        <f>IF(BA33="","",VLOOKUP(BA33,'シフト記号表（従来型・ユニット型共通）'!$C$6:$L$47,10,FALSE))</f>
        <v/>
      </c>
      <c r="BB34" s="3119">
        <f>IF($BE$3="４週",SUM(W34:AX34),IF($BE$3="暦月",SUM(W34:BA34),""))</f>
        <v>0</v>
      </c>
      <c r="BC34" s="3120"/>
      <c r="BD34" s="3121">
        <f>IF($BE$3="４週",BB34/4,IF($BE$3="暦月",(BB34/($BE$8/7)),""))</f>
        <v>0</v>
      </c>
      <c r="BE34" s="3120"/>
      <c r="BF34" s="3116"/>
      <c r="BG34" s="3117"/>
      <c r="BH34" s="3117"/>
      <c r="BI34" s="3117"/>
      <c r="BJ34" s="3118"/>
    </row>
    <row r="35" spans="2:62" ht="20.25" customHeight="1" x14ac:dyDescent="0.2">
      <c r="B35" s="3079">
        <f>B33+1</f>
        <v>10</v>
      </c>
      <c r="C35" s="3089"/>
      <c r="D35" s="3090"/>
      <c r="E35" s="1385"/>
      <c r="F35" s="1386"/>
      <c r="G35" s="1385"/>
      <c r="H35" s="1386"/>
      <c r="I35" s="3093"/>
      <c r="J35" s="3094"/>
      <c r="K35" s="3097"/>
      <c r="L35" s="3098"/>
      <c r="M35" s="3098"/>
      <c r="N35" s="3090"/>
      <c r="O35" s="3058"/>
      <c r="P35" s="3059"/>
      <c r="Q35" s="3059"/>
      <c r="R35" s="3059"/>
      <c r="S35" s="3060"/>
      <c r="T35" s="1405" t="s">
        <v>2341</v>
      </c>
      <c r="V35" s="1406"/>
      <c r="W35" s="1398"/>
      <c r="X35" s="1399"/>
      <c r="Y35" s="1399"/>
      <c r="Z35" s="1399"/>
      <c r="AA35" s="1399"/>
      <c r="AB35" s="1399"/>
      <c r="AC35" s="1400"/>
      <c r="AD35" s="1398"/>
      <c r="AE35" s="1399"/>
      <c r="AF35" s="1399"/>
      <c r="AG35" s="1399"/>
      <c r="AH35" s="1399"/>
      <c r="AI35" s="1399"/>
      <c r="AJ35" s="1400"/>
      <c r="AK35" s="1398"/>
      <c r="AL35" s="1399"/>
      <c r="AM35" s="1399"/>
      <c r="AN35" s="1399"/>
      <c r="AO35" s="1399"/>
      <c r="AP35" s="1399"/>
      <c r="AQ35" s="1400"/>
      <c r="AR35" s="1398"/>
      <c r="AS35" s="1399"/>
      <c r="AT35" s="1399"/>
      <c r="AU35" s="1399"/>
      <c r="AV35" s="1399"/>
      <c r="AW35" s="1399"/>
      <c r="AX35" s="1400"/>
      <c r="AY35" s="1398"/>
      <c r="AZ35" s="1399"/>
      <c r="BA35" s="1401"/>
      <c r="BB35" s="3064"/>
      <c r="BC35" s="3065"/>
      <c r="BD35" s="3066"/>
      <c r="BE35" s="3067"/>
      <c r="BF35" s="3068"/>
      <c r="BG35" s="3069"/>
      <c r="BH35" s="3069"/>
      <c r="BI35" s="3069"/>
      <c r="BJ35" s="3070"/>
    </row>
    <row r="36" spans="2:62" ht="20.25" customHeight="1" x14ac:dyDescent="0.2">
      <c r="B36" s="3107"/>
      <c r="C36" s="3122"/>
      <c r="D36" s="3123"/>
      <c r="E36" s="1385"/>
      <c r="F36" s="1386">
        <f>C35</f>
        <v>0</v>
      </c>
      <c r="G36" s="1385"/>
      <c r="H36" s="1386">
        <f>I35</f>
        <v>0</v>
      </c>
      <c r="I36" s="3124"/>
      <c r="J36" s="3125"/>
      <c r="K36" s="3126"/>
      <c r="L36" s="3127"/>
      <c r="M36" s="3127"/>
      <c r="N36" s="3123"/>
      <c r="O36" s="3058"/>
      <c r="P36" s="3059"/>
      <c r="Q36" s="3059"/>
      <c r="R36" s="3059"/>
      <c r="S36" s="3060"/>
      <c r="T36" s="1402" t="s">
        <v>2344</v>
      </c>
      <c r="U36" s="1403"/>
      <c r="V36" s="1404"/>
      <c r="W36" s="1390" t="str">
        <f>IF(W35="","",VLOOKUP(W35,'シフト記号表（従来型・ユニット型共通）'!$C$6:$L$47,10,FALSE))</f>
        <v/>
      </c>
      <c r="X36" s="1391" t="str">
        <f>IF(X35="","",VLOOKUP(X35,'シフト記号表（従来型・ユニット型共通）'!$C$6:$L$47,10,FALSE))</f>
        <v/>
      </c>
      <c r="Y36" s="1391" t="str">
        <f>IF(Y35="","",VLOOKUP(Y35,'シフト記号表（従来型・ユニット型共通）'!$C$6:$L$47,10,FALSE))</f>
        <v/>
      </c>
      <c r="Z36" s="1391" t="str">
        <f>IF(Z35="","",VLOOKUP(Z35,'シフト記号表（従来型・ユニット型共通）'!$C$6:$L$47,10,FALSE))</f>
        <v/>
      </c>
      <c r="AA36" s="1391" t="str">
        <f>IF(AA35="","",VLOOKUP(AA35,'シフト記号表（従来型・ユニット型共通）'!$C$6:$L$47,10,FALSE))</f>
        <v/>
      </c>
      <c r="AB36" s="1391" t="str">
        <f>IF(AB35="","",VLOOKUP(AB35,'シフト記号表（従来型・ユニット型共通）'!$C$6:$L$47,10,FALSE))</f>
        <v/>
      </c>
      <c r="AC36" s="1392" t="str">
        <f>IF(AC35="","",VLOOKUP(AC35,'シフト記号表（従来型・ユニット型共通）'!$C$6:$L$47,10,FALSE))</f>
        <v/>
      </c>
      <c r="AD36" s="1390" t="str">
        <f>IF(AD35="","",VLOOKUP(AD35,'シフト記号表（従来型・ユニット型共通）'!$C$6:$L$47,10,FALSE))</f>
        <v/>
      </c>
      <c r="AE36" s="1391" t="str">
        <f>IF(AE35="","",VLOOKUP(AE35,'シフト記号表（従来型・ユニット型共通）'!$C$6:$L$47,10,FALSE))</f>
        <v/>
      </c>
      <c r="AF36" s="1391" t="str">
        <f>IF(AF35="","",VLOOKUP(AF35,'シフト記号表（従来型・ユニット型共通）'!$C$6:$L$47,10,FALSE))</f>
        <v/>
      </c>
      <c r="AG36" s="1391" t="str">
        <f>IF(AG35="","",VLOOKUP(AG35,'シフト記号表（従来型・ユニット型共通）'!$C$6:$L$47,10,FALSE))</f>
        <v/>
      </c>
      <c r="AH36" s="1391" t="str">
        <f>IF(AH35="","",VLOOKUP(AH35,'シフト記号表（従来型・ユニット型共通）'!$C$6:$L$47,10,FALSE))</f>
        <v/>
      </c>
      <c r="AI36" s="1391" t="str">
        <f>IF(AI35="","",VLOOKUP(AI35,'シフト記号表（従来型・ユニット型共通）'!$C$6:$L$47,10,FALSE))</f>
        <v/>
      </c>
      <c r="AJ36" s="1392" t="str">
        <f>IF(AJ35="","",VLOOKUP(AJ35,'シフト記号表（従来型・ユニット型共通）'!$C$6:$L$47,10,FALSE))</f>
        <v/>
      </c>
      <c r="AK36" s="1390" t="str">
        <f>IF(AK35="","",VLOOKUP(AK35,'シフト記号表（従来型・ユニット型共通）'!$C$6:$L$47,10,FALSE))</f>
        <v/>
      </c>
      <c r="AL36" s="1391" t="str">
        <f>IF(AL35="","",VLOOKUP(AL35,'シフト記号表（従来型・ユニット型共通）'!$C$6:$L$47,10,FALSE))</f>
        <v/>
      </c>
      <c r="AM36" s="1391" t="str">
        <f>IF(AM35="","",VLOOKUP(AM35,'シフト記号表（従来型・ユニット型共通）'!$C$6:$L$47,10,FALSE))</f>
        <v/>
      </c>
      <c r="AN36" s="1391" t="str">
        <f>IF(AN35="","",VLOOKUP(AN35,'シフト記号表（従来型・ユニット型共通）'!$C$6:$L$47,10,FALSE))</f>
        <v/>
      </c>
      <c r="AO36" s="1391" t="str">
        <f>IF(AO35="","",VLOOKUP(AO35,'シフト記号表（従来型・ユニット型共通）'!$C$6:$L$47,10,FALSE))</f>
        <v/>
      </c>
      <c r="AP36" s="1391" t="str">
        <f>IF(AP35="","",VLOOKUP(AP35,'シフト記号表（従来型・ユニット型共通）'!$C$6:$L$47,10,FALSE))</f>
        <v/>
      </c>
      <c r="AQ36" s="1392" t="str">
        <f>IF(AQ35="","",VLOOKUP(AQ35,'シフト記号表（従来型・ユニット型共通）'!$C$6:$L$47,10,FALSE))</f>
        <v/>
      </c>
      <c r="AR36" s="1390" t="str">
        <f>IF(AR35="","",VLOOKUP(AR35,'シフト記号表（従来型・ユニット型共通）'!$C$6:$L$47,10,FALSE))</f>
        <v/>
      </c>
      <c r="AS36" s="1391" t="str">
        <f>IF(AS35="","",VLOOKUP(AS35,'シフト記号表（従来型・ユニット型共通）'!$C$6:$L$47,10,FALSE))</f>
        <v/>
      </c>
      <c r="AT36" s="1391" t="str">
        <f>IF(AT35="","",VLOOKUP(AT35,'シフト記号表（従来型・ユニット型共通）'!$C$6:$L$47,10,FALSE))</f>
        <v/>
      </c>
      <c r="AU36" s="1391" t="str">
        <f>IF(AU35="","",VLOOKUP(AU35,'シフト記号表（従来型・ユニット型共通）'!$C$6:$L$47,10,FALSE))</f>
        <v/>
      </c>
      <c r="AV36" s="1391" t="str">
        <f>IF(AV35="","",VLOOKUP(AV35,'シフト記号表（従来型・ユニット型共通）'!$C$6:$L$47,10,FALSE))</f>
        <v/>
      </c>
      <c r="AW36" s="1391" t="str">
        <f>IF(AW35="","",VLOOKUP(AW35,'シフト記号表（従来型・ユニット型共通）'!$C$6:$L$47,10,FALSE))</f>
        <v/>
      </c>
      <c r="AX36" s="1392" t="str">
        <f>IF(AX35="","",VLOOKUP(AX35,'シフト記号表（従来型・ユニット型共通）'!$C$6:$L$47,10,FALSE))</f>
        <v/>
      </c>
      <c r="AY36" s="1390" t="str">
        <f>IF(AY35="","",VLOOKUP(AY35,'シフト記号表（従来型・ユニット型共通）'!$C$6:$L$47,10,FALSE))</f>
        <v/>
      </c>
      <c r="AZ36" s="1391" t="str">
        <f>IF(AZ35="","",VLOOKUP(AZ35,'シフト記号表（従来型・ユニット型共通）'!$C$6:$L$47,10,FALSE))</f>
        <v/>
      </c>
      <c r="BA36" s="1391" t="str">
        <f>IF(BA35="","",VLOOKUP(BA35,'シフト記号表（従来型・ユニット型共通）'!$C$6:$L$47,10,FALSE))</f>
        <v/>
      </c>
      <c r="BB36" s="3119">
        <f>IF($BE$3="４週",SUM(W36:AX36),IF($BE$3="暦月",SUM(W36:BA36),""))</f>
        <v>0</v>
      </c>
      <c r="BC36" s="3120"/>
      <c r="BD36" s="3121">
        <f>IF($BE$3="４週",BB36/4,IF($BE$3="暦月",(BB36/($BE$8/7)),""))</f>
        <v>0</v>
      </c>
      <c r="BE36" s="3120"/>
      <c r="BF36" s="3116"/>
      <c r="BG36" s="3117"/>
      <c r="BH36" s="3117"/>
      <c r="BI36" s="3117"/>
      <c r="BJ36" s="3118"/>
    </row>
    <row r="37" spans="2:62" ht="20.25" customHeight="1" x14ac:dyDescent="0.2">
      <c r="B37" s="3079">
        <f>B35+1</f>
        <v>11</v>
      </c>
      <c r="C37" s="3089"/>
      <c r="D37" s="3090"/>
      <c r="E37" s="1385"/>
      <c r="F37" s="1386"/>
      <c r="G37" s="1385"/>
      <c r="H37" s="1386"/>
      <c r="I37" s="3093"/>
      <c r="J37" s="3094"/>
      <c r="K37" s="3097"/>
      <c r="L37" s="3098"/>
      <c r="M37" s="3098"/>
      <c r="N37" s="3090"/>
      <c r="O37" s="3058"/>
      <c r="P37" s="3059"/>
      <c r="Q37" s="3059"/>
      <c r="R37" s="3059"/>
      <c r="S37" s="3060"/>
      <c r="T37" s="1405" t="s">
        <v>2341</v>
      </c>
      <c r="V37" s="1406"/>
      <c r="W37" s="1398"/>
      <c r="X37" s="1399"/>
      <c r="Y37" s="1399"/>
      <c r="Z37" s="1399"/>
      <c r="AA37" s="1399"/>
      <c r="AB37" s="1399"/>
      <c r="AC37" s="1400"/>
      <c r="AD37" s="1398"/>
      <c r="AE37" s="1399"/>
      <c r="AF37" s="1399"/>
      <c r="AG37" s="1399"/>
      <c r="AH37" s="1399"/>
      <c r="AI37" s="1399"/>
      <c r="AJ37" s="1400"/>
      <c r="AK37" s="1398"/>
      <c r="AL37" s="1399"/>
      <c r="AM37" s="1399"/>
      <c r="AN37" s="1399"/>
      <c r="AO37" s="1399"/>
      <c r="AP37" s="1399"/>
      <c r="AQ37" s="1400"/>
      <c r="AR37" s="1398"/>
      <c r="AS37" s="1399"/>
      <c r="AT37" s="1399"/>
      <c r="AU37" s="1399"/>
      <c r="AV37" s="1399"/>
      <c r="AW37" s="1399"/>
      <c r="AX37" s="1400"/>
      <c r="AY37" s="1398"/>
      <c r="AZ37" s="1399"/>
      <c r="BA37" s="1401"/>
      <c r="BB37" s="3064"/>
      <c r="BC37" s="3065"/>
      <c r="BD37" s="3066"/>
      <c r="BE37" s="3067"/>
      <c r="BF37" s="3068"/>
      <c r="BG37" s="3069"/>
      <c r="BH37" s="3069"/>
      <c r="BI37" s="3069"/>
      <c r="BJ37" s="3070"/>
    </row>
    <row r="38" spans="2:62" ht="20.25" customHeight="1" x14ac:dyDescent="0.2">
      <c r="B38" s="3107"/>
      <c r="C38" s="3122"/>
      <c r="D38" s="3123"/>
      <c r="E38" s="1385"/>
      <c r="F38" s="1386">
        <f>C37</f>
        <v>0</v>
      </c>
      <c r="G38" s="1385"/>
      <c r="H38" s="1386">
        <f>I37</f>
        <v>0</v>
      </c>
      <c r="I38" s="3124"/>
      <c r="J38" s="3125"/>
      <c r="K38" s="3126"/>
      <c r="L38" s="3127"/>
      <c r="M38" s="3127"/>
      <c r="N38" s="3123"/>
      <c r="O38" s="3058"/>
      <c r="P38" s="3059"/>
      <c r="Q38" s="3059"/>
      <c r="R38" s="3059"/>
      <c r="S38" s="3060"/>
      <c r="T38" s="1402" t="s">
        <v>2344</v>
      </c>
      <c r="U38" s="1403"/>
      <c r="V38" s="1404"/>
      <c r="W38" s="1390" t="str">
        <f>IF(W37="","",VLOOKUP(W37,'シフト記号表（従来型・ユニット型共通）'!$C$6:$L$47,10,FALSE))</f>
        <v/>
      </c>
      <c r="X38" s="1391" t="str">
        <f>IF(X37="","",VLOOKUP(X37,'シフト記号表（従来型・ユニット型共通）'!$C$6:$L$47,10,FALSE))</f>
        <v/>
      </c>
      <c r="Y38" s="1391" t="str">
        <f>IF(Y37="","",VLOOKUP(Y37,'シフト記号表（従来型・ユニット型共通）'!$C$6:$L$47,10,FALSE))</f>
        <v/>
      </c>
      <c r="Z38" s="1391" t="str">
        <f>IF(Z37="","",VLOOKUP(Z37,'シフト記号表（従来型・ユニット型共通）'!$C$6:$L$47,10,FALSE))</f>
        <v/>
      </c>
      <c r="AA38" s="1391" t="str">
        <f>IF(AA37="","",VLOOKUP(AA37,'シフト記号表（従来型・ユニット型共通）'!$C$6:$L$47,10,FALSE))</f>
        <v/>
      </c>
      <c r="AB38" s="1391" t="str">
        <f>IF(AB37="","",VLOOKUP(AB37,'シフト記号表（従来型・ユニット型共通）'!$C$6:$L$47,10,FALSE))</f>
        <v/>
      </c>
      <c r="AC38" s="1392" t="str">
        <f>IF(AC37="","",VLOOKUP(AC37,'シフト記号表（従来型・ユニット型共通）'!$C$6:$L$47,10,FALSE))</f>
        <v/>
      </c>
      <c r="AD38" s="1390" t="str">
        <f>IF(AD37="","",VLOOKUP(AD37,'シフト記号表（従来型・ユニット型共通）'!$C$6:$L$47,10,FALSE))</f>
        <v/>
      </c>
      <c r="AE38" s="1391" t="str">
        <f>IF(AE37="","",VLOOKUP(AE37,'シフト記号表（従来型・ユニット型共通）'!$C$6:$L$47,10,FALSE))</f>
        <v/>
      </c>
      <c r="AF38" s="1391" t="str">
        <f>IF(AF37="","",VLOOKUP(AF37,'シフト記号表（従来型・ユニット型共通）'!$C$6:$L$47,10,FALSE))</f>
        <v/>
      </c>
      <c r="AG38" s="1391" t="str">
        <f>IF(AG37="","",VLOOKUP(AG37,'シフト記号表（従来型・ユニット型共通）'!$C$6:$L$47,10,FALSE))</f>
        <v/>
      </c>
      <c r="AH38" s="1391" t="str">
        <f>IF(AH37="","",VLOOKUP(AH37,'シフト記号表（従来型・ユニット型共通）'!$C$6:$L$47,10,FALSE))</f>
        <v/>
      </c>
      <c r="AI38" s="1391" t="str">
        <f>IF(AI37="","",VLOOKUP(AI37,'シフト記号表（従来型・ユニット型共通）'!$C$6:$L$47,10,FALSE))</f>
        <v/>
      </c>
      <c r="AJ38" s="1392" t="str">
        <f>IF(AJ37="","",VLOOKUP(AJ37,'シフト記号表（従来型・ユニット型共通）'!$C$6:$L$47,10,FALSE))</f>
        <v/>
      </c>
      <c r="AK38" s="1390" t="str">
        <f>IF(AK37="","",VLOOKUP(AK37,'シフト記号表（従来型・ユニット型共通）'!$C$6:$L$47,10,FALSE))</f>
        <v/>
      </c>
      <c r="AL38" s="1391" t="str">
        <f>IF(AL37="","",VLOOKUP(AL37,'シフト記号表（従来型・ユニット型共通）'!$C$6:$L$47,10,FALSE))</f>
        <v/>
      </c>
      <c r="AM38" s="1391" t="str">
        <f>IF(AM37="","",VLOOKUP(AM37,'シフト記号表（従来型・ユニット型共通）'!$C$6:$L$47,10,FALSE))</f>
        <v/>
      </c>
      <c r="AN38" s="1391" t="str">
        <f>IF(AN37="","",VLOOKUP(AN37,'シフト記号表（従来型・ユニット型共通）'!$C$6:$L$47,10,FALSE))</f>
        <v/>
      </c>
      <c r="AO38" s="1391" t="str">
        <f>IF(AO37="","",VLOOKUP(AO37,'シフト記号表（従来型・ユニット型共通）'!$C$6:$L$47,10,FALSE))</f>
        <v/>
      </c>
      <c r="AP38" s="1391" t="str">
        <f>IF(AP37="","",VLOOKUP(AP37,'シフト記号表（従来型・ユニット型共通）'!$C$6:$L$47,10,FALSE))</f>
        <v/>
      </c>
      <c r="AQ38" s="1392" t="str">
        <f>IF(AQ37="","",VLOOKUP(AQ37,'シフト記号表（従来型・ユニット型共通）'!$C$6:$L$47,10,FALSE))</f>
        <v/>
      </c>
      <c r="AR38" s="1390" t="str">
        <f>IF(AR37="","",VLOOKUP(AR37,'シフト記号表（従来型・ユニット型共通）'!$C$6:$L$47,10,FALSE))</f>
        <v/>
      </c>
      <c r="AS38" s="1391" t="str">
        <f>IF(AS37="","",VLOOKUP(AS37,'シフト記号表（従来型・ユニット型共通）'!$C$6:$L$47,10,FALSE))</f>
        <v/>
      </c>
      <c r="AT38" s="1391" t="str">
        <f>IF(AT37="","",VLOOKUP(AT37,'シフト記号表（従来型・ユニット型共通）'!$C$6:$L$47,10,FALSE))</f>
        <v/>
      </c>
      <c r="AU38" s="1391" t="str">
        <f>IF(AU37="","",VLOOKUP(AU37,'シフト記号表（従来型・ユニット型共通）'!$C$6:$L$47,10,FALSE))</f>
        <v/>
      </c>
      <c r="AV38" s="1391" t="str">
        <f>IF(AV37="","",VLOOKUP(AV37,'シフト記号表（従来型・ユニット型共通）'!$C$6:$L$47,10,FALSE))</f>
        <v/>
      </c>
      <c r="AW38" s="1391" t="str">
        <f>IF(AW37="","",VLOOKUP(AW37,'シフト記号表（従来型・ユニット型共通）'!$C$6:$L$47,10,FALSE))</f>
        <v/>
      </c>
      <c r="AX38" s="1392" t="str">
        <f>IF(AX37="","",VLOOKUP(AX37,'シフト記号表（従来型・ユニット型共通）'!$C$6:$L$47,10,FALSE))</f>
        <v/>
      </c>
      <c r="AY38" s="1390" t="str">
        <f>IF(AY37="","",VLOOKUP(AY37,'シフト記号表（従来型・ユニット型共通）'!$C$6:$L$47,10,FALSE))</f>
        <v/>
      </c>
      <c r="AZ38" s="1391" t="str">
        <f>IF(AZ37="","",VLOOKUP(AZ37,'シフト記号表（従来型・ユニット型共通）'!$C$6:$L$47,10,FALSE))</f>
        <v/>
      </c>
      <c r="BA38" s="1391" t="str">
        <f>IF(BA37="","",VLOOKUP(BA37,'シフト記号表（従来型・ユニット型共通）'!$C$6:$L$47,10,FALSE))</f>
        <v/>
      </c>
      <c r="BB38" s="3119">
        <f>IF($BE$3="４週",SUM(W38:AX38),IF($BE$3="暦月",SUM(W38:BA38),""))</f>
        <v>0</v>
      </c>
      <c r="BC38" s="3120"/>
      <c r="BD38" s="3121">
        <f>IF($BE$3="４週",BB38/4,IF($BE$3="暦月",(BB38/($BE$8/7)),""))</f>
        <v>0</v>
      </c>
      <c r="BE38" s="3120"/>
      <c r="BF38" s="3116"/>
      <c r="BG38" s="3117"/>
      <c r="BH38" s="3117"/>
      <c r="BI38" s="3117"/>
      <c r="BJ38" s="3118"/>
    </row>
    <row r="39" spans="2:62" ht="20.25" customHeight="1" x14ac:dyDescent="0.2">
      <c r="B39" s="3079">
        <f>B37+1</f>
        <v>12</v>
      </c>
      <c r="C39" s="3089"/>
      <c r="D39" s="3090"/>
      <c r="E39" s="1385"/>
      <c r="F39" s="1386"/>
      <c r="G39" s="1385"/>
      <c r="H39" s="1386"/>
      <c r="I39" s="3093"/>
      <c r="J39" s="3094"/>
      <c r="K39" s="3097"/>
      <c r="L39" s="3098"/>
      <c r="M39" s="3098"/>
      <c r="N39" s="3090"/>
      <c r="O39" s="3058"/>
      <c r="P39" s="3059"/>
      <c r="Q39" s="3059"/>
      <c r="R39" s="3059"/>
      <c r="S39" s="3060"/>
      <c r="T39" s="1405" t="s">
        <v>2341</v>
      </c>
      <c r="V39" s="1406"/>
      <c r="W39" s="1398"/>
      <c r="X39" s="1399"/>
      <c r="Y39" s="1399"/>
      <c r="Z39" s="1399"/>
      <c r="AA39" s="1399"/>
      <c r="AB39" s="1399"/>
      <c r="AC39" s="1400"/>
      <c r="AD39" s="1398"/>
      <c r="AE39" s="1399"/>
      <c r="AF39" s="1399"/>
      <c r="AG39" s="1399"/>
      <c r="AH39" s="1399"/>
      <c r="AI39" s="1399"/>
      <c r="AJ39" s="1400"/>
      <c r="AK39" s="1398"/>
      <c r="AL39" s="1399"/>
      <c r="AM39" s="1399"/>
      <c r="AN39" s="1399"/>
      <c r="AO39" s="1399"/>
      <c r="AP39" s="1399"/>
      <c r="AQ39" s="1400"/>
      <c r="AR39" s="1398"/>
      <c r="AS39" s="1399"/>
      <c r="AT39" s="1399"/>
      <c r="AU39" s="1399"/>
      <c r="AV39" s="1399"/>
      <c r="AW39" s="1399"/>
      <c r="AX39" s="1400"/>
      <c r="AY39" s="1398"/>
      <c r="AZ39" s="1399"/>
      <c r="BA39" s="1401"/>
      <c r="BB39" s="3064"/>
      <c r="BC39" s="3065"/>
      <c r="BD39" s="3066"/>
      <c r="BE39" s="3067"/>
      <c r="BF39" s="3068"/>
      <c r="BG39" s="3069"/>
      <c r="BH39" s="3069"/>
      <c r="BI39" s="3069"/>
      <c r="BJ39" s="3070"/>
    </row>
    <row r="40" spans="2:62" ht="20.25" customHeight="1" x14ac:dyDescent="0.2">
      <c r="B40" s="3107"/>
      <c r="C40" s="3122"/>
      <c r="D40" s="3123"/>
      <c r="E40" s="1385"/>
      <c r="F40" s="1386">
        <f>C39</f>
        <v>0</v>
      </c>
      <c r="G40" s="1385"/>
      <c r="H40" s="1386">
        <f>I39</f>
        <v>0</v>
      </c>
      <c r="I40" s="3124"/>
      <c r="J40" s="3125"/>
      <c r="K40" s="3126"/>
      <c r="L40" s="3127"/>
      <c r="M40" s="3127"/>
      <c r="N40" s="3123"/>
      <c r="O40" s="3058"/>
      <c r="P40" s="3059"/>
      <c r="Q40" s="3059"/>
      <c r="R40" s="3059"/>
      <c r="S40" s="3060"/>
      <c r="T40" s="1402" t="s">
        <v>2344</v>
      </c>
      <c r="U40" s="1403"/>
      <c r="V40" s="1404"/>
      <c r="W40" s="1390" t="str">
        <f>IF(W39="","",VLOOKUP(W39,'シフト記号表（従来型・ユニット型共通）'!$C$6:$L$47,10,FALSE))</f>
        <v/>
      </c>
      <c r="X40" s="1391" t="str">
        <f>IF(X39="","",VLOOKUP(X39,'シフト記号表（従来型・ユニット型共通）'!$C$6:$L$47,10,FALSE))</f>
        <v/>
      </c>
      <c r="Y40" s="1391" t="str">
        <f>IF(Y39="","",VLOOKUP(Y39,'シフト記号表（従来型・ユニット型共通）'!$C$6:$L$47,10,FALSE))</f>
        <v/>
      </c>
      <c r="Z40" s="1391" t="str">
        <f>IF(Z39="","",VLOOKUP(Z39,'シフト記号表（従来型・ユニット型共通）'!$C$6:$L$47,10,FALSE))</f>
        <v/>
      </c>
      <c r="AA40" s="1391" t="str">
        <f>IF(AA39="","",VLOOKUP(AA39,'シフト記号表（従来型・ユニット型共通）'!$C$6:$L$47,10,FALSE))</f>
        <v/>
      </c>
      <c r="AB40" s="1391" t="str">
        <f>IF(AB39="","",VLOOKUP(AB39,'シフト記号表（従来型・ユニット型共通）'!$C$6:$L$47,10,FALSE))</f>
        <v/>
      </c>
      <c r="AC40" s="1392" t="str">
        <f>IF(AC39="","",VLOOKUP(AC39,'シフト記号表（従来型・ユニット型共通）'!$C$6:$L$47,10,FALSE))</f>
        <v/>
      </c>
      <c r="AD40" s="1390" t="str">
        <f>IF(AD39="","",VLOOKUP(AD39,'シフト記号表（従来型・ユニット型共通）'!$C$6:$L$47,10,FALSE))</f>
        <v/>
      </c>
      <c r="AE40" s="1391" t="str">
        <f>IF(AE39="","",VLOOKUP(AE39,'シフト記号表（従来型・ユニット型共通）'!$C$6:$L$47,10,FALSE))</f>
        <v/>
      </c>
      <c r="AF40" s="1391" t="str">
        <f>IF(AF39="","",VLOOKUP(AF39,'シフト記号表（従来型・ユニット型共通）'!$C$6:$L$47,10,FALSE))</f>
        <v/>
      </c>
      <c r="AG40" s="1391" t="str">
        <f>IF(AG39="","",VLOOKUP(AG39,'シフト記号表（従来型・ユニット型共通）'!$C$6:$L$47,10,FALSE))</f>
        <v/>
      </c>
      <c r="AH40" s="1391" t="str">
        <f>IF(AH39="","",VLOOKUP(AH39,'シフト記号表（従来型・ユニット型共通）'!$C$6:$L$47,10,FALSE))</f>
        <v/>
      </c>
      <c r="AI40" s="1391" t="str">
        <f>IF(AI39="","",VLOOKUP(AI39,'シフト記号表（従来型・ユニット型共通）'!$C$6:$L$47,10,FALSE))</f>
        <v/>
      </c>
      <c r="AJ40" s="1392" t="str">
        <f>IF(AJ39="","",VLOOKUP(AJ39,'シフト記号表（従来型・ユニット型共通）'!$C$6:$L$47,10,FALSE))</f>
        <v/>
      </c>
      <c r="AK40" s="1390" t="str">
        <f>IF(AK39="","",VLOOKUP(AK39,'シフト記号表（従来型・ユニット型共通）'!$C$6:$L$47,10,FALSE))</f>
        <v/>
      </c>
      <c r="AL40" s="1391" t="str">
        <f>IF(AL39="","",VLOOKUP(AL39,'シフト記号表（従来型・ユニット型共通）'!$C$6:$L$47,10,FALSE))</f>
        <v/>
      </c>
      <c r="AM40" s="1391" t="str">
        <f>IF(AM39="","",VLOOKUP(AM39,'シフト記号表（従来型・ユニット型共通）'!$C$6:$L$47,10,FALSE))</f>
        <v/>
      </c>
      <c r="AN40" s="1391" t="str">
        <f>IF(AN39="","",VLOOKUP(AN39,'シフト記号表（従来型・ユニット型共通）'!$C$6:$L$47,10,FALSE))</f>
        <v/>
      </c>
      <c r="AO40" s="1391" t="str">
        <f>IF(AO39="","",VLOOKUP(AO39,'シフト記号表（従来型・ユニット型共通）'!$C$6:$L$47,10,FALSE))</f>
        <v/>
      </c>
      <c r="AP40" s="1391" t="str">
        <f>IF(AP39="","",VLOOKUP(AP39,'シフト記号表（従来型・ユニット型共通）'!$C$6:$L$47,10,FALSE))</f>
        <v/>
      </c>
      <c r="AQ40" s="1392" t="str">
        <f>IF(AQ39="","",VLOOKUP(AQ39,'シフト記号表（従来型・ユニット型共通）'!$C$6:$L$47,10,FALSE))</f>
        <v/>
      </c>
      <c r="AR40" s="1390" t="str">
        <f>IF(AR39="","",VLOOKUP(AR39,'シフト記号表（従来型・ユニット型共通）'!$C$6:$L$47,10,FALSE))</f>
        <v/>
      </c>
      <c r="AS40" s="1391" t="str">
        <f>IF(AS39="","",VLOOKUP(AS39,'シフト記号表（従来型・ユニット型共通）'!$C$6:$L$47,10,FALSE))</f>
        <v/>
      </c>
      <c r="AT40" s="1391" t="str">
        <f>IF(AT39="","",VLOOKUP(AT39,'シフト記号表（従来型・ユニット型共通）'!$C$6:$L$47,10,FALSE))</f>
        <v/>
      </c>
      <c r="AU40" s="1391" t="str">
        <f>IF(AU39="","",VLOOKUP(AU39,'シフト記号表（従来型・ユニット型共通）'!$C$6:$L$47,10,FALSE))</f>
        <v/>
      </c>
      <c r="AV40" s="1391" t="str">
        <f>IF(AV39="","",VLOOKUP(AV39,'シフト記号表（従来型・ユニット型共通）'!$C$6:$L$47,10,FALSE))</f>
        <v/>
      </c>
      <c r="AW40" s="1391" t="str">
        <f>IF(AW39="","",VLOOKUP(AW39,'シフト記号表（従来型・ユニット型共通）'!$C$6:$L$47,10,FALSE))</f>
        <v/>
      </c>
      <c r="AX40" s="1392" t="str">
        <f>IF(AX39="","",VLOOKUP(AX39,'シフト記号表（従来型・ユニット型共通）'!$C$6:$L$47,10,FALSE))</f>
        <v/>
      </c>
      <c r="AY40" s="1390" t="str">
        <f>IF(AY39="","",VLOOKUP(AY39,'シフト記号表（従来型・ユニット型共通）'!$C$6:$L$47,10,FALSE))</f>
        <v/>
      </c>
      <c r="AZ40" s="1391" t="str">
        <f>IF(AZ39="","",VLOOKUP(AZ39,'シフト記号表（従来型・ユニット型共通）'!$C$6:$L$47,10,FALSE))</f>
        <v/>
      </c>
      <c r="BA40" s="1391" t="str">
        <f>IF(BA39="","",VLOOKUP(BA39,'シフト記号表（従来型・ユニット型共通）'!$C$6:$L$47,10,FALSE))</f>
        <v/>
      </c>
      <c r="BB40" s="3119">
        <f>IF($BE$3="４週",SUM(W40:AX40),IF($BE$3="暦月",SUM(W40:BA40),""))</f>
        <v>0</v>
      </c>
      <c r="BC40" s="3120"/>
      <c r="BD40" s="3121">
        <f>IF($BE$3="４週",BB40/4,IF($BE$3="暦月",(BB40/($BE$8/7)),""))</f>
        <v>0</v>
      </c>
      <c r="BE40" s="3120"/>
      <c r="BF40" s="3116"/>
      <c r="BG40" s="3117"/>
      <c r="BH40" s="3117"/>
      <c r="BI40" s="3117"/>
      <c r="BJ40" s="3118"/>
    </row>
    <row r="41" spans="2:62" ht="20.25" customHeight="1" x14ac:dyDescent="0.2">
      <c r="B41" s="3079">
        <f>B39+1</f>
        <v>13</v>
      </c>
      <c r="C41" s="3089"/>
      <c r="D41" s="3090"/>
      <c r="E41" s="1385"/>
      <c r="F41" s="1386"/>
      <c r="G41" s="1385"/>
      <c r="H41" s="1386"/>
      <c r="I41" s="3093"/>
      <c r="J41" s="3094"/>
      <c r="K41" s="3097"/>
      <c r="L41" s="3098"/>
      <c r="M41" s="3098"/>
      <c r="N41" s="3090"/>
      <c r="O41" s="3058"/>
      <c r="P41" s="3059"/>
      <c r="Q41" s="3059"/>
      <c r="R41" s="3059"/>
      <c r="S41" s="3060"/>
      <c r="T41" s="1405" t="s">
        <v>2341</v>
      </c>
      <c r="V41" s="1406"/>
      <c r="W41" s="1398"/>
      <c r="X41" s="1399"/>
      <c r="Y41" s="1399"/>
      <c r="Z41" s="1399"/>
      <c r="AA41" s="1399"/>
      <c r="AB41" s="1399"/>
      <c r="AC41" s="1400"/>
      <c r="AD41" s="1398"/>
      <c r="AE41" s="1399"/>
      <c r="AF41" s="1399"/>
      <c r="AG41" s="1399"/>
      <c r="AH41" s="1399"/>
      <c r="AI41" s="1399"/>
      <c r="AJ41" s="1400"/>
      <c r="AK41" s="1398"/>
      <c r="AL41" s="1399"/>
      <c r="AM41" s="1399"/>
      <c r="AN41" s="1399"/>
      <c r="AO41" s="1399"/>
      <c r="AP41" s="1399"/>
      <c r="AQ41" s="1400"/>
      <c r="AR41" s="1398"/>
      <c r="AS41" s="1399"/>
      <c r="AT41" s="1399"/>
      <c r="AU41" s="1399"/>
      <c r="AV41" s="1399"/>
      <c r="AW41" s="1399"/>
      <c r="AX41" s="1400"/>
      <c r="AY41" s="1398"/>
      <c r="AZ41" s="1399"/>
      <c r="BA41" s="1401"/>
      <c r="BB41" s="3064"/>
      <c r="BC41" s="3065"/>
      <c r="BD41" s="3066"/>
      <c r="BE41" s="3067"/>
      <c r="BF41" s="3068"/>
      <c r="BG41" s="3069"/>
      <c r="BH41" s="3069"/>
      <c r="BI41" s="3069"/>
      <c r="BJ41" s="3070"/>
    </row>
    <row r="42" spans="2:62" ht="20.25" customHeight="1" x14ac:dyDescent="0.2">
      <c r="B42" s="3107"/>
      <c r="C42" s="3122"/>
      <c r="D42" s="3123"/>
      <c r="E42" s="1385"/>
      <c r="F42" s="1386">
        <f>C41</f>
        <v>0</v>
      </c>
      <c r="G42" s="1385"/>
      <c r="H42" s="1386">
        <f>I41</f>
        <v>0</v>
      </c>
      <c r="I42" s="3124"/>
      <c r="J42" s="3125"/>
      <c r="K42" s="3126"/>
      <c r="L42" s="3127"/>
      <c r="M42" s="3127"/>
      <c r="N42" s="3123"/>
      <c r="O42" s="3058"/>
      <c r="P42" s="3059"/>
      <c r="Q42" s="3059"/>
      <c r="R42" s="3059"/>
      <c r="S42" s="3060"/>
      <c r="T42" s="1402" t="s">
        <v>2344</v>
      </c>
      <c r="U42" s="1403"/>
      <c r="V42" s="1404"/>
      <c r="W42" s="1390" t="str">
        <f>IF(W41="","",VLOOKUP(W41,'シフト記号表（従来型・ユニット型共通）'!$C$6:$L$47,10,FALSE))</f>
        <v/>
      </c>
      <c r="X42" s="1391" t="str">
        <f>IF(X41="","",VLOOKUP(X41,'シフト記号表（従来型・ユニット型共通）'!$C$6:$L$47,10,FALSE))</f>
        <v/>
      </c>
      <c r="Y42" s="1391" t="str">
        <f>IF(Y41="","",VLOOKUP(Y41,'シフト記号表（従来型・ユニット型共通）'!$C$6:$L$47,10,FALSE))</f>
        <v/>
      </c>
      <c r="Z42" s="1391" t="str">
        <f>IF(Z41="","",VLOOKUP(Z41,'シフト記号表（従来型・ユニット型共通）'!$C$6:$L$47,10,FALSE))</f>
        <v/>
      </c>
      <c r="AA42" s="1391" t="str">
        <f>IF(AA41="","",VLOOKUP(AA41,'シフト記号表（従来型・ユニット型共通）'!$C$6:$L$47,10,FALSE))</f>
        <v/>
      </c>
      <c r="AB42" s="1391" t="str">
        <f>IF(AB41="","",VLOOKUP(AB41,'シフト記号表（従来型・ユニット型共通）'!$C$6:$L$47,10,FALSE))</f>
        <v/>
      </c>
      <c r="AC42" s="1392" t="str">
        <f>IF(AC41="","",VLOOKUP(AC41,'シフト記号表（従来型・ユニット型共通）'!$C$6:$L$47,10,FALSE))</f>
        <v/>
      </c>
      <c r="AD42" s="1390" t="str">
        <f>IF(AD41="","",VLOOKUP(AD41,'シフト記号表（従来型・ユニット型共通）'!$C$6:$L$47,10,FALSE))</f>
        <v/>
      </c>
      <c r="AE42" s="1391" t="str">
        <f>IF(AE41="","",VLOOKUP(AE41,'シフト記号表（従来型・ユニット型共通）'!$C$6:$L$47,10,FALSE))</f>
        <v/>
      </c>
      <c r="AF42" s="1391" t="str">
        <f>IF(AF41="","",VLOOKUP(AF41,'シフト記号表（従来型・ユニット型共通）'!$C$6:$L$47,10,FALSE))</f>
        <v/>
      </c>
      <c r="AG42" s="1391" t="str">
        <f>IF(AG41="","",VLOOKUP(AG41,'シフト記号表（従来型・ユニット型共通）'!$C$6:$L$47,10,FALSE))</f>
        <v/>
      </c>
      <c r="AH42" s="1391" t="str">
        <f>IF(AH41="","",VLOOKUP(AH41,'シフト記号表（従来型・ユニット型共通）'!$C$6:$L$47,10,FALSE))</f>
        <v/>
      </c>
      <c r="AI42" s="1391" t="str">
        <f>IF(AI41="","",VLOOKUP(AI41,'シフト記号表（従来型・ユニット型共通）'!$C$6:$L$47,10,FALSE))</f>
        <v/>
      </c>
      <c r="AJ42" s="1392" t="str">
        <f>IF(AJ41="","",VLOOKUP(AJ41,'シフト記号表（従来型・ユニット型共通）'!$C$6:$L$47,10,FALSE))</f>
        <v/>
      </c>
      <c r="AK42" s="1390" t="str">
        <f>IF(AK41="","",VLOOKUP(AK41,'シフト記号表（従来型・ユニット型共通）'!$C$6:$L$47,10,FALSE))</f>
        <v/>
      </c>
      <c r="AL42" s="1391" t="str">
        <f>IF(AL41="","",VLOOKUP(AL41,'シフト記号表（従来型・ユニット型共通）'!$C$6:$L$47,10,FALSE))</f>
        <v/>
      </c>
      <c r="AM42" s="1391" t="str">
        <f>IF(AM41="","",VLOOKUP(AM41,'シフト記号表（従来型・ユニット型共通）'!$C$6:$L$47,10,FALSE))</f>
        <v/>
      </c>
      <c r="AN42" s="1391" t="str">
        <f>IF(AN41="","",VLOOKUP(AN41,'シフト記号表（従来型・ユニット型共通）'!$C$6:$L$47,10,FALSE))</f>
        <v/>
      </c>
      <c r="AO42" s="1391" t="str">
        <f>IF(AO41="","",VLOOKUP(AO41,'シフト記号表（従来型・ユニット型共通）'!$C$6:$L$47,10,FALSE))</f>
        <v/>
      </c>
      <c r="AP42" s="1391" t="str">
        <f>IF(AP41="","",VLOOKUP(AP41,'シフト記号表（従来型・ユニット型共通）'!$C$6:$L$47,10,FALSE))</f>
        <v/>
      </c>
      <c r="AQ42" s="1392" t="str">
        <f>IF(AQ41="","",VLOOKUP(AQ41,'シフト記号表（従来型・ユニット型共通）'!$C$6:$L$47,10,FALSE))</f>
        <v/>
      </c>
      <c r="AR42" s="1390" t="str">
        <f>IF(AR41="","",VLOOKUP(AR41,'シフト記号表（従来型・ユニット型共通）'!$C$6:$L$47,10,FALSE))</f>
        <v/>
      </c>
      <c r="AS42" s="1391" t="str">
        <f>IF(AS41="","",VLOOKUP(AS41,'シフト記号表（従来型・ユニット型共通）'!$C$6:$L$47,10,FALSE))</f>
        <v/>
      </c>
      <c r="AT42" s="1391" t="str">
        <f>IF(AT41="","",VLOOKUP(AT41,'シフト記号表（従来型・ユニット型共通）'!$C$6:$L$47,10,FALSE))</f>
        <v/>
      </c>
      <c r="AU42" s="1391" t="str">
        <f>IF(AU41="","",VLOOKUP(AU41,'シフト記号表（従来型・ユニット型共通）'!$C$6:$L$47,10,FALSE))</f>
        <v/>
      </c>
      <c r="AV42" s="1391" t="str">
        <f>IF(AV41="","",VLOOKUP(AV41,'シフト記号表（従来型・ユニット型共通）'!$C$6:$L$47,10,FALSE))</f>
        <v/>
      </c>
      <c r="AW42" s="1391" t="str">
        <f>IF(AW41="","",VLOOKUP(AW41,'シフト記号表（従来型・ユニット型共通）'!$C$6:$L$47,10,FALSE))</f>
        <v/>
      </c>
      <c r="AX42" s="1392" t="str">
        <f>IF(AX41="","",VLOOKUP(AX41,'シフト記号表（従来型・ユニット型共通）'!$C$6:$L$47,10,FALSE))</f>
        <v/>
      </c>
      <c r="AY42" s="1390" t="str">
        <f>IF(AY41="","",VLOOKUP(AY41,'シフト記号表（従来型・ユニット型共通）'!$C$6:$L$47,10,FALSE))</f>
        <v/>
      </c>
      <c r="AZ42" s="1391" t="str">
        <f>IF(AZ41="","",VLOOKUP(AZ41,'シフト記号表（従来型・ユニット型共通）'!$C$6:$L$47,10,FALSE))</f>
        <v/>
      </c>
      <c r="BA42" s="1391" t="str">
        <f>IF(BA41="","",VLOOKUP(BA41,'シフト記号表（従来型・ユニット型共通）'!$C$6:$L$47,10,FALSE))</f>
        <v/>
      </c>
      <c r="BB42" s="3119">
        <f>IF($BE$3="４週",SUM(W42:AX42),IF($BE$3="暦月",SUM(W42:BA42),""))</f>
        <v>0</v>
      </c>
      <c r="BC42" s="3120"/>
      <c r="BD42" s="3121">
        <f>IF($BE$3="４週",BB42/4,IF($BE$3="暦月",(BB42/($BE$8/7)),""))</f>
        <v>0</v>
      </c>
      <c r="BE42" s="3120"/>
      <c r="BF42" s="3116"/>
      <c r="BG42" s="3117"/>
      <c r="BH42" s="3117"/>
      <c r="BI42" s="3117"/>
      <c r="BJ42" s="3118"/>
    </row>
    <row r="43" spans="2:62" ht="20.25" customHeight="1" x14ac:dyDescent="0.2">
      <c r="B43" s="3079">
        <f>B41+1</f>
        <v>14</v>
      </c>
      <c r="C43" s="3089"/>
      <c r="D43" s="3090"/>
      <c r="E43" s="1385"/>
      <c r="F43" s="1386"/>
      <c r="G43" s="1385"/>
      <c r="H43" s="1386"/>
      <c r="I43" s="3093"/>
      <c r="J43" s="3094"/>
      <c r="K43" s="3097"/>
      <c r="L43" s="3098"/>
      <c r="M43" s="3098"/>
      <c r="N43" s="3090"/>
      <c r="O43" s="3058"/>
      <c r="P43" s="3059"/>
      <c r="Q43" s="3059"/>
      <c r="R43" s="3059"/>
      <c r="S43" s="3060"/>
      <c r="T43" s="1405" t="s">
        <v>2341</v>
      </c>
      <c r="V43" s="1406"/>
      <c r="W43" s="1398"/>
      <c r="X43" s="1399"/>
      <c r="Y43" s="1399"/>
      <c r="Z43" s="1399"/>
      <c r="AA43" s="1399"/>
      <c r="AB43" s="1399"/>
      <c r="AC43" s="1400"/>
      <c r="AD43" s="1398"/>
      <c r="AE43" s="1399"/>
      <c r="AF43" s="1399"/>
      <c r="AG43" s="1399"/>
      <c r="AH43" s="1399"/>
      <c r="AI43" s="1399"/>
      <c r="AJ43" s="1400"/>
      <c r="AK43" s="1398"/>
      <c r="AL43" s="1399"/>
      <c r="AM43" s="1399"/>
      <c r="AN43" s="1399"/>
      <c r="AO43" s="1399"/>
      <c r="AP43" s="1399"/>
      <c r="AQ43" s="1400"/>
      <c r="AR43" s="1398"/>
      <c r="AS43" s="1399"/>
      <c r="AT43" s="1399"/>
      <c r="AU43" s="1399"/>
      <c r="AV43" s="1399"/>
      <c r="AW43" s="1399"/>
      <c r="AX43" s="1400"/>
      <c r="AY43" s="1398"/>
      <c r="AZ43" s="1399"/>
      <c r="BA43" s="1401"/>
      <c r="BB43" s="3064"/>
      <c r="BC43" s="3065"/>
      <c r="BD43" s="3066"/>
      <c r="BE43" s="3067"/>
      <c r="BF43" s="3068"/>
      <c r="BG43" s="3069"/>
      <c r="BH43" s="3069"/>
      <c r="BI43" s="3069"/>
      <c r="BJ43" s="3070"/>
    </row>
    <row r="44" spans="2:62" ht="20.25" customHeight="1" x14ac:dyDescent="0.2">
      <c r="B44" s="3107"/>
      <c r="C44" s="3122"/>
      <c r="D44" s="3123"/>
      <c r="E44" s="1385"/>
      <c r="F44" s="1386">
        <f>C43</f>
        <v>0</v>
      </c>
      <c r="G44" s="1385"/>
      <c r="H44" s="1386">
        <f>I43</f>
        <v>0</v>
      </c>
      <c r="I44" s="3124"/>
      <c r="J44" s="3125"/>
      <c r="K44" s="3126"/>
      <c r="L44" s="3127"/>
      <c r="M44" s="3127"/>
      <c r="N44" s="3123"/>
      <c r="O44" s="3058"/>
      <c r="P44" s="3059"/>
      <c r="Q44" s="3059"/>
      <c r="R44" s="3059"/>
      <c r="S44" s="3060"/>
      <c r="T44" s="1402" t="s">
        <v>2344</v>
      </c>
      <c r="U44" s="1403"/>
      <c r="V44" s="1404"/>
      <c r="W44" s="1390" t="str">
        <f>IF(W43="","",VLOOKUP(W43,'シフト記号表（従来型・ユニット型共通）'!$C$6:$L$47,10,FALSE))</f>
        <v/>
      </c>
      <c r="X44" s="1391" t="str">
        <f>IF(X43="","",VLOOKUP(X43,'シフト記号表（従来型・ユニット型共通）'!$C$6:$L$47,10,FALSE))</f>
        <v/>
      </c>
      <c r="Y44" s="1391" t="str">
        <f>IF(Y43="","",VLOOKUP(Y43,'シフト記号表（従来型・ユニット型共通）'!$C$6:$L$47,10,FALSE))</f>
        <v/>
      </c>
      <c r="Z44" s="1391" t="str">
        <f>IF(Z43="","",VLOOKUP(Z43,'シフト記号表（従来型・ユニット型共通）'!$C$6:$L$47,10,FALSE))</f>
        <v/>
      </c>
      <c r="AA44" s="1391" t="str">
        <f>IF(AA43="","",VLOOKUP(AA43,'シフト記号表（従来型・ユニット型共通）'!$C$6:$L$47,10,FALSE))</f>
        <v/>
      </c>
      <c r="AB44" s="1391" t="str">
        <f>IF(AB43="","",VLOOKUP(AB43,'シフト記号表（従来型・ユニット型共通）'!$C$6:$L$47,10,FALSE))</f>
        <v/>
      </c>
      <c r="AC44" s="1392" t="str">
        <f>IF(AC43="","",VLOOKUP(AC43,'シフト記号表（従来型・ユニット型共通）'!$C$6:$L$47,10,FALSE))</f>
        <v/>
      </c>
      <c r="AD44" s="1390" t="str">
        <f>IF(AD43="","",VLOOKUP(AD43,'シフト記号表（従来型・ユニット型共通）'!$C$6:$L$47,10,FALSE))</f>
        <v/>
      </c>
      <c r="AE44" s="1391" t="str">
        <f>IF(AE43="","",VLOOKUP(AE43,'シフト記号表（従来型・ユニット型共通）'!$C$6:$L$47,10,FALSE))</f>
        <v/>
      </c>
      <c r="AF44" s="1391" t="str">
        <f>IF(AF43="","",VLOOKUP(AF43,'シフト記号表（従来型・ユニット型共通）'!$C$6:$L$47,10,FALSE))</f>
        <v/>
      </c>
      <c r="AG44" s="1391" t="str">
        <f>IF(AG43="","",VLOOKUP(AG43,'シフト記号表（従来型・ユニット型共通）'!$C$6:$L$47,10,FALSE))</f>
        <v/>
      </c>
      <c r="AH44" s="1391" t="str">
        <f>IF(AH43="","",VLOOKUP(AH43,'シフト記号表（従来型・ユニット型共通）'!$C$6:$L$47,10,FALSE))</f>
        <v/>
      </c>
      <c r="AI44" s="1391" t="str">
        <f>IF(AI43="","",VLOOKUP(AI43,'シフト記号表（従来型・ユニット型共通）'!$C$6:$L$47,10,FALSE))</f>
        <v/>
      </c>
      <c r="AJ44" s="1392" t="str">
        <f>IF(AJ43="","",VLOOKUP(AJ43,'シフト記号表（従来型・ユニット型共通）'!$C$6:$L$47,10,FALSE))</f>
        <v/>
      </c>
      <c r="AK44" s="1390" t="str">
        <f>IF(AK43="","",VLOOKUP(AK43,'シフト記号表（従来型・ユニット型共通）'!$C$6:$L$47,10,FALSE))</f>
        <v/>
      </c>
      <c r="AL44" s="1391" t="str">
        <f>IF(AL43="","",VLOOKUP(AL43,'シフト記号表（従来型・ユニット型共通）'!$C$6:$L$47,10,FALSE))</f>
        <v/>
      </c>
      <c r="AM44" s="1391" t="str">
        <f>IF(AM43="","",VLOOKUP(AM43,'シフト記号表（従来型・ユニット型共通）'!$C$6:$L$47,10,FALSE))</f>
        <v/>
      </c>
      <c r="AN44" s="1391" t="str">
        <f>IF(AN43="","",VLOOKUP(AN43,'シフト記号表（従来型・ユニット型共通）'!$C$6:$L$47,10,FALSE))</f>
        <v/>
      </c>
      <c r="AO44" s="1391" t="str">
        <f>IF(AO43="","",VLOOKUP(AO43,'シフト記号表（従来型・ユニット型共通）'!$C$6:$L$47,10,FALSE))</f>
        <v/>
      </c>
      <c r="AP44" s="1391" t="str">
        <f>IF(AP43="","",VLOOKUP(AP43,'シフト記号表（従来型・ユニット型共通）'!$C$6:$L$47,10,FALSE))</f>
        <v/>
      </c>
      <c r="AQ44" s="1392" t="str">
        <f>IF(AQ43="","",VLOOKUP(AQ43,'シフト記号表（従来型・ユニット型共通）'!$C$6:$L$47,10,FALSE))</f>
        <v/>
      </c>
      <c r="AR44" s="1390" t="str">
        <f>IF(AR43="","",VLOOKUP(AR43,'シフト記号表（従来型・ユニット型共通）'!$C$6:$L$47,10,FALSE))</f>
        <v/>
      </c>
      <c r="AS44" s="1391" t="str">
        <f>IF(AS43="","",VLOOKUP(AS43,'シフト記号表（従来型・ユニット型共通）'!$C$6:$L$47,10,FALSE))</f>
        <v/>
      </c>
      <c r="AT44" s="1391" t="str">
        <f>IF(AT43="","",VLOOKUP(AT43,'シフト記号表（従来型・ユニット型共通）'!$C$6:$L$47,10,FALSE))</f>
        <v/>
      </c>
      <c r="AU44" s="1391" t="str">
        <f>IF(AU43="","",VLOOKUP(AU43,'シフト記号表（従来型・ユニット型共通）'!$C$6:$L$47,10,FALSE))</f>
        <v/>
      </c>
      <c r="AV44" s="1391" t="str">
        <f>IF(AV43="","",VLOOKUP(AV43,'シフト記号表（従来型・ユニット型共通）'!$C$6:$L$47,10,FALSE))</f>
        <v/>
      </c>
      <c r="AW44" s="1391" t="str">
        <f>IF(AW43="","",VLOOKUP(AW43,'シフト記号表（従来型・ユニット型共通）'!$C$6:$L$47,10,FALSE))</f>
        <v/>
      </c>
      <c r="AX44" s="1392" t="str">
        <f>IF(AX43="","",VLOOKUP(AX43,'シフト記号表（従来型・ユニット型共通）'!$C$6:$L$47,10,FALSE))</f>
        <v/>
      </c>
      <c r="AY44" s="1390" t="str">
        <f>IF(AY43="","",VLOOKUP(AY43,'シフト記号表（従来型・ユニット型共通）'!$C$6:$L$47,10,FALSE))</f>
        <v/>
      </c>
      <c r="AZ44" s="1391" t="str">
        <f>IF(AZ43="","",VLOOKUP(AZ43,'シフト記号表（従来型・ユニット型共通）'!$C$6:$L$47,10,FALSE))</f>
        <v/>
      </c>
      <c r="BA44" s="1391" t="str">
        <f>IF(BA43="","",VLOOKUP(BA43,'シフト記号表（従来型・ユニット型共通）'!$C$6:$L$47,10,FALSE))</f>
        <v/>
      </c>
      <c r="BB44" s="3119">
        <f>IF($BE$3="４週",SUM(W44:AX44),IF($BE$3="暦月",SUM(W44:BA44),""))</f>
        <v>0</v>
      </c>
      <c r="BC44" s="3120"/>
      <c r="BD44" s="3121">
        <f>IF($BE$3="４週",BB44/4,IF($BE$3="暦月",(BB44/($BE$8/7)),""))</f>
        <v>0</v>
      </c>
      <c r="BE44" s="3120"/>
      <c r="BF44" s="3116"/>
      <c r="BG44" s="3117"/>
      <c r="BH44" s="3117"/>
      <c r="BI44" s="3117"/>
      <c r="BJ44" s="3118"/>
    </row>
    <row r="45" spans="2:62" ht="20.25" customHeight="1" x14ac:dyDescent="0.2">
      <c r="B45" s="3079">
        <f>B43+1</f>
        <v>15</v>
      </c>
      <c r="C45" s="3089"/>
      <c r="D45" s="3090"/>
      <c r="E45" s="1385"/>
      <c r="F45" s="1386"/>
      <c r="G45" s="1385"/>
      <c r="H45" s="1386"/>
      <c r="I45" s="3093"/>
      <c r="J45" s="3094"/>
      <c r="K45" s="3097"/>
      <c r="L45" s="3098"/>
      <c r="M45" s="3098"/>
      <c r="N45" s="3090"/>
      <c r="O45" s="3058"/>
      <c r="P45" s="3059"/>
      <c r="Q45" s="3059"/>
      <c r="R45" s="3059"/>
      <c r="S45" s="3060"/>
      <c r="T45" s="1405" t="s">
        <v>2341</v>
      </c>
      <c r="V45" s="1406"/>
      <c r="W45" s="1398"/>
      <c r="X45" s="1399"/>
      <c r="Y45" s="1399"/>
      <c r="Z45" s="1399"/>
      <c r="AA45" s="1399"/>
      <c r="AB45" s="1399"/>
      <c r="AC45" s="1400"/>
      <c r="AD45" s="1398"/>
      <c r="AE45" s="1399"/>
      <c r="AF45" s="1399"/>
      <c r="AG45" s="1399"/>
      <c r="AH45" s="1399"/>
      <c r="AI45" s="1399"/>
      <c r="AJ45" s="1400"/>
      <c r="AK45" s="1398"/>
      <c r="AL45" s="1399"/>
      <c r="AM45" s="1399"/>
      <c r="AN45" s="1399"/>
      <c r="AO45" s="1399"/>
      <c r="AP45" s="1399"/>
      <c r="AQ45" s="1400"/>
      <c r="AR45" s="1398"/>
      <c r="AS45" s="1399"/>
      <c r="AT45" s="1399"/>
      <c r="AU45" s="1399"/>
      <c r="AV45" s="1399"/>
      <c r="AW45" s="1399"/>
      <c r="AX45" s="1400"/>
      <c r="AY45" s="1398"/>
      <c r="AZ45" s="1399"/>
      <c r="BA45" s="1401"/>
      <c r="BB45" s="3064"/>
      <c r="BC45" s="3065"/>
      <c r="BD45" s="3066"/>
      <c r="BE45" s="3067"/>
      <c r="BF45" s="3068"/>
      <c r="BG45" s="3069"/>
      <c r="BH45" s="3069"/>
      <c r="BI45" s="3069"/>
      <c r="BJ45" s="3070"/>
    </row>
    <row r="46" spans="2:62" ht="20.25" customHeight="1" x14ac:dyDescent="0.2">
      <c r="B46" s="3107"/>
      <c r="C46" s="3122"/>
      <c r="D46" s="3123"/>
      <c r="E46" s="1385"/>
      <c r="F46" s="1386">
        <f>C45</f>
        <v>0</v>
      </c>
      <c r="G46" s="1385"/>
      <c r="H46" s="1386">
        <f>I45</f>
        <v>0</v>
      </c>
      <c r="I46" s="3124"/>
      <c r="J46" s="3125"/>
      <c r="K46" s="3126"/>
      <c r="L46" s="3127"/>
      <c r="M46" s="3127"/>
      <c r="N46" s="3123"/>
      <c r="O46" s="3058"/>
      <c r="P46" s="3059"/>
      <c r="Q46" s="3059"/>
      <c r="R46" s="3059"/>
      <c r="S46" s="3060"/>
      <c r="T46" s="1402" t="s">
        <v>2344</v>
      </c>
      <c r="U46" s="1403"/>
      <c r="V46" s="1404"/>
      <c r="W46" s="1390" t="str">
        <f>IF(W45="","",VLOOKUP(W45,'シフト記号表（従来型・ユニット型共通）'!$C$6:$L$47,10,FALSE))</f>
        <v/>
      </c>
      <c r="X46" s="1391" t="str">
        <f>IF(X45="","",VLOOKUP(X45,'シフト記号表（従来型・ユニット型共通）'!$C$6:$L$47,10,FALSE))</f>
        <v/>
      </c>
      <c r="Y46" s="1391" t="str">
        <f>IF(Y45="","",VLOOKUP(Y45,'シフト記号表（従来型・ユニット型共通）'!$C$6:$L$47,10,FALSE))</f>
        <v/>
      </c>
      <c r="Z46" s="1391" t="str">
        <f>IF(Z45="","",VLOOKUP(Z45,'シフト記号表（従来型・ユニット型共通）'!$C$6:$L$47,10,FALSE))</f>
        <v/>
      </c>
      <c r="AA46" s="1391" t="str">
        <f>IF(AA45="","",VLOOKUP(AA45,'シフト記号表（従来型・ユニット型共通）'!$C$6:$L$47,10,FALSE))</f>
        <v/>
      </c>
      <c r="AB46" s="1391" t="str">
        <f>IF(AB45="","",VLOOKUP(AB45,'シフト記号表（従来型・ユニット型共通）'!$C$6:$L$47,10,FALSE))</f>
        <v/>
      </c>
      <c r="AC46" s="1392" t="str">
        <f>IF(AC45="","",VLOOKUP(AC45,'シフト記号表（従来型・ユニット型共通）'!$C$6:$L$47,10,FALSE))</f>
        <v/>
      </c>
      <c r="AD46" s="1390" t="str">
        <f>IF(AD45="","",VLOOKUP(AD45,'シフト記号表（従来型・ユニット型共通）'!$C$6:$L$47,10,FALSE))</f>
        <v/>
      </c>
      <c r="AE46" s="1391" t="str">
        <f>IF(AE45="","",VLOOKUP(AE45,'シフト記号表（従来型・ユニット型共通）'!$C$6:$L$47,10,FALSE))</f>
        <v/>
      </c>
      <c r="AF46" s="1391" t="str">
        <f>IF(AF45="","",VLOOKUP(AF45,'シフト記号表（従来型・ユニット型共通）'!$C$6:$L$47,10,FALSE))</f>
        <v/>
      </c>
      <c r="AG46" s="1391" t="str">
        <f>IF(AG45="","",VLOOKUP(AG45,'シフト記号表（従来型・ユニット型共通）'!$C$6:$L$47,10,FALSE))</f>
        <v/>
      </c>
      <c r="AH46" s="1391" t="str">
        <f>IF(AH45="","",VLOOKUP(AH45,'シフト記号表（従来型・ユニット型共通）'!$C$6:$L$47,10,FALSE))</f>
        <v/>
      </c>
      <c r="AI46" s="1391" t="str">
        <f>IF(AI45="","",VLOOKUP(AI45,'シフト記号表（従来型・ユニット型共通）'!$C$6:$L$47,10,FALSE))</f>
        <v/>
      </c>
      <c r="AJ46" s="1392" t="str">
        <f>IF(AJ45="","",VLOOKUP(AJ45,'シフト記号表（従来型・ユニット型共通）'!$C$6:$L$47,10,FALSE))</f>
        <v/>
      </c>
      <c r="AK46" s="1390" t="str">
        <f>IF(AK45="","",VLOOKUP(AK45,'シフト記号表（従来型・ユニット型共通）'!$C$6:$L$47,10,FALSE))</f>
        <v/>
      </c>
      <c r="AL46" s="1391" t="str">
        <f>IF(AL45="","",VLOOKUP(AL45,'シフト記号表（従来型・ユニット型共通）'!$C$6:$L$47,10,FALSE))</f>
        <v/>
      </c>
      <c r="AM46" s="1391" t="str">
        <f>IF(AM45="","",VLOOKUP(AM45,'シフト記号表（従来型・ユニット型共通）'!$C$6:$L$47,10,FALSE))</f>
        <v/>
      </c>
      <c r="AN46" s="1391" t="str">
        <f>IF(AN45="","",VLOOKUP(AN45,'シフト記号表（従来型・ユニット型共通）'!$C$6:$L$47,10,FALSE))</f>
        <v/>
      </c>
      <c r="AO46" s="1391" t="str">
        <f>IF(AO45="","",VLOOKUP(AO45,'シフト記号表（従来型・ユニット型共通）'!$C$6:$L$47,10,FALSE))</f>
        <v/>
      </c>
      <c r="AP46" s="1391" t="str">
        <f>IF(AP45="","",VLOOKUP(AP45,'シフト記号表（従来型・ユニット型共通）'!$C$6:$L$47,10,FALSE))</f>
        <v/>
      </c>
      <c r="AQ46" s="1392" t="str">
        <f>IF(AQ45="","",VLOOKUP(AQ45,'シフト記号表（従来型・ユニット型共通）'!$C$6:$L$47,10,FALSE))</f>
        <v/>
      </c>
      <c r="AR46" s="1390" t="str">
        <f>IF(AR45="","",VLOOKUP(AR45,'シフト記号表（従来型・ユニット型共通）'!$C$6:$L$47,10,FALSE))</f>
        <v/>
      </c>
      <c r="AS46" s="1391" t="str">
        <f>IF(AS45="","",VLOOKUP(AS45,'シフト記号表（従来型・ユニット型共通）'!$C$6:$L$47,10,FALSE))</f>
        <v/>
      </c>
      <c r="AT46" s="1391" t="str">
        <f>IF(AT45="","",VLOOKUP(AT45,'シフト記号表（従来型・ユニット型共通）'!$C$6:$L$47,10,FALSE))</f>
        <v/>
      </c>
      <c r="AU46" s="1391" t="str">
        <f>IF(AU45="","",VLOOKUP(AU45,'シフト記号表（従来型・ユニット型共通）'!$C$6:$L$47,10,FALSE))</f>
        <v/>
      </c>
      <c r="AV46" s="1391" t="str">
        <f>IF(AV45="","",VLOOKUP(AV45,'シフト記号表（従来型・ユニット型共通）'!$C$6:$L$47,10,FALSE))</f>
        <v/>
      </c>
      <c r="AW46" s="1391" t="str">
        <f>IF(AW45="","",VLOOKUP(AW45,'シフト記号表（従来型・ユニット型共通）'!$C$6:$L$47,10,FALSE))</f>
        <v/>
      </c>
      <c r="AX46" s="1392" t="str">
        <f>IF(AX45="","",VLOOKUP(AX45,'シフト記号表（従来型・ユニット型共通）'!$C$6:$L$47,10,FALSE))</f>
        <v/>
      </c>
      <c r="AY46" s="1390" t="str">
        <f>IF(AY45="","",VLOOKUP(AY45,'シフト記号表（従来型・ユニット型共通）'!$C$6:$L$47,10,FALSE))</f>
        <v/>
      </c>
      <c r="AZ46" s="1391" t="str">
        <f>IF(AZ45="","",VLOOKUP(AZ45,'シフト記号表（従来型・ユニット型共通）'!$C$6:$L$47,10,FALSE))</f>
        <v/>
      </c>
      <c r="BA46" s="1391" t="str">
        <f>IF(BA45="","",VLOOKUP(BA45,'シフト記号表（従来型・ユニット型共通）'!$C$6:$L$47,10,FALSE))</f>
        <v/>
      </c>
      <c r="BB46" s="3119">
        <f>IF($BE$3="４週",SUM(W46:AX46),IF($BE$3="暦月",SUM(W46:BA46),""))</f>
        <v>0</v>
      </c>
      <c r="BC46" s="3120"/>
      <c r="BD46" s="3121">
        <f>IF($BE$3="４週",BB46/4,IF($BE$3="暦月",(BB46/($BE$8/7)),""))</f>
        <v>0</v>
      </c>
      <c r="BE46" s="3120"/>
      <c r="BF46" s="3116"/>
      <c r="BG46" s="3117"/>
      <c r="BH46" s="3117"/>
      <c r="BI46" s="3117"/>
      <c r="BJ46" s="3118"/>
    </row>
    <row r="47" spans="2:62" ht="20.25" customHeight="1" x14ac:dyDescent="0.2">
      <c r="B47" s="3079">
        <f>B45+1</f>
        <v>16</v>
      </c>
      <c r="C47" s="3089"/>
      <c r="D47" s="3090"/>
      <c r="E47" s="1385"/>
      <c r="F47" s="1386"/>
      <c r="G47" s="1385"/>
      <c r="H47" s="1386"/>
      <c r="I47" s="3093"/>
      <c r="J47" s="3094"/>
      <c r="K47" s="3097"/>
      <c r="L47" s="3098"/>
      <c r="M47" s="3098"/>
      <c r="N47" s="3090"/>
      <c r="O47" s="3058"/>
      <c r="P47" s="3059"/>
      <c r="Q47" s="3059"/>
      <c r="R47" s="3059"/>
      <c r="S47" s="3060"/>
      <c r="T47" s="1405" t="s">
        <v>2341</v>
      </c>
      <c r="V47" s="1406"/>
      <c r="W47" s="1398"/>
      <c r="X47" s="1399"/>
      <c r="Y47" s="1399"/>
      <c r="Z47" s="1399"/>
      <c r="AA47" s="1399"/>
      <c r="AB47" s="1399"/>
      <c r="AC47" s="1400"/>
      <c r="AD47" s="1398"/>
      <c r="AE47" s="1399"/>
      <c r="AF47" s="1399"/>
      <c r="AG47" s="1399"/>
      <c r="AH47" s="1399"/>
      <c r="AI47" s="1399"/>
      <c r="AJ47" s="1400"/>
      <c r="AK47" s="1398"/>
      <c r="AL47" s="1399"/>
      <c r="AM47" s="1399"/>
      <c r="AN47" s="1399"/>
      <c r="AO47" s="1399"/>
      <c r="AP47" s="1399"/>
      <c r="AQ47" s="1400"/>
      <c r="AR47" s="1398"/>
      <c r="AS47" s="1399"/>
      <c r="AT47" s="1399"/>
      <c r="AU47" s="1399"/>
      <c r="AV47" s="1399"/>
      <c r="AW47" s="1399"/>
      <c r="AX47" s="1400"/>
      <c r="AY47" s="1398"/>
      <c r="AZ47" s="1399"/>
      <c r="BA47" s="1401"/>
      <c r="BB47" s="3064"/>
      <c r="BC47" s="3065"/>
      <c r="BD47" s="3066"/>
      <c r="BE47" s="3067"/>
      <c r="BF47" s="3068"/>
      <c r="BG47" s="3069"/>
      <c r="BH47" s="3069"/>
      <c r="BI47" s="3069"/>
      <c r="BJ47" s="3070"/>
    </row>
    <row r="48" spans="2:62" ht="20.25" customHeight="1" x14ac:dyDescent="0.2">
      <c r="B48" s="3107"/>
      <c r="C48" s="3122"/>
      <c r="D48" s="3123"/>
      <c r="E48" s="1385"/>
      <c r="F48" s="1386">
        <f>C47</f>
        <v>0</v>
      </c>
      <c r="G48" s="1385"/>
      <c r="H48" s="1386">
        <f>I47</f>
        <v>0</v>
      </c>
      <c r="I48" s="3124"/>
      <c r="J48" s="3125"/>
      <c r="K48" s="3126"/>
      <c r="L48" s="3127"/>
      <c r="M48" s="3127"/>
      <c r="N48" s="3123"/>
      <c r="O48" s="3058"/>
      <c r="P48" s="3059"/>
      <c r="Q48" s="3059"/>
      <c r="R48" s="3059"/>
      <c r="S48" s="3060"/>
      <c r="T48" s="1402" t="s">
        <v>2344</v>
      </c>
      <c r="U48" s="1403"/>
      <c r="V48" s="1404"/>
      <c r="W48" s="1390" t="str">
        <f>IF(W47="","",VLOOKUP(W47,'シフト記号表（従来型・ユニット型共通）'!$C$6:$L$47,10,FALSE))</f>
        <v/>
      </c>
      <c r="X48" s="1391" t="str">
        <f>IF(X47="","",VLOOKUP(X47,'シフト記号表（従来型・ユニット型共通）'!$C$6:$L$47,10,FALSE))</f>
        <v/>
      </c>
      <c r="Y48" s="1391" t="str">
        <f>IF(Y47="","",VLOOKUP(Y47,'シフト記号表（従来型・ユニット型共通）'!$C$6:$L$47,10,FALSE))</f>
        <v/>
      </c>
      <c r="Z48" s="1391" t="str">
        <f>IF(Z47="","",VLOOKUP(Z47,'シフト記号表（従来型・ユニット型共通）'!$C$6:$L$47,10,FALSE))</f>
        <v/>
      </c>
      <c r="AA48" s="1391" t="str">
        <f>IF(AA47="","",VLOOKUP(AA47,'シフト記号表（従来型・ユニット型共通）'!$C$6:$L$47,10,FALSE))</f>
        <v/>
      </c>
      <c r="AB48" s="1391" t="str">
        <f>IF(AB47="","",VLOOKUP(AB47,'シフト記号表（従来型・ユニット型共通）'!$C$6:$L$47,10,FALSE))</f>
        <v/>
      </c>
      <c r="AC48" s="1392" t="str">
        <f>IF(AC47="","",VLOOKUP(AC47,'シフト記号表（従来型・ユニット型共通）'!$C$6:$L$47,10,FALSE))</f>
        <v/>
      </c>
      <c r="AD48" s="1390" t="str">
        <f>IF(AD47="","",VLOOKUP(AD47,'シフト記号表（従来型・ユニット型共通）'!$C$6:$L$47,10,FALSE))</f>
        <v/>
      </c>
      <c r="AE48" s="1391" t="str">
        <f>IF(AE47="","",VLOOKUP(AE47,'シフト記号表（従来型・ユニット型共通）'!$C$6:$L$47,10,FALSE))</f>
        <v/>
      </c>
      <c r="AF48" s="1391" t="str">
        <f>IF(AF47="","",VLOOKUP(AF47,'シフト記号表（従来型・ユニット型共通）'!$C$6:$L$47,10,FALSE))</f>
        <v/>
      </c>
      <c r="AG48" s="1391" t="str">
        <f>IF(AG47="","",VLOOKUP(AG47,'シフト記号表（従来型・ユニット型共通）'!$C$6:$L$47,10,FALSE))</f>
        <v/>
      </c>
      <c r="AH48" s="1391" t="str">
        <f>IF(AH47="","",VLOOKUP(AH47,'シフト記号表（従来型・ユニット型共通）'!$C$6:$L$47,10,FALSE))</f>
        <v/>
      </c>
      <c r="AI48" s="1391" t="str">
        <f>IF(AI47="","",VLOOKUP(AI47,'シフト記号表（従来型・ユニット型共通）'!$C$6:$L$47,10,FALSE))</f>
        <v/>
      </c>
      <c r="AJ48" s="1392" t="str">
        <f>IF(AJ47="","",VLOOKUP(AJ47,'シフト記号表（従来型・ユニット型共通）'!$C$6:$L$47,10,FALSE))</f>
        <v/>
      </c>
      <c r="AK48" s="1390" t="str">
        <f>IF(AK47="","",VLOOKUP(AK47,'シフト記号表（従来型・ユニット型共通）'!$C$6:$L$47,10,FALSE))</f>
        <v/>
      </c>
      <c r="AL48" s="1391" t="str">
        <f>IF(AL47="","",VLOOKUP(AL47,'シフト記号表（従来型・ユニット型共通）'!$C$6:$L$47,10,FALSE))</f>
        <v/>
      </c>
      <c r="AM48" s="1391" t="str">
        <f>IF(AM47="","",VLOOKUP(AM47,'シフト記号表（従来型・ユニット型共通）'!$C$6:$L$47,10,FALSE))</f>
        <v/>
      </c>
      <c r="AN48" s="1391" t="str">
        <f>IF(AN47="","",VLOOKUP(AN47,'シフト記号表（従来型・ユニット型共通）'!$C$6:$L$47,10,FALSE))</f>
        <v/>
      </c>
      <c r="AO48" s="1391" t="str">
        <f>IF(AO47="","",VLOOKUP(AO47,'シフト記号表（従来型・ユニット型共通）'!$C$6:$L$47,10,FALSE))</f>
        <v/>
      </c>
      <c r="AP48" s="1391" t="str">
        <f>IF(AP47="","",VLOOKUP(AP47,'シフト記号表（従来型・ユニット型共通）'!$C$6:$L$47,10,FALSE))</f>
        <v/>
      </c>
      <c r="AQ48" s="1392" t="str">
        <f>IF(AQ47="","",VLOOKUP(AQ47,'シフト記号表（従来型・ユニット型共通）'!$C$6:$L$47,10,FALSE))</f>
        <v/>
      </c>
      <c r="AR48" s="1390" t="str">
        <f>IF(AR47="","",VLOOKUP(AR47,'シフト記号表（従来型・ユニット型共通）'!$C$6:$L$47,10,FALSE))</f>
        <v/>
      </c>
      <c r="AS48" s="1391" t="str">
        <f>IF(AS47="","",VLOOKUP(AS47,'シフト記号表（従来型・ユニット型共通）'!$C$6:$L$47,10,FALSE))</f>
        <v/>
      </c>
      <c r="AT48" s="1391" t="str">
        <f>IF(AT47="","",VLOOKUP(AT47,'シフト記号表（従来型・ユニット型共通）'!$C$6:$L$47,10,FALSE))</f>
        <v/>
      </c>
      <c r="AU48" s="1391" t="str">
        <f>IF(AU47="","",VLOOKUP(AU47,'シフト記号表（従来型・ユニット型共通）'!$C$6:$L$47,10,FALSE))</f>
        <v/>
      </c>
      <c r="AV48" s="1391" t="str">
        <f>IF(AV47="","",VLOOKUP(AV47,'シフト記号表（従来型・ユニット型共通）'!$C$6:$L$47,10,FALSE))</f>
        <v/>
      </c>
      <c r="AW48" s="1391" t="str">
        <f>IF(AW47="","",VLOOKUP(AW47,'シフト記号表（従来型・ユニット型共通）'!$C$6:$L$47,10,FALSE))</f>
        <v/>
      </c>
      <c r="AX48" s="1392" t="str">
        <f>IF(AX47="","",VLOOKUP(AX47,'シフト記号表（従来型・ユニット型共通）'!$C$6:$L$47,10,FALSE))</f>
        <v/>
      </c>
      <c r="AY48" s="1390" t="str">
        <f>IF(AY47="","",VLOOKUP(AY47,'シフト記号表（従来型・ユニット型共通）'!$C$6:$L$47,10,FALSE))</f>
        <v/>
      </c>
      <c r="AZ48" s="1391" t="str">
        <f>IF(AZ47="","",VLOOKUP(AZ47,'シフト記号表（従来型・ユニット型共通）'!$C$6:$L$47,10,FALSE))</f>
        <v/>
      </c>
      <c r="BA48" s="1391" t="str">
        <f>IF(BA47="","",VLOOKUP(BA47,'シフト記号表（従来型・ユニット型共通）'!$C$6:$L$47,10,FALSE))</f>
        <v/>
      </c>
      <c r="BB48" s="3119">
        <f>IF($BE$3="４週",SUM(W48:AX48),IF($BE$3="暦月",SUM(W48:BA48),""))</f>
        <v>0</v>
      </c>
      <c r="BC48" s="3120"/>
      <c r="BD48" s="3121">
        <f>IF($BE$3="４週",BB48/4,IF($BE$3="暦月",(BB48/($BE$8/7)),""))</f>
        <v>0</v>
      </c>
      <c r="BE48" s="3120"/>
      <c r="BF48" s="3116"/>
      <c r="BG48" s="3117"/>
      <c r="BH48" s="3117"/>
      <c r="BI48" s="3117"/>
      <c r="BJ48" s="3118"/>
    </row>
    <row r="49" spans="2:62" ht="20.25" customHeight="1" x14ac:dyDescent="0.2">
      <c r="B49" s="3079">
        <f>B47+1</f>
        <v>17</v>
      </c>
      <c r="C49" s="3089"/>
      <c r="D49" s="3090"/>
      <c r="E49" s="1385"/>
      <c r="F49" s="1386"/>
      <c r="G49" s="1385"/>
      <c r="H49" s="1386"/>
      <c r="I49" s="3093"/>
      <c r="J49" s="3094"/>
      <c r="K49" s="3097"/>
      <c r="L49" s="3098"/>
      <c r="M49" s="3098"/>
      <c r="N49" s="3090"/>
      <c r="O49" s="3058"/>
      <c r="P49" s="3059"/>
      <c r="Q49" s="3059"/>
      <c r="R49" s="3059"/>
      <c r="S49" s="3060"/>
      <c r="T49" s="1405" t="s">
        <v>2341</v>
      </c>
      <c r="V49" s="1406"/>
      <c r="W49" s="1398"/>
      <c r="X49" s="1399"/>
      <c r="Y49" s="1399"/>
      <c r="Z49" s="1399"/>
      <c r="AA49" s="1399"/>
      <c r="AB49" s="1399"/>
      <c r="AC49" s="1400"/>
      <c r="AD49" s="1398"/>
      <c r="AE49" s="1399"/>
      <c r="AF49" s="1399"/>
      <c r="AG49" s="1399"/>
      <c r="AH49" s="1399"/>
      <c r="AI49" s="1399"/>
      <c r="AJ49" s="1400"/>
      <c r="AK49" s="1398"/>
      <c r="AL49" s="1399"/>
      <c r="AM49" s="1399"/>
      <c r="AN49" s="1399"/>
      <c r="AO49" s="1399"/>
      <c r="AP49" s="1399"/>
      <c r="AQ49" s="1400"/>
      <c r="AR49" s="1398"/>
      <c r="AS49" s="1399"/>
      <c r="AT49" s="1399"/>
      <c r="AU49" s="1399"/>
      <c r="AV49" s="1399"/>
      <c r="AW49" s="1399"/>
      <c r="AX49" s="1400"/>
      <c r="AY49" s="1398"/>
      <c r="AZ49" s="1399"/>
      <c r="BA49" s="1401"/>
      <c r="BB49" s="3064"/>
      <c r="BC49" s="3065"/>
      <c r="BD49" s="3066"/>
      <c r="BE49" s="3067"/>
      <c r="BF49" s="3068"/>
      <c r="BG49" s="3069"/>
      <c r="BH49" s="3069"/>
      <c r="BI49" s="3069"/>
      <c r="BJ49" s="3070"/>
    </row>
    <row r="50" spans="2:62" ht="20.25" customHeight="1" x14ac:dyDescent="0.2">
      <c r="B50" s="3107"/>
      <c r="C50" s="3122"/>
      <c r="D50" s="3123"/>
      <c r="E50" s="1385"/>
      <c r="F50" s="1386">
        <f>C49</f>
        <v>0</v>
      </c>
      <c r="G50" s="1385"/>
      <c r="H50" s="1386">
        <f>I49</f>
        <v>0</v>
      </c>
      <c r="I50" s="3124"/>
      <c r="J50" s="3125"/>
      <c r="K50" s="3126"/>
      <c r="L50" s="3127"/>
      <c r="M50" s="3127"/>
      <c r="N50" s="3123"/>
      <c r="O50" s="3058"/>
      <c r="P50" s="3059"/>
      <c r="Q50" s="3059"/>
      <c r="R50" s="3059"/>
      <c r="S50" s="3060"/>
      <c r="T50" s="1402" t="s">
        <v>2344</v>
      </c>
      <c r="U50" s="1403"/>
      <c r="V50" s="1404"/>
      <c r="W50" s="1390" t="str">
        <f>IF(W49="","",VLOOKUP(W49,'シフト記号表（従来型・ユニット型共通）'!$C$6:$L$47,10,FALSE))</f>
        <v/>
      </c>
      <c r="X50" s="1391" t="str">
        <f>IF(X49="","",VLOOKUP(X49,'シフト記号表（従来型・ユニット型共通）'!$C$6:$L$47,10,FALSE))</f>
        <v/>
      </c>
      <c r="Y50" s="1391" t="str">
        <f>IF(Y49="","",VLOOKUP(Y49,'シフト記号表（従来型・ユニット型共通）'!$C$6:$L$47,10,FALSE))</f>
        <v/>
      </c>
      <c r="Z50" s="1391" t="str">
        <f>IF(Z49="","",VLOOKUP(Z49,'シフト記号表（従来型・ユニット型共通）'!$C$6:$L$47,10,FALSE))</f>
        <v/>
      </c>
      <c r="AA50" s="1391" t="str">
        <f>IF(AA49="","",VLOOKUP(AA49,'シフト記号表（従来型・ユニット型共通）'!$C$6:$L$47,10,FALSE))</f>
        <v/>
      </c>
      <c r="AB50" s="1391" t="str">
        <f>IF(AB49="","",VLOOKUP(AB49,'シフト記号表（従来型・ユニット型共通）'!$C$6:$L$47,10,FALSE))</f>
        <v/>
      </c>
      <c r="AC50" s="1392" t="str">
        <f>IF(AC49="","",VLOOKUP(AC49,'シフト記号表（従来型・ユニット型共通）'!$C$6:$L$47,10,FALSE))</f>
        <v/>
      </c>
      <c r="AD50" s="1390" t="str">
        <f>IF(AD49="","",VLOOKUP(AD49,'シフト記号表（従来型・ユニット型共通）'!$C$6:$L$47,10,FALSE))</f>
        <v/>
      </c>
      <c r="AE50" s="1391" t="str">
        <f>IF(AE49="","",VLOOKUP(AE49,'シフト記号表（従来型・ユニット型共通）'!$C$6:$L$47,10,FALSE))</f>
        <v/>
      </c>
      <c r="AF50" s="1391" t="str">
        <f>IF(AF49="","",VLOOKUP(AF49,'シフト記号表（従来型・ユニット型共通）'!$C$6:$L$47,10,FALSE))</f>
        <v/>
      </c>
      <c r="AG50" s="1391" t="str">
        <f>IF(AG49="","",VLOOKUP(AG49,'シフト記号表（従来型・ユニット型共通）'!$C$6:$L$47,10,FALSE))</f>
        <v/>
      </c>
      <c r="AH50" s="1391" t="str">
        <f>IF(AH49="","",VLOOKUP(AH49,'シフト記号表（従来型・ユニット型共通）'!$C$6:$L$47,10,FALSE))</f>
        <v/>
      </c>
      <c r="AI50" s="1391" t="str">
        <f>IF(AI49="","",VLOOKUP(AI49,'シフト記号表（従来型・ユニット型共通）'!$C$6:$L$47,10,FALSE))</f>
        <v/>
      </c>
      <c r="AJ50" s="1392" t="str">
        <f>IF(AJ49="","",VLOOKUP(AJ49,'シフト記号表（従来型・ユニット型共通）'!$C$6:$L$47,10,FALSE))</f>
        <v/>
      </c>
      <c r="AK50" s="1390" t="str">
        <f>IF(AK49="","",VLOOKUP(AK49,'シフト記号表（従来型・ユニット型共通）'!$C$6:$L$47,10,FALSE))</f>
        <v/>
      </c>
      <c r="AL50" s="1391" t="str">
        <f>IF(AL49="","",VLOOKUP(AL49,'シフト記号表（従来型・ユニット型共通）'!$C$6:$L$47,10,FALSE))</f>
        <v/>
      </c>
      <c r="AM50" s="1391" t="str">
        <f>IF(AM49="","",VLOOKUP(AM49,'シフト記号表（従来型・ユニット型共通）'!$C$6:$L$47,10,FALSE))</f>
        <v/>
      </c>
      <c r="AN50" s="1391" t="str">
        <f>IF(AN49="","",VLOOKUP(AN49,'シフト記号表（従来型・ユニット型共通）'!$C$6:$L$47,10,FALSE))</f>
        <v/>
      </c>
      <c r="AO50" s="1391" t="str">
        <f>IF(AO49="","",VLOOKUP(AO49,'シフト記号表（従来型・ユニット型共通）'!$C$6:$L$47,10,FALSE))</f>
        <v/>
      </c>
      <c r="AP50" s="1391" t="str">
        <f>IF(AP49="","",VLOOKUP(AP49,'シフト記号表（従来型・ユニット型共通）'!$C$6:$L$47,10,FALSE))</f>
        <v/>
      </c>
      <c r="AQ50" s="1392" t="str">
        <f>IF(AQ49="","",VLOOKUP(AQ49,'シフト記号表（従来型・ユニット型共通）'!$C$6:$L$47,10,FALSE))</f>
        <v/>
      </c>
      <c r="AR50" s="1390" t="str">
        <f>IF(AR49="","",VLOOKUP(AR49,'シフト記号表（従来型・ユニット型共通）'!$C$6:$L$47,10,FALSE))</f>
        <v/>
      </c>
      <c r="AS50" s="1391" t="str">
        <f>IF(AS49="","",VLOOKUP(AS49,'シフト記号表（従来型・ユニット型共通）'!$C$6:$L$47,10,FALSE))</f>
        <v/>
      </c>
      <c r="AT50" s="1391" t="str">
        <f>IF(AT49="","",VLOOKUP(AT49,'シフト記号表（従来型・ユニット型共通）'!$C$6:$L$47,10,FALSE))</f>
        <v/>
      </c>
      <c r="AU50" s="1391" t="str">
        <f>IF(AU49="","",VLOOKUP(AU49,'シフト記号表（従来型・ユニット型共通）'!$C$6:$L$47,10,FALSE))</f>
        <v/>
      </c>
      <c r="AV50" s="1391" t="str">
        <f>IF(AV49="","",VLOOKUP(AV49,'シフト記号表（従来型・ユニット型共通）'!$C$6:$L$47,10,FALSE))</f>
        <v/>
      </c>
      <c r="AW50" s="1391" t="str">
        <f>IF(AW49="","",VLOOKUP(AW49,'シフト記号表（従来型・ユニット型共通）'!$C$6:$L$47,10,FALSE))</f>
        <v/>
      </c>
      <c r="AX50" s="1392" t="str">
        <f>IF(AX49="","",VLOOKUP(AX49,'シフト記号表（従来型・ユニット型共通）'!$C$6:$L$47,10,FALSE))</f>
        <v/>
      </c>
      <c r="AY50" s="1390" t="str">
        <f>IF(AY49="","",VLOOKUP(AY49,'シフト記号表（従来型・ユニット型共通）'!$C$6:$L$47,10,FALSE))</f>
        <v/>
      </c>
      <c r="AZ50" s="1391" t="str">
        <f>IF(AZ49="","",VLOOKUP(AZ49,'シフト記号表（従来型・ユニット型共通）'!$C$6:$L$47,10,FALSE))</f>
        <v/>
      </c>
      <c r="BA50" s="1391" t="str">
        <f>IF(BA49="","",VLOOKUP(BA49,'シフト記号表（従来型・ユニット型共通）'!$C$6:$L$47,10,FALSE))</f>
        <v/>
      </c>
      <c r="BB50" s="3119">
        <f>IF($BE$3="４週",SUM(W50:AX50),IF($BE$3="暦月",SUM(W50:BA50),""))</f>
        <v>0</v>
      </c>
      <c r="BC50" s="3120"/>
      <c r="BD50" s="3121">
        <f>IF($BE$3="４週",BB50/4,IF($BE$3="暦月",(BB50/($BE$8/7)),""))</f>
        <v>0</v>
      </c>
      <c r="BE50" s="3120"/>
      <c r="BF50" s="3116"/>
      <c r="BG50" s="3117"/>
      <c r="BH50" s="3117"/>
      <c r="BI50" s="3117"/>
      <c r="BJ50" s="3118"/>
    </row>
    <row r="51" spans="2:62" ht="20.25" customHeight="1" x14ac:dyDescent="0.2">
      <c r="B51" s="3079">
        <f>B49+1</f>
        <v>18</v>
      </c>
      <c r="C51" s="3089"/>
      <c r="D51" s="3090"/>
      <c r="E51" s="1385"/>
      <c r="F51" s="1386"/>
      <c r="G51" s="1385"/>
      <c r="H51" s="1386"/>
      <c r="I51" s="3093"/>
      <c r="J51" s="3094"/>
      <c r="K51" s="3097"/>
      <c r="L51" s="3098"/>
      <c r="M51" s="3098"/>
      <c r="N51" s="3090"/>
      <c r="O51" s="3058"/>
      <c r="P51" s="3059"/>
      <c r="Q51" s="3059"/>
      <c r="R51" s="3059"/>
      <c r="S51" s="3060"/>
      <c r="T51" s="1405" t="s">
        <v>2341</v>
      </c>
      <c r="V51" s="1406"/>
      <c r="W51" s="1398"/>
      <c r="X51" s="1399"/>
      <c r="Y51" s="1399"/>
      <c r="Z51" s="1399"/>
      <c r="AA51" s="1399"/>
      <c r="AB51" s="1399"/>
      <c r="AC51" s="1400"/>
      <c r="AD51" s="1398"/>
      <c r="AE51" s="1399"/>
      <c r="AF51" s="1399"/>
      <c r="AG51" s="1399"/>
      <c r="AH51" s="1399"/>
      <c r="AI51" s="1399"/>
      <c r="AJ51" s="1400"/>
      <c r="AK51" s="1398"/>
      <c r="AL51" s="1399"/>
      <c r="AM51" s="1399"/>
      <c r="AN51" s="1399"/>
      <c r="AO51" s="1399"/>
      <c r="AP51" s="1399"/>
      <c r="AQ51" s="1400"/>
      <c r="AR51" s="1398"/>
      <c r="AS51" s="1399"/>
      <c r="AT51" s="1399"/>
      <c r="AU51" s="1399"/>
      <c r="AV51" s="1399"/>
      <c r="AW51" s="1399"/>
      <c r="AX51" s="1400"/>
      <c r="AY51" s="1398"/>
      <c r="AZ51" s="1399"/>
      <c r="BA51" s="1401"/>
      <c r="BB51" s="3064"/>
      <c r="BC51" s="3065"/>
      <c r="BD51" s="3066"/>
      <c r="BE51" s="3067"/>
      <c r="BF51" s="3068"/>
      <c r="BG51" s="3069"/>
      <c r="BH51" s="3069"/>
      <c r="BI51" s="3069"/>
      <c r="BJ51" s="3070"/>
    </row>
    <row r="52" spans="2:62" ht="20.25" customHeight="1" x14ac:dyDescent="0.2">
      <c r="B52" s="3107"/>
      <c r="C52" s="3122"/>
      <c r="D52" s="3123"/>
      <c r="E52" s="1385"/>
      <c r="F52" s="1386">
        <f>C51</f>
        <v>0</v>
      </c>
      <c r="G52" s="1385"/>
      <c r="H52" s="1386">
        <f>I51</f>
        <v>0</v>
      </c>
      <c r="I52" s="3124"/>
      <c r="J52" s="3125"/>
      <c r="K52" s="3126"/>
      <c r="L52" s="3127"/>
      <c r="M52" s="3127"/>
      <c r="N52" s="3123"/>
      <c r="O52" s="3058"/>
      <c r="P52" s="3059"/>
      <c r="Q52" s="3059"/>
      <c r="R52" s="3059"/>
      <c r="S52" s="3060"/>
      <c r="T52" s="1402" t="s">
        <v>2344</v>
      </c>
      <c r="U52" s="1403"/>
      <c r="V52" s="1404"/>
      <c r="W52" s="1390" t="str">
        <f>IF(W51="","",VLOOKUP(W51,'シフト記号表（従来型・ユニット型共通）'!$C$6:$L$47,10,FALSE))</f>
        <v/>
      </c>
      <c r="X52" s="1391" t="str">
        <f>IF(X51="","",VLOOKUP(X51,'シフト記号表（従来型・ユニット型共通）'!$C$6:$L$47,10,FALSE))</f>
        <v/>
      </c>
      <c r="Y52" s="1391" t="str">
        <f>IF(Y51="","",VLOOKUP(Y51,'シフト記号表（従来型・ユニット型共通）'!$C$6:$L$47,10,FALSE))</f>
        <v/>
      </c>
      <c r="Z52" s="1391" t="str">
        <f>IF(Z51="","",VLOOKUP(Z51,'シフト記号表（従来型・ユニット型共通）'!$C$6:$L$47,10,FALSE))</f>
        <v/>
      </c>
      <c r="AA52" s="1391" t="str">
        <f>IF(AA51="","",VLOOKUP(AA51,'シフト記号表（従来型・ユニット型共通）'!$C$6:$L$47,10,FALSE))</f>
        <v/>
      </c>
      <c r="AB52" s="1391" t="str">
        <f>IF(AB51="","",VLOOKUP(AB51,'シフト記号表（従来型・ユニット型共通）'!$C$6:$L$47,10,FALSE))</f>
        <v/>
      </c>
      <c r="AC52" s="1392" t="str">
        <f>IF(AC51="","",VLOOKUP(AC51,'シフト記号表（従来型・ユニット型共通）'!$C$6:$L$47,10,FALSE))</f>
        <v/>
      </c>
      <c r="AD52" s="1390" t="str">
        <f>IF(AD51="","",VLOOKUP(AD51,'シフト記号表（従来型・ユニット型共通）'!$C$6:$L$47,10,FALSE))</f>
        <v/>
      </c>
      <c r="AE52" s="1391" t="str">
        <f>IF(AE51="","",VLOOKUP(AE51,'シフト記号表（従来型・ユニット型共通）'!$C$6:$L$47,10,FALSE))</f>
        <v/>
      </c>
      <c r="AF52" s="1391" t="str">
        <f>IF(AF51="","",VLOOKUP(AF51,'シフト記号表（従来型・ユニット型共通）'!$C$6:$L$47,10,FALSE))</f>
        <v/>
      </c>
      <c r="AG52" s="1391" t="str">
        <f>IF(AG51="","",VLOOKUP(AG51,'シフト記号表（従来型・ユニット型共通）'!$C$6:$L$47,10,FALSE))</f>
        <v/>
      </c>
      <c r="AH52" s="1391" t="str">
        <f>IF(AH51="","",VLOOKUP(AH51,'シフト記号表（従来型・ユニット型共通）'!$C$6:$L$47,10,FALSE))</f>
        <v/>
      </c>
      <c r="AI52" s="1391" t="str">
        <f>IF(AI51="","",VLOOKUP(AI51,'シフト記号表（従来型・ユニット型共通）'!$C$6:$L$47,10,FALSE))</f>
        <v/>
      </c>
      <c r="AJ52" s="1392" t="str">
        <f>IF(AJ51="","",VLOOKUP(AJ51,'シフト記号表（従来型・ユニット型共通）'!$C$6:$L$47,10,FALSE))</f>
        <v/>
      </c>
      <c r="AK52" s="1390" t="str">
        <f>IF(AK51="","",VLOOKUP(AK51,'シフト記号表（従来型・ユニット型共通）'!$C$6:$L$47,10,FALSE))</f>
        <v/>
      </c>
      <c r="AL52" s="1391" t="str">
        <f>IF(AL51="","",VLOOKUP(AL51,'シフト記号表（従来型・ユニット型共通）'!$C$6:$L$47,10,FALSE))</f>
        <v/>
      </c>
      <c r="AM52" s="1391" t="str">
        <f>IF(AM51="","",VLOOKUP(AM51,'シフト記号表（従来型・ユニット型共通）'!$C$6:$L$47,10,FALSE))</f>
        <v/>
      </c>
      <c r="AN52" s="1391" t="str">
        <f>IF(AN51="","",VLOOKUP(AN51,'シフト記号表（従来型・ユニット型共通）'!$C$6:$L$47,10,FALSE))</f>
        <v/>
      </c>
      <c r="AO52" s="1391" t="str">
        <f>IF(AO51="","",VLOOKUP(AO51,'シフト記号表（従来型・ユニット型共通）'!$C$6:$L$47,10,FALSE))</f>
        <v/>
      </c>
      <c r="AP52" s="1391" t="str">
        <f>IF(AP51="","",VLOOKUP(AP51,'シフト記号表（従来型・ユニット型共通）'!$C$6:$L$47,10,FALSE))</f>
        <v/>
      </c>
      <c r="AQ52" s="1392" t="str">
        <f>IF(AQ51="","",VLOOKUP(AQ51,'シフト記号表（従来型・ユニット型共通）'!$C$6:$L$47,10,FALSE))</f>
        <v/>
      </c>
      <c r="AR52" s="1390" t="str">
        <f>IF(AR51="","",VLOOKUP(AR51,'シフト記号表（従来型・ユニット型共通）'!$C$6:$L$47,10,FALSE))</f>
        <v/>
      </c>
      <c r="AS52" s="1391" t="str">
        <f>IF(AS51="","",VLOOKUP(AS51,'シフト記号表（従来型・ユニット型共通）'!$C$6:$L$47,10,FALSE))</f>
        <v/>
      </c>
      <c r="AT52" s="1391" t="str">
        <f>IF(AT51="","",VLOOKUP(AT51,'シフト記号表（従来型・ユニット型共通）'!$C$6:$L$47,10,FALSE))</f>
        <v/>
      </c>
      <c r="AU52" s="1391" t="str">
        <f>IF(AU51="","",VLOOKUP(AU51,'シフト記号表（従来型・ユニット型共通）'!$C$6:$L$47,10,FALSE))</f>
        <v/>
      </c>
      <c r="AV52" s="1391" t="str">
        <f>IF(AV51="","",VLOOKUP(AV51,'シフト記号表（従来型・ユニット型共通）'!$C$6:$L$47,10,FALSE))</f>
        <v/>
      </c>
      <c r="AW52" s="1391" t="str">
        <f>IF(AW51="","",VLOOKUP(AW51,'シフト記号表（従来型・ユニット型共通）'!$C$6:$L$47,10,FALSE))</f>
        <v/>
      </c>
      <c r="AX52" s="1392" t="str">
        <f>IF(AX51="","",VLOOKUP(AX51,'シフト記号表（従来型・ユニット型共通）'!$C$6:$L$47,10,FALSE))</f>
        <v/>
      </c>
      <c r="AY52" s="1390" t="str">
        <f>IF(AY51="","",VLOOKUP(AY51,'シフト記号表（従来型・ユニット型共通）'!$C$6:$L$47,10,FALSE))</f>
        <v/>
      </c>
      <c r="AZ52" s="1391" t="str">
        <f>IF(AZ51="","",VLOOKUP(AZ51,'シフト記号表（従来型・ユニット型共通）'!$C$6:$L$47,10,FALSE))</f>
        <v/>
      </c>
      <c r="BA52" s="1391" t="str">
        <f>IF(BA51="","",VLOOKUP(BA51,'シフト記号表（従来型・ユニット型共通）'!$C$6:$L$47,10,FALSE))</f>
        <v/>
      </c>
      <c r="BB52" s="3119">
        <f>IF($BE$3="４週",SUM(W52:AX52),IF($BE$3="暦月",SUM(W52:BA52),""))</f>
        <v>0</v>
      </c>
      <c r="BC52" s="3120"/>
      <c r="BD52" s="3121">
        <f>IF($BE$3="４週",BB52/4,IF($BE$3="暦月",(BB52/($BE$8/7)),""))</f>
        <v>0</v>
      </c>
      <c r="BE52" s="3120"/>
      <c r="BF52" s="3116"/>
      <c r="BG52" s="3117"/>
      <c r="BH52" s="3117"/>
      <c r="BI52" s="3117"/>
      <c r="BJ52" s="3118"/>
    </row>
    <row r="53" spans="2:62" ht="20.25" customHeight="1" x14ac:dyDescent="0.2">
      <c r="B53" s="3079">
        <f>B51+1</f>
        <v>19</v>
      </c>
      <c r="C53" s="3089"/>
      <c r="D53" s="3090"/>
      <c r="E53" s="1393"/>
      <c r="F53" s="1394"/>
      <c r="G53" s="1393"/>
      <c r="H53" s="1394"/>
      <c r="I53" s="3093"/>
      <c r="J53" s="3094"/>
      <c r="K53" s="3097"/>
      <c r="L53" s="3098"/>
      <c r="M53" s="3098"/>
      <c r="N53" s="3090"/>
      <c r="O53" s="3058"/>
      <c r="P53" s="3059"/>
      <c r="Q53" s="3059"/>
      <c r="R53" s="3059"/>
      <c r="S53" s="3060"/>
      <c r="T53" s="1395" t="s">
        <v>2341</v>
      </c>
      <c r="U53" s="1396"/>
      <c r="V53" s="1397"/>
      <c r="W53" s="1398"/>
      <c r="X53" s="1399"/>
      <c r="Y53" s="1399"/>
      <c r="Z53" s="1399"/>
      <c r="AA53" s="1399"/>
      <c r="AB53" s="1399"/>
      <c r="AC53" s="1400"/>
      <c r="AD53" s="1398"/>
      <c r="AE53" s="1399"/>
      <c r="AF53" s="1399"/>
      <c r="AG53" s="1399"/>
      <c r="AH53" s="1399"/>
      <c r="AI53" s="1399"/>
      <c r="AJ53" s="1400"/>
      <c r="AK53" s="1398"/>
      <c r="AL53" s="1399"/>
      <c r="AM53" s="1399"/>
      <c r="AN53" s="1399"/>
      <c r="AO53" s="1399"/>
      <c r="AP53" s="1399"/>
      <c r="AQ53" s="1400"/>
      <c r="AR53" s="1398"/>
      <c r="AS53" s="1399"/>
      <c r="AT53" s="1399"/>
      <c r="AU53" s="1399"/>
      <c r="AV53" s="1399"/>
      <c r="AW53" s="1399"/>
      <c r="AX53" s="1400"/>
      <c r="AY53" s="1398"/>
      <c r="AZ53" s="1399"/>
      <c r="BA53" s="1401"/>
      <c r="BB53" s="3064"/>
      <c r="BC53" s="3065"/>
      <c r="BD53" s="3066"/>
      <c r="BE53" s="3067"/>
      <c r="BF53" s="3068"/>
      <c r="BG53" s="3069"/>
      <c r="BH53" s="3069"/>
      <c r="BI53" s="3069"/>
      <c r="BJ53" s="3070"/>
    </row>
    <row r="54" spans="2:62" ht="20.25" customHeight="1" x14ac:dyDescent="0.2">
      <c r="B54" s="3107"/>
      <c r="C54" s="3122"/>
      <c r="D54" s="3123"/>
      <c r="E54" s="1385"/>
      <c r="F54" s="1386">
        <f>C53</f>
        <v>0</v>
      </c>
      <c r="G54" s="1385"/>
      <c r="H54" s="1386">
        <f>I53</f>
        <v>0</v>
      </c>
      <c r="I54" s="3124"/>
      <c r="J54" s="3125"/>
      <c r="K54" s="3126"/>
      <c r="L54" s="3127"/>
      <c r="M54" s="3127"/>
      <c r="N54" s="3123"/>
      <c r="O54" s="3058"/>
      <c r="P54" s="3059"/>
      <c r="Q54" s="3059"/>
      <c r="R54" s="3059"/>
      <c r="S54" s="3060"/>
      <c r="T54" s="1402" t="s">
        <v>2344</v>
      </c>
      <c r="U54" s="1388"/>
      <c r="V54" s="1389"/>
      <c r="W54" s="1390" t="str">
        <f>IF(W53="","",VLOOKUP(W53,'シフト記号表（従来型・ユニット型共通）'!$C$6:$L$47,10,FALSE))</f>
        <v/>
      </c>
      <c r="X54" s="1391" t="str">
        <f>IF(X53="","",VLOOKUP(X53,'シフト記号表（従来型・ユニット型共通）'!$C$6:$L$47,10,FALSE))</f>
        <v/>
      </c>
      <c r="Y54" s="1391" t="str">
        <f>IF(Y53="","",VLOOKUP(Y53,'シフト記号表（従来型・ユニット型共通）'!$C$6:$L$47,10,FALSE))</f>
        <v/>
      </c>
      <c r="Z54" s="1391" t="str">
        <f>IF(Z53="","",VLOOKUP(Z53,'シフト記号表（従来型・ユニット型共通）'!$C$6:$L$47,10,FALSE))</f>
        <v/>
      </c>
      <c r="AA54" s="1391" t="str">
        <f>IF(AA53="","",VLOOKUP(AA53,'シフト記号表（従来型・ユニット型共通）'!$C$6:$L$47,10,FALSE))</f>
        <v/>
      </c>
      <c r="AB54" s="1391" t="str">
        <f>IF(AB53="","",VLOOKUP(AB53,'シフト記号表（従来型・ユニット型共通）'!$C$6:$L$47,10,FALSE))</f>
        <v/>
      </c>
      <c r="AC54" s="1392" t="str">
        <f>IF(AC53="","",VLOOKUP(AC53,'シフト記号表（従来型・ユニット型共通）'!$C$6:$L$47,10,FALSE))</f>
        <v/>
      </c>
      <c r="AD54" s="1390" t="str">
        <f>IF(AD53="","",VLOOKUP(AD53,'シフト記号表（従来型・ユニット型共通）'!$C$6:$L$47,10,FALSE))</f>
        <v/>
      </c>
      <c r="AE54" s="1391" t="str">
        <f>IF(AE53="","",VLOOKUP(AE53,'シフト記号表（従来型・ユニット型共通）'!$C$6:$L$47,10,FALSE))</f>
        <v/>
      </c>
      <c r="AF54" s="1391" t="str">
        <f>IF(AF53="","",VLOOKUP(AF53,'シフト記号表（従来型・ユニット型共通）'!$C$6:$L$47,10,FALSE))</f>
        <v/>
      </c>
      <c r="AG54" s="1391" t="str">
        <f>IF(AG53="","",VLOOKUP(AG53,'シフト記号表（従来型・ユニット型共通）'!$C$6:$L$47,10,FALSE))</f>
        <v/>
      </c>
      <c r="AH54" s="1391" t="str">
        <f>IF(AH53="","",VLOOKUP(AH53,'シフト記号表（従来型・ユニット型共通）'!$C$6:$L$47,10,FALSE))</f>
        <v/>
      </c>
      <c r="AI54" s="1391" t="str">
        <f>IF(AI53="","",VLOOKUP(AI53,'シフト記号表（従来型・ユニット型共通）'!$C$6:$L$47,10,FALSE))</f>
        <v/>
      </c>
      <c r="AJ54" s="1392" t="str">
        <f>IF(AJ53="","",VLOOKUP(AJ53,'シフト記号表（従来型・ユニット型共通）'!$C$6:$L$47,10,FALSE))</f>
        <v/>
      </c>
      <c r="AK54" s="1390" t="str">
        <f>IF(AK53="","",VLOOKUP(AK53,'シフト記号表（従来型・ユニット型共通）'!$C$6:$L$47,10,FALSE))</f>
        <v/>
      </c>
      <c r="AL54" s="1391" t="str">
        <f>IF(AL53="","",VLOOKUP(AL53,'シフト記号表（従来型・ユニット型共通）'!$C$6:$L$47,10,FALSE))</f>
        <v/>
      </c>
      <c r="AM54" s="1391" t="str">
        <f>IF(AM53="","",VLOOKUP(AM53,'シフト記号表（従来型・ユニット型共通）'!$C$6:$L$47,10,FALSE))</f>
        <v/>
      </c>
      <c r="AN54" s="1391" t="str">
        <f>IF(AN53="","",VLOOKUP(AN53,'シフト記号表（従来型・ユニット型共通）'!$C$6:$L$47,10,FALSE))</f>
        <v/>
      </c>
      <c r="AO54" s="1391" t="str">
        <f>IF(AO53="","",VLOOKUP(AO53,'シフト記号表（従来型・ユニット型共通）'!$C$6:$L$47,10,FALSE))</f>
        <v/>
      </c>
      <c r="AP54" s="1391" t="str">
        <f>IF(AP53="","",VLOOKUP(AP53,'シフト記号表（従来型・ユニット型共通）'!$C$6:$L$47,10,FALSE))</f>
        <v/>
      </c>
      <c r="AQ54" s="1392" t="str">
        <f>IF(AQ53="","",VLOOKUP(AQ53,'シフト記号表（従来型・ユニット型共通）'!$C$6:$L$47,10,FALSE))</f>
        <v/>
      </c>
      <c r="AR54" s="1390" t="str">
        <f>IF(AR53="","",VLOOKUP(AR53,'シフト記号表（従来型・ユニット型共通）'!$C$6:$L$47,10,FALSE))</f>
        <v/>
      </c>
      <c r="AS54" s="1391" t="str">
        <f>IF(AS53="","",VLOOKUP(AS53,'シフト記号表（従来型・ユニット型共通）'!$C$6:$L$47,10,FALSE))</f>
        <v/>
      </c>
      <c r="AT54" s="1391" t="str">
        <f>IF(AT53="","",VLOOKUP(AT53,'シフト記号表（従来型・ユニット型共通）'!$C$6:$L$47,10,FALSE))</f>
        <v/>
      </c>
      <c r="AU54" s="1391" t="str">
        <f>IF(AU53="","",VLOOKUP(AU53,'シフト記号表（従来型・ユニット型共通）'!$C$6:$L$47,10,FALSE))</f>
        <v/>
      </c>
      <c r="AV54" s="1391" t="str">
        <f>IF(AV53="","",VLOOKUP(AV53,'シフト記号表（従来型・ユニット型共通）'!$C$6:$L$47,10,FALSE))</f>
        <v/>
      </c>
      <c r="AW54" s="1391" t="str">
        <f>IF(AW53="","",VLOOKUP(AW53,'シフト記号表（従来型・ユニット型共通）'!$C$6:$L$47,10,FALSE))</f>
        <v/>
      </c>
      <c r="AX54" s="1392" t="str">
        <f>IF(AX53="","",VLOOKUP(AX53,'シフト記号表（従来型・ユニット型共通）'!$C$6:$L$47,10,FALSE))</f>
        <v/>
      </c>
      <c r="AY54" s="1390" t="str">
        <f>IF(AY53="","",VLOOKUP(AY53,'シフト記号表（従来型・ユニット型共通）'!$C$6:$L$47,10,FALSE))</f>
        <v/>
      </c>
      <c r="AZ54" s="1391" t="str">
        <f>IF(AZ53="","",VLOOKUP(AZ53,'シフト記号表（従来型・ユニット型共通）'!$C$6:$L$47,10,FALSE))</f>
        <v/>
      </c>
      <c r="BA54" s="1391" t="str">
        <f>IF(BA53="","",VLOOKUP(BA53,'シフト記号表（従来型・ユニット型共通）'!$C$6:$L$47,10,FALSE))</f>
        <v/>
      </c>
      <c r="BB54" s="3119">
        <f>IF($BE$3="４週",SUM(W54:AX54),IF($BE$3="暦月",SUM(W54:BA54),""))</f>
        <v>0</v>
      </c>
      <c r="BC54" s="3120"/>
      <c r="BD54" s="3121">
        <f>IF($BE$3="４週",BB54/4,IF($BE$3="暦月",(BB54/($BE$8/7)),""))</f>
        <v>0</v>
      </c>
      <c r="BE54" s="3120"/>
      <c r="BF54" s="3116"/>
      <c r="BG54" s="3117"/>
      <c r="BH54" s="3117"/>
      <c r="BI54" s="3117"/>
      <c r="BJ54" s="3118"/>
    </row>
    <row r="55" spans="2:62" ht="20.25" customHeight="1" x14ac:dyDescent="0.2">
      <c r="B55" s="3079">
        <f>B53+1</f>
        <v>20</v>
      </c>
      <c r="C55" s="3089"/>
      <c r="D55" s="3090"/>
      <c r="E55" s="1393"/>
      <c r="F55" s="1394"/>
      <c r="G55" s="1393"/>
      <c r="H55" s="1394"/>
      <c r="I55" s="3093"/>
      <c r="J55" s="3094"/>
      <c r="K55" s="3097"/>
      <c r="L55" s="3098"/>
      <c r="M55" s="3098"/>
      <c r="N55" s="3090"/>
      <c r="O55" s="3058"/>
      <c r="P55" s="3059"/>
      <c r="Q55" s="3059"/>
      <c r="R55" s="3059"/>
      <c r="S55" s="3060"/>
      <c r="T55" s="1395" t="s">
        <v>2341</v>
      </c>
      <c r="U55" s="1396"/>
      <c r="V55" s="1397"/>
      <c r="W55" s="1398"/>
      <c r="X55" s="1399"/>
      <c r="Y55" s="1399"/>
      <c r="Z55" s="1399"/>
      <c r="AA55" s="1399"/>
      <c r="AB55" s="1399"/>
      <c r="AC55" s="1400"/>
      <c r="AD55" s="1398"/>
      <c r="AE55" s="1399"/>
      <c r="AF55" s="1399"/>
      <c r="AG55" s="1399"/>
      <c r="AH55" s="1399"/>
      <c r="AI55" s="1399"/>
      <c r="AJ55" s="1400"/>
      <c r="AK55" s="1398"/>
      <c r="AL55" s="1399"/>
      <c r="AM55" s="1399"/>
      <c r="AN55" s="1399"/>
      <c r="AO55" s="1399"/>
      <c r="AP55" s="1399"/>
      <c r="AQ55" s="1400"/>
      <c r="AR55" s="1398"/>
      <c r="AS55" s="1399"/>
      <c r="AT55" s="1399"/>
      <c r="AU55" s="1399"/>
      <c r="AV55" s="1399"/>
      <c r="AW55" s="1399"/>
      <c r="AX55" s="1400"/>
      <c r="AY55" s="1398"/>
      <c r="AZ55" s="1399"/>
      <c r="BA55" s="1401"/>
      <c r="BB55" s="3064"/>
      <c r="BC55" s="3065"/>
      <c r="BD55" s="3066"/>
      <c r="BE55" s="3067"/>
      <c r="BF55" s="3068"/>
      <c r="BG55" s="3069"/>
      <c r="BH55" s="3069"/>
      <c r="BI55" s="3069"/>
      <c r="BJ55" s="3070"/>
    </row>
    <row r="56" spans="2:62" ht="20.25" customHeight="1" x14ac:dyDescent="0.2">
      <c r="B56" s="3107"/>
      <c r="C56" s="3122"/>
      <c r="D56" s="3123"/>
      <c r="E56" s="1385"/>
      <c r="F56" s="1386">
        <f>C55</f>
        <v>0</v>
      </c>
      <c r="G56" s="1385"/>
      <c r="H56" s="1386">
        <f>I55</f>
        <v>0</v>
      </c>
      <c r="I56" s="3124"/>
      <c r="J56" s="3125"/>
      <c r="K56" s="3126"/>
      <c r="L56" s="3127"/>
      <c r="M56" s="3127"/>
      <c r="N56" s="3123"/>
      <c r="O56" s="3058"/>
      <c r="P56" s="3059"/>
      <c r="Q56" s="3059"/>
      <c r="R56" s="3059"/>
      <c r="S56" s="3060"/>
      <c r="T56" s="1402" t="s">
        <v>2344</v>
      </c>
      <c r="U56" s="1403"/>
      <c r="V56" s="1404"/>
      <c r="W56" s="1390" t="str">
        <f>IF(W55="","",VLOOKUP(W55,'シフト記号表（従来型・ユニット型共通）'!$C$6:$L$47,10,FALSE))</f>
        <v/>
      </c>
      <c r="X56" s="1391" t="str">
        <f>IF(X55="","",VLOOKUP(X55,'シフト記号表（従来型・ユニット型共通）'!$C$6:$L$47,10,FALSE))</f>
        <v/>
      </c>
      <c r="Y56" s="1391" t="str">
        <f>IF(Y55="","",VLOOKUP(Y55,'シフト記号表（従来型・ユニット型共通）'!$C$6:$L$47,10,FALSE))</f>
        <v/>
      </c>
      <c r="Z56" s="1391" t="str">
        <f>IF(Z55="","",VLOOKUP(Z55,'シフト記号表（従来型・ユニット型共通）'!$C$6:$L$47,10,FALSE))</f>
        <v/>
      </c>
      <c r="AA56" s="1391" t="str">
        <f>IF(AA55="","",VLOOKUP(AA55,'シフト記号表（従来型・ユニット型共通）'!$C$6:$L$47,10,FALSE))</f>
        <v/>
      </c>
      <c r="AB56" s="1391" t="str">
        <f>IF(AB55="","",VLOOKUP(AB55,'シフト記号表（従来型・ユニット型共通）'!$C$6:$L$47,10,FALSE))</f>
        <v/>
      </c>
      <c r="AC56" s="1392" t="str">
        <f>IF(AC55="","",VLOOKUP(AC55,'シフト記号表（従来型・ユニット型共通）'!$C$6:$L$47,10,FALSE))</f>
        <v/>
      </c>
      <c r="AD56" s="1390" t="str">
        <f>IF(AD55="","",VLOOKUP(AD55,'シフト記号表（従来型・ユニット型共通）'!$C$6:$L$47,10,FALSE))</f>
        <v/>
      </c>
      <c r="AE56" s="1391" t="str">
        <f>IF(AE55="","",VLOOKUP(AE55,'シフト記号表（従来型・ユニット型共通）'!$C$6:$L$47,10,FALSE))</f>
        <v/>
      </c>
      <c r="AF56" s="1391" t="str">
        <f>IF(AF55="","",VLOOKUP(AF55,'シフト記号表（従来型・ユニット型共通）'!$C$6:$L$47,10,FALSE))</f>
        <v/>
      </c>
      <c r="AG56" s="1391" t="str">
        <f>IF(AG55="","",VLOOKUP(AG55,'シフト記号表（従来型・ユニット型共通）'!$C$6:$L$47,10,FALSE))</f>
        <v/>
      </c>
      <c r="AH56" s="1391" t="str">
        <f>IF(AH55="","",VLOOKUP(AH55,'シフト記号表（従来型・ユニット型共通）'!$C$6:$L$47,10,FALSE))</f>
        <v/>
      </c>
      <c r="AI56" s="1391" t="str">
        <f>IF(AI55="","",VLOOKUP(AI55,'シフト記号表（従来型・ユニット型共通）'!$C$6:$L$47,10,FALSE))</f>
        <v/>
      </c>
      <c r="AJ56" s="1392" t="str">
        <f>IF(AJ55="","",VLOOKUP(AJ55,'シフト記号表（従来型・ユニット型共通）'!$C$6:$L$47,10,FALSE))</f>
        <v/>
      </c>
      <c r="AK56" s="1390" t="str">
        <f>IF(AK55="","",VLOOKUP(AK55,'シフト記号表（従来型・ユニット型共通）'!$C$6:$L$47,10,FALSE))</f>
        <v/>
      </c>
      <c r="AL56" s="1391" t="str">
        <f>IF(AL55="","",VLOOKUP(AL55,'シフト記号表（従来型・ユニット型共通）'!$C$6:$L$47,10,FALSE))</f>
        <v/>
      </c>
      <c r="AM56" s="1391" t="str">
        <f>IF(AM55="","",VLOOKUP(AM55,'シフト記号表（従来型・ユニット型共通）'!$C$6:$L$47,10,FALSE))</f>
        <v/>
      </c>
      <c r="AN56" s="1391" t="str">
        <f>IF(AN55="","",VLOOKUP(AN55,'シフト記号表（従来型・ユニット型共通）'!$C$6:$L$47,10,FALSE))</f>
        <v/>
      </c>
      <c r="AO56" s="1391" t="str">
        <f>IF(AO55="","",VLOOKUP(AO55,'シフト記号表（従来型・ユニット型共通）'!$C$6:$L$47,10,FALSE))</f>
        <v/>
      </c>
      <c r="AP56" s="1391" t="str">
        <f>IF(AP55="","",VLOOKUP(AP55,'シフト記号表（従来型・ユニット型共通）'!$C$6:$L$47,10,FALSE))</f>
        <v/>
      </c>
      <c r="AQ56" s="1392" t="str">
        <f>IF(AQ55="","",VLOOKUP(AQ55,'シフト記号表（従来型・ユニット型共通）'!$C$6:$L$47,10,FALSE))</f>
        <v/>
      </c>
      <c r="AR56" s="1390" t="str">
        <f>IF(AR55="","",VLOOKUP(AR55,'シフト記号表（従来型・ユニット型共通）'!$C$6:$L$47,10,FALSE))</f>
        <v/>
      </c>
      <c r="AS56" s="1391" t="str">
        <f>IF(AS55="","",VLOOKUP(AS55,'シフト記号表（従来型・ユニット型共通）'!$C$6:$L$47,10,FALSE))</f>
        <v/>
      </c>
      <c r="AT56" s="1391" t="str">
        <f>IF(AT55="","",VLOOKUP(AT55,'シフト記号表（従来型・ユニット型共通）'!$C$6:$L$47,10,FALSE))</f>
        <v/>
      </c>
      <c r="AU56" s="1391" t="str">
        <f>IF(AU55="","",VLOOKUP(AU55,'シフト記号表（従来型・ユニット型共通）'!$C$6:$L$47,10,FALSE))</f>
        <v/>
      </c>
      <c r="AV56" s="1391" t="str">
        <f>IF(AV55="","",VLOOKUP(AV55,'シフト記号表（従来型・ユニット型共通）'!$C$6:$L$47,10,FALSE))</f>
        <v/>
      </c>
      <c r="AW56" s="1391" t="str">
        <f>IF(AW55="","",VLOOKUP(AW55,'シフト記号表（従来型・ユニット型共通）'!$C$6:$L$47,10,FALSE))</f>
        <v/>
      </c>
      <c r="AX56" s="1392" t="str">
        <f>IF(AX55="","",VLOOKUP(AX55,'シフト記号表（従来型・ユニット型共通）'!$C$6:$L$47,10,FALSE))</f>
        <v/>
      </c>
      <c r="AY56" s="1390" t="str">
        <f>IF(AY55="","",VLOOKUP(AY55,'シフト記号表（従来型・ユニット型共通）'!$C$6:$L$47,10,FALSE))</f>
        <v/>
      </c>
      <c r="AZ56" s="1391" t="str">
        <f>IF(AZ55="","",VLOOKUP(AZ55,'シフト記号表（従来型・ユニット型共通）'!$C$6:$L$47,10,FALSE))</f>
        <v/>
      </c>
      <c r="BA56" s="1391" t="str">
        <f>IF(BA55="","",VLOOKUP(BA55,'シフト記号表（従来型・ユニット型共通）'!$C$6:$L$47,10,FALSE))</f>
        <v/>
      </c>
      <c r="BB56" s="3119">
        <f>IF($BE$3="４週",SUM(W56:AX56),IF($BE$3="暦月",SUM(W56:BA56),""))</f>
        <v>0</v>
      </c>
      <c r="BC56" s="3120"/>
      <c r="BD56" s="3121">
        <f>IF($BE$3="４週",BB56/4,IF($BE$3="暦月",(BB56/($BE$8/7)),""))</f>
        <v>0</v>
      </c>
      <c r="BE56" s="3120"/>
      <c r="BF56" s="3116"/>
      <c r="BG56" s="3117"/>
      <c r="BH56" s="3117"/>
      <c r="BI56" s="3117"/>
      <c r="BJ56" s="3118"/>
    </row>
    <row r="57" spans="2:62" ht="20.25" customHeight="1" x14ac:dyDescent="0.2">
      <c r="B57" s="3079">
        <f>B55+1</f>
        <v>21</v>
      </c>
      <c r="C57" s="3089"/>
      <c r="D57" s="3090"/>
      <c r="E57" s="1385"/>
      <c r="F57" s="1386"/>
      <c r="G57" s="1385"/>
      <c r="H57" s="1386"/>
      <c r="I57" s="3093"/>
      <c r="J57" s="3094"/>
      <c r="K57" s="3097"/>
      <c r="L57" s="3098"/>
      <c r="M57" s="3098"/>
      <c r="N57" s="3090"/>
      <c r="O57" s="3058"/>
      <c r="P57" s="3059"/>
      <c r="Q57" s="3059"/>
      <c r="R57" s="3059"/>
      <c r="S57" s="3060"/>
      <c r="T57" s="1405" t="s">
        <v>2341</v>
      </c>
      <c r="V57" s="1406"/>
      <c r="W57" s="1398"/>
      <c r="X57" s="1399"/>
      <c r="Y57" s="1399"/>
      <c r="Z57" s="1399"/>
      <c r="AA57" s="1399"/>
      <c r="AB57" s="1399"/>
      <c r="AC57" s="1400"/>
      <c r="AD57" s="1398"/>
      <c r="AE57" s="1399"/>
      <c r="AF57" s="1399"/>
      <c r="AG57" s="1399"/>
      <c r="AH57" s="1399"/>
      <c r="AI57" s="1399"/>
      <c r="AJ57" s="1400"/>
      <c r="AK57" s="1398"/>
      <c r="AL57" s="1399"/>
      <c r="AM57" s="1399"/>
      <c r="AN57" s="1399"/>
      <c r="AO57" s="1399"/>
      <c r="AP57" s="1399"/>
      <c r="AQ57" s="1400"/>
      <c r="AR57" s="1398"/>
      <c r="AS57" s="1399"/>
      <c r="AT57" s="1399"/>
      <c r="AU57" s="1399"/>
      <c r="AV57" s="1399"/>
      <c r="AW57" s="1399"/>
      <c r="AX57" s="1400"/>
      <c r="AY57" s="1398"/>
      <c r="AZ57" s="1399"/>
      <c r="BA57" s="1401"/>
      <c r="BB57" s="3064"/>
      <c r="BC57" s="3065"/>
      <c r="BD57" s="3066"/>
      <c r="BE57" s="3067"/>
      <c r="BF57" s="3068"/>
      <c r="BG57" s="3069"/>
      <c r="BH57" s="3069"/>
      <c r="BI57" s="3069"/>
      <c r="BJ57" s="3070"/>
    </row>
    <row r="58" spans="2:62" ht="20.25" customHeight="1" x14ac:dyDescent="0.2">
      <c r="B58" s="3107"/>
      <c r="C58" s="3122"/>
      <c r="D58" s="3123"/>
      <c r="E58" s="1385"/>
      <c r="F58" s="1386">
        <f>C57</f>
        <v>0</v>
      </c>
      <c r="G58" s="1385"/>
      <c r="H58" s="1386">
        <f>I57</f>
        <v>0</v>
      </c>
      <c r="I58" s="3124"/>
      <c r="J58" s="3125"/>
      <c r="K58" s="3126"/>
      <c r="L58" s="3127"/>
      <c r="M58" s="3127"/>
      <c r="N58" s="3123"/>
      <c r="O58" s="3058"/>
      <c r="P58" s="3059"/>
      <c r="Q58" s="3059"/>
      <c r="R58" s="3059"/>
      <c r="S58" s="3060"/>
      <c r="T58" s="1402" t="s">
        <v>2344</v>
      </c>
      <c r="U58" s="1403"/>
      <c r="V58" s="1404"/>
      <c r="W58" s="1390" t="str">
        <f>IF(W57="","",VLOOKUP(W57,'シフト記号表（従来型・ユニット型共通）'!$C$6:$L$47,10,FALSE))</f>
        <v/>
      </c>
      <c r="X58" s="1391" t="str">
        <f>IF(X57="","",VLOOKUP(X57,'シフト記号表（従来型・ユニット型共通）'!$C$6:$L$47,10,FALSE))</f>
        <v/>
      </c>
      <c r="Y58" s="1391" t="str">
        <f>IF(Y57="","",VLOOKUP(Y57,'シフト記号表（従来型・ユニット型共通）'!$C$6:$L$47,10,FALSE))</f>
        <v/>
      </c>
      <c r="Z58" s="1391" t="str">
        <f>IF(Z57="","",VLOOKUP(Z57,'シフト記号表（従来型・ユニット型共通）'!$C$6:$L$47,10,FALSE))</f>
        <v/>
      </c>
      <c r="AA58" s="1391" t="str">
        <f>IF(AA57="","",VLOOKUP(AA57,'シフト記号表（従来型・ユニット型共通）'!$C$6:$L$47,10,FALSE))</f>
        <v/>
      </c>
      <c r="AB58" s="1391" t="str">
        <f>IF(AB57="","",VLOOKUP(AB57,'シフト記号表（従来型・ユニット型共通）'!$C$6:$L$47,10,FALSE))</f>
        <v/>
      </c>
      <c r="AC58" s="1392" t="str">
        <f>IF(AC57="","",VLOOKUP(AC57,'シフト記号表（従来型・ユニット型共通）'!$C$6:$L$47,10,FALSE))</f>
        <v/>
      </c>
      <c r="AD58" s="1390" t="str">
        <f>IF(AD57="","",VLOOKUP(AD57,'シフト記号表（従来型・ユニット型共通）'!$C$6:$L$47,10,FALSE))</f>
        <v/>
      </c>
      <c r="AE58" s="1391" t="str">
        <f>IF(AE57="","",VLOOKUP(AE57,'シフト記号表（従来型・ユニット型共通）'!$C$6:$L$47,10,FALSE))</f>
        <v/>
      </c>
      <c r="AF58" s="1391" t="str">
        <f>IF(AF57="","",VLOOKUP(AF57,'シフト記号表（従来型・ユニット型共通）'!$C$6:$L$47,10,FALSE))</f>
        <v/>
      </c>
      <c r="AG58" s="1391" t="str">
        <f>IF(AG57="","",VLOOKUP(AG57,'シフト記号表（従来型・ユニット型共通）'!$C$6:$L$47,10,FALSE))</f>
        <v/>
      </c>
      <c r="AH58" s="1391" t="str">
        <f>IF(AH57="","",VLOOKUP(AH57,'シフト記号表（従来型・ユニット型共通）'!$C$6:$L$47,10,FALSE))</f>
        <v/>
      </c>
      <c r="AI58" s="1391" t="str">
        <f>IF(AI57="","",VLOOKUP(AI57,'シフト記号表（従来型・ユニット型共通）'!$C$6:$L$47,10,FALSE))</f>
        <v/>
      </c>
      <c r="AJ58" s="1392" t="str">
        <f>IF(AJ57="","",VLOOKUP(AJ57,'シフト記号表（従来型・ユニット型共通）'!$C$6:$L$47,10,FALSE))</f>
        <v/>
      </c>
      <c r="AK58" s="1390" t="str">
        <f>IF(AK57="","",VLOOKUP(AK57,'シフト記号表（従来型・ユニット型共通）'!$C$6:$L$47,10,FALSE))</f>
        <v/>
      </c>
      <c r="AL58" s="1391" t="str">
        <f>IF(AL57="","",VLOOKUP(AL57,'シフト記号表（従来型・ユニット型共通）'!$C$6:$L$47,10,FALSE))</f>
        <v/>
      </c>
      <c r="AM58" s="1391" t="str">
        <f>IF(AM57="","",VLOOKUP(AM57,'シフト記号表（従来型・ユニット型共通）'!$C$6:$L$47,10,FALSE))</f>
        <v/>
      </c>
      <c r="AN58" s="1391" t="str">
        <f>IF(AN57="","",VLOOKUP(AN57,'シフト記号表（従来型・ユニット型共通）'!$C$6:$L$47,10,FALSE))</f>
        <v/>
      </c>
      <c r="AO58" s="1391" t="str">
        <f>IF(AO57="","",VLOOKUP(AO57,'シフト記号表（従来型・ユニット型共通）'!$C$6:$L$47,10,FALSE))</f>
        <v/>
      </c>
      <c r="AP58" s="1391" t="str">
        <f>IF(AP57="","",VLOOKUP(AP57,'シフト記号表（従来型・ユニット型共通）'!$C$6:$L$47,10,FALSE))</f>
        <v/>
      </c>
      <c r="AQ58" s="1392" t="str">
        <f>IF(AQ57="","",VLOOKUP(AQ57,'シフト記号表（従来型・ユニット型共通）'!$C$6:$L$47,10,FALSE))</f>
        <v/>
      </c>
      <c r="AR58" s="1390" t="str">
        <f>IF(AR57="","",VLOOKUP(AR57,'シフト記号表（従来型・ユニット型共通）'!$C$6:$L$47,10,FALSE))</f>
        <v/>
      </c>
      <c r="AS58" s="1391" t="str">
        <f>IF(AS57="","",VLOOKUP(AS57,'シフト記号表（従来型・ユニット型共通）'!$C$6:$L$47,10,FALSE))</f>
        <v/>
      </c>
      <c r="AT58" s="1391" t="str">
        <f>IF(AT57="","",VLOOKUP(AT57,'シフト記号表（従来型・ユニット型共通）'!$C$6:$L$47,10,FALSE))</f>
        <v/>
      </c>
      <c r="AU58" s="1391" t="str">
        <f>IF(AU57="","",VLOOKUP(AU57,'シフト記号表（従来型・ユニット型共通）'!$C$6:$L$47,10,FALSE))</f>
        <v/>
      </c>
      <c r="AV58" s="1391" t="str">
        <f>IF(AV57="","",VLOOKUP(AV57,'シフト記号表（従来型・ユニット型共通）'!$C$6:$L$47,10,FALSE))</f>
        <v/>
      </c>
      <c r="AW58" s="1391" t="str">
        <f>IF(AW57="","",VLOOKUP(AW57,'シフト記号表（従来型・ユニット型共通）'!$C$6:$L$47,10,FALSE))</f>
        <v/>
      </c>
      <c r="AX58" s="1392" t="str">
        <f>IF(AX57="","",VLOOKUP(AX57,'シフト記号表（従来型・ユニット型共通）'!$C$6:$L$47,10,FALSE))</f>
        <v/>
      </c>
      <c r="AY58" s="1390" t="str">
        <f>IF(AY57="","",VLOOKUP(AY57,'シフト記号表（従来型・ユニット型共通）'!$C$6:$L$47,10,FALSE))</f>
        <v/>
      </c>
      <c r="AZ58" s="1391" t="str">
        <f>IF(AZ57="","",VLOOKUP(AZ57,'シフト記号表（従来型・ユニット型共通）'!$C$6:$L$47,10,FALSE))</f>
        <v/>
      </c>
      <c r="BA58" s="1391" t="str">
        <f>IF(BA57="","",VLOOKUP(BA57,'シフト記号表（従来型・ユニット型共通）'!$C$6:$L$47,10,FALSE))</f>
        <v/>
      </c>
      <c r="BB58" s="3119">
        <f>IF($BE$3="４週",SUM(W58:AX58),IF($BE$3="暦月",SUM(W58:BA58),""))</f>
        <v>0</v>
      </c>
      <c r="BC58" s="3120"/>
      <c r="BD58" s="3121">
        <f>IF($BE$3="４週",BB58/4,IF($BE$3="暦月",(BB58/($BE$8/7)),""))</f>
        <v>0</v>
      </c>
      <c r="BE58" s="3120"/>
      <c r="BF58" s="3116"/>
      <c r="BG58" s="3117"/>
      <c r="BH58" s="3117"/>
      <c r="BI58" s="3117"/>
      <c r="BJ58" s="3118"/>
    </row>
    <row r="59" spans="2:62" ht="20.25" customHeight="1" x14ac:dyDescent="0.2">
      <c r="B59" s="3079">
        <f>B57+1</f>
        <v>22</v>
      </c>
      <c r="C59" s="3089"/>
      <c r="D59" s="3090"/>
      <c r="E59" s="1385"/>
      <c r="F59" s="1386"/>
      <c r="G59" s="1385"/>
      <c r="H59" s="1386"/>
      <c r="I59" s="3093"/>
      <c r="J59" s="3094"/>
      <c r="K59" s="3097"/>
      <c r="L59" s="3098"/>
      <c r="M59" s="3098"/>
      <c r="N59" s="3090"/>
      <c r="O59" s="3058"/>
      <c r="P59" s="3059"/>
      <c r="Q59" s="3059"/>
      <c r="R59" s="3059"/>
      <c r="S59" s="3060"/>
      <c r="T59" s="1405" t="s">
        <v>2341</v>
      </c>
      <c r="V59" s="1406"/>
      <c r="W59" s="1398"/>
      <c r="X59" s="1399"/>
      <c r="Y59" s="1399"/>
      <c r="Z59" s="1399"/>
      <c r="AA59" s="1399"/>
      <c r="AB59" s="1399"/>
      <c r="AC59" s="1400"/>
      <c r="AD59" s="1398"/>
      <c r="AE59" s="1399"/>
      <c r="AF59" s="1399"/>
      <c r="AG59" s="1399"/>
      <c r="AH59" s="1399"/>
      <c r="AI59" s="1399"/>
      <c r="AJ59" s="1400"/>
      <c r="AK59" s="1398"/>
      <c r="AL59" s="1399"/>
      <c r="AM59" s="1399"/>
      <c r="AN59" s="1399"/>
      <c r="AO59" s="1399"/>
      <c r="AP59" s="1399"/>
      <c r="AQ59" s="1400"/>
      <c r="AR59" s="1398"/>
      <c r="AS59" s="1399"/>
      <c r="AT59" s="1399"/>
      <c r="AU59" s="1399"/>
      <c r="AV59" s="1399"/>
      <c r="AW59" s="1399"/>
      <c r="AX59" s="1400"/>
      <c r="AY59" s="1398"/>
      <c r="AZ59" s="1399"/>
      <c r="BA59" s="1401"/>
      <c r="BB59" s="3064"/>
      <c r="BC59" s="3065"/>
      <c r="BD59" s="3066"/>
      <c r="BE59" s="3067"/>
      <c r="BF59" s="3068"/>
      <c r="BG59" s="3069"/>
      <c r="BH59" s="3069"/>
      <c r="BI59" s="3069"/>
      <c r="BJ59" s="3070"/>
    </row>
    <row r="60" spans="2:62" ht="20.25" customHeight="1" x14ac:dyDescent="0.2">
      <c r="B60" s="3107"/>
      <c r="C60" s="3122"/>
      <c r="D60" s="3123"/>
      <c r="E60" s="1385"/>
      <c r="F60" s="1386">
        <f>C59</f>
        <v>0</v>
      </c>
      <c r="G60" s="1385"/>
      <c r="H60" s="1386">
        <f>I59</f>
        <v>0</v>
      </c>
      <c r="I60" s="3124"/>
      <c r="J60" s="3125"/>
      <c r="K60" s="3126"/>
      <c r="L60" s="3127"/>
      <c r="M60" s="3127"/>
      <c r="N60" s="3123"/>
      <c r="O60" s="3058"/>
      <c r="P60" s="3059"/>
      <c r="Q60" s="3059"/>
      <c r="R60" s="3059"/>
      <c r="S60" s="3060"/>
      <c r="T60" s="1402" t="s">
        <v>2344</v>
      </c>
      <c r="U60" s="1403"/>
      <c r="V60" s="1404"/>
      <c r="W60" s="1390" t="str">
        <f>IF(W59="","",VLOOKUP(W59,'シフト記号表（従来型・ユニット型共通）'!$C$6:$L$47,10,FALSE))</f>
        <v/>
      </c>
      <c r="X60" s="1391" t="str">
        <f>IF(X59="","",VLOOKUP(X59,'シフト記号表（従来型・ユニット型共通）'!$C$6:$L$47,10,FALSE))</f>
        <v/>
      </c>
      <c r="Y60" s="1391" t="str">
        <f>IF(Y59="","",VLOOKUP(Y59,'シフト記号表（従来型・ユニット型共通）'!$C$6:$L$47,10,FALSE))</f>
        <v/>
      </c>
      <c r="Z60" s="1391" t="str">
        <f>IF(Z59="","",VLOOKUP(Z59,'シフト記号表（従来型・ユニット型共通）'!$C$6:$L$47,10,FALSE))</f>
        <v/>
      </c>
      <c r="AA60" s="1391" t="str">
        <f>IF(AA59="","",VLOOKUP(AA59,'シフト記号表（従来型・ユニット型共通）'!$C$6:$L$47,10,FALSE))</f>
        <v/>
      </c>
      <c r="AB60" s="1391" t="str">
        <f>IF(AB59="","",VLOOKUP(AB59,'シフト記号表（従来型・ユニット型共通）'!$C$6:$L$47,10,FALSE))</f>
        <v/>
      </c>
      <c r="AC60" s="1392" t="str">
        <f>IF(AC59="","",VLOOKUP(AC59,'シフト記号表（従来型・ユニット型共通）'!$C$6:$L$47,10,FALSE))</f>
        <v/>
      </c>
      <c r="AD60" s="1390" t="str">
        <f>IF(AD59="","",VLOOKUP(AD59,'シフト記号表（従来型・ユニット型共通）'!$C$6:$L$47,10,FALSE))</f>
        <v/>
      </c>
      <c r="AE60" s="1391" t="str">
        <f>IF(AE59="","",VLOOKUP(AE59,'シフト記号表（従来型・ユニット型共通）'!$C$6:$L$47,10,FALSE))</f>
        <v/>
      </c>
      <c r="AF60" s="1391" t="str">
        <f>IF(AF59="","",VLOOKUP(AF59,'シフト記号表（従来型・ユニット型共通）'!$C$6:$L$47,10,FALSE))</f>
        <v/>
      </c>
      <c r="AG60" s="1391" t="str">
        <f>IF(AG59="","",VLOOKUP(AG59,'シフト記号表（従来型・ユニット型共通）'!$C$6:$L$47,10,FALSE))</f>
        <v/>
      </c>
      <c r="AH60" s="1391" t="str">
        <f>IF(AH59="","",VLOOKUP(AH59,'シフト記号表（従来型・ユニット型共通）'!$C$6:$L$47,10,FALSE))</f>
        <v/>
      </c>
      <c r="AI60" s="1391" t="str">
        <f>IF(AI59="","",VLOOKUP(AI59,'シフト記号表（従来型・ユニット型共通）'!$C$6:$L$47,10,FALSE))</f>
        <v/>
      </c>
      <c r="AJ60" s="1392" t="str">
        <f>IF(AJ59="","",VLOOKUP(AJ59,'シフト記号表（従来型・ユニット型共通）'!$C$6:$L$47,10,FALSE))</f>
        <v/>
      </c>
      <c r="AK60" s="1390" t="str">
        <f>IF(AK59="","",VLOOKUP(AK59,'シフト記号表（従来型・ユニット型共通）'!$C$6:$L$47,10,FALSE))</f>
        <v/>
      </c>
      <c r="AL60" s="1391" t="str">
        <f>IF(AL59="","",VLOOKUP(AL59,'シフト記号表（従来型・ユニット型共通）'!$C$6:$L$47,10,FALSE))</f>
        <v/>
      </c>
      <c r="AM60" s="1391" t="str">
        <f>IF(AM59="","",VLOOKUP(AM59,'シフト記号表（従来型・ユニット型共通）'!$C$6:$L$47,10,FALSE))</f>
        <v/>
      </c>
      <c r="AN60" s="1391" t="str">
        <f>IF(AN59="","",VLOOKUP(AN59,'シフト記号表（従来型・ユニット型共通）'!$C$6:$L$47,10,FALSE))</f>
        <v/>
      </c>
      <c r="AO60" s="1391" t="str">
        <f>IF(AO59="","",VLOOKUP(AO59,'シフト記号表（従来型・ユニット型共通）'!$C$6:$L$47,10,FALSE))</f>
        <v/>
      </c>
      <c r="AP60" s="1391" t="str">
        <f>IF(AP59="","",VLOOKUP(AP59,'シフト記号表（従来型・ユニット型共通）'!$C$6:$L$47,10,FALSE))</f>
        <v/>
      </c>
      <c r="AQ60" s="1392" t="str">
        <f>IF(AQ59="","",VLOOKUP(AQ59,'シフト記号表（従来型・ユニット型共通）'!$C$6:$L$47,10,FALSE))</f>
        <v/>
      </c>
      <c r="AR60" s="1390" t="str">
        <f>IF(AR59="","",VLOOKUP(AR59,'シフト記号表（従来型・ユニット型共通）'!$C$6:$L$47,10,FALSE))</f>
        <v/>
      </c>
      <c r="AS60" s="1391" t="str">
        <f>IF(AS59="","",VLOOKUP(AS59,'シフト記号表（従来型・ユニット型共通）'!$C$6:$L$47,10,FALSE))</f>
        <v/>
      </c>
      <c r="AT60" s="1391" t="str">
        <f>IF(AT59="","",VLOOKUP(AT59,'シフト記号表（従来型・ユニット型共通）'!$C$6:$L$47,10,FALSE))</f>
        <v/>
      </c>
      <c r="AU60" s="1391" t="str">
        <f>IF(AU59="","",VLOOKUP(AU59,'シフト記号表（従来型・ユニット型共通）'!$C$6:$L$47,10,FALSE))</f>
        <v/>
      </c>
      <c r="AV60" s="1391" t="str">
        <f>IF(AV59="","",VLOOKUP(AV59,'シフト記号表（従来型・ユニット型共通）'!$C$6:$L$47,10,FALSE))</f>
        <v/>
      </c>
      <c r="AW60" s="1391" t="str">
        <f>IF(AW59="","",VLOOKUP(AW59,'シフト記号表（従来型・ユニット型共通）'!$C$6:$L$47,10,FALSE))</f>
        <v/>
      </c>
      <c r="AX60" s="1392" t="str">
        <f>IF(AX59="","",VLOOKUP(AX59,'シフト記号表（従来型・ユニット型共通）'!$C$6:$L$47,10,FALSE))</f>
        <v/>
      </c>
      <c r="AY60" s="1390" t="str">
        <f>IF(AY59="","",VLOOKUP(AY59,'シフト記号表（従来型・ユニット型共通）'!$C$6:$L$47,10,FALSE))</f>
        <v/>
      </c>
      <c r="AZ60" s="1391" t="str">
        <f>IF(AZ59="","",VLOOKUP(AZ59,'シフト記号表（従来型・ユニット型共通）'!$C$6:$L$47,10,FALSE))</f>
        <v/>
      </c>
      <c r="BA60" s="1391" t="str">
        <f>IF(BA59="","",VLOOKUP(BA59,'シフト記号表（従来型・ユニット型共通）'!$C$6:$L$47,10,FALSE))</f>
        <v/>
      </c>
      <c r="BB60" s="3119">
        <f>IF($BE$3="４週",SUM(W60:AX60),IF($BE$3="暦月",SUM(W60:BA60),""))</f>
        <v>0</v>
      </c>
      <c r="BC60" s="3120"/>
      <c r="BD60" s="3121">
        <f>IF($BE$3="４週",BB60/4,IF($BE$3="暦月",(BB60/($BE$8/7)),""))</f>
        <v>0</v>
      </c>
      <c r="BE60" s="3120"/>
      <c r="BF60" s="3116"/>
      <c r="BG60" s="3117"/>
      <c r="BH60" s="3117"/>
      <c r="BI60" s="3117"/>
      <c r="BJ60" s="3118"/>
    </row>
    <row r="61" spans="2:62" ht="20.25" customHeight="1" x14ac:dyDescent="0.2">
      <c r="B61" s="3079">
        <f>B59+1</f>
        <v>23</v>
      </c>
      <c r="C61" s="3089"/>
      <c r="D61" s="3090"/>
      <c r="E61" s="1385"/>
      <c r="F61" s="1386"/>
      <c r="G61" s="1385"/>
      <c r="H61" s="1386"/>
      <c r="I61" s="3093"/>
      <c r="J61" s="3094"/>
      <c r="K61" s="3097"/>
      <c r="L61" s="3098"/>
      <c r="M61" s="3098"/>
      <c r="N61" s="3090"/>
      <c r="O61" s="3058"/>
      <c r="P61" s="3059"/>
      <c r="Q61" s="3059"/>
      <c r="R61" s="3059"/>
      <c r="S61" s="3060"/>
      <c r="T61" s="1405" t="s">
        <v>2341</v>
      </c>
      <c r="V61" s="1406"/>
      <c r="W61" s="1398"/>
      <c r="X61" s="1399"/>
      <c r="Y61" s="1399"/>
      <c r="Z61" s="1399"/>
      <c r="AA61" s="1399"/>
      <c r="AB61" s="1399"/>
      <c r="AC61" s="1400"/>
      <c r="AD61" s="1398"/>
      <c r="AE61" s="1399"/>
      <c r="AF61" s="1399"/>
      <c r="AG61" s="1399"/>
      <c r="AH61" s="1399"/>
      <c r="AI61" s="1399"/>
      <c r="AJ61" s="1400"/>
      <c r="AK61" s="1398"/>
      <c r="AL61" s="1399"/>
      <c r="AM61" s="1399"/>
      <c r="AN61" s="1399"/>
      <c r="AO61" s="1399"/>
      <c r="AP61" s="1399"/>
      <c r="AQ61" s="1400"/>
      <c r="AR61" s="1398"/>
      <c r="AS61" s="1399"/>
      <c r="AT61" s="1399"/>
      <c r="AU61" s="1399"/>
      <c r="AV61" s="1399"/>
      <c r="AW61" s="1399"/>
      <c r="AX61" s="1400"/>
      <c r="AY61" s="1398"/>
      <c r="AZ61" s="1399"/>
      <c r="BA61" s="1401"/>
      <c r="BB61" s="3064"/>
      <c r="BC61" s="3065"/>
      <c r="BD61" s="3066"/>
      <c r="BE61" s="3067"/>
      <c r="BF61" s="3068"/>
      <c r="BG61" s="3069"/>
      <c r="BH61" s="3069"/>
      <c r="BI61" s="3069"/>
      <c r="BJ61" s="3070"/>
    </row>
    <row r="62" spans="2:62" ht="20.25" customHeight="1" x14ac:dyDescent="0.2">
      <c r="B62" s="3107"/>
      <c r="C62" s="3122"/>
      <c r="D62" s="3123"/>
      <c r="E62" s="1385"/>
      <c r="F62" s="1386">
        <f>C61</f>
        <v>0</v>
      </c>
      <c r="G62" s="1385"/>
      <c r="H62" s="1386">
        <f>I61</f>
        <v>0</v>
      </c>
      <c r="I62" s="3124"/>
      <c r="J62" s="3125"/>
      <c r="K62" s="3126"/>
      <c r="L62" s="3127"/>
      <c r="M62" s="3127"/>
      <c r="N62" s="3123"/>
      <c r="O62" s="3058"/>
      <c r="P62" s="3059"/>
      <c r="Q62" s="3059"/>
      <c r="R62" s="3059"/>
      <c r="S62" s="3060"/>
      <c r="T62" s="1402" t="s">
        <v>2344</v>
      </c>
      <c r="U62" s="1403"/>
      <c r="V62" s="1404"/>
      <c r="W62" s="1390" t="str">
        <f>IF(W61="","",VLOOKUP(W61,'シフト記号表（従来型・ユニット型共通）'!$C$6:$L$47,10,FALSE))</f>
        <v/>
      </c>
      <c r="X62" s="1391" t="str">
        <f>IF(X61="","",VLOOKUP(X61,'シフト記号表（従来型・ユニット型共通）'!$C$6:$L$47,10,FALSE))</f>
        <v/>
      </c>
      <c r="Y62" s="1391" t="str">
        <f>IF(Y61="","",VLOOKUP(Y61,'シフト記号表（従来型・ユニット型共通）'!$C$6:$L$47,10,FALSE))</f>
        <v/>
      </c>
      <c r="Z62" s="1391" t="str">
        <f>IF(Z61="","",VLOOKUP(Z61,'シフト記号表（従来型・ユニット型共通）'!$C$6:$L$47,10,FALSE))</f>
        <v/>
      </c>
      <c r="AA62" s="1391" t="str">
        <f>IF(AA61="","",VLOOKUP(AA61,'シフト記号表（従来型・ユニット型共通）'!$C$6:$L$47,10,FALSE))</f>
        <v/>
      </c>
      <c r="AB62" s="1391" t="str">
        <f>IF(AB61="","",VLOOKUP(AB61,'シフト記号表（従来型・ユニット型共通）'!$C$6:$L$47,10,FALSE))</f>
        <v/>
      </c>
      <c r="AC62" s="1392" t="str">
        <f>IF(AC61="","",VLOOKUP(AC61,'シフト記号表（従来型・ユニット型共通）'!$C$6:$L$47,10,FALSE))</f>
        <v/>
      </c>
      <c r="AD62" s="1390" t="str">
        <f>IF(AD61="","",VLOOKUP(AD61,'シフト記号表（従来型・ユニット型共通）'!$C$6:$L$47,10,FALSE))</f>
        <v/>
      </c>
      <c r="AE62" s="1391" t="str">
        <f>IF(AE61="","",VLOOKUP(AE61,'シフト記号表（従来型・ユニット型共通）'!$C$6:$L$47,10,FALSE))</f>
        <v/>
      </c>
      <c r="AF62" s="1391" t="str">
        <f>IF(AF61="","",VLOOKUP(AF61,'シフト記号表（従来型・ユニット型共通）'!$C$6:$L$47,10,FALSE))</f>
        <v/>
      </c>
      <c r="AG62" s="1391" t="str">
        <f>IF(AG61="","",VLOOKUP(AG61,'シフト記号表（従来型・ユニット型共通）'!$C$6:$L$47,10,FALSE))</f>
        <v/>
      </c>
      <c r="AH62" s="1391" t="str">
        <f>IF(AH61="","",VLOOKUP(AH61,'シフト記号表（従来型・ユニット型共通）'!$C$6:$L$47,10,FALSE))</f>
        <v/>
      </c>
      <c r="AI62" s="1391" t="str">
        <f>IF(AI61="","",VLOOKUP(AI61,'シフト記号表（従来型・ユニット型共通）'!$C$6:$L$47,10,FALSE))</f>
        <v/>
      </c>
      <c r="AJ62" s="1392" t="str">
        <f>IF(AJ61="","",VLOOKUP(AJ61,'シフト記号表（従来型・ユニット型共通）'!$C$6:$L$47,10,FALSE))</f>
        <v/>
      </c>
      <c r="AK62" s="1390" t="str">
        <f>IF(AK61="","",VLOOKUP(AK61,'シフト記号表（従来型・ユニット型共通）'!$C$6:$L$47,10,FALSE))</f>
        <v/>
      </c>
      <c r="AL62" s="1391" t="str">
        <f>IF(AL61="","",VLOOKUP(AL61,'シフト記号表（従来型・ユニット型共通）'!$C$6:$L$47,10,FALSE))</f>
        <v/>
      </c>
      <c r="AM62" s="1391" t="str">
        <f>IF(AM61="","",VLOOKUP(AM61,'シフト記号表（従来型・ユニット型共通）'!$C$6:$L$47,10,FALSE))</f>
        <v/>
      </c>
      <c r="AN62" s="1391" t="str">
        <f>IF(AN61="","",VLOOKUP(AN61,'シフト記号表（従来型・ユニット型共通）'!$C$6:$L$47,10,FALSE))</f>
        <v/>
      </c>
      <c r="AO62" s="1391" t="str">
        <f>IF(AO61="","",VLOOKUP(AO61,'シフト記号表（従来型・ユニット型共通）'!$C$6:$L$47,10,FALSE))</f>
        <v/>
      </c>
      <c r="AP62" s="1391" t="str">
        <f>IF(AP61="","",VLOOKUP(AP61,'シフト記号表（従来型・ユニット型共通）'!$C$6:$L$47,10,FALSE))</f>
        <v/>
      </c>
      <c r="AQ62" s="1392" t="str">
        <f>IF(AQ61="","",VLOOKUP(AQ61,'シフト記号表（従来型・ユニット型共通）'!$C$6:$L$47,10,FALSE))</f>
        <v/>
      </c>
      <c r="AR62" s="1390" t="str">
        <f>IF(AR61="","",VLOOKUP(AR61,'シフト記号表（従来型・ユニット型共通）'!$C$6:$L$47,10,FALSE))</f>
        <v/>
      </c>
      <c r="AS62" s="1391" t="str">
        <f>IF(AS61="","",VLOOKUP(AS61,'シフト記号表（従来型・ユニット型共通）'!$C$6:$L$47,10,FALSE))</f>
        <v/>
      </c>
      <c r="AT62" s="1391" t="str">
        <f>IF(AT61="","",VLOOKUP(AT61,'シフト記号表（従来型・ユニット型共通）'!$C$6:$L$47,10,FALSE))</f>
        <v/>
      </c>
      <c r="AU62" s="1391" t="str">
        <f>IF(AU61="","",VLOOKUP(AU61,'シフト記号表（従来型・ユニット型共通）'!$C$6:$L$47,10,FALSE))</f>
        <v/>
      </c>
      <c r="AV62" s="1391" t="str">
        <f>IF(AV61="","",VLOOKUP(AV61,'シフト記号表（従来型・ユニット型共通）'!$C$6:$L$47,10,FALSE))</f>
        <v/>
      </c>
      <c r="AW62" s="1391" t="str">
        <f>IF(AW61="","",VLOOKUP(AW61,'シフト記号表（従来型・ユニット型共通）'!$C$6:$L$47,10,FALSE))</f>
        <v/>
      </c>
      <c r="AX62" s="1392" t="str">
        <f>IF(AX61="","",VLOOKUP(AX61,'シフト記号表（従来型・ユニット型共通）'!$C$6:$L$47,10,FALSE))</f>
        <v/>
      </c>
      <c r="AY62" s="1390" t="str">
        <f>IF(AY61="","",VLOOKUP(AY61,'シフト記号表（従来型・ユニット型共通）'!$C$6:$L$47,10,FALSE))</f>
        <v/>
      </c>
      <c r="AZ62" s="1391" t="str">
        <f>IF(AZ61="","",VLOOKUP(AZ61,'シフト記号表（従来型・ユニット型共通）'!$C$6:$L$47,10,FALSE))</f>
        <v/>
      </c>
      <c r="BA62" s="1391" t="str">
        <f>IF(BA61="","",VLOOKUP(BA61,'シフト記号表（従来型・ユニット型共通）'!$C$6:$L$47,10,FALSE))</f>
        <v/>
      </c>
      <c r="BB62" s="3119">
        <f>IF($BE$3="４週",SUM(W62:AX62),IF($BE$3="暦月",SUM(W62:BA62),""))</f>
        <v>0</v>
      </c>
      <c r="BC62" s="3120"/>
      <c r="BD62" s="3121">
        <f>IF($BE$3="４週",BB62/4,IF($BE$3="暦月",(BB62/($BE$8/7)),""))</f>
        <v>0</v>
      </c>
      <c r="BE62" s="3120"/>
      <c r="BF62" s="3116"/>
      <c r="BG62" s="3117"/>
      <c r="BH62" s="3117"/>
      <c r="BI62" s="3117"/>
      <c r="BJ62" s="3118"/>
    </row>
    <row r="63" spans="2:62" ht="20.25" customHeight="1" x14ac:dyDescent="0.2">
      <c r="B63" s="3079">
        <f>B61+1</f>
        <v>24</v>
      </c>
      <c r="C63" s="3089"/>
      <c r="D63" s="3090"/>
      <c r="E63" s="1385"/>
      <c r="F63" s="1386"/>
      <c r="G63" s="1385"/>
      <c r="H63" s="1386"/>
      <c r="I63" s="3093"/>
      <c r="J63" s="3094"/>
      <c r="K63" s="3097"/>
      <c r="L63" s="3098"/>
      <c r="M63" s="3098"/>
      <c r="N63" s="3090"/>
      <c r="O63" s="3058"/>
      <c r="P63" s="3059"/>
      <c r="Q63" s="3059"/>
      <c r="R63" s="3059"/>
      <c r="S63" s="3060"/>
      <c r="T63" s="1405" t="s">
        <v>2341</v>
      </c>
      <c r="V63" s="1406"/>
      <c r="W63" s="1398"/>
      <c r="X63" s="1399"/>
      <c r="Y63" s="1399"/>
      <c r="Z63" s="1399"/>
      <c r="AA63" s="1399"/>
      <c r="AB63" s="1399"/>
      <c r="AC63" s="1400"/>
      <c r="AD63" s="1398"/>
      <c r="AE63" s="1399"/>
      <c r="AF63" s="1399"/>
      <c r="AG63" s="1399"/>
      <c r="AH63" s="1399"/>
      <c r="AI63" s="1399"/>
      <c r="AJ63" s="1400"/>
      <c r="AK63" s="1398"/>
      <c r="AL63" s="1399"/>
      <c r="AM63" s="1399"/>
      <c r="AN63" s="1399"/>
      <c r="AO63" s="1399"/>
      <c r="AP63" s="1399"/>
      <c r="AQ63" s="1400"/>
      <c r="AR63" s="1398"/>
      <c r="AS63" s="1399"/>
      <c r="AT63" s="1399"/>
      <c r="AU63" s="1399"/>
      <c r="AV63" s="1399"/>
      <c r="AW63" s="1399"/>
      <c r="AX63" s="1400"/>
      <c r="AY63" s="1398"/>
      <c r="AZ63" s="1399"/>
      <c r="BA63" s="1401"/>
      <c r="BB63" s="3064"/>
      <c r="BC63" s="3065"/>
      <c r="BD63" s="3066"/>
      <c r="BE63" s="3067"/>
      <c r="BF63" s="3068"/>
      <c r="BG63" s="3069"/>
      <c r="BH63" s="3069"/>
      <c r="BI63" s="3069"/>
      <c r="BJ63" s="3070"/>
    </row>
    <row r="64" spans="2:62" ht="20.25" customHeight="1" x14ac:dyDescent="0.2">
      <c r="B64" s="3107"/>
      <c r="C64" s="3122"/>
      <c r="D64" s="3123"/>
      <c r="E64" s="1385"/>
      <c r="F64" s="1386">
        <f>C63</f>
        <v>0</v>
      </c>
      <c r="G64" s="1385"/>
      <c r="H64" s="1386">
        <f>I63</f>
        <v>0</v>
      </c>
      <c r="I64" s="3124"/>
      <c r="J64" s="3125"/>
      <c r="K64" s="3126"/>
      <c r="L64" s="3127"/>
      <c r="M64" s="3127"/>
      <c r="N64" s="3123"/>
      <c r="O64" s="3058"/>
      <c r="P64" s="3059"/>
      <c r="Q64" s="3059"/>
      <c r="R64" s="3059"/>
      <c r="S64" s="3060"/>
      <c r="T64" s="1402" t="s">
        <v>2344</v>
      </c>
      <c r="U64" s="1403"/>
      <c r="V64" s="1404"/>
      <c r="W64" s="1390" t="str">
        <f>IF(W63="","",VLOOKUP(W63,'シフト記号表（従来型・ユニット型共通）'!$C$6:$L$47,10,FALSE))</f>
        <v/>
      </c>
      <c r="X64" s="1391" t="str">
        <f>IF(X63="","",VLOOKUP(X63,'シフト記号表（従来型・ユニット型共通）'!$C$6:$L$47,10,FALSE))</f>
        <v/>
      </c>
      <c r="Y64" s="1391" t="str">
        <f>IF(Y63="","",VLOOKUP(Y63,'シフト記号表（従来型・ユニット型共通）'!$C$6:$L$47,10,FALSE))</f>
        <v/>
      </c>
      <c r="Z64" s="1391" t="str">
        <f>IF(Z63="","",VLOOKUP(Z63,'シフト記号表（従来型・ユニット型共通）'!$C$6:$L$47,10,FALSE))</f>
        <v/>
      </c>
      <c r="AA64" s="1391" t="str">
        <f>IF(AA63="","",VLOOKUP(AA63,'シフト記号表（従来型・ユニット型共通）'!$C$6:$L$47,10,FALSE))</f>
        <v/>
      </c>
      <c r="AB64" s="1391" t="str">
        <f>IF(AB63="","",VLOOKUP(AB63,'シフト記号表（従来型・ユニット型共通）'!$C$6:$L$47,10,FALSE))</f>
        <v/>
      </c>
      <c r="AC64" s="1392" t="str">
        <f>IF(AC63="","",VLOOKUP(AC63,'シフト記号表（従来型・ユニット型共通）'!$C$6:$L$47,10,FALSE))</f>
        <v/>
      </c>
      <c r="AD64" s="1390" t="str">
        <f>IF(AD63="","",VLOOKUP(AD63,'シフト記号表（従来型・ユニット型共通）'!$C$6:$L$47,10,FALSE))</f>
        <v/>
      </c>
      <c r="AE64" s="1391" t="str">
        <f>IF(AE63="","",VLOOKUP(AE63,'シフト記号表（従来型・ユニット型共通）'!$C$6:$L$47,10,FALSE))</f>
        <v/>
      </c>
      <c r="AF64" s="1391" t="str">
        <f>IF(AF63="","",VLOOKUP(AF63,'シフト記号表（従来型・ユニット型共通）'!$C$6:$L$47,10,FALSE))</f>
        <v/>
      </c>
      <c r="AG64" s="1391" t="str">
        <f>IF(AG63="","",VLOOKUP(AG63,'シフト記号表（従来型・ユニット型共通）'!$C$6:$L$47,10,FALSE))</f>
        <v/>
      </c>
      <c r="AH64" s="1391" t="str">
        <f>IF(AH63="","",VLOOKUP(AH63,'シフト記号表（従来型・ユニット型共通）'!$C$6:$L$47,10,FALSE))</f>
        <v/>
      </c>
      <c r="AI64" s="1391" t="str">
        <f>IF(AI63="","",VLOOKUP(AI63,'シフト記号表（従来型・ユニット型共通）'!$C$6:$L$47,10,FALSE))</f>
        <v/>
      </c>
      <c r="AJ64" s="1392" t="str">
        <f>IF(AJ63="","",VLOOKUP(AJ63,'シフト記号表（従来型・ユニット型共通）'!$C$6:$L$47,10,FALSE))</f>
        <v/>
      </c>
      <c r="AK64" s="1390" t="str">
        <f>IF(AK63="","",VLOOKUP(AK63,'シフト記号表（従来型・ユニット型共通）'!$C$6:$L$47,10,FALSE))</f>
        <v/>
      </c>
      <c r="AL64" s="1391" t="str">
        <f>IF(AL63="","",VLOOKUP(AL63,'シフト記号表（従来型・ユニット型共通）'!$C$6:$L$47,10,FALSE))</f>
        <v/>
      </c>
      <c r="AM64" s="1391" t="str">
        <f>IF(AM63="","",VLOOKUP(AM63,'シフト記号表（従来型・ユニット型共通）'!$C$6:$L$47,10,FALSE))</f>
        <v/>
      </c>
      <c r="AN64" s="1391" t="str">
        <f>IF(AN63="","",VLOOKUP(AN63,'シフト記号表（従来型・ユニット型共通）'!$C$6:$L$47,10,FALSE))</f>
        <v/>
      </c>
      <c r="AO64" s="1391" t="str">
        <f>IF(AO63="","",VLOOKUP(AO63,'シフト記号表（従来型・ユニット型共通）'!$C$6:$L$47,10,FALSE))</f>
        <v/>
      </c>
      <c r="AP64" s="1391" t="str">
        <f>IF(AP63="","",VLOOKUP(AP63,'シフト記号表（従来型・ユニット型共通）'!$C$6:$L$47,10,FALSE))</f>
        <v/>
      </c>
      <c r="AQ64" s="1392" t="str">
        <f>IF(AQ63="","",VLOOKUP(AQ63,'シフト記号表（従来型・ユニット型共通）'!$C$6:$L$47,10,FALSE))</f>
        <v/>
      </c>
      <c r="AR64" s="1390" t="str">
        <f>IF(AR63="","",VLOOKUP(AR63,'シフト記号表（従来型・ユニット型共通）'!$C$6:$L$47,10,FALSE))</f>
        <v/>
      </c>
      <c r="AS64" s="1391" t="str">
        <f>IF(AS63="","",VLOOKUP(AS63,'シフト記号表（従来型・ユニット型共通）'!$C$6:$L$47,10,FALSE))</f>
        <v/>
      </c>
      <c r="AT64" s="1391" t="str">
        <f>IF(AT63="","",VLOOKUP(AT63,'シフト記号表（従来型・ユニット型共通）'!$C$6:$L$47,10,FALSE))</f>
        <v/>
      </c>
      <c r="AU64" s="1391" t="str">
        <f>IF(AU63="","",VLOOKUP(AU63,'シフト記号表（従来型・ユニット型共通）'!$C$6:$L$47,10,FALSE))</f>
        <v/>
      </c>
      <c r="AV64" s="1391" t="str">
        <f>IF(AV63="","",VLOOKUP(AV63,'シフト記号表（従来型・ユニット型共通）'!$C$6:$L$47,10,FALSE))</f>
        <v/>
      </c>
      <c r="AW64" s="1391" t="str">
        <f>IF(AW63="","",VLOOKUP(AW63,'シフト記号表（従来型・ユニット型共通）'!$C$6:$L$47,10,FALSE))</f>
        <v/>
      </c>
      <c r="AX64" s="1392" t="str">
        <f>IF(AX63="","",VLOOKUP(AX63,'シフト記号表（従来型・ユニット型共通）'!$C$6:$L$47,10,FALSE))</f>
        <v/>
      </c>
      <c r="AY64" s="1390" t="str">
        <f>IF(AY63="","",VLOOKUP(AY63,'シフト記号表（従来型・ユニット型共通）'!$C$6:$L$47,10,FALSE))</f>
        <v/>
      </c>
      <c r="AZ64" s="1391" t="str">
        <f>IF(AZ63="","",VLOOKUP(AZ63,'シフト記号表（従来型・ユニット型共通）'!$C$6:$L$47,10,FALSE))</f>
        <v/>
      </c>
      <c r="BA64" s="1391" t="str">
        <f>IF(BA63="","",VLOOKUP(BA63,'シフト記号表（従来型・ユニット型共通）'!$C$6:$L$47,10,FALSE))</f>
        <v/>
      </c>
      <c r="BB64" s="3119">
        <f>IF($BE$3="４週",SUM(W64:AX64),IF($BE$3="暦月",SUM(W64:BA64),""))</f>
        <v>0</v>
      </c>
      <c r="BC64" s="3120"/>
      <c r="BD64" s="3121">
        <f>IF($BE$3="４週",BB64/4,IF($BE$3="暦月",(BB64/($BE$8/7)),""))</f>
        <v>0</v>
      </c>
      <c r="BE64" s="3120"/>
      <c r="BF64" s="3116"/>
      <c r="BG64" s="3117"/>
      <c r="BH64" s="3117"/>
      <c r="BI64" s="3117"/>
      <c r="BJ64" s="3118"/>
    </row>
    <row r="65" spans="2:62" ht="20.25" customHeight="1" x14ac:dyDescent="0.2">
      <c r="B65" s="3079">
        <f>B63+1</f>
        <v>25</v>
      </c>
      <c r="C65" s="3089"/>
      <c r="D65" s="3090"/>
      <c r="E65" s="1385"/>
      <c r="F65" s="1386"/>
      <c r="G65" s="1385"/>
      <c r="H65" s="1386"/>
      <c r="I65" s="3093"/>
      <c r="J65" s="3094"/>
      <c r="K65" s="3097"/>
      <c r="L65" s="3098"/>
      <c r="M65" s="3098"/>
      <c r="N65" s="3090"/>
      <c r="O65" s="3058"/>
      <c r="P65" s="3059"/>
      <c r="Q65" s="3059"/>
      <c r="R65" s="3059"/>
      <c r="S65" s="3060"/>
      <c r="T65" s="1405" t="s">
        <v>2341</v>
      </c>
      <c r="V65" s="1406"/>
      <c r="W65" s="1398"/>
      <c r="X65" s="1399"/>
      <c r="Y65" s="1399"/>
      <c r="Z65" s="1399"/>
      <c r="AA65" s="1399"/>
      <c r="AB65" s="1399"/>
      <c r="AC65" s="1400"/>
      <c r="AD65" s="1398"/>
      <c r="AE65" s="1399"/>
      <c r="AF65" s="1399"/>
      <c r="AG65" s="1399"/>
      <c r="AH65" s="1399"/>
      <c r="AI65" s="1399"/>
      <c r="AJ65" s="1400"/>
      <c r="AK65" s="1398"/>
      <c r="AL65" s="1399"/>
      <c r="AM65" s="1399"/>
      <c r="AN65" s="1399"/>
      <c r="AO65" s="1399"/>
      <c r="AP65" s="1399"/>
      <c r="AQ65" s="1400"/>
      <c r="AR65" s="1398"/>
      <c r="AS65" s="1399"/>
      <c r="AT65" s="1399"/>
      <c r="AU65" s="1399"/>
      <c r="AV65" s="1399"/>
      <c r="AW65" s="1399"/>
      <c r="AX65" s="1400"/>
      <c r="AY65" s="1398"/>
      <c r="AZ65" s="1399"/>
      <c r="BA65" s="1401"/>
      <c r="BB65" s="3064"/>
      <c r="BC65" s="3065"/>
      <c r="BD65" s="3066"/>
      <c r="BE65" s="3067"/>
      <c r="BF65" s="3068"/>
      <c r="BG65" s="3069"/>
      <c r="BH65" s="3069"/>
      <c r="BI65" s="3069"/>
      <c r="BJ65" s="3070"/>
    </row>
    <row r="66" spans="2:62" ht="20.25" customHeight="1" x14ac:dyDescent="0.2">
      <c r="B66" s="3107"/>
      <c r="C66" s="3122"/>
      <c r="D66" s="3123"/>
      <c r="E66" s="1385"/>
      <c r="F66" s="1386">
        <f>C65</f>
        <v>0</v>
      </c>
      <c r="G66" s="1385"/>
      <c r="H66" s="1386">
        <f>I65</f>
        <v>0</v>
      </c>
      <c r="I66" s="3124"/>
      <c r="J66" s="3125"/>
      <c r="K66" s="3126"/>
      <c r="L66" s="3127"/>
      <c r="M66" s="3127"/>
      <c r="N66" s="3123"/>
      <c r="O66" s="3058"/>
      <c r="P66" s="3059"/>
      <c r="Q66" s="3059"/>
      <c r="R66" s="3059"/>
      <c r="S66" s="3060"/>
      <c r="T66" s="1402" t="s">
        <v>2344</v>
      </c>
      <c r="U66" s="1403"/>
      <c r="V66" s="1404"/>
      <c r="W66" s="1390" t="str">
        <f>IF(W65="","",VLOOKUP(W65,'シフト記号表（従来型・ユニット型共通）'!$C$6:$L$47,10,FALSE))</f>
        <v/>
      </c>
      <c r="X66" s="1391" t="str">
        <f>IF(X65="","",VLOOKUP(X65,'シフト記号表（従来型・ユニット型共通）'!$C$6:$L$47,10,FALSE))</f>
        <v/>
      </c>
      <c r="Y66" s="1391" t="str">
        <f>IF(Y65="","",VLOOKUP(Y65,'シフト記号表（従来型・ユニット型共通）'!$C$6:$L$47,10,FALSE))</f>
        <v/>
      </c>
      <c r="Z66" s="1391" t="str">
        <f>IF(Z65="","",VLOOKUP(Z65,'シフト記号表（従来型・ユニット型共通）'!$C$6:$L$47,10,FALSE))</f>
        <v/>
      </c>
      <c r="AA66" s="1391" t="str">
        <f>IF(AA65="","",VLOOKUP(AA65,'シフト記号表（従来型・ユニット型共通）'!$C$6:$L$47,10,FALSE))</f>
        <v/>
      </c>
      <c r="AB66" s="1391" t="str">
        <f>IF(AB65="","",VLOOKUP(AB65,'シフト記号表（従来型・ユニット型共通）'!$C$6:$L$47,10,FALSE))</f>
        <v/>
      </c>
      <c r="AC66" s="1392" t="str">
        <f>IF(AC65="","",VLOOKUP(AC65,'シフト記号表（従来型・ユニット型共通）'!$C$6:$L$47,10,FALSE))</f>
        <v/>
      </c>
      <c r="AD66" s="1390" t="str">
        <f>IF(AD65="","",VLOOKUP(AD65,'シフト記号表（従来型・ユニット型共通）'!$C$6:$L$47,10,FALSE))</f>
        <v/>
      </c>
      <c r="AE66" s="1391" t="str">
        <f>IF(AE65="","",VLOOKUP(AE65,'シフト記号表（従来型・ユニット型共通）'!$C$6:$L$47,10,FALSE))</f>
        <v/>
      </c>
      <c r="AF66" s="1391" t="str">
        <f>IF(AF65="","",VLOOKUP(AF65,'シフト記号表（従来型・ユニット型共通）'!$C$6:$L$47,10,FALSE))</f>
        <v/>
      </c>
      <c r="AG66" s="1391" t="str">
        <f>IF(AG65="","",VLOOKUP(AG65,'シフト記号表（従来型・ユニット型共通）'!$C$6:$L$47,10,FALSE))</f>
        <v/>
      </c>
      <c r="AH66" s="1391" t="str">
        <f>IF(AH65="","",VLOOKUP(AH65,'シフト記号表（従来型・ユニット型共通）'!$C$6:$L$47,10,FALSE))</f>
        <v/>
      </c>
      <c r="AI66" s="1391" t="str">
        <f>IF(AI65="","",VLOOKUP(AI65,'シフト記号表（従来型・ユニット型共通）'!$C$6:$L$47,10,FALSE))</f>
        <v/>
      </c>
      <c r="AJ66" s="1392" t="str">
        <f>IF(AJ65="","",VLOOKUP(AJ65,'シフト記号表（従来型・ユニット型共通）'!$C$6:$L$47,10,FALSE))</f>
        <v/>
      </c>
      <c r="AK66" s="1390" t="str">
        <f>IF(AK65="","",VLOOKUP(AK65,'シフト記号表（従来型・ユニット型共通）'!$C$6:$L$47,10,FALSE))</f>
        <v/>
      </c>
      <c r="AL66" s="1391" t="str">
        <f>IF(AL65="","",VLOOKUP(AL65,'シフト記号表（従来型・ユニット型共通）'!$C$6:$L$47,10,FALSE))</f>
        <v/>
      </c>
      <c r="AM66" s="1391" t="str">
        <f>IF(AM65="","",VLOOKUP(AM65,'シフト記号表（従来型・ユニット型共通）'!$C$6:$L$47,10,FALSE))</f>
        <v/>
      </c>
      <c r="AN66" s="1391" t="str">
        <f>IF(AN65="","",VLOOKUP(AN65,'シフト記号表（従来型・ユニット型共通）'!$C$6:$L$47,10,FALSE))</f>
        <v/>
      </c>
      <c r="AO66" s="1391" t="str">
        <f>IF(AO65="","",VLOOKUP(AO65,'シフト記号表（従来型・ユニット型共通）'!$C$6:$L$47,10,FALSE))</f>
        <v/>
      </c>
      <c r="AP66" s="1391" t="str">
        <f>IF(AP65="","",VLOOKUP(AP65,'シフト記号表（従来型・ユニット型共通）'!$C$6:$L$47,10,FALSE))</f>
        <v/>
      </c>
      <c r="AQ66" s="1392" t="str">
        <f>IF(AQ65="","",VLOOKUP(AQ65,'シフト記号表（従来型・ユニット型共通）'!$C$6:$L$47,10,FALSE))</f>
        <v/>
      </c>
      <c r="AR66" s="1390" t="str">
        <f>IF(AR65="","",VLOOKUP(AR65,'シフト記号表（従来型・ユニット型共通）'!$C$6:$L$47,10,FALSE))</f>
        <v/>
      </c>
      <c r="AS66" s="1391" t="str">
        <f>IF(AS65="","",VLOOKUP(AS65,'シフト記号表（従来型・ユニット型共通）'!$C$6:$L$47,10,FALSE))</f>
        <v/>
      </c>
      <c r="AT66" s="1391" t="str">
        <f>IF(AT65="","",VLOOKUP(AT65,'シフト記号表（従来型・ユニット型共通）'!$C$6:$L$47,10,FALSE))</f>
        <v/>
      </c>
      <c r="AU66" s="1391" t="str">
        <f>IF(AU65="","",VLOOKUP(AU65,'シフト記号表（従来型・ユニット型共通）'!$C$6:$L$47,10,FALSE))</f>
        <v/>
      </c>
      <c r="AV66" s="1391" t="str">
        <f>IF(AV65="","",VLOOKUP(AV65,'シフト記号表（従来型・ユニット型共通）'!$C$6:$L$47,10,FALSE))</f>
        <v/>
      </c>
      <c r="AW66" s="1391" t="str">
        <f>IF(AW65="","",VLOOKUP(AW65,'シフト記号表（従来型・ユニット型共通）'!$C$6:$L$47,10,FALSE))</f>
        <v/>
      </c>
      <c r="AX66" s="1392" t="str">
        <f>IF(AX65="","",VLOOKUP(AX65,'シフト記号表（従来型・ユニット型共通）'!$C$6:$L$47,10,FALSE))</f>
        <v/>
      </c>
      <c r="AY66" s="1390" t="str">
        <f>IF(AY65="","",VLOOKUP(AY65,'シフト記号表（従来型・ユニット型共通）'!$C$6:$L$47,10,FALSE))</f>
        <v/>
      </c>
      <c r="AZ66" s="1391" t="str">
        <f>IF(AZ65="","",VLOOKUP(AZ65,'シフト記号表（従来型・ユニット型共通）'!$C$6:$L$47,10,FALSE))</f>
        <v/>
      </c>
      <c r="BA66" s="1391" t="str">
        <f>IF(BA65="","",VLOOKUP(BA65,'シフト記号表（従来型・ユニット型共通）'!$C$6:$L$47,10,FALSE))</f>
        <v/>
      </c>
      <c r="BB66" s="3119">
        <f>IF($BE$3="４週",SUM(W66:AX66),IF($BE$3="暦月",SUM(W66:BA66),""))</f>
        <v>0</v>
      </c>
      <c r="BC66" s="3120"/>
      <c r="BD66" s="3121">
        <f>IF($BE$3="４週",BB66/4,IF($BE$3="暦月",(BB66/($BE$8/7)),""))</f>
        <v>0</v>
      </c>
      <c r="BE66" s="3120"/>
      <c r="BF66" s="3116"/>
      <c r="BG66" s="3117"/>
      <c r="BH66" s="3117"/>
      <c r="BI66" s="3117"/>
      <c r="BJ66" s="3118"/>
    </row>
    <row r="67" spans="2:62" ht="20.25" customHeight="1" x14ac:dyDescent="0.2">
      <c r="B67" s="3079">
        <f>B65+1</f>
        <v>26</v>
      </c>
      <c r="C67" s="3089"/>
      <c r="D67" s="3090"/>
      <c r="E67" s="1385"/>
      <c r="F67" s="1386"/>
      <c r="G67" s="1385"/>
      <c r="H67" s="1386"/>
      <c r="I67" s="3093"/>
      <c r="J67" s="3094"/>
      <c r="K67" s="3097"/>
      <c r="L67" s="3098"/>
      <c r="M67" s="3098"/>
      <c r="N67" s="3090"/>
      <c r="O67" s="3058"/>
      <c r="P67" s="3059"/>
      <c r="Q67" s="3059"/>
      <c r="R67" s="3059"/>
      <c r="S67" s="3060"/>
      <c r="T67" s="1405" t="s">
        <v>2341</v>
      </c>
      <c r="V67" s="1406"/>
      <c r="W67" s="1398"/>
      <c r="X67" s="1399"/>
      <c r="Y67" s="1399"/>
      <c r="Z67" s="1399"/>
      <c r="AA67" s="1399"/>
      <c r="AB67" s="1399"/>
      <c r="AC67" s="1400"/>
      <c r="AD67" s="1398"/>
      <c r="AE67" s="1399"/>
      <c r="AF67" s="1399"/>
      <c r="AG67" s="1399"/>
      <c r="AH67" s="1399"/>
      <c r="AI67" s="1399"/>
      <c r="AJ67" s="1400"/>
      <c r="AK67" s="1398"/>
      <c r="AL67" s="1399"/>
      <c r="AM67" s="1399"/>
      <c r="AN67" s="1399"/>
      <c r="AO67" s="1399"/>
      <c r="AP67" s="1399"/>
      <c r="AQ67" s="1400"/>
      <c r="AR67" s="1398"/>
      <c r="AS67" s="1399"/>
      <c r="AT67" s="1399"/>
      <c r="AU67" s="1399"/>
      <c r="AV67" s="1399"/>
      <c r="AW67" s="1399"/>
      <c r="AX67" s="1400"/>
      <c r="AY67" s="1398"/>
      <c r="AZ67" s="1399"/>
      <c r="BA67" s="1401"/>
      <c r="BB67" s="3064"/>
      <c r="BC67" s="3065"/>
      <c r="BD67" s="3066"/>
      <c r="BE67" s="3067"/>
      <c r="BF67" s="3068"/>
      <c r="BG67" s="3069"/>
      <c r="BH67" s="3069"/>
      <c r="BI67" s="3069"/>
      <c r="BJ67" s="3070"/>
    </row>
    <row r="68" spans="2:62" ht="20.25" customHeight="1" x14ac:dyDescent="0.2">
      <c r="B68" s="3107"/>
      <c r="C68" s="3122"/>
      <c r="D68" s="3123"/>
      <c r="E68" s="1385"/>
      <c r="F68" s="1386">
        <f>C67</f>
        <v>0</v>
      </c>
      <c r="G68" s="1385"/>
      <c r="H68" s="1386">
        <f>I67</f>
        <v>0</v>
      </c>
      <c r="I68" s="3124"/>
      <c r="J68" s="3125"/>
      <c r="K68" s="3126"/>
      <c r="L68" s="3127"/>
      <c r="M68" s="3127"/>
      <c r="N68" s="3123"/>
      <c r="O68" s="3058"/>
      <c r="P68" s="3059"/>
      <c r="Q68" s="3059"/>
      <c r="R68" s="3059"/>
      <c r="S68" s="3060"/>
      <c r="T68" s="1402" t="s">
        <v>2344</v>
      </c>
      <c r="U68" s="1403"/>
      <c r="V68" s="1404"/>
      <c r="W68" s="1390" t="str">
        <f>IF(W67="","",VLOOKUP(W67,'シフト記号表（従来型・ユニット型共通）'!$C$6:$L$47,10,FALSE))</f>
        <v/>
      </c>
      <c r="X68" s="1391" t="str">
        <f>IF(X67="","",VLOOKUP(X67,'シフト記号表（従来型・ユニット型共通）'!$C$6:$L$47,10,FALSE))</f>
        <v/>
      </c>
      <c r="Y68" s="1391" t="str">
        <f>IF(Y67="","",VLOOKUP(Y67,'シフト記号表（従来型・ユニット型共通）'!$C$6:$L$47,10,FALSE))</f>
        <v/>
      </c>
      <c r="Z68" s="1391" t="str">
        <f>IF(Z67="","",VLOOKUP(Z67,'シフト記号表（従来型・ユニット型共通）'!$C$6:$L$47,10,FALSE))</f>
        <v/>
      </c>
      <c r="AA68" s="1391" t="str">
        <f>IF(AA67="","",VLOOKUP(AA67,'シフト記号表（従来型・ユニット型共通）'!$C$6:$L$47,10,FALSE))</f>
        <v/>
      </c>
      <c r="AB68" s="1391" t="str">
        <f>IF(AB67="","",VLOOKUP(AB67,'シフト記号表（従来型・ユニット型共通）'!$C$6:$L$47,10,FALSE))</f>
        <v/>
      </c>
      <c r="AC68" s="1392" t="str">
        <f>IF(AC67="","",VLOOKUP(AC67,'シフト記号表（従来型・ユニット型共通）'!$C$6:$L$47,10,FALSE))</f>
        <v/>
      </c>
      <c r="AD68" s="1390" t="str">
        <f>IF(AD67="","",VLOOKUP(AD67,'シフト記号表（従来型・ユニット型共通）'!$C$6:$L$47,10,FALSE))</f>
        <v/>
      </c>
      <c r="AE68" s="1391" t="str">
        <f>IF(AE67="","",VLOOKUP(AE67,'シフト記号表（従来型・ユニット型共通）'!$C$6:$L$47,10,FALSE))</f>
        <v/>
      </c>
      <c r="AF68" s="1391" t="str">
        <f>IF(AF67="","",VLOOKUP(AF67,'シフト記号表（従来型・ユニット型共通）'!$C$6:$L$47,10,FALSE))</f>
        <v/>
      </c>
      <c r="AG68" s="1391" t="str">
        <f>IF(AG67="","",VLOOKUP(AG67,'シフト記号表（従来型・ユニット型共通）'!$C$6:$L$47,10,FALSE))</f>
        <v/>
      </c>
      <c r="AH68" s="1391" t="str">
        <f>IF(AH67="","",VLOOKUP(AH67,'シフト記号表（従来型・ユニット型共通）'!$C$6:$L$47,10,FALSE))</f>
        <v/>
      </c>
      <c r="AI68" s="1391" t="str">
        <f>IF(AI67="","",VLOOKUP(AI67,'シフト記号表（従来型・ユニット型共通）'!$C$6:$L$47,10,FALSE))</f>
        <v/>
      </c>
      <c r="AJ68" s="1392" t="str">
        <f>IF(AJ67="","",VLOOKUP(AJ67,'シフト記号表（従来型・ユニット型共通）'!$C$6:$L$47,10,FALSE))</f>
        <v/>
      </c>
      <c r="AK68" s="1390" t="str">
        <f>IF(AK67="","",VLOOKUP(AK67,'シフト記号表（従来型・ユニット型共通）'!$C$6:$L$47,10,FALSE))</f>
        <v/>
      </c>
      <c r="AL68" s="1391" t="str">
        <f>IF(AL67="","",VLOOKUP(AL67,'シフト記号表（従来型・ユニット型共通）'!$C$6:$L$47,10,FALSE))</f>
        <v/>
      </c>
      <c r="AM68" s="1391" t="str">
        <f>IF(AM67="","",VLOOKUP(AM67,'シフト記号表（従来型・ユニット型共通）'!$C$6:$L$47,10,FALSE))</f>
        <v/>
      </c>
      <c r="AN68" s="1391" t="str">
        <f>IF(AN67="","",VLOOKUP(AN67,'シフト記号表（従来型・ユニット型共通）'!$C$6:$L$47,10,FALSE))</f>
        <v/>
      </c>
      <c r="AO68" s="1391" t="str">
        <f>IF(AO67="","",VLOOKUP(AO67,'シフト記号表（従来型・ユニット型共通）'!$C$6:$L$47,10,FALSE))</f>
        <v/>
      </c>
      <c r="AP68" s="1391" t="str">
        <f>IF(AP67="","",VLOOKUP(AP67,'シフト記号表（従来型・ユニット型共通）'!$C$6:$L$47,10,FALSE))</f>
        <v/>
      </c>
      <c r="AQ68" s="1392" t="str">
        <f>IF(AQ67="","",VLOOKUP(AQ67,'シフト記号表（従来型・ユニット型共通）'!$C$6:$L$47,10,FALSE))</f>
        <v/>
      </c>
      <c r="AR68" s="1390" t="str">
        <f>IF(AR67="","",VLOOKUP(AR67,'シフト記号表（従来型・ユニット型共通）'!$C$6:$L$47,10,FALSE))</f>
        <v/>
      </c>
      <c r="AS68" s="1391" t="str">
        <f>IF(AS67="","",VLOOKUP(AS67,'シフト記号表（従来型・ユニット型共通）'!$C$6:$L$47,10,FALSE))</f>
        <v/>
      </c>
      <c r="AT68" s="1391" t="str">
        <f>IF(AT67="","",VLOOKUP(AT67,'シフト記号表（従来型・ユニット型共通）'!$C$6:$L$47,10,FALSE))</f>
        <v/>
      </c>
      <c r="AU68" s="1391" t="str">
        <f>IF(AU67="","",VLOOKUP(AU67,'シフト記号表（従来型・ユニット型共通）'!$C$6:$L$47,10,FALSE))</f>
        <v/>
      </c>
      <c r="AV68" s="1391" t="str">
        <f>IF(AV67="","",VLOOKUP(AV67,'シフト記号表（従来型・ユニット型共通）'!$C$6:$L$47,10,FALSE))</f>
        <v/>
      </c>
      <c r="AW68" s="1391" t="str">
        <f>IF(AW67="","",VLOOKUP(AW67,'シフト記号表（従来型・ユニット型共通）'!$C$6:$L$47,10,FALSE))</f>
        <v/>
      </c>
      <c r="AX68" s="1392" t="str">
        <f>IF(AX67="","",VLOOKUP(AX67,'シフト記号表（従来型・ユニット型共通）'!$C$6:$L$47,10,FALSE))</f>
        <v/>
      </c>
      <c r="AY68" s="1390" t="str">
        <f>IF(AY67="","",VLOOKUP(AY67,'シフト記号表（従来型・ユニット型共通）'!$C$6:$L$47,10,FALSE))</f>
        <v/>
      </c>
      <c r="AZ68" s="1391" t="str">
        <f>IF(AZ67="","",VLOOKUP(AZ67,'シフト記号表（従来型・ユニット型共通）'!$C$6:$L$47,10,FALSE))</f>
        <v/>
      </c>
      <c r="BA68" s="1391" t="str">
        <f>IF(BA67="","",VLOOKUP(BA67,'シフト記号表（従来型・ユニット型共通）'!$C$6:$L$47,10,FALSE))</f>
        <v/>
      </c>
      <c r="BB68" s="3119">
        <f>IF($BE$3="４週",SUM(W68:AX68),IF($BE$3="暦月",SUM(W68:BA68),""))</f>
        <v>0</v>
      </c>
      <c r="BC68" s="3120"/>
      <c r="BD68" s="3121">
        <f>IF($BE$3="４週",BB68/4,IF($BE$3="暦月",(BB68/($BE$8/7)),""))</f>
        <v>0</v>
      </c>
      <c r="BE68" s="3120"/>
      <c r="BF68" s="3116"/>
      <c r="BG68" s="3117"/>
      <c r="BH68" s="3117"/>
      <c r="BI68" s="3117"/>
      <c r="BJ68" s="3118"/>
    </row>
    <row r="69" spans="2:62" ht="20.25" customHeight="1" x14ac:dyDescent="0.2">
      <c r="B69" s="3079">
        <f>B67+1</f>
        <v>27</v>
      </c>
      <c r="C69" s="3089"/>
      <c r="D69" s="3090"/>
      <c r="E69" s="1385"/>
      <c r="F69" s="1386"/>
      <c r="G69" s="1385"/>
      <c r="H69" s="1386"/>
      <c r="I69" s="3093"/>
      <c r="J69" s="3094"/>
      <c r="K69" s="3097"/>
      <c r="L69" s="3098"/>
      <c r="M69" s="3098"/>
      <c r="N69" s="3090"/>
      <c r="O69" s="3058"/>
      <c r="P69" s="3059"/>
      <c r="Q69" s="3059"/>
      <c r="R69" s="3059"/>
      <c r="S69" s="3060"/>
      <c r="T69" s="1405" t="s">
        <v>2341</v>
      </c>
      <c r="V69" s="1406"/>
      <c r="W69" s="1398"/>
      <c r="X69" s="1399"/>
      <c r="Y69" s="1399"/>
      <c r="Z69" s="1399"/>
      <c r="AA69" s="1399"/>
      <c r="AB69" s="1399"/>
      <c r="AC69" s="1400"/>
      <c r="AD69" s="1398"/>
      <c r="AE69" s="1399"/>
      <c r="AF69" s="1399"/>
      <c r="AG69" s="1399"/>
      <c r="AH69" s="1399"/>
      <c r="AI69" s="1399"/>
      <c r="AJ69" s="1400"/>
      <c r="AK69" s="1398"/>
      <c r="AL69" s="1399"/>
      <c r="AM69" s="1399"/>
      <c r="AN69" s="1399"/>
      <c r="AO69" s="1399"/>
      <c r="AP69" s="1399"/>
      <c r="AQ69" s="1400"/>
      <c r="AR69" s="1398"/>
      <c r="AS69" s="1399"/>
      <c r="AT69" s="1399"/>
      <c r="AU69" s="1399"/>
      <c r="AV69" s="1399"/>
      <c r="AW69" s="1399"/>
      <c r="AX69" s="1400"/>
      <c r="AY69" s="1398"/>
      <c r="AZ69" s="1399"/>
      <c r="BA69" s="1401"/>
      <c r="BB69" s="3064"/>
      <c r="BC69" s="3065"/>
      <c r="BD69" s="3066"/>
      <c r="BE69" s="3067"/>
      <c r="BF69" s="3068"/>
      <c r="BG69" s="3069"/>
      <c r="BH69" s="3069"/>
      <c r="BI69" s="3069"/>
      <c r="BJ69" s="3070"/>
    </row>
    <row r="70" spans="2:62" ht="20.25" customHeight="1" x14ac:dyDescent="0.2">
      <c r="B70" s="3107"/>
      <c r="C70" s="3122"/>
      <c r="D70" s="3123"/>
      <c r="E70" s="1385"/>
      <c r="F70" s="1386">
        <f>C69</f>
        <v>0</v>
      </c>
      <c r="G70" s="1385"/>
      <c r="H70" s="1386">
        <f>I69</f>
        <v>0</v>
      </c>
      <c r="I70" s="3124"/>
      <c r="J70" s="3125"/>
      <c r="K70" s="3126"/>
      <c r="L70" s="3127"/>
      <c r="M70" s="3127"/>
      <c r="N70" s="3123"/>
      <c r="O70" s="3058"/>
      <c r="P70" s="3059"/>
      <c r="Q70" s="3059"/>
      <c r="R70" s="3059"/>
      <c r="S70" s="3060"/>
      <c r="T70" s="1402" t="s">
        <v>2344</v>
      </c>
      <c r="U70" s="1403"/>
      <c r="V70" s="1404"/>
      <c r="W70" s="1390" t="str">
        <f>IF(W69="","",VLOOKUP(W69,'シフト記号表（従来型・ユニット型共通）'!$C$6:$L$47,10,FALSE))</f>
        <v/>
      </c>
      <c r="X70" s="1391" t="str">
        <f>IF(X69="","",VLOOKUP(X69,'シフト記号表（従来型・ユニット型共通）'!$C$6:$L$47,10,FALSE))</f>
        <v/>
      </c>
      <c r="Y70" s="1391" t="str">
        <f>IF(Y69="","",VLOOKUP(Y69,'シフト記号表（従来型・ユニット型共通）'!$C$6:$L$47,10,FALSE))</f>
        <v/>
      </c>
      <c r="Z70" s="1391" t="str">
        <f>IF(Z69="","",VLOOKUP(Z69,'シフト記号表（従来型・ユニット型共通）'!$C$6:$L$47,10,FALSE))</f>
        <v/>
      </c>
      <c r="AA70" s="1391" t="str">
        <f>IF(AA69="","",VLOOKUP(AA69,'シフト記号表（従来型・ユニット型共通）'!$C$6:$L$47,10,FALSE))</f>
        <v/>
      </c>
      <c r="AB70" s="1391" t="str">
        <f>IF(AB69="","",VLOOKUP(AB69,'シフト記号表（従来型・ユニット型共通）'!$C$6:$L$47,10,FALSE))</f>
        <v/>
      </c>
      <c r="AC70" s="1392" t="str">
        <f>IF(AC69="","",VLOOKUP(AC69,'シフト記号表（従来型・ユニット型共通）'!$C$6:$L$47,10,FALSE))</f>
        <v/>
      </c>
      <c r="AD70" s="1390" t="str">
        <f>IF(AD69="","",VLOOKUP(AD69,'シフト記号表（従来型・ユニット型共通）'!$C$6:$L$47,10,FALSE))</f>
        <v/>
      </c>
      <c r="AE70" s="1391" t="str">
        <f>IF(AE69="","",VLOOKUP(AE69,'シフト記号表（従来型・ユニット型共通）'!$C$6:$L$47,10,FALSE))</f>
        <v/>
      </c>
      <c r="AF70" s="1391" t="str">
        <f>IF(AF69="","",VLOOKUP(AF69,'シフト記号表（従来型・ユニット型共通）'!$C$6:$L$47,10,FALSE))</f>
        <v/>
      </c>
      <c r="AG70" s="1391" t="str">
        <f>IF(AG69="","",VLOOKUP(AG69,'シフト記号表（従来型・ユニット型共通）'!$C$6:$L$47,10,FALSE))</f>
        <v/>
      </c>
      <c r="AH70" s="1391" t="str">
        <f>IF(AH69="","",VLOOKUP(AH69,'シフト記号表（従来型・ユニット型共通）'!$C$6:$L$47,10,FALSE))</f>
        <v/>
      </c>
      <c r="AI70" s="1391" t="str">
        <f>IF(AI69="","",VLOOKUP(AI69,'シフト記号表（従来型・ユニット型共通）'!$C$6:$L$47,10,FALSE))</f>
        <v/>
      </c>
      <c r="AJ70" s="1392" t="str">
        <f>IF(AJ69="","",VLOOKUP(AJ69,'シフト記号表（従来型・ユニット型共通）'!$C$6:$L$47,10,FALSE))</f>
        <v/>
      </c>
      <c r="AK70" s="1390" t="str">
        <f>IF(AK69="","",VLOOKUP(AK69,'シフト記号表（従来型・ユニット型共通）'!$C$6:$L$47,10,FALSE))</f>
        <v/>
      </c>
      <c r="AL70" s="1391" t="str">
        <f>IF(AL69="","",VLOOKUP(AL69,'シフト記号表（従来型・ユニット型共通）'!$C$6:$L$47,10,FALSE))</f>
        <v/>
      </c>
      <c r="AM70" s="1391" t="str">
        <f>IF(AM69="","",VLOOKUP(AM69,'シフト記号表（従来型・ユニット型共通）'!$C$6:$L$47,10,FALSE))</f>
        <v/>
      </c>
      <c r="AN70" s="1391" t="str">
        <f>IF(AN69="","",VLOOKUP(AN69,'シフト記号表（従来型・ユニット型共通）'!$C$6:$L$47,10,FALSE))</f>
        <v/>
      </c>
      <c r="AO70" s="1391" t="str">
        <f>IF(AO69="","",VLOOKUP(AO69,'シフト記号表（従来型・ユニット型共通）'!$C$6:$L$47,10,FALSE))</f>
        <v/>
      </c>
      <c r="AP70" s="1391" t="str">
        <f>IF(AP69="","",VLOOKUP(AP69,'シフト記号表（従来型・ユニット型共通）'!$C$6:$L$47,10,FALSE))</f>
        <v/>
      </c>
      <c r="AQ70" s="1392" t="str">
        <f>IF(AQ69="","",VLOOKUP(AQ69,'シフト記号表（従来型・ユニット型共通）'!$C$6:$L$47,10,FALSE))</f>
        <v/>
      </c>
      <c r="AR70" s="1390" t="str">
        <f>IF(AR69="","",VLOOKUP(AR69,'シフト記号表（従来型・ユニット型共通）'!$C$6:$L$47,10,FALSE))</f>
        <v/>
      </c>
      <c r="AS70" s="1391" t="str">
        <f>IF(AS69="","",VLOOKUP(AS69,'シフト記号表（従来型・ユニット型共通）'!$C$6:$L$47,10,FALSE))</f>
        <v/>
      </c>
      <c r="AT70" s="1391" t="str">
        <f>IF(AT69="","",VLOOKUP(AT69,'シフト記号表（従来型・ユニット型共通）'!$C$6:$L$47,10,FALSE))</f>
        <v/>
      </c>
      <c r="AU70" s="1391" t="str">
        <f>IF(AU69="","",VLOOKUP(AU69,'シフト記号表（従来型・ユニット型共通）'!$C$6:$L$47,10,FALSE))</f>
        <v/>
      </c>
      <c r="AV70" s="1391" t="str">
        <f>IF(AV69="","",VLOOKUP(AV69,'シフト記号表（従来型・ユニット型共通）'!$C$6:$L$47,10,FALSE))</f>
        <v/>
      </c>
      <c r="AW70" s="1391" t="str">
        <f>IF(AW69="","",VLOOKUP(AW69,'シフト記号表（従来型・ユニット型共通）'!$C$6:$L$47,10,FALSE))</f>
        <v/>
      </c>
      <c r="AX70" s="1392" t="str">
        <f>IF(AX69="","",VLOOKUP(AX69,'シフト記号表（従来型・ユニット型共通）'!$C$6:$L$47,10,FALSE))</f>
        <v/>
      </c>
      <c r="AY70" s="1390" t="str">
        <f>IF(AY69="","",VLOOKUP(AY69,'シフト記号表（従来型・ユニット型共通）'!$C$6:$L$47,10,FALSE))</f>
        <v/>
      </c>
      <c r="AZ70" s="1391" t="str">
        <f>IF(AZ69="","",VLOOKUP(AZ69,'シフト記号表（従来型・ユニット型共通）'!$C$6:$L$47,10,FALSE))</f>
        <v/>
      </c>
      <c r="BA70" s="1391" t="str">
        <f>IF(BA69="","",VLOOKUP(BA69,'シフト記号表（従来型・ユニット型共通）'!$C$6:$L$47,10,FALSE))</f>
        <v/>
      </c>
      <c r="BB70" s="3119">
        <f>IF($BE$3="４週",SUM(W70:AX70),IF($BE$3="暦月",SUM(W70:BA70),""))</f>
        <v>0</v>
      </c>
      <c r="BC70" s="3120"/>
      <c r="BD70" s="3121">
        <f>IF($BE$3="４週",BB70/4,IF($BE$3="暦月",(BB70/($BE$8/7)),""))</f>
        <v>0</v>
      </c>
      <c r="BE70" s="3120"/>
      <c r="BF70" s="3116"/>
      <c r="BG70" s="3117"/>
      <c r="BH70" s="3117"/>
      <c r="BI70" s="3117"/>
      <c r="BJ70" s="3118"/>
    </row>
    <row r="71" spans="2:62" ht="20.25" customHeight="1" x14ac:dyDescent="0.2">
      <c r="B71" s="3079">
        <f>B69+1</f>
        <v>28</v>
      </c>
      <c r="C71" s="3089"/>
      <c r="D71" s="3090"/>
      <c r="E71" s="1385"/>
      <c r="F71" s="1386"/>
      <c r="G71" s="1385"/>
      <c r="H71" s="1386"/>
      <c r="I71" s="3093"/>
      <c r="J71" s="3094"/>
      <c r="K71" s="3097"/>
      <c r="L71" s="3098"/>
      <c r="M71" s="3098"/>
      <c r="N71" s="3090"/>
      <c r="O71" s="3058"/>
      <c r="P71" s="3059"/>
      <c r="Q71" s="3059"/>
      <c r="R71" s="3059"/>
      <c r="S71" s="3060"/>
      <c r="T71" s="1405" t="s">
        <v>2341</v>
      </c>
      <c r="V71" s="1406"/>
      <c r="W71" s="1398"/>
      <c r="X71" s="1399"/>
      <c r="Y71" s="1399"/>
      <c r="Z71" s="1399"/>
      <c r="AA71" s="1399"/>
      <c r="AB71" s="1399"/>
      <c r="AC71" s="1400"/>
      <c r="AD71" s="1398"/>
      <c r="AE71" s="1399"/>
      <c r="AF71" s="1399"/>
      <c r="AG71" s="1399"/>
      <c r="AH71" s="1399"/>
      <c r="AI71" s="1399"/>
      <c r="AJ71" s="1400"/>
      <c r="AK71" s="1398"/>
      <c r="AL71" s="1399"/>
      <c r="AM71" s="1399"/>
      <c r="AN71" s="1399"/>
      <c r="AO71" s="1399"/>
      <c r="AP71" s="1399"/>
      <c r="AQ71" s="1400"/>
      <c r="AR71" s="1398"/>
      <c r="AS71" s="1399"/>
      <c r="AT71" s="1399"/>
      <c r="AU71" s="1399"/>
      <c r="AV71" s="1399"/>
      <c r="AW71" s="1399"/>
      <c r="AX71" s="1400"/>
      <c r="AY71" s="1398"/>
      <c r="AZ71" s="1399"/>
      <c r="BA71" s="1401"/>
      <c r="BB71" s="3064"/>
      <c r="BC71" s="3065"/>
      <c r="BD71" s="3066"/>
      <c r="BE71" s="3067"/>
      <c r="BF71" s="3068"/>
      <c r="BG71" s="3069"/>
      <c r="BH71" s="3069"/>
      <c r="BI71" s="3069"/>
      <c r="BJ71" s="3070"/>
    </row>
    <row r="72" spans="2:62" ht="20.25" customHeight="1" x14ac:dyDescent="0.2">
      <c r="B72" s="3107"/>
      <c r="C72" s="3122"/>
      <c r="D72" s="3123"/>
      <c r="E72" s="1385"/>
      <c r="F72" s="1386">
        <f>C71</f>
        <v>0</v>
      </c>
      <c r="G72" s="1385"/>
      <c r="H72" s="1386">
        <f>I71</f>
        <v>0</v>
      </c>
      <c r="I72" s="3124"/>
      <c r="J72" s="3125"/>
      <c r="K72" s="3126"/>
      <c r="L72" s="3127"/>
      <c r="M72" s="3127"/>
      <c r="N72" s="3123"/>
      <c r="O72" s="3058"/>
      <c r="P72" s="3059"/>
      <c r="Q72" s="3059"/>
      <c r="R72" s="3059"/>
      <c r="S72" s="3060"/>
      <c r="T72" s="1402" t="s">
        <v>2344</v>
      </c>
      <c r="U72" s="1403"/>
      <c r="V72" s="1404"/>
      <c r="W72" s="1390" t="str">
        <f>IF(W71="","",VLOOKUP(W71,'シフト記号表（従来型・ユニット型共通）'!$C$6:$L$47,10,FALSE))</f>
        <v/>
      </c>
      <c r="X72" s="1391" t="str">
        <f>IF(X71="","",VLOOKUP(X71,'シフト記号表（従来型・ユニット型共通）'!$C$6:$L$47,10,FALSE))</f>
        <v/>
      </c>
      <c r="Y72" s="1391" t="str">
        <f>IF(Y71="","",VLOOKUP(Y71,'シフト記号表（従来型・ユニット型共通）'!$C$6:$L$47,10,FALSE))</f>
        <v/>
      </c>
      <c r="Z72" s="1391" t="str">
        <f>IF(Z71="","",VLOOKUP(Z71,'シフト記号表（従来型・ユニット型共通）'!$C$6:$L$47,10,FALSE))</f>
        <v/>
      </c>
      <c r="AA72" s="1391" t="str">
        <f>IF(AA71="","",VLOOKUP(AA71,'シフト記号表（従来型・ユニット型共通）'!$C$6:$L$47,10,FALSE))</f>
        <v/>
      </c>
      <c r="AB72" s="1391" t="str">
        <f>IF(AB71="","",VLOOKUP(AB71,'シフト記号表（従来型・ユニット型共通）'!$C$6:$L$47,10,FALSE))</f>
        <v/>
      </c>
      <c r="AC72" s="1392" t="str">
        <f>IF(AC71="","",VLOOKUP(AC71,'シフト記号表（従来型・ユニット型共通）'!$C$6:$L$47,10,FALSE))</f>
        <v/>
      </c>
      <c r="AD72" s="1390" t="str">
        <f>IF(AD71="","",VLOOKUP(AD71,'シフト記号表（従来型・ユニット型共通）'!$C$6:$L$47,10,FALSE))</f>
        <v/>
      </c>
      <c r="AE72" s="1391" t="str">
        <f>IF(AE71="","",VLOOKUP(AE71,'シフト記号表（従来型・ユニット型共通）'!$C$6:$L$47,10,FALSE))</f>
        <v/>
      </c>
      <c r="AF72" s="1391" t="str">
        <f>IF(AF71="","",VLOOKUP(AF71,'シフト記号表（従来型・ユニット型共通）'!$C$6:$L$47,10,FALSE))</f>
        <v/>
      </c>
      <c r="AG72" s="1391" t="str">
        <f>IF(AG71="","",VLOOKUP(AG71,'シフト記号表（従来型・ユニット型共通）'!$C$6:$L$47,10,FALSE))</f>
        <v/>
      </c>
      <c r="AH72" s="1391" t="str">
        <f>IF(AH71="","",VLOOKUP(AH71,'シフト記号表（従来型・ユニット型共通）'!$C$6:$L$47,10,FALSE))</f>
        <v/>
      </c>
      <c r="AI72" s="1391" t="str">
        <f>IF(AI71="","",VLOOKUP(AI71,'シフト記号表（従来型・ユニット型共通）'!$C$6:$L$47,10,FALSE))</f>
        <v/>
      </c>
      <c r="AJ72" s="1392" t="str">
        <f>IF(AJ71="","",VLOOKUP(AJ71,'シフト記号表（従来型・ユニット型共通）'!$C$6:$L$47,10,FALSE))</f>
        <v/>
      </c>
      <c r="AK72" s="1390" t="str">
        <f>IF(AK71="","",VLOOKUP(AK71,'シフト記号表（従来型・ユニット型共通）'!$C$6:$L$47,10,FALSE))</f>
        <v/>
      </c>
      <c r="AL72" s="1391" t="str">
        <f>IF(AL71="","",VLOOKUP(AL71,'シフト記号表（従来型・ユニット型共通）'!$C$6:$L$47,10,FALSE))</f>
        <v/>
      </c>
      <c r="AM72" s="1391" t="str">
        <f>IF(AM71="","",VLOOKUP(AM71,'シフト記号表（従来型・ユニット型共通）'!$C$6:$L$47,10,FALSE))</f>
        <v/>
      </c>
      <c r="AN72" s="1391" t="str">
        <f>IF(AN71="","",VLOOKUP(AN71,'シフト記号表（従来型・ユニット型共通）'!$C$6:$L$47,10,FALSE))</f>
        <v/>
      </c>
      <c r="AO72" s="1391" t="str">
        <f>IF(AO71="","",VLOOKUP(AO71,'シフト記号表（従来型・ユニット型共通）'!$C$6:$L$47,10,FALSE))</f>
        <v/>
      </c>
      <c r="AP72" s="1391" t="str">
        <f>IF(AP71="","",VLOOKUP(AP71,'シフト記号表（従来型・ユニット型共通）'!$C$6:$L$47,10,FALSE))</f>
        <v/>
      </c>
      <c r="AQ72" s="1392" t="str">
        <f>IF(AQ71="","",VLOOKUP(AQ71,'シフト記号表（従来型・ユニット型共通）'!$C$6:$L$47,10,FALSE))</f>
        <v/>
      </c>
      <c r="AR72" s="1390" t="str">
        <f>IF(AR71="","",VLOOKUP(AR71,'シフト記号表（従来型・ユニット型共通）'!$C$6:$L$47,10,FALSE))</f>
        <v/>
      </c>
      <c r="AS72" s="1391" t="str">
        <f>IF(AS71="","",VLOOKUP(AS71,'シフト記号表（従来型・ユニット型共通）'!$C$6:$L$47,10,FALSE))</f>
        <v/>
      </c>
      <c r="AT72" s="1391" t="str">
        <f>IF(AT71="","",VLOOKUP(AT71,'シフト記号表（従来型・ユニット型共通）'!$C$6:$L$47,10,FALSE))</f>
        <v/>
      </c>
      <c r="AU72" s="1391" t="str">
        <f>IF(AU71="","",VLOOKUP(AU71,'シフト記号表（従来型・ユニット型共通）'!$C$6:$L$47,10,FALSE))</f>
        <v/>
      </c>
      <c r="AV72" s="1391" t="str">
        <f>IF(AV71="","",VLOOKUP(AV71,'シフト記号表（従来型・ユニット型共通）'!$C$6:$L$47,10,FALSE))</f>
        <v/>
      </c>
      <c r="AW72" s="1391" t="str">
        <f>IF(AW71="","",VLOOKUP(AW71,'シフト記号表（従来型・ユニット型共通）'!$C$6:$L$47,10,FALSE))</f>
        <v/>
      </c>
      <c r="AX72" s="1392" t="str">
        <f>IF(AX71="","",VLOOKUP(AX71,'シフト記号表（従来型・ユニット型共通）'!$C$6:$L$47,10,FALSE))</f>
        <v/>
      </c>
      <c r="AY72" s="1390" t="str">
        <f>IF(AY71="","",VLOOKUP(AY71,'シフト記号表（従来型・ユニット型共通）'!$C$6:$L$47,10,FALSE))</f>
        <v/>
      </c>
      <c r="AZ72" s="1391" t="str">
        <f>IF(AZ71="","",VLOOKUP(AZ71,'シフト記号表（従来型・ユニット型共通）'!$C$6:$L$47,10,FALSE))</f>
        <v/>
      </c>
      <c r="BA72" s="1391" t="str">
        <f>IF(BA71="","",VLOOKUP(BA71,'シフト記号表（従来型・ユニット型共通）'!$C$6:$L$47,10,FALSE))</f>
        <v/>
      </c>
      <c r="BB72" s="3119">
        <f>IF($BE$3="４週",SUM(W72:AX72),IF($BE$3="暦月",SUM(W72:BA72),""))</f>
        <v>0</v>
      </c>
      <c r="BC72" s="3120"/>
      <c r="BD72" s="3121">
        <f>IF($BE$3="４週",BB72/4,IF($BE$3="暦月",(BB72/($BE$8/7)),""))</f>
        <v>0</v>
      </c>
      <c r="BE72" s="3120"/>
      <c r="BF72" s="3116"/>
      <c r="BG72" s="3117"/>
      <c r="BH72" s="3117"/>
      <c r="BI72" s="3117"/>
      <c r="BJ72" s="3118"/>
    </row>
    <row r="73" spans="2:62" ht="20.25" customHeight="1" x14ac:dyDescent="0.2">
      <c r="B73" s="3079">
        <f>B71+1</f>
        <v>29</v>
      </c>
      <c r="C73" s="3089"/>
      <c r="D73" s="3090"/>
      <c r="E73" s="1385"/>
      <c r="F73" s="1386"/>
      <c r="G73" s="1385"/>
      <c r="H73" s="1386"/>
      <c r="I73" s="3093"/>
      <c r="J73" s="3094"/>
      <c r="K73" s="3097"/>
      <c r="L73" s="3098"/>
      <c r="M73" s="3098"/>
      <c r="N73" s="3090"/>
      <c r="O73" s="3058"/>
      <c r="P73" s="3059"/>
      <c r="Q73" s="3059"/>
      <c r="R73" s="3059"/>
      <c r="S73" s="3060"/>
      <c r="T73" s="1405" t="s">
        <v>2341</v>
      </c>
      <c r="V73" s="1406"/>
      <c r="W73" s="1398"/>
      <c r="X73" s="1399"/>
      <c r="Y73" s="1399"/>
      <c r="Z73" s="1399"/>
      <c r="AA73" s="1399"/>
      <c r="AB73" s="1399"/>
      <c r="AC73" s="1400"/>
      <c r="AD73" s="1398"/>
      <c r="AE73" s="1399"/>
      <c r="AF73" s="1399"/>
      <c r="AG73" s="1399"/>
      <c r="AH73" s="1399"/>
      <c r="AI73" s="1399"/>
      <c r="AJ73" s="1400"/>
      <c r="AK73" s="1398"/>
      <c r="AL73" s="1399"/>
      <c r="AM73" s="1399"/>
      <c r="AN73" s="1399"/>
      <c r="AO73" s="1399"/>
      <c r="AP73" s="1399"/>
      <c r="AQ73" s="1400"/>
      <c r="AR73" s="1398"/>
      <c r="AS73" s="1399"/>
      <c r="AT73" s="1399"/>
      <c r="AU73" s="1399"/>
      <c r="AV73" s="1399"/>
      <c r="AW73" s="1399"/>
      <c r="AX73" s="1400"/>
      <c r="AY73" s="1398"/>
      <c r="AZ73" s="1399"/>
      <c r="BA73" s="1401"/>
      <c r="BB73" s="3064"/>
      <c r="BC73" s="3065"/>
      <c r="BD73" s="3066"/>
      <c r="BE73" s="3067"/>
      <c r="BF73" s="3068"/>
      <c r="BG73" s="3069"/>
      <c r="BH73" s="3069"/>
      <c r="BI73" s="3069"/>
      <c r="BJ73" s="3070"/>
    </row>
    <row r="74" spans="2:62" ht="20.25" customHeight="1" x14ac:dyDescent="0.2">
      <c r="B74" s="3107"/>
      <c r="C74" s="3110"/>
      <c r="D74" s="3111"/>
      <c r="E74" s="1407"/>
      <c r="F74" s="1408">
        <f>C73</f>
        <v>0</v>
      </c>
      <c r="G74" s="1407"/>
      <c r="H74" s="1408">
        <f>I73</f>
        <v>0</v>
      </c>
      <c r="I74" s="3112"/>
      <c r="J74" s="3113"/>
      <c r="K74" s="3114"/>
      <c r="L74" s="3115"/>
      <c r="M74" s="3115"/>
      <c r="N74" s="3111"/>
      <c r="O74" s="3058"/>
      <c r="P74" s="3059"/>
      <c r="Q74" s="3059"/>
      <c r="R74" s="3059"/>
      <c r="S74" s="3060"/>
      <c r="T74" s="1402" t="s">
        <v>2344</v>
      </c>
      <c r="U74" s="1403"/>
      <c r="V74" s="1404"/>
      <c r="W74" s="1390" t="str">
        <f>IF(W73="","",VLOOKUP(W73,'シフト記号表（従来型・ユニット型共通）'!$C$6:$L$47,10,FALSE))</f>
        <v/>
      </c>
      <c r="X74" s="1391" t="str">
        <f>IF(X73="","",VLOOKUP(X73,'シフト記号表（従来型・ユニット型共通）'!$C$6:$L$47,10,FALSE))</f>
        <v/>
      </c>
      <c r="Y74" s="1391" t="str">
        <f>IF(Y73="","",VLOOKUP(Y73,'シフト記号表（従来型・ユニット型共通）'!$C$6:$L$47,10,FALSE))</f>
        <v/>
      </c>
      <c r="Z74" s="1391" t="str">
        <f>IF(Z73="","",VLOOKUP(Z73,'シフト記号表（従来型・ユニット型共通）'!$C$6:$L$47,10,FALSE))</f>
        <v/>
      </c>
      <c r="AA74" s="1391" t="str">
        <f>IF(AA73="","",VLOOKUP(AA73,'シフト記号表（従来型・ユニット型共通）'!$C$6:$L$47,10,FALSE))</f>
        <v/>
      </c>
      <c r="AB74" s="1391" t="str">
        <f>IF(AB73="","",VLOOKUP(AB73,'シフト記号表（従来型・ユニット型共通）'!$C$6:$L$47,10,FALSE))</f>
        <v/>
      </c>
      <c r="AC74" s="1392" t="str">
        <f>IF(AC73="","",VLOOKUP(AC73,'シフト記号表（従来型・ユニット型共通）'!$C$6:$L$47,10,FALSE))</f>
        <v/>
      </c>
      <c r="AD74" s="1390" t="str">
        <f>IF(AD73="","",VLOOKUP(AD73,'シフト記号表（従来型・ユニット型共通）'!$C$6:$L$47,10,FALSE))</f>
        <v/>
      </c>
      <c r="AE74" s="1391" t="str">
        <f>IF(AE73="","",VLOOKUP(AE73,'シフト記号表（従来型・ユニット型共通）'!$C$6:$L$47,10,FALSE))</f>
        <v/>
      </c>
      <c r="AF74" s="1391" t="str">
        <f>IF(AF73="","",VLOOKUP(AF73,'シフト記号表（従来型・ユニット型共通）'!$C$6:$L$47,10,FALSE))</f>
        <v/>
      </c>
      <c r="AG74" s="1391" t="str">
        <f>IF(AG73="","",VLOOKUP(AG73,'シフト記号表（従来型・ユニット型共通）'!$C$6:$L$47,10,FALSE))</f>
        <v/>
      </c>
      <c r="AH74" s="1391" t="str">
        <f>IF(AH73="","",VLOOKUP(AH73,'シフト記号表（従来型・ユニット型共通）'!$C$6:$L$47,10,FALSE))</f>
        <v/>
      </c>
      <c r="AI74" s="1391" t="str">
        <f>IF(AI73="","",VLOOKUP(AI73,'シフト記号表（従来型・ユニット型共通）'!$C$6:$L$47,10,FALSE))</f>
        <v/>
      </c>
      <c r="AJ74" s="1392" t="str">
        <f>IF(AJ73="","",VLOOKUP(AJ73,'シフト記号表（従来型・ユニット型共通）'!$C$6:$L$47,10,FALSE))</f>
        <v/>
      </c>
      <c r="AK74" s="1390" t="str">
        <f>IF(AK73="","",VLOOKUP(AK73,'シフト記号表（従来型・ユニット型共通）'!$C$6:$L$47,10,FALSE))</f>
        <v/>
      </c>
      <c r="AL74" s="1391" t="str">
        <f>IF(AL73="","",VLOOKUP(AL73,'シフト記号表（従来型・ユニット型共通）'!$C$6:$L$47,10,FALSE))</f>
        <v/>
      </c>
      <c r="AM74" s="1391" t="str">
        <f>IF(AM73="","",VLOOKUP(AM73,'シフト記号表（従来型・ユニット型共通）'!$C$6:$L$47,10,FALSE))</f>
        <v/>
      </c>
      <c r="AN74" s="1391" t="str">
        <f>IF(AN73="","",VLOOKUP(AN73,'シフト記号表（従来型・ユニット型共通）'!$C$6:$L$47,10,FALSE))</f>
        <v/>
      </c>
      <c r="AO74" s="1391" t="str">
        <f>IF(AO73="","",VLOOKUP(AO73,'シフト記号表（従来型・ユニット型共通）'!$C$6:$L$47,10,FALSE))</f>
        <v/>
      </c>
      <c r="AP74" s="1391" t="str">
        <f>IF(AP73="","",VLOOKUP(AP73,'シフト記号表（従来型・ユニット型共通）'!$C$6:$L$47,10,FALSE))</f>
        <v/>
      </c>
      <c r="AQ74" s="1392" t="str">
        <f>IF(AQ73="","",VLOOKUP(AQ73,'シフト記号表（従来型・ユニット型共通）'!$C$6:$L$47,10,FALSE))</f>
        <v/>
      </c>
      <c r="AR74" s="1390" t="str">
        <f>IF(AR73="","",VLOOKUP(AR73,'シフト記号表（従来型・ユニット型共通）'!$C$6:$L$47,10,FALSE))</f>
        <v/>
      </c>
      <c r="AS74" s="1391" t="str">
        <f>IF(AS73="","",VLOOKUP(AS73,'シフト記号表（従来型・ユニット型共通）'!$C$6:$L$47,10,FALSE))</f>
        <v/>
      </c>
      <c r="AT74" s="1391" t="str">
        <f>IF(AT73="","",VLOOKUP(AT73,'シフト記号表（従来型・ユニット型共通）'!$C$6:$L$47,10,FALSE))</f>
        <v/>
      </c>
      <c r="AU74" s="1391" t="str">
        <f>IF(AU73="","",VLOOKUP(AU73,'シフト記号表（従来型・ユニット型共通）'!$C$6:$L$47,10,FALSE))</f>
        <v/>
      </c>
      <c r="AV74" s="1391" t="str">
        <f>IF(AV73="","",VLOOKUP(AV73,'シフト記号表（従来型・ユニット型共通）'!$C$6:$L$47,10,FALSE))</f>
        <v/>
      </c>
      <c r="AW74" s="1391" t="str">
        <f>IF(AW73="","",VLOOKUP(AW73,'シフト記号表（従来型・ユニット型共通）'!$C$6:$L$47,10,FALSE))</f>
        <v/>
      </c>
      <c r="AX74" s="1392" t="str">
        <f>IF(AX73="","",VLOOKUP(AX73,'シフト記号表（従来型・ユニット型共通）'!$C$6:$L$47,10,FALSE))</f>
        <v/>
      </c>
      <c r="AY74" s="1390" t="str">
        <f>IF(AY73="","",VLOOKUP(AY73,'シフト記号表（従来型・ユニット型共通）'!$C$6:$L$47,10,FALSE))</f>
        <v/>
      </c>
      <c r="AZ74" s="1391" t="str">
        <f>IF(AZ73="","",VLOOKUP(AZ73,'シフト記号表（従来型・ユニット型共通）'!$C$6:$L$47,10,FALSE))</f>
        <v/>
      </c>
      <c r="BA74" s="1391" t="str">
        <f>IF(BA73="","",VLOOKUP(BA73,'シフト記号表（従来型・ユニット型共通）'!$C$6:$L$47,10,FALSE))</f>
        <v/>
      </c>
      <c r="BB74" s="3104">
        <f>IF($BE$3="４週",SUM(W74:AX74),IF($BE$3="暦月",SUM(W74:BA74),""))</f>
        <v>0</v>
      </c>
      <c r="BC74" s="3105"/>
      <c r="BD74" s="3106">
        <f>IF($BE$3="４週",BB74/4,IF($BE$3="暦月",(BB74/($BE$8/7)),""))</f>
        <v>0</v>
      </c>
      <c r="BE74" s="3105"/>
      <c r="BF74" s="3101"/>
      <c r="BG74" s="3102"/>
      <c r="BH74" s="3102"/>
      <c r="BI74" s="3102"/>
      <c r="BJ74" s="3103"/>
    </row>
    <row r="75" spans="2:62" ht="20.25" customHeight="1" x14ac:dyDescent="0.2">
      <c r="B75" s="3079">
        <f>B73+1</f>
        <v>30</v>
      </c>
      <c r="C75" s="3089"/>
      <c r="D75" s="3090"/>
      <c r="E75" s="1385"/>
      <c r="F75" s="1386"/>
      <c r="G75" s="1385"/>
      <c r="H75" s="1386"/>
      <c r="I75" s="3093"/>
      <c r="J75" s="3094"/>
      <c r="K75" s="3097"/>
      <c r="L75" s="3098"/>
      <c r="M75" s="3098"/>
      <c r="N75" s="3090"/>
      <c r="O75" s="3058"/>
      <c r="P75" s="3059"/>
      <c r="Q75" s="3059"/>
      <c r="R75" s="3059"/>
      <c r="S75" s="3060"/>
      <c r="T75" s="1405" t="s">
        <v>2341</v>
      </c>
      <c r="V75" s="1406"/>
      <c r="W75" s="1398"/>
      <c r="X75" s="1399"/>
      <c r="Y75" s="1399"/>
      <c r="Z75" s="1399"/>
      <c r="AA75" s="1399"/>
      <c r="AB75" s="1399"/>
      <c r="AC75" s="1400"/>
      <c r="AD75" s="1398"/>
      <c r="AE75" s="1399"/>
      <c r="AF75" s="1399"/>
      <c r="AG75" s="1399"/>
      <c r="AH75" s="1399"/>
      <c r="AI75" s="1399"/>
      <c r="AJ75" s="1400"/>
      <c r="AK75" s="1398"/>
      <c r="AL75" s="1399"/>
      <c r="AM75" s="1399"/>
      <c r="AN75" s="1399"/>
      <c r="AO75" s="1399"/>
      <c r="AP75" s="1399"/>
      <c r="AQ75" s="1400"/>
      <c r="AR75" s="1398"/>
      <c r="AS75" s="1399"/>
      <c r="AT75" s="1399"/>
      <c r="AU75" s="1399"/>
      <c r="AV75" s="1399"/>
      <c r="AW75" s="1399"/>
      <c r="AX75" s="1400"/>
      <c r="AY75" s="1398"/>
      <c r="AZ75" s="1399"/>
      <c r="BA75" s="1401"/>
      <c r="BB75" s="3064"/>
      <c r="BC75" s="3065"/>
      <c r="BD75" s="3066"/>
      <c r="BE75" s="3067"/>
      <c r="BF75" s="3068"/>
      <c r="BG75" s="3069"/>
      <c r="BH75" s="3069"/>
      <c r="BI75" s="3069"/>
      <c r="BJ75" s="3070"/>
    </row>
    <row r="76" spans="2:62" ht="20.25" customHeight="1" x14ac:dyDescent="0.2">
      <c r="B76" s="3107"/>
      <c r="C76" s="3110"/>
      <c r="D76" s="3111"/>
      <c r="E76" s="1407"/>
      <c r="F76" s="1408">
        <f>C75</f>
        <v>0</v>
      </c>
      <c r="G76" s="1407"/>
      <c r="H76" s="1408">
        <f>I75</f>
        <v>0</v>
      </c>
      <c r="I76" s="3112"/>
      <c r="J76" s="3113"/>
      <c r="K76" s="3114"/>
      <c r="L76" s="3115"/>
      <c r="M76" s="3115"/>
      <c r="N76" s="3111"/>
      <c r="O76" s="3058"/>
      <c r="P76" s="3059"/>
      <c r="Q76" s="3059"/>
      <c r="R76" s="3059"/>
      <c r="S76" s="3060"/>
      <c r="T76" s="1402" t="s">
        <v>2344</v>
      </c>
      <c r="U76" s="1403"/>
      <c r="V76" s="1404"/>
      <c r="W76" s="1390" t="str">
        <f>IF(W75="","",VLOOKUP(W75,'シフト記号表（従来型・ユニット型共通）'!$C$6:$L$47,10,FALSE))</f>
        <v/>
      </c>
      <c r="X76" s="1391" t="str">
        <f>IF(X75="","",VLOOKUP(X75,'シフト記号表（従来型・ユニット型共通）'!$C$6:$L$47,10,FALSE))</f>
        <v/>
      </c>
      <c r="Y76" s="1391" t="str">
        <f>IF(Y75="","",VLOOKUP(Y75,'シフト記号表（従来型・ユニット型共通）'!$C$6:$L$47,10,FALSE))</f>
        <v/>
      </c>
      <c r="Z76" s="1391" t="str">
        <f>IF(Z75="","",VLOOKUP(Z75,'シフト記号表（従来型・ユニット型共通）'!$C$6:$L$47,10,FALSE))</f>
        <v/>
      </c>
      <c r="AA76" s="1391" t="str">
        <f>IF(AA75="","",VLOOKUP(AA75,'シフト記号表（従来型・ユニット型共通）'!$C$6:$L$47,10,FALSE))</f>
        <v/>
      </c>
      <c r="AB76" s="1391" t="str">
        <f>IF(AB75="","",VLOOKUP(AB75,'シフト記号表（従来型・ユニット型共通）'!$C$6:$L$47,10,FALSE))</f>
        <v/>
      </c>
      <c r="AC76" s="1392" t="str">
        <f>IF(AC75="","",VLOOKUP(AC75,'シフト記号表（従来型・ユニット型共通）'!$C$6:$L$47,10,FALSE))</f>
        <v/>
      </c>
      <c r="AD76" s="1390" t="str">
        <f>IF(AD75="","",VLOOKUP(AD75,'シフト記号表（従来型・ユニット型共通）'!$C$6:$L$47,10,FALSE))</f>
        <v/>
      </c>
      <c r="AE76" s="1391" t="str">
        <f>IF(AE75="","",VLOOKUP(AE75,'シフト記号表（従来型・ユニット型共通）'!$C$6:$L$47,10,FALSE))</f>
        <v/>
      </c>
      <c r="AF76" s="1391" t="str">
        <f>IF(AF75="","",VLOOKUP(AF75,'シフト記号表（従来型・ユニット型共通）'!$C$6:$L$47,10,FALSE))</f>
        <v/>
      </c>
      <c r="AG76" s="1391" t="str">
        <f>IF(AG75="","",VLOOKUP(AG75,'シフト記号表（従来型・ユニット型共通）'!$C$6:$L$47,10,FALSE))</f>
        <v/>
      </c>
      <c r="AH76" s="1391" t="str">
        <f>IF(AH75="","",VLOOKUP(AH75,'シフト記号表（従来型・ユニット型共通）'!$C$6:$L$47,10,FALSE))</f>
        <v/>
      </c>
      <c r="AI76" s="1391" t="str">
        <f>IF(AI75="","",VLOOKUP(AI75,'シフト記号表（従来型・ユニット型共通）'!$C$6:$L$47,10,FALSE))</f>
        <v/>
      </c>
      <c r="AJ76" s="1392" t="str">
        <f>IF(AJ75="","",VLOOKUP(AJ75,'シフト記号表（従来型・ユニット型共通）'!$C$6:$L$47,10,FALSE))</f>
        <v/>
      </c>
      <c r="AK76" s="1390" t="str">
        <f>IF(AK75="","",VLOOKUP(AK75,'シフト記号表（従来型・ユニット型共通）'!$C$6:$L$47,10,FALSE))</f>
        <v/>
      </c>
      <c r="AL76" s="1391" t="str">
        <f>IF(AL75="","",VLOOKUP(AL75,'シフト記号表（従来型・ユニット型共通）'!$C$6:$L$47,10,FALSE))</f>
        <v/>
      </c>
      <c r="AM76" s="1391" t="str">
        <f>IF(AM75="","",VLOOKUP(AM75,'シフト記号表（従来型・ユニット型共通）'!$C$6:$L$47,10,FALSE))</f>
        <v/>
      </c>
      <c r="AN76" s="1391" t="str">
        <f>IF(AN75="","",VLOOKUP(AN75,'シフト記号表（従来型・ユニット型共通）'!$C$6:$L$47,10,FALSE))</f>
        <v/>
      </c>
      <c r="AO76" s="1391" t="str">
        <f>IF(AO75="","",VLOOKUP(AO75,'シフト記号表（従来型・ユニット型共通）'!$C$6:$L$47,10,FALSE))</f>
        <v/>
      </c>
      <c r="AP76" s="1391" t="str">
        <f>IF(AP75="","",VLOOKUP(AP75,'シフト記号表（従来型・ユニット型共通）'!$C$6:$L$47,10,FALSE))</f>
        <v/>
      </c>
      <c r="AQ76" s="1392" t="str">
        <f>IF(AQ75="","",VLOOKUP(AQ75,'シフト記号表（従来型・ユニット型共通）'!$C$6:$L$47,10,FALSE))</f>
        <v/>
      </c>
      <c r="AR76" s="1390" t="str">
        <f>IF(AR75="","",VLOOKUP(AR75,'シフト記号表（従来型・ユニット型共通）'!$C$6:$L$47,10,FALSE))</f>
        <v/>
      </c>
      <c r="AS76" s="1391" t="str">
        <f>IF(AS75="","",VLOOKUP(AS75,'シフト記号表（従来型・ユニット型共通）'!$C$6:$L$47,10,FALSE))</f>
        <v/>
      </c>
      <c r="AT76" s="1391" t="str">
        <f>IF(AT75="","",VLOOKUP(AT75,'シフト記号表（従来型・ユニット型共通）'!$C$6:$L$47,10,FALSE))</f>
        <v/>
      </c>
      <c r="AU76" s="1391" t="str">
        <f>IF(AU75="","",VLOOKUP(AU75,'シフト記号表（従来型・ユニット型共通）'!$C$6:$L$47,10,FALSE))</f>
        <v/>
      </c>
      <c r="AV76" s="1391" t="str">
        <f>IF(AV75="","",VLOOKUP(AV75,'シフト記号表（従来型・ユニット型共通）'!$C$6:$L$47,10,FALSE))</f>
        <v/>
      </c>
      <c r="AW76" s="1391" t="str">
        <f>IF(AW75="","",VLOOKUP(AW75,'シフト記号表（従来型・ユニット型共通）'!$C$6:$L$47,10,FALSE))</f>
        <v/>
      </c>
      <c r="AX76" s="1392" t="str">
        <f>IF(AX75="","",VLOOKUP(AX75,'シフト記号表（従来型・ユニット型共通）'!$C$6:$L$47,10,FALSE))</f>
        <v/>
      </c>
      <c r="AY76" s="1390" t="str">
        <f>IF(AY75="","",VLOOKUP(AY75,'シフト記号表（従来型・ユニット型共通）'!$C$6:$L$47,10,FALSE))</f>
        <v/>
      </c>
      <c r="AZ76" s="1391" t="str">
        <f>IF(AZ75="","",VLOOKUP(AZ75,'シフト記号表（従来型・ユニット型共通）'!$C$6:$L$47,10,FALSE))</f>
        <v/>
      </c>
      <c r="BA76" s="1391" t="str">
        <f>IF(BA75="","",VLOOKUP(BA75,'シフト記号表（従来型・ユニット型共通）'!$C$6:$L$47,10,FALSE))</f>
        <v/>
      </c>
      <c r="BB76" s="3104">
        <f>IF($BE$3="４週",SUM(W76:AX76),IF($BE$3="暦月",SUM(W76:BA76),""))</f>
        <v>0</v>
      </c>
      <c r="BC76" s="3105"/>
      <c r="BD76" s="3106">
        <f>IF($BE$3="４週",BB76/4,IF($BE$3="暦月",(BB76/($BE$8/7)),""))</f>
        <v>0</v>
      </c>
      <c r="BE76" s="3105"/>
      <c r="BF76" s="3101"/>
      <c r="BG76" s="3102"/>
      <c r="BH76" s="3102"/>
      <c r="BI76" s="3102"/>
      <c r="BJ76" s="3103"/>
    </row>
    <row r="77" spans="2:62" ht="20.25" customHeight="1" x14ac:dyDescent="0.2">
      <c r="B77" s="3079">
        <f>B75+1</f>
        <v>31</v>
      </c>
      <c r="C77" s="3089"/>
      <c r="D77" s="3090"/>
      <c r="E77" s="1385"/>
      <c r="F77" s="1386"/>
      <c r="G77" s="1385"/>
      <c r="H77" s="1386"/>
      <c r="I77" s="3093"/>
      <c r="J77" s="3094"/>
      <c r="K77" s="3097"/>
      <c r="L77" s="3098"/>
      <c r="M77" s="3098"/>
      <c r="N77" s="3090"/>
      <c r="O77" s="3058"/>
      <c r="P77" s="3059"/>
      <c r="Q77" s="3059"/>
      <c r="R77" s="3059"/>
      <c r="S77" s="3060"/>
      <c r="T77" s="1405" t="s">
        <v>2341</v>
      </c>
      <c r="V77" s="1406"/>
      <c r="W77" s="1398"/>
      <c r="X77" s="1399"/>
      <c r="Y77" s="1399"/>
      <c r="Z77" s="1399"/>
      <c r="AA77" s="1399"/>
      <c r="AB77" s="1399"/>
      <c r="AC77" s="1400"/>
      <c r="AD77" s="1398"/>
      <c r="AE77" s="1399"/>
      <c r="AF77" s="1399"/>
      <c r="AG77" s="1399"/>
      <c r="AH77" s="1399"/>
      <c r="AI77" s="1399"/>
      <c r="AJ77" s="1400"/>
      <c r="AK77" s="1398"/>
      <c r="AL77" s="1399"/>
      <c r="AM77" s="1399"/>
      <c r="AN77" s="1399"/>
      <c r="AO77" s="1399"/>
      <c r="AP77" s="1399"/>
      <c r="AQ77" s="1400"/>
      <c r="AR77" s="1398"/>
      <c r="AS77" s="1399"/>
      <c r="AT77" s="1399"/>
      <c r="AU77" s="1399"/>
      <c r="AV77" s="1399"/>
      <c r="AW77" s="1399"/>
      <c r="AX77" s="1400"/>
      <c r="AY77" s="1398"/>
      <c r="AZ77" s="1399"/>
      <c r="BA77" s="1401"/>
      <c r="BB77" s="3064"/>
      <c r="BC77" s="3065"/>
      <c r="BD77" s="3066"/>
      <c r="BE77" s="3067"/>
      <c r="BF77" s="3068"/>
      <c r="BG77" s="3069"/>
      <c r="BH77" s="3069"/>
      <c r="BI77" s="3069"/>
      <c r="BJ77" s="3070"/>
    </row>
    <row r="78" spans="2:62" ht="20.25" customHeight="1" x14ac:dyDescent="0.2">
      <c r="B78" s="3107"/>
      <c r="C78" s="3110"/>
      <c r="D78" s="3111"/>
      <c r="E78" s="1407"/>
      <c r="F78" s="1408">
        <f>C77</f>
        <v>0</v>
      </c>
      <c r="G78" s="1407"/>
      <c r="H78" s="1408">
        <f>I77</f>
        <v>0</v>
      </c>
      <c r="I78" s="3112"/>
      <c r="J78" s="3113"/>
      <c r="K78" s="3114"/>
      <c r="L78" s="3115"/>
      <c r="M78" s="3115"/>
      <c r="N78" s="3111"/>
      <c r="O78" s="3058"/>
      <c r="P78" s="3059"/>
      <c r="Q78" s="3059"/>
      <c r="R78" s="3059"/>
      <c r="S78" s="3060"/>
      <c r="T78" s="1402" t="s">
        <v>2344</v>
      </c>
      <c r="U78" s="1403"/>
      <c r="V78" s="1404"/>
      <c r="W78" s="1390" t="str">
        <f>IF(W77="","",VLOOKUP(W77,'シフト記号表（従来型・ユニット型共通）'!$C$6:$L$47,10,FALSE))</f>
        <v/>
      </c>
      <c r="X78" s="1391" t="str">
        <f>IF(X77="","",VLOOKUP(X77,'シフト記号表（従来型・ユニット型共通）'!$C$6:$L$47,10,FALSE))</f>
        <v/>
      </c>
      <c r="Y78" s="1391" t="str">
        <f>IF(Y77="","",VLOOKUP(Y77,'シフト記号表（従来型・ユニット型共通）'!$C$6:$L$47,10,FALSE))</f>
        <v/>
      </c>
      <c r="Z78" s="1391" t="str">
        <f>IF(Z77="","",VLOOKUP(Z77,'シフト記号表（従来型・ユニット型共通）'!$C$6:$L$47,10,FALSE))</f>
        <v/>
      </c>
      <c r="AA78" s="1391" t="str">
        <f>IF(AA77="","",VLOOKUP(AA77,'シフト記号表（従来型・ユニット型共通）'!$C$6:$L$47,10,FALSE))</f>
        <v/>
      </c>
      <c r="AB78" s="1391" t="str">
        <f>IF(AB77="","",VLOOKUP(AB77,'シフト記号表（従来型・ユニット型共通）'!$C$6:$L$47,10,FALSE))</f>
        <v/>
      </c>
      <c r="AC78" s="1392" t="str">
        <f>IF(AC77="","",VLOOKUP(AC77,'シフト記号表（従来型・ユニット型共通）'!$C$6:$L$47,10,FALSE))</f>
        <v/>
      </c>
      <c r="AD78" s="1390" t="str">
        <f>IF(AD77="","",VLOOKUP(AD77,'シフト記号表（従来型・ユニット型共通）'!$C$6:$L$47,10,FALSE))</f>
        <v/>
      </c>
      <c r="AE78" s="1391" t="str">
        <f>IF(AE77="","",VLOOKUP(AE77,'シフト記号表（従来型・ユニット型共通）'!$C$6:$L$47,10,FALSE))</f>
        <v/>
      </c>
      <c r="AF78" s="1391" t="str">
        <f>IF(AF77="","",VLOOKUP(AF77,'シフト記号表（従来型・ユニット型共通）'!$C$6:$L$47,10,FALSE))</f>
        <v/>
      </c>
      <c r="AG78" s="1391" t="str">
        <f>IF(AG77="","",VLOOKUP(AG77,'シフト記号表（従来型・ユニット型共通）'!$C$6:$L$47,10,FALSE))</f>
        <v/>
      </c>
      <c r="AH78" s="1391" t="str">
        <f>IF(AH77="","",VLOOKUP(AH77,'シフト記号表（従来型・ユニット型共通）'!$C$6:$L$47,10,FALSE))</f>
        <v/>
      </c>
      <c r="AI78" s="1391" t="str">
        <f>IF(AI77="","",VLOOKUP(AI77,'シフト記号表（従来型・ユニット型共通）'!$C$6:$L$47,10,FALSE))</f>
        <v/>
      </c>
      <c r="AJ78" s="1392" t="str">
        <f>IF(AJ77="","",VLOOKUP(AJ77,'シフト記号表（従来型・ユニット型共通）'!$C$6:$L$47,10,FALSE))</f>
        <v/>
      </c>
      <c r="AK78" s="1390" t="str">
        <f>IF(AK77="","",VLOOKUP(AK77,'シフト記号表（従来型・ユニット型共通）'!$C$6:$L$47,10,FALSE))</f>
        <v/>
      </c>
      <c r="AL78" s="1391" t="str">
        <f>IF(AL77="","",VLOOKUP(AL77,'シフト記号表（従来型・ユニット型共通）'!$C$6:$L$47,10,FALSE))</f>
        <v/>
      </c>
      <c r="AM78" s="1391" t="str">
        <f>IF(AM77="","",VLOOKUP(AM77,'シフト記号表（従来型・ユニット型共通）'!$C$6:$L$47,10,FALSE))</f>
        <v/>
      </c>
      <c r="AN78" s="1391" t="str">
        <f>IF(AN77="","",VLOOKUP(AN77,'シフト記号表（従来型・ユニット型共通）'!$C$6:$L$47,10,FALSE))</f>
        <v/>
      </c>
      <c r="AO78" s="1391" t="str">
        <f>IF(AO77="","",VLOOKUP(AO77,'シフト記号表（従来型・ユニット型共通）'!$C$6:$L$47,10,FALSE))</f>
        <v/>
      </c>
      <c r="AP78" s="1391" t="str">
        <f>IF(AP77="","",VLOOKUP(AP77,'シフト記号表（従来型・ユニット型共通）'!$C$6:$L$47,10,FALSE))</f>
        <v/>
      </c>
      <c r="AQ78" s="1392" t="str">
        <f>IF(AQ77="","",VLOOKUP(AQ77,'シフト記号表（従来型・ユニット型共通）'!$C$6:$L$47,10,FALSE))</f>
        <v/>
      </c>
      <c r="AR78" s="1390" t="str">
        <f>IF(AR77="","",VLOOKUP(AR77,'シフト記号表（従来型・ユニット型共通）'!$C$6:$L$47,10,FALSE))</f>
        <v/>
      </c>
      <c r="AS78" s="1391" t="str">
        <f>IF(AS77="","",VLOOKUP(AS77,'シフト記号表（従来型・ユニット型共通）'!$C$6:$L$47,10,FALSE))</f>
        <v/>
      </c>
      <c r="AT78" s="1391" t="str">
        <f>IF(AT77="","",VLOOKUP(AT77,'シフト記号表（従来型・ユニット型共通）'!$C$6:$L$47,10,FALSE))</f>
        <v/>
      </c>
      <c r="AU78" s="1391" t="str">
        <f>IF(AU77="","",VLOOKUP(AU77,'シフト記号表（従来型・ユニット型共通）'!$C$6:$L$47,10,FALSE))</f>
        <v/>
      </c>
      <c r="AV78" s="1391" t="str">
        <f>IF(AV77="","",VLOOKUP(AV77,'シフト記号表（従来型・ユニット型共通）'!$C$6:$L$47,10,FALSE))</f>
        <v/>
      </c>
      <c r="AW78" s="1391" t="str">
        <f>IF(AW77="","",VLOOKUP(AW77,'シフト記号表（従来型・ユニット型共通）'!$C$6:$L$47,10,FALSE))</f>
        <v/>
      </c>
      <c r="AX78" s="1392" t="str">
        <f>IF(AX77="","",VLOOKUP(AX77,'シフト記号表（従来型・ユニット型共通）'!$C$6:$L$47,10,FALSE))</f>
        <v/>
      </c>
      <c r="AY78" s="1390" t="str">
        <f>IF(AY77="","",VLOOKUP(AY77,'シフト記号表（従来型・ユニット型共通）'!$C$6:$L$47,10,FALSE))</f>
        <v/>
      </c>
      <c r="AZ78" s="1391" t="str">
        <f>IF(AZ77="","",VLOOKUP(AZ77,'シフト記号表（従来型・ユニット型共通）'!$C$6:$L$47,10,FALSE))</f>
        <v/>
      </c>
      <c r="BA78" s="1391" t="str">
        <f>IF(BA77="","",VLOOKUP(BA77,'シフト記号表（従来型・ユニット型共通）'!$C$6:$L$47,10,FALSE))</f>
        <v/>
      </c>
      <c r="BB78" s="3104">
        <f>IF($BE$3="４週",SUM(W78:AX78),IF($BE$3="暦月",SUM(W78:BA78),""))</f>
        <v>0</v>
      </c>
      <c r="BC78" s="3105"/>
      <c r="BD78" s="3106">
        <f>IF($BE$3="４週",BB78/4,IF($BE$3="暦月",(BB78/($BE$8/7)),""))</f>
        <v>0</v>
      </c>
      <c r="BE78" s="3105"/>
      <c r="BF78" s="3101"/>
      <c r="BG78" s="3102"/>
      <c r="BH78" s="3102"/>
      <c r="BI78" s="3102"/>
      <c r="BJ78" s="3103"/>
    </row>
    <row r="79" spans="2:62" ht="20.25" customHeight="1" x14ac:dyDescent="0.2">
      <c r="B79" s="3079">
        <f>B77+1</f>
        <v>32</v>
      </c>
      <c r="C79" s="3089"/>
      <c r="D79" s="3090"/>
      <c r="E79" s="1385"/>
      <c r="F79" s="1386"/>
      <c r="G79" s="1385"/>
      <c r="H79" s="1386"/>
      <c r="I79" s="3093"/>
      <c r="J79" s="3094"/>
      <c r="K79" s="3097"/>
      <c r="L79" s="3098"/>
      <c r="M79" s="3098"/>
      <c r="N79" s="3090"/>
      <c r="O79" s="3058"/>
      <c r="P79" s="3059"/>
      <c r="Q79" s="3059"/>
      <c r="R79" s="3059"/>
      <c r="S79" s="3060"/>
      <c r="T79" s="1405" t="s">
        <v>2341</v>
      </c>
      <c r="V79" s="1406"/>
      <c r="W79" s="1398"/>
      <c r="X79" s="1399"/>
      <c r="Y79" s="1399"/>
      <c r="Z79" s="1399"/>
      <c r="AA79" s="1399"/>
      <c r="AB79" s="1399"/>
      <c r="AC79" s="1400"/>
      <c r="AD79" s="1398"/>
      <c r="AE79" s="1399"/>
      <c r="AF79" s="1399"/>
      <c r="AG79" s="1399"/>
      <c r="AH79" s="1399"/>
      <c r="AI79" s="1399"/>
      <c r="AJ79" s="1400"/>
      <c r="AK79" s="1398"/>
      <c r="AL79" s="1399"/>
      <c r="AM79" s="1399"/>
      <c r="AN79" s="1399"/>
      <c r="AO79" s="1399"/>
      <c r="AP79" s="1399"/>
      <c r="AQ79" s="1400"/>
      <c r="AR79" s="1398"/>
      <c r="AS79" s="1399"/>
      <c r="AT79" s="1399"/>
      <c r="AU79" s="1399"/>
      <c r="AV79" s="1399"/>
      <c r="AW79" s="1399"/>
      <c r="AX79" s="1400"/>
      <c r="AY79" s="1398"/>
      <c r="AZ79" s="1399"/>
      <c r="BA79" s="1401"/>
      <c r="BB79" s="3064"/>
      <c r="BC79" s="3065"/>
      <c r="BD79" s="3066"/>
      <c r="BE79" s="3067"/>
      <c r="BF79" s="3068"/>
      <c r="BG79" s="3069"/>
      <c r="BH79" s="3069"/>
      <c r="BI79" s="3069"/>
      <c r="BJ79" s="3070"/>
    </row>
    <row r="80" spans="2:62" ht="20.25" customHeight="1" x14ac:dyDescent="0.2">
      <c r="B80" s="3107"/>
      <c r="C80" s="3110"/>
      <c r="D80" s="3111"/>
      <c r="E80" s="1407"/>
      <c r="F80" s="1408">
        <f>C79</f>
        <v>0</v>
      </c>
      <c r="G80" s="1407"/>
      <c r="H80" s="1408">
        <f>I79</f>
        <v>0</v>
      </c>
      <c r="I80" s="3112"/>
      <c r="J80" s="3113"/>
      <c r="K80" s="3114"/>
      <c r="L80" s="3115"/>
      <c r="M80" s="3115"/>
      <c r="N80" s="3111"/>
      <c r="O80" s="3058"/>
      <c r="P80" s="3059"/>
      <c r="Q80" s="3059"/>
      <c r="R80" s="3059"/>
      <c r="S80" s="3060"/>
      <c r="T80" s="1402" t="s">
        <v>2344</v>
      </c>
      <c r="U80" s="1403"/>
      <c r="V80" s="1404"/>
      <c r="W80" s="1390" t="str">
        <f>IF(W79="","",VLOOKUP(W79,'シフト記号表（従来型・ユニット型共通）'!$C$6:$L$47,10,FALSE))</f>
        <v/>
      </c>
      <c r="X80" s="1391" t="str">
        <f>IF(X79="","",VLOOKUP(X79,'シフト記号表（従来型・ユニット型共通）'!$C$6:$L$47,10,FALSE))</f>
        <v/>
      </c>
      <c r="Y80" s="1391" t="str">
        <f>IF(Y79="","",VLOOKUP(Y79,'シフト記号表（従来型・ユニット型共通）'!$C$6:$L$47,10,FALSE))</f>
        <v/>
      </c>
      <c r="Z80" s="1391" t="str">
        <f>IF(Z79="","",VLOOKUP(Z79,'シフト記号表（従来型・ユニット型共通）'!$C$6:$L$47,10,FALSE))</f>
        <v/>
      </c>
      <c r="AA80" s="1391" t="str">
        <f>IF(AA79="","",VLOOKUP(AA79,'シフト記号表（従来型・ユニット型共通）'!$C$6:$L$47,10,FALSE))</f>
        <v/>
      </c>
      <c r="AB80" s="1391" t="str">
        <f>IF(AB79="","",VLOOKUP(AB79,'シフト記号表（従来型・ユニット型共通）'!$C$6:$L$47,10,FALSE))</f>
        <v/>
      </c>
      <c r="AC80" s="1392" t="str">
        <f>IF(AC79="","",VLOOKUP(AC79,'シフト記号表（従来型・ユニット型共通）'!$C$6:$L$47,10,FALSE))</f>
        <v/>
      </c>
      <c r="AD80" s="1390" t="str">
        <f>IF(AD79="","",VLOOKUP(AD79,'シフト記号表（従来型・ユニット型共通）'!$C$6:$L$47,10,FALSE))</f>
        <v/>
      </c>
      <c r="AE80" s="1391" t="str">
        <f>IF(AE79="","",VLOOKUP(AE79,'シフト記号表（従来型・ユニット型共通）'!$C$6:$L$47,10,FALSE))</f>
        <v/>
      </c>
      <c r="AF80" s="1391" t="str">
        <f>IF(AF79="","",VLOOKUP(AF79,'シフト記号表（従来型・ユニット型共通）'!$C$6:$L$47,10,FALSE))</f>
        <v/>
      </c>
      <c r="AG80" s="1391" t="str">
        <f>IF(AG79="","",VLOOKUP(AG79,'シフト記号表（従来型・ユニット型共通）'!$C$6:$L$47,10,FALSE))</f>
        <v/>
      </c>
      <c r="AH80" s="1391" t="str">
        <f>IF(AH79="","",VLOOKUP(AH79,'シフト記号表（従来型・ユニット型共通）'!$C$6:$L$47,10,FALSE))</f>
        <v/>
      </c>
      <c r="AI80" s="1391" t="str">
        <f>IF(AI79="","",VLOOKUP(AI79,'シフト記号表（従来型・ユニット型共通）'!$C$6:$L$47,10,FALSE))</f>
        <v/>
      </c>
      <c r="AJ80" s="1392" t="str">
        <f>IF(AJ79="","",VLOOKUP(AJ79,'シフト記号表（従来型・ユニット型共通）'!$C$6:$L$47,10,FALSE))</f>
        <v/>
      </c>
      <c r="AK80" s="1390" t="str">
        <f>IF(AK79="","",VLOOKUP(AK79,'シフト記号表（従来型・ユニット型共通）'!$C$6:$L$47,10,FALSE))</f>
        <v/>
      </c>
      <c r="AL80" s="1391" t="str">
        <f>IF(AL79="","",VLOOKUP(AL79,'シフト記号表（従来型・ユニット型共通）'!$C$6:$L$47,10,FALSE))</f>
        <v/>
      </c>
      <c r="AM80" s="1391" t="str">
        <f>IF(AM79="","",VLOOKUP(AM79,'シフト記号表（従来型・ユニット型共通）'!$C$6:$L$47,10,FALSE))</f>
        <v/>
      </c>
      <c r="AN80" s="1391" t="str">
        <f>IF(AN79="","",VLOOKUP(AN79,'シフト記号表（従来型・ユニット型共通）'!$C$6:$L$47,10,FALSE))</f>
        <v/>
      </c>
      <c r="AO80" s="1391" t="str">
        <f>IF(AO79="","",VLOOKUP(AO79,'シフト記号表（従来型・ユニット型共通）'!$C$6:$L$47,10,FALSE))</f>
        <v/>
      </c>
      <c r="AP80" s="1391" t="str">
        <f>IF(AP79="","",VLOOKUP(AP79,'シフト記号表（従来型・ユニット型共通）'!$C$6:$L$47,10,FALSE))</f>
        <v/>
      </c>
      <c r="AQ80" s="1392" t="str">
        <f>IF(AQ79="","",VLOOKUP(AQ79,'シフト記号表（従来型・ユニット型共通）'!$C$6:$L$47,10,FALSE))</f>
        <v/>
      </c>
      <c r="AR80" s="1390" t="str">
        <f>IF(AR79="","",VLOOKUP(AR79,'シフト記号表（従来型・ユニット型共通）'!$C$6:$L$47,10,FALSE))</f>
        <v/>
      </c>
      <c r="AS80" s="1391" t="str">
        <f>IF(AS79="","",VLOOKUP(AS79,'シフト記号表（従来型・ユニット型共通）'!$C$6:$L$47,10,FALSE))</f>
        <v/>
      </c>
      <c r="AT80" s="1391" t="str">
        <f>IF(AT79="","",VLOOKUP(AT79,'シフト記号表（従来型・ユニット型共通）'!$C$6:$L$47,10,FALSE))</f>
        <v/>
      </c>
      <c r="AU80" s="1391" t="str">
        <f>IF(AU79="","",VLOOKUP(AU79,'シフト記号表（従来型・ユニット型共通）'!$C$6:$L$47,10,FALSE))</f>
        <v/>
      </c>
      <c r="AV80" s="1391" t="str">
        <f>IF(AV79="","",VLOOKUP(AV79,'シフト記号表（従来型・ユニット型共通）'!$C$6:$L$47,10,FALSE))</f>
        <v/>
      </c>
      <c r="AW80" s="1391" t="str">
        <f>IF(AW79="","",VLOOKUP(AW79,'シフト記号表（従来型・ユニット型共通）'!$C$6:$L$47,10,FALSE))</f>
        <v/>
      </c>
      <c r="AX80" s="1392" t="str">
        <f>IF(AX79="","",VLOOKUP(AX79,'シフト記号表（従来型・ユニット型共通）'!$C$6:$L$47,10,FALSE))</f>
        <v/>
      </c>
      <c r="AY80" s="1390" t="str">
        <f>IF(AY79="","",VLOOKUP(AY79,'シフト記号表（従来型・ユニット型共通）'!$C$6:$L$47,10,FALSE))</f>
        <v/>
      </c>
      <c r="AZ80" s="1391" t="str">
        <f>IF(AZ79="","",VLOOKUP(AZ79,'シフト記号表（従来型・ユニット型共通）'!$C$6:$L$47,10,FALSE))</f>
        <v/>
      </c>
      <c r="BA80" s="1391" t="str">
        <f>IF(BA79="","",VLOOKUP(BA79,'シフト記号表（従来型・ユニット型共通）'!$C$6:$L$47,10,FALSE))</f>
        <v/>
      </c>
      <c r="BB80" s="3104">
        <f>IF($BE$3="４週",SUM(W80:AX80),IF($BE$3="暦月",SUM(W80:BA80),""))</f>
        <v>0</v>
      </c>
      <c r="BC80" s="3105"/>
      <c r="BD80" s="3106">
        <f>IF($BE$3="４週",BB80/4,IF($BE$3="暦月",(BB80/($BE$8/7)),""))</f>
        <v>0</v>
      </c>
      <c r="BE80" s="3105"/>
      <c r="BF80" s="3101"/>
      <c r="BG80" s="3102"/>
      <c r="BH80" s="3102"/>
      <c r="BI80" s="3102"/>
      <c r="BJ80" s="3103"/>
    </row>
    <row r="81" spans="2:62" ht="20.25" customHeight="1" x14ac:dyDescent="0.2">
      <c r="B81" s="3079">
        <f>B79+1</f>
        <v>33</v>
      </c>
      <c r="C81" s="3089"/>
      <c r="D81" s="3090"/>
      <c r="E81" s="1385"/>
      <c r="F81" s="1386"/>
      <c r="G81" s="1385"/>
      <c r="H81" s="1386"/>
      <c r="I81" s="3093"/>
      <c r="J81" s="3094"/>
      <c r="K81" s="3097"/>
      <c r="L81" s="3098"/>
      <c r="M81" s="3098"/>
      <c r="N81" s="3090"/>
      <c r="O81" s="3058"/>
      <c r="P81" s="3059"/>
      <c r="Q81" s="3059"/>
      <c r="R81" s="3059"/>
      <c r="S81" s="3060"/>
      <c r="T81" s="1405" t="s">
        <v>2341</v>
      </c>
      <c r="V81" s="1406"/>
      <c r="W81" s="1398"/>
      <c r="X81" s="1399"/>
      <c r="Y81" s="1399"/>
      <c r="Z81" s="1399"/>
      <c r="AA81" s="1399"/>
      <c r="AB81" s="1399"/>
      <c r="AC81" s="1400"/>
      <c r="AD81" s="1398"/>
      <c r="AE81" s="1399"/>
      <c r="AF81" s="1399"/>
      <c r="AG81" s="1399"/>
      <c r="AH81" s="1399"/>
      <c r="AI81" s="1399"/>
      <c r="AJ81" s="1400"/>
      <c r="AK81" s="1398"/>
      <c r="AL81" s="1399"/>
      <c r="AM81" s="1399"/>
      <c r="AN81" s="1399"/>
      <c r="AO81" s="1399"/>
      <c r="AP81" s="1399"/>
      <c r="AQ81" s="1400"/>
      <c r="AR81" s="1398"/>
      <c r="AS81" s="1399"/>
      <c r="AT81" s="1399"/>
      <c r="AU81" s="1399"/>
      <c r="AV81" s="1399"/>
      <c r="AW81" s="1399"/>
      <c r="AX81" s="1400"/>
      <c r="AY81" s="1398"/>
      <c r="AZ81" s="1399"/>
      <c r="BA81" s="1401"/>
      <c r="BB81" s="3064"/>
      <c r="BC81" s="3065"/>
      <c r="BD81" s="3066"/>
      <c r="BE81" s="3067"/>
      <c r="BF81" s="3068"/>
      <c r="BG81" s="3069"/>
      <c r="BH81" s="3069"/>
      <c r="BI81" s="3069"/>
      <c r="BJ81" s="3070"/>
    </row>
    <row r="82" spans="2:62" ht="20.25" customHeight="1" x14ac:dyDescent="0.2">
      <c r="B82" s="3107"/>
      <c r="C82" s="3110"/>
      <c r="D82" s="3111"/>
      <c r="E82" s="1407"/>
      <c r="F82" s="1408">
        <f>C81</f>
        <v>0</v>
      </c>
      <c r="G82" s="1407"/>
      <c r="H82" s="1408">
        <f>I81</f>
        <v>0</v>
      </c>
      <c r="I82" s="3112"/>
      <c r="J82" s="3113"/>
      <c r="K82" s="3114"/>
      <c r="L82" s="3115"/>
      <c r="M82" s="3115"/>
      <c r="N82" s="3111"/>
      <c r="O82" s="3058"/>
      <c r="P82" s="3059"/>
      <c r="Q82" s="3059"/>
      <c r="R82" s="3059"/>
      <c r="S82" s="3060"/>
      <c r="T82" s="1402" t="s">
        <v>2344</v>
      </c>
      <c r="U82" s="1403"/>
      <c r="V82" s="1404"/>
      <c r="W82" s="1390" t="str">
        <f>IF(W81="","",VLOOKUP(W81,'シフト記号表（従来型・ユニット型共通）'!$C$6:$L$47,10,FALSE))</f>
        <v/>
      </c>
      <c r="X82" s="1391" t="str">
        <f>IF(X81="","",VLOOKUP(X81,'シフト記号表（従来型・ユニット型共通）'!$C$6:$L$47,10,FALSE))</f>
        <v/>
      </c>
      <c r="Y82" s="1391" t="str">
        <f>IF(Y81="","",VLOOKUP(Y81,'シフト記号表（従来型・ユニット型共通）'!$C$6:$L$47,10,FALSE))</f>
        <v/>
      </c>
      <c r="Z82" s="1391" t="str">
        <f>IF(Z81="","",VLOOKUP(Z81,'シフト記号表（従来型・ユニット型共通）'!$C$6:$L$47,10,FALSE))</f>
        <v/>
      </c>
      <c r="AA82" s="1391" t="str">
        <f>IF(AA81="","",VLOOKUP(AA81,'シフト記号表（従来型・ユニット型共通）'!$C$6:$L$47,10,FALSE))</f>
        <v/>
      </c>
      <c r="AB82" s="1391" t="str">
        <f>IF(AB81="","",VLOOKUP(AB81,'シフト記号表（従来型・ユニット型共通）'!$C$6:$L$47,10,FALSE))</f>
        <v/>
      </c>
      <c r="AC82" s="1392" t="str">
        <f>IF(AC81="","",VLOOKUP(AC81,'シフト記号表（従来型・ユニット型共通）'!$C$6:$L$47,10,FALSE))</f>
        <v/>
      </c>
      <c r="AD82" s="1390" t="str">
        <f>IF(AD81="","",VLOOKUP(AD81,'シフト記号表（従来型・ユニット型共通）'!$C$6:$L$47,10,FALSE))</f>
        <v/>
      </c>
      <c r="AE82" s="1391" t="str">
        <f>IF(AE81="","",VLOOKUP(AE81,'シフト記号表（従来型・ユニット型共通）'!$C$6:$L$47,10,FALSE))</f>
        <v/>
      </c>
      <c r="AF82" s="1391" t="str">
        <f>IF(AF81="","",VLOOKUP(AF81,'シフト記号表（従来型・ユニット型共通）'!$C$6:$L$47,10,FALSE))</f>
        <v/>
      </c>
      <c r="AG82" s="1391" t="str">
        <f>IF(AG81="","",VLOOKUP(AG81,'シフト記号表（従来型・ユニット型共通）'!$C$6:$L$47,10,FALSE))</f>
        <v/>
      </c>
      <c r="AH82" s="1391" t="str">
        <f>IF(AH81="","",VLOOKUP(AH81,'シフト記号表（従来型・ユニット型共通）'!$C$6:$L$47,10,FALSE))</f>
        <v/>
      </c>
      <c r="AI82" s="1391" t="str">
        <f>IF(AI81="","",VLOOKUP(AI81,'シフト記号表（従来型・ユニット型共通）'!$C$6:$L$47,10,FALSE))</f>
        <v/>
      </c>
      <c r="AJ82" s="1392" t="str">
        <f>IF(AJ81="","",VLOOKUP(AJ81,'シフト記号表（従来型・ユニット型共通）'!$C$6:$L$47,10,FALSE))</f>
        <v/>
      </c>
      <c r="AK82" s="1390" t="str">
        <f>IF(AK81="","",VLOOKUP(AK81,'シフト記号表（従来型・ユニット型共通）'!$C$6:$L$47,10,FALSE))</f>
        <v/>
      </c>
      <c r="AL82" s="1391" t="str">
        <f>IF(AL81="","",VLOOKUP(AL81,'シフト記号表（従来型・ユニット型共通）'!$C$6:$L$47,10,FALSE))</f>
        <v/>
      </c>
      <c r="AM82" s="1391" t="str">
        <f>IF(AM81="","",VLOOKUP(AM81,'シフト記号表（従来型・ユニット型共通）'!$C$6:$L$47,10,FALSE))</f>
        <v/>
      </c>
      <c r="AN82" s="1391" t="str">
        <f>IF(AN81="","",VLOOKUP(AN81,'シフト記号表（従来型・ユニット型共通）'!$C$6:$L$47,10,FALSE))</f>
        <v/>
      </c>
      <c r="AO82" s="1391" t="str">
        <f>IF(AO81="","",VLOOKUP(AO81,'シフト記号表（従来型・ユニット型共通）'!$C$6:$L$47,10,FALSE))</f>
        <v/>
      </c>
      <c r="AP82" s="1391" t="str">
        <f>IF(AP81="","",VLOOKUP(AP81,'シフト記号表（従来型・ユニット型共通）'!$C$6:$L$47,10,FALSE))</f>
        <v/>
      </c>
      <c r="AQ82" s="1392" t="str">
        <f>IF(AQ81="","",VLOOKUP(AQ81,'シフト記号表（従来型・ユニット型共通）'!$C$6:$L$47,10,FALSE))</f>
        <v/>
      </c>
      <c r="AR82" s="1390" t="str">
        <f>IF(AR81="","",VLOOKUP(AR81,'シフト記号表（従来型・ユニット型共通）'!$C$6:$L$47,10,FALSE))</f>
        <v/>
      </c>
      <c r="AS82" s="1391" t="str">
        <f>IF(AS81="","",VLOOKUP(AS81,'シフト記号表（従来型・ユニット型共通）'!$C$6:$L$47,10,FALSE))</f>
        <v/>
      </c>
      <c r="AT82" s="1391" t="str">
        <f>IF(AT81="","",VLOOKUP(AT81,'シフト記号表（従来型・ユニット型共通）'!$C$6:$L$47,10,FALSE))</f>
        <v/>
      </c>
      <c r="AU82" s="1391" t="str">
        <f>IF(AU81="","",VLOOKUP(AU81,'シフト記号表（従来型・ユニット型共通）'!$C$6:$L$47,10,FALSE))</f>
        <v/>
      </c>
      <c r="AV82" s="1391" t="str">
        <f>IF(AV81="","",VLOOKUP(AV81,'シフト記号表（従来型・ユニット型共通）'!$C$6:$L$47,10,FALSE))</f>
        <v/>
      </c>
      <c r="AW82" s="1391" t="str">
        <f>IF(AW81="","",VLOOKUP(AW81,'シフト記号表（従来型・ユニット型共通）'!$C$6:$L$47,10,FALSE))</f>
        <v/>
      </c>
      <c r="AX82" s="1392" t="str">
        <f>IF(AX81="","",VLOOKUP(AX81,'シフト記号表（従来型・ユニット型共通）'!$C$6:$L$47,10,FALSE))</f>
        <v/>
      </c>
      <c r="AY82" s="1390" t="str">
        <f>IF(AY81="","",VLOOKUP(AY81,'シフト記号表（従来型・ユニット型共通）'!$C$6:$L$47,10,FALSE))</f>
        <v/>
      </c>
      <c r="AZ82" s="1391" t="str">
        <f>IF(AZ81="","",VLOOKUP(AZ81,'シフト記号表（従来型・ユニット型共通）'!$C$6:$L$47,10,FALSE))</f>
        <v/>
      </c>
      <c r="BA82" s="1391" t="str">
        <f>IF(BA81="","",VLOOKUP(BA81,'シフト記号表（従来型・ユニット型共通）'!$C$6:$L$47,10,FALSE))</f>
        <v/>
      </c>
      <c r="BB82" s="3104">
        <f>IF($BE$3="４週",SUM(W82:AX82),IF($BE$3="暦月",SUM(W82:BA82),""))</f>
        <v>0</v>
      </c>
      <c r="BC82" s="3105"/>
      <c r="BD82" s="3106">
        <f>IF($BE$3="４週",BB82/4,IF($BE$3="暦月",(BB82/($BE$8/7)),""))</f>
        <v>0</v>
      </c>
      <c r="BE82" s="3105"/>
      <c r="BF82" s="3101"/>
      <c r="BG82" s="3102"/>
      <c r="BH82" s="3102"/>
      <c r="BI82" s="3102"/>
      <c r="BJ82" s="3103"/>
    </row>
    <row r="83" spans="2:62" ht="20.25" customHeight="1" x14ac:dyDescent="0.2">
      <c r="B83" s="3079">
        <f>B81+1</f>
        <v>34</v>
      </c>
      <c r="C83" s="3089"/>
      <c r="D83" s="3090"/>
      <c r="E83" s="1385"/>
      <c r="F83" s="1386"/>
      <c r="G83" s="1385"/>
      <c r="H83" s="1386"/>
      <c r="I83" s="3093"/>
      <c r="J83" s="3094"/>
      <c r="K83" s="3097"/>
      <c r="L83" s="3098"/>
      <c r="M83" s="3098"/>
      <c r="N83" s="3090"/>
      <c r="O83" s="3058"/>
      <c r="P83" s="3059"/>
      <c r="Q83" s="3059"/>
      <c r="R83" s="3059"/>
      <c r="S83" s="3060"/>
      <c r="T83" s="1405" t="s">
        <v>2341</v>
      </c>
      <c r="V83" s="1406"/>
      <c r="W83" s="1398"/>
      <c r="X83" s="1399"/>
      <c r="Y83" s="1399"/>
      <c r="Z83" s="1399"/>
      <c r="AA83" s="1399"/>
      <c r="AB83" s="1399"/>
      <c r="AC83" s="1400"/>
      <c r="AD83" s="1398"/>
      <c r="AE83" s="1399"/>
      <c r="AF83" s="1399"/>
      <c r="AG83" s="1399"/>
      <c r="AH83" s="1399"/>
      <c r="AI83" s="1399"/>
      <c r="AJ83" s="1400"/>
      <c r="AK83" s="1398"/>
      <c r="AL83" s="1399"/>
      <c r="AM83" s="1399"/>
      <c r="AN83" s="1399"/>
      <c r="AO83" s="1399"/>
      <c r="AP83" s="1399"/>
      <c r="AQ83" s="1400"/>
      <c r="AR83" s="1398"/>
      <c r="AS83" s="1399"/>
      <c r="AT83" s="1399"/>
      <c r="AU83" s="1399"/>
      <c r="AV83" s="1399"/>
      <c r="AW83" s="1399"/>
      <c r="AX83" s="1400"/>
      <c r="AY83" s="1398"/>
      <c r="AZ83" s="1399"/>
      <c r="BA83" s="1401"/>
      <c r="BB83" s="3064"/>
      <c r="BC83" s="3065"/>
      <c r="BD83" s="3066"/>
      <c r="BE83" s="3067"/>
      <c r="BF83" s="3068"/>
      <c r="BG83" s="3069"/>
      <c r="BH83" s="3069"/>
      <c r="BI83" s="3069"/>
      <c r="BJ83" s="3070"/>
    </row>
    <row r="84" spans="2:62" ht="20.25" customHeight="1" x14ac:dyDescent="0.2">
      <c r="B84" s="3107"/>
      <c r="C84" s="3110"/>
      <c r="D84" s="3111"/>
      <c r="E84" s="1407"/>
      <c r="F84" s="1408">
        <f>C83</f>
        <v>0</v>
      </c>
      <c r="G84" s="1407"/>
      <c r="H84" s="1408">
        <f>I83</f>
        <v>0</v>
      </c>
      <c r="I84" s="3112"/>
      <c r="J84" s="3113"/>
      <c r="K84" s="3114"/>
      <c r="L84" s="3115"/>
      <c r="M84" s="3115"/>
      <c r="N84" s="3111"/>
      <c r="O84" s="3058"/>
      <c r="P84" s="3059"/>
      <c r="Q84" s="3059"/>
      <c r="R84" s="3059"/>
      <c r="S84" s="3060"/>
      <c r="T84" s="1402" t="s">
        <v>2344</v>
      </c>
      <c r="U84" s="1403"/>
      <c r="V84" s="1404"/>
      <c r="W84" s="1390" t="str">
        <f>IF(W83="","",VLOOKUP(W83,'シフト記号表（従来型・ユニット型共通）'!$C$6:$L$47,10,FALSE))</f>
        <v/>
      </c>
      <c r="X84" s="1391" t="str">
        <f>IF(X83="","",VLOOKUP(X83,'シフト記号表（従来型・ユニット型共通）'!$C$6:$L$47,10,FALSE))</f>
        <v/>
      </c>
      <c r="Y84" s="1391" t="str">
        <f>IF(Y83="","",VLOOKUP(Y83,'シフト記号表（従来型・ユニット型共通）'!$C$6:$L$47,10,FALSE))</f>
        <v/>
      </c>
      <c r="Z84" s="1391" t="str">
        <f>IF(Z83="","",VLOOKUP(Z83,'シフト記号表（従来型・ユニット型共通）'!$C$6:$L$47,10,FALSE))</f>
        <v/>
      </c>
      <c r="AA84" s="1391" t="str">
        <f>IF(AA83="","",VLOOKUP(AA83,'シフト記号表（従来型・ユニット型共通）'!$C$6:$L$47,10,FALSE))</f>
        <v/>
      </c>
      <c r="AB84" s="1391" t="str">
        <f>IF(AB83="","",VLOOKUP(AB83,'シフト記号表（従来型・ユニット型共通）'!$C$6:$L$47,10,FALSE))</f>
        <v/>
      </c>
      <c r="AC84" s="1392" t="str">
        <f>IF(AC83="","",VLOOKUP(AC83,'シフト記号表（従来型・ユニット型共通）'!$C$6:$L$47,10,FALSE))</f>
        <v/>
      </c>
      <c r="AD84" s="1390" t="str">
        <f>IF(AD83="","",VLOOKUP(AD83,'シフト記号表（従来型・ユニット型共通）'!$C$6:$L$47,10,FALSE))</f>
        <v/>
      </c>
      <c r="AE84" s="1391" t="str">
        <f>IF(AE83="","",VLOOKUP(AE83,'シフト記号表（従来型・ユニット型共通）'!$C$6:$L$47,10,FALSE))</f>
        <v/>
      </c>
      <c r="AF84" s="1391" t="str">
        <f>IF(AF83="","",VLOOKUP(AF83,'シフト記号表（従来型・ユニット型共通）'!$C$6:$L$47,10,FALSE))</f>
        <v/>
      </c>
      <c r="AG84" s="1391" t="str">
        <f>IF(AG83="","",VLOOKUP(AG83,'シフト記号表（従来型・ユニット型共通）'!$C$6:$L$47,10,FALSE))</f>
        <v/>
      </c>
      <c r="AH84" s="1391" t="str">
        <f>IF(AH83="","",VLOOKUP(AH83,'シフト記号表（従来型・ユニット型共通）'!$C$6:$L$47,10,FALSE))</f>
        <v/>
      </c>
      <c r="AI84" s="1391" t="str">
        <f>IF(AI83="","",VLOOKUP(AI83,'シフト記号表（従来型・ユニット型共通）'!$C$6:$L$47,10,FALSE))</f>
        <v/>
      </c>
      <c r="AJ84" s="1392" t="str">
        <f>IF(AJ83="","",VLOOKUP(AJ83,'シフト記号表（従来型・ユニット型共通）'!$C$6:$L$47,10,FALSE))</f>
        <v/>
      </c>
      <c r="AK84" s="1390" t="str">
        <f>IF(AK83="","",VLOOKUP(AK83,'シフト記号表（従来型・ユニット型共通）'!$C$6:$L$47,10,FALSE))</f>
        <v/>
      </c>
      <c r="AL84" s="1391" t="str">
        <f>IF(AL83="","",VLOOKUP(AL83,'シフト記号表（従来型・ユニット型共通）'!$C$6:$L$47,10,FALSE))</f>
        <v/>
      </c>
      <c r="AM84" s="1391" t="str">
        <f>IF(AM83="","",VLOOKUP(AM83,'シフト記号表（従来型・ユニット型共通）'!$C$6:$L$47,10,FALSE))</f>
        <v/>
      </c>
      <c r="AN84" s="1391" t="str">
        <f>IF(AN83="","",VLOOKUP(AN83,'シフト記号表（従来型・ユニット型共通）'!$C$6:$L$47,10,FALSE))</f>
        <v/>
      </c>
      <c r="AO84" s="1391" t="str">
        <f>IF(AO83="","",VLOOKUP(AO83,'シフト記号表（従来型・ユニット型共通）'!$C$6:$L$47,10,FALSE))</f>
        <v/>
      </c>
      <c r="AP84" s="1391" t="str">
        <f>IF(AP83="","",VLOOKUP(AP83,'シフト記号表（従来型・ユニット型共通）'!$C$6:$L$47,10,FALSE))</f>
        <v/>
      </c>
      <c r="AQ84" s="1392" t="str">
        <f>IF(AQ83="","",VLOOKUP(AQ83,'シフト記号表（従来型・ユニット型共通）'!$C$6:$L$47,10,FALSE))</f>
        <v/>
      </c>
      <c r="AR84" s="1390" t="str">
        <f>IF(AR83="","",VLOOKUP(AR83,'シフト記号表（従来型・ユニット型共通）'!$C$6:$L$47,10,FALSE))</f>
        <v/>
      </c>
      <c r="AS84" s="1391" t="str">
        <f>IF(AS83="","",VLOOKUP(AS83,'シフト記号表（従来型・ユニット型共通）'!$C$6:$L$47,10,FALSE))</f>
        <v/>
      </c>
      <c r="AT84" s="1391" t="str">
        <f>IF(AT83="","",VLOOKUP(AT83,'シフト記号表（従来型・ユニット型共通）'!$C$6:$L$47,10,FALSE))</f>
        <v/>
      </c>
      <c r="AU84" s="1391" t="str">
        <f>IF(AU83="","",VLOOKUP(AU83,'シフト記号表（従来型・ユニット型共通）'!$C$6:$L$47,10,FALSE))</f>
        <v/>
      </c>
      <c r="AV84" s="1391" t="str">
        <f>IF(AV83="","",VLOOKUP(AV83,'シフト記号表（従来型・ユニット型共通）'!$C$6:$L$47,10,FALSE))</f>
        <v/>
      </c>
      <c r="AW84" s="1391" t="str">
        <f>IF(AW83="","",VLOOKUP(AW83,'シフト記号表（従来型・ユニット型共通）'!$C$6:$L$47,10,FALSE))</f>
        <v/>
      </c>
      <c r="AX84" s="1392" t="str">
        <f>IF(AX83="","",VLOOKUP(AX83,'シフト記号表（従来型・ユニット型共通）'!$C$6:$L$47,10,FALSE))</f>
        <v/>
      </c>
      <c r="AY84" s="1390" t="str">
        <f>IF(AY83="","",VLOOKUP(AY83,'シフト記号表（従来型・ユニット型共通）'!$C$6:$L$47,10,FALSE))</f>
        <v/>
      </c>
      <c r="AZ84" s="1391" t="str">
        <f>IF(AZ83="","",VLOOKUP(AZ83,'シフト記号表（従来型・ユニット型共通）'!$C$6:$L$47,10,FALSE))</f>
        <v/>
      </c>
      <c r="BA84" s="1391" t="str">
        <f>IF(BA83="","",VLOOKUP(BA83,'シフト記号表（従来型・ユニット型共通）'!$C$6:$L$47,10,FALSE))</f>
        <v/>
      </c>
      <c r="BB84" s="3104">
        <f>IF($BE$3="４週",SUM(W84:AX84),IF($BE$3="暦月",SUM(W84:BA84),""))</f>
        <v>0</v>
      </c>
      <c r="BC84" s="3105"/>
      <c r="BD84" s="3106">
        <f>IF($BE$3="４週",BB84/4,IF($BE$3="暦月",(BB84/($BE$8/7)),""))</f>
        <v>0</v>
      </c>
      <c r="BE84" s="3105"/>
      <c r="BF84" s="3101"/>
      <c r="BG84" s="3102"/>
      <c r="BH84" s="3102"/>
      <c r="BI84" s="3102"/>
      <c r="BJ84" s="3103"/>
    </row>
    <row r="85" spans="2:62" ht="20.25" customHeight="1" x14ac:dyDescent="0.2">
      <c r="B85" s="3079">
        <f>B83+1</f>
        <v>35</v>
      </c>
      <c r="C85" s="3089"/>
      <c r="D85" s="3090"/>
      <c r="E85" s="1385"/>
      <c r="F85" s="1386"/>
      <c r="G85" s="1385"/>
      <c r="H85" s="1386"/>
      <c r="I85" s="3093"/>
      <c r="J85" s="3094"/>
      <c r="K85" s="3097"/>
      <c r="L85" s="3098"/>
      <c r="M85" s="3098"/>
      <c r="N85" s="3090"/>
      <c r="O85" s="3058"/>
      <c r="P85" s="3059"/>
      <c r="Q85" s="3059"/>
      <c r="R85" s="3059"/>
      <c r="S85" s="3060"/>
      <c r="T85" s="1405" t="s">
        <v>2341</v>
      </c>
      <c r="V85" s="1406"/>
      <c r="W85" s="1398"/>
      <c r="X85" s="1399"/>
      <c r="Y85" s="1399"/>
      <c r="Z85" s="1399"/>
      <c r="AA85" s="1399"/>
      <c r="AB85" s="1399"/>
      <c r="AC85" s="1400"/>
      <c r="AD85" s="1398"/>
      <c r="AE85" s="1399"/>
      <c r="AF85" s="1399"/>
      <c r="AG85" s="1399"/>
      <c r="AH85" s="1399"/>
      <c r="AI85" s="1399"/>
      <c r="AJ85" s="1400"/>
      <c r="AK85" s="1398"/>
      <c r="AL85" s="1399"/>
      <c r="AM85" s="1399"/>
      <c r="AN85" s="1399"/>
      <c r="AO85" s="1399"/>
      <c r="AP85" s="1399"/>
      <c r="AQ85" s="1400"/>
      <c r="AR85" s="1398"/>
      <c r="AS85" s="1399"/>
      <c r="AT85" s="1399"/>
      <c r="AU85" s="1399"/>
      <c r="AV85" s="1399"/>
      <c r="AW85" s="1399"/>
      <c r="AX85" s="1400"/>
      <c r="AY85" s="1398"/>
      <c r="AZ85" s="1399"/>
      <c r="BA85" s="1401"/>
      <c r="BB85" s="3064"/>
      <c r="BC85" s="3065"/>
      <c r="BD85" s="3066"/>
      <c r="BE85" s="3067"/>
      <c r="BF85" s="3068"/>
      <c r="BG85" s="3069"/>
      <c r="BH85" s="3069"/>
      <c r="BI85" s="3069"/>
      <c r="BJ85" s="3070"/>
    </row>
    <row r="86" spans="2:62" ht="20.25" customHeight="1" x14ac:dyDescent="0.2">
      <c r="B86" s="3107"/>
      <c r="C86" s="3110"/>
      <c r="D86" s="3111"/>
      <c r="E86" s="1407"/>
      <c r="F86" s="1408">
        <f>C85</f>
        <v>0</v>
      </c>
      <c r="G86" s="1407"/>
      <c r="H86" s="1408">
        <f>I85</f>
        <v>0</v>
      </c>
      <c r="I86" s="3112"/>
      <c r="J86" s="3113"/>
      <c r="K86" s="3114"/>
      <c r="L86" s="3115"/>
      <c r="M86" s="3115"/>
      <c r="N86" s="3111"/>
      <c r="O86" s="3058"/>
      <c r="P86" s="3059"/>
      <c r="Q86" s="3059"/>
      <c r="R86" s="3059"/>
      <c r="S86" s="3060"/>
      <c r="T86" s="1402" t="s">
        <v>2344</v>
      </c>
      <c r="U86" s="1403"/>
      <c r="V86" s="1404"/>
      <c r="W86" s="1390" t="str">
        <f>IF(W85="","",VLOOKUP(W85,'シフト記号表（従来型・ユニット型共通）'!$C$6:$L$47,10,FALSE))</f>
        <v/>
      </c>
      <c r="X86" s="1391" t="str">
        <f>IF(X85="","",VLOOKUP(X85,'シフト記号表（従来型・ユニット型共通）'!$C$6:$L$47,10,FALSE))</f>
        <v/>
      </c>
      <c r="Y86" s="1391" t="str">
        <f>IF(Y85="","",VLOOKUP(Y85,'シフト記号表（従来型・ユニット型共通）'!$C$6:$L$47,10,FALSE))</f>
        <v/>
      </c>
      <c r="Z86" s="1391" t="str">
        <f>IF(Z85="","",VLOOKUP(Z85,'シフト記号表（従来型・ユニット型共通）'!$C$6:$L$47,10,FALSE))</f>
        <v/>
      </c>
      <c r="AA86" s="1391" t="str">
        <f>IF(AA85="","",VLOOKUP(AA85,'シフト記号表（従来型・ユニット型共通）'!$C$6:$L$47,10,FALSE))</f>
        <v/>
      </c>
      <c r="AB86" s="1391" t="str">
        <f>IF(AB85="","",VLOOKUP(AB85,'シフト記号表（従来型・ユニット型共通）'!$C$6:$L$47,10,FALSE))</f>
        <v/>
      </c>
      <c r="AC86" s="1392" t="str">
        <f>IF(AC85="","",VLOOKUP(AC85,'シフト記号表（従来型・ユニット型共通）'!$C$6:$L$47,10,FALSE))</f>
        <v/>
      </c>
      <c r="AD86" s="1390" t="str">
        <f>IF(AD85="","",VLOOKUP(AD85,'シフト記号表（従来型・ユニット型共通）'!$C$6:$L$47,10,FALSE))</f>
        <v/>
      </c>
      <c r="AE86" s="1391" t="str">
        <f>IF(AE85="","",VLOOKUP(AE85,'シフト記号表（従来型・ユニット型共通）'!$C$6:$L$47,10,FALSE))</f>
        <v/>
      </c>
      <c r="AF86" s="1391" t="str">
        <f>IF(AF85="","",VLOOKUP(AF85,'シフト記号表（従来型・ユニット型共通）'!$C$6:$L$47,10,FALSE))</f>
        <v/>
      </c>
      <c r="AG86" s="1391" t="str">
        <f>IF(AG85="","",VLOOKUP(AG85,'シフト記号表（従来型・ユニット型共通）'!$C$6:$L$47,10,FALSE))</f>
        <v/>
      </c>
      <c r="AH86" s="1391" t="str">
        <f>IF(AH85="","",VLOOKUP(AH85,'シフト記号表（従来型・ユニット型共通）'!$C$6:$L$47,10,FALSE))</f>
        <v/>
      </c>
      <c r="AI86" s="1391" t="str">
        <f>IF(AI85="","",VLOOKUP(AI85,'シフト記号表（従来型・ユニット型共通）'!$C$6:$L$47,10,FALSE))</f>
        <v/>
      </c>
      <c r="AJ86" s="1392" t="str">
        <f>IF(AJ85="","",VLOOKUP(AJ85,'シフト記号表（従来型・ユニット型共通）'!$C$6:$L$47,10,FALSE))</f>
        <v/>
      </c>
      <c r="AK86" s="1390" t="str">
        <f>IF(AK85="","",VLOOKUP(AK85,'シフト記号表（従来型・ユニット型共通）'!$C$6:$L$47,10,FALSE))</f>
        <v/>
      </c>
      <c r="AL86" s="1391" t="str">
        <f>IF(AL85="","",VLOOKUP(AL85,'シフト記号表（従来型・ユニット型共通）'!$C$6:$L$47,10,FALSE))</f>
        <v/>
      </c>
      <c r="AM86" s="1391" t="str">
        <f>IF(AM85="","",VLOOKUP(AM85,'シフト記号表（従来型・ユニット型共通）'!$C$6:$L$47,10,FALSE))</f>
        <v/>
      </c>
      <c r="AN86" s="1391" t="str">
        <f>IF(AN85="","",VLOOKUP(AN85,'シフト記号表（従来型・ユニット型共通）'!$C$6:$L$47,10,FALSE))</f>
        <v/>
      </c>
      <c r="AO86" s="1391" t="str">
        <f>IF(AO85="","",VLOOKUP(AO85,'シフト記号表（従来型・ユニット型共通）'!$C$6:$L$47,10,FALSE))</f>
        <v/>
      </c>
      <c r="AP86" s="1391" t="str">
        <f>IF(AP85="","",VLOOKUP(AP85,'シフト記号表（従来型・ユニット型共通）'!$C$6:$L$47,10,FALSE))</f>
        <v/>
      </c>
      <c r="AQ86" s="1392" t="str">
        <f>IF(AQ85="","",VLOOKUP(AQ85,'シフト記号表（従来型・ユニット型共通）'!$C$6:$L$47,10,FALSE))</f>
        <v/>
      </c>
      <c r="AR86" s="1390" t="str">
        <f>IF(AR85="","",VLOOKUP(AR85,'シフト記号表（従来型・ユニット型共通）'!$C$6:$L$47,10,FALSE))</f>
        <v/>
      </c>
      <c r="AS86" s="1391" t="str">
        <f>IF(AS85="","",VLOOKUP(AS85,'シフト記号表（従来型・ユニット型共通）'!$C$6:$L$47,10,FALSE))</f>
        <v/>
      </c>
      <c r="AT86" s="1391" t="str">
        <f>IF(AT85="","",VLOOKUP(AT85,'シフト記号表（従来型・ユニット型共通）'!$C$6:$L$47,10,FALSE))</f>
        <v/>
      </c>
      <c r="AU86" s="1391" t="str">
        <f>IF(AU85="","",VLOOKUP(AU85,'シフト記号表（従来型・ユニット型共通）'!$C$6:$L$47,10,FALSE))</f>
        <v/>
      </c>
      <c r="AV86" s="1391" t="str">
        <f>IF(AV85="","",VLOOKUP(AV85,'シフト記号表（従来型・ユニット型共通）'!$C$6:$L$47,10,FALSE))</f>
        <v/>
      </c>
      <c r="AW86" s="1391" t="str">
        <f>IF(AW85="","",VLOOKUP(AW85,'シフト記号表（従来型・ユニット型共通）'!$C$6:$L$47,10,FALSE))</f>
        <v/>
      </c>
      <c r="AX86" s="1392" t="str">
        <f>IF(AX85="","",VLOOKUP(AX85,'シフト記号表（従来型・ユニット型共通）'!$C$6:$L$47,10,FALSE))</f>
        <v/>
      </c>
      <c r="AY86" s="1390" t="str">
        <f>IF(AY85="","",VLOOKUP(AY85,'シフト記号表（従来型・ユニット型共通）'!$C$6:$L$47,10,FALSE))</f>
        <v/>
      </c>
      <c r="AZ86" s="1391" t="str">
        <f>IF(AZ85="","",VLOOKUP(AZ85,'シフト記号表（従来型・ユニット型共通）'!$C$6:$L$47,10,FALSE))</f>
        <v/>
      </c>
      <c r="BA86" s="1391" t="str">
        <f>IF(BA85="","",VLOOKUP(BA85,'シフト記号表（従来型・ユニット型共通）'!$C$6:$L$47,10,FALSE))</f>
        <v/>
      </c>
      <c r="BB86" s="3104">
        <f>IF($BE$3="４週",SUM(W86:AX86),IF($BE$3="暦月",SUM(W86:BA86),""))</f>
        <v>0</v>
      </c>
      <c r="BC86" s="3105"/>
      <c r="BD86" s="3106">
        <f>IF($BE$3="４週",BB86/4,IF($BE$3="暦月",(BB86/($BE$8/7)),""))</f>
        <v>0</v>
      </c>
      <c r="BE86" s="3105"/>
      <c r="BF86" s="3101"/>
      <c r="BG86" s="3102"/>
      <c r="BH86" s="3102"/>
      <c r="BI86" s="3102"/>
      <c r="BJ86" s="3103"/>
    </row>
    <row r="87" spans="2:62" ht="20.25" customHeight="1" x14ac:dyDescent="0.2">
      <c r="B87" s="3079">
        <f>B85+1</f>
        <v>36</v>
      </c>
      <c r="C87" s="3089"/>
      <c r="D87" s="3090"/>
      <c r="E87" s="1385"/>
      <c r="F87" s="1386"/>
      <c r="G87" s="1385"/>
      <c r="H87" s="1386"/>
      <c r="I87" s="3093"/>
      <c r="J87" s="3094"/>
      <c r="K87" s="3097"/>
      <c r="L87" s="3098"/>
      <c r="M87" s="3098"/>
      <c r="N87" s="3090"/>
      <c r="O87" s="3058"/>
      <c r="P87" s="3059"/>
      <c r="Q87" s="3059"/>
      <c r="R87" s="3059"/>
      <c r="S87" s="3060"/>
      <c r="T87" s="1405" t="s">
        <v>2341</v>
      </c>
      <c r="V87" s="1406"/>
      <c r="W87" s="1398"/>
      <c r="X87" s="1399"/>
      <c r="Y87" s="1399"/>
      <c r="Z87" s="1399"/>
      <c r="AA87" s="1399"/>
      <c r="AB87" s="1399"/>
      <c r="AC87" s="1400"/>
      <c r="AD87" s="1398"/>
      <c r="AE87" s="1399"/>
      <c r="AF87" s="1399"/>
      <c r="AG87" s="1399"/>
      <c r="AH87" s="1399"/>
      <c r="AI87" s="1399"/>
      <c r="AJ87" s="1400"/>
      <c r="AK87" s="1398"/>
      <c r="AL87" s="1399"/>
      <c r="AM87" s="1399"/>
      <c r="AN87" s="1399"/>
      <c r="AO87" s="1399"/>
      <c r="AP87" s="1399"/>
      <c r="AQ87" s="1400"/>
      <c r="AR87" s="1398"/>
      <c r="AS87" s="1399"/>
      <c r="AT87" s="1399"/>
      <c r="AU87" s="1399"/>
      <c r="AV87" s="1399"/>
      <c r="AW87" s="1399"/>
      <c r="AX87" s="1400"/>
      <c r="AY87" s="1398"/>
      <c r="AZ87" s="1399"/>
      <c r="BA87" s="1401"/>
      <c r="BB87" s="3064"/>
      <c r="BC87" s="3065"/>
      <c r="BD87" s="3066"/>
      <c r="BE87" s="3067"/>
      <c r="BF87" s="3068"/>
      <c r="BG87" s="3069"/>
      <c r="BH87" s="3069"/>
      <c r="BI87" s="3069"/>
      <c r="BJ87" s="3070"/>
    </row>
    <row r="88" spans="2:62" ht="20.25" customHeight="1" x14ac:dyDescent="0.2">
      <c r="B88" s="3107"/>
      <c r="C88" s="3110"/>
      <c r="D88" s="3111"/>
      <c r="E88" s="1407"/>
      <c r="F88" s="1408">
        <f>C87</f>
        <v>0</v>
      </c>
      <c r="G88" s="1407"/>
      <c r="H88" s="1408">
        <f>I87</f>
        <v>0</v>
      </c>
      <c r="I88" s="3112"/>
      <c r="J88" s="3113"/>
      <c r="K88" s="3114"/>
      <c r="L88" s="3115"/>
      <c r="M88" s="3115"/>
      <c r="N88" s="3111"/>
      <c r="O88" s="3058"/>
      <c r="P88" s="3059"/>
      <c r="Q88" s="3059"/>
      <c r="R88" s="3059"/>
      <c r="S88" s="3060"/>
      <c r="T88" s="1402" t="s">
        <v>2344</v>
      </c>
      <c r="U88" s="1403"/>
      <c r="V88" s="1404"/>
      <c r="W88" s="1390" t="str">
        <f>IF(W87="","",VLOOKUP(W87,'シフト記号表（従来型・ユニット型共通）'!$C$6:$L$47,10,FALSE))</f>
        <v/>
      </c>
      <c r="X88" s="1391" t="str">
        <f>IF(X87="","",VLOOKUP(X87,'シフト記号表（従来型・ユニット型共通）'!$C$6:$L$47,10,FALSE))</f>
        <v/>
      </c>
      <c r="Y88" s="1391" t="str">
        <f>IF(Y87="","",VLOOKUP(Y87,'シフト記号表（従来型・ユニット型共通）'!$C$6:$L$47,10,FALSE))</f>
        <v/>
      </c>
      <c r="Z88" s="1391" t="str">
        <f>IF(Z87="","",VLOOKUP(Z87,'シフト記号表（従来型・ユニット型共通）'!$C$6:$L$47,10,FALSE))</f>
        <v/>
      </c>
      <c r="AA88" s="1391" t="str">
        <f>IF(AA87="","",VLOOKUP(AA87,'シフト記号表（従来型・ユニット型共通）'!$C$6:$L$47,10,FALSE))</f>
        <v/>
      </c>
      <c r="AB88" s="1391" t="str">
        <f>IF(AB87="","",VLOOKUP(AB87,'シフト記号表（従来型・ユニット型共通）'!$C$6:$L$47,10,FALSE))</f>
        <v/>
      </c>
      <c r="AC88" s="1392" t="str">
        <f>IF(AC87="","",VLOOKUP(AC87,'シフト記号表（従来型・ユニット型共通）'!$C$6:$L$47,10,FALSE))</f>
        <v/>
      </c>
      <c r="AD88" s="1390" t="str">
        <f>IF(AD87="","",VLOOKUP(AD87,'シフト記号表（従来型・ユニット型共通）'!$C$6:$L$47,10,FALSE))</f>
        <v/>
      </c>
      <c r="AE88" s="1391" t="str">
        <f>IF(AE87="","",VLOOKUP(AE87,'シフト記号表（従来型・ユニット型共通）'!$C$6:$L$47,10,FALSE))</f>
        <v/>
      </c>
      <c r="AF88" s="1391" t="str">
        <f>IF(AF87="","",VLOOKUP(AF87,'シフト記号表（従来型・ユニット型共通）'!$C$6:$L$47,10,FALSE))</f>
        <v/>
      </c>
      <c r="AG88" s="1391" t="str">
        <f>IF(AG87="","",VLOOKUP(AG87,'シフト記号表（従来型・ユニット型共通）'!$C$6:$L$47,10,FALSE))</f>
        <v/>
      </c>
      <c r="AH88" s="1391" t="str">
        <f>IF(AH87="","",VLOOKUP(AH87,'シフト記号表（従来型・ユニット型共通）'!$C$6:$L$47,10,FALSE))</f>
        <v/>
      </c>
      <c r="AI88" s="1391" t="str">
        <f>IF(AI87="","",VLOOKUP(AI87,'シフト記号表（従来型・ユニット型共通）'!$C$6:$L$47,10,FALSE))</f>
        <v/>
      </c>
      <c r="AJ88" s="1392" t="str">
        <f>IF(AJ87="","",VLOOKUP(AJ87,'シフト記号表（従来型・ユニット型共通）'!$C$6:$L$47,10,FALSE))</f>
        <v/>
      </c>
      <c r="AK88" s="1390" t="str">
        <f>IF(AK87="","",VLOOKUP(AK87,'シフト記号表（従来型・ユニット型共通）'!$C$6:$L$47,10,FALSE))</f>
        <v/>
      </c>
      <c r="AL88" s="1391" t="str">
        <f>IF(AL87="","",VLOOKUP(AL87,'シフト記号表（従来型・ユニット型共通）'!$C$6:$L$47,10,FALSE))</f>
        <v/>
      </c>
      <c r="AM88" s="1391" t="str">
        <f>IF(AM87="","",VLOOKUP(AM87,'シフト記号表（従来型・ユニット型共通）'!$C$6:$L$47,10,FALSE))</f>
        <v/>
      </c>
      <c r="AN88" s="1391" t="str">
        <f>IF(AN87="","",VLOOKUP(AN87,'シフト記号表（従来型・ユニット型共通）'!$C$6:$L$47,10,FALSE))</f>
        <v/>
      </c>
      <c r="AO88" s="1391" t="str">
        <f>IF(AO87="","",VLOOKUP(AO87,'シフト記号表（従来型・ユニット型共通）'!$C$6:$L$47,10,FALSE))</f>
        <v/>
      </c>
      <c r="AP88" s="1391" t="str">
        <f>IF(AP87="","",VLOOKUP(AP87,'シフト記号表（従来型・ユニット型共通）'!$C$6:$L$47,10,FALSE))</f>
        <v/>
      </c>
      <c r="AQ88" s="1392" t="str">
        <f>IF(AQ87="","",VLOOKUP(AQ87,'シフト記号表（従来型・ユニット型共通）'!$C$6:$L$47,10,FALSE))</f>
        <v/>
      </c>
      <c r="AR88" s="1390" t="str">
        <f>IF(AR87="","",VLOOKUP(AR87,'シフト記号表（従来型・ユニット型共通）'!$C$6:$L$47,10,FALSE))</f>
        <v/>
      </c>
      <c r="AS88" s="1391" t="str">
        <f>IF(AS87="","",VLOOKUP(AS87,'シフト記号表（従来型・ユニット型共通）'!$C$6:$L$47,10,FALSE))</f>
        <v/>
      </c>
      <c r="AT88" s="1391" t="str">
        <f>IF(AT87="","",VLOOKUP(AT87,'シフト記号表（従来型・ユニット型共通）'!$C$6:$L$47,10,FALSE))</f>
        <v/>
      </c>
      <c r="AU88" s="1391" t="str">
        <f>IF(AU87="","",VLOOKUP(AU87,'シフト記号表（従来型・ユニット型共通）'!$C$6:$L$47,10,FALSE))</f>
        <v/>
      </c>
      <c r="AV88" s="1391" t="str">
        <f>IF(AV87="","",VLOOKUP(AV87,'シフト記号表（従来型・ユニット型共通）'!$C$6:$L$47,10,FALSE))</f>
        <v/>
      </c>
      <c r="AW88" s="1391" t="str">
        <f>IF(AW87="","",VLOOKUP(AW87,'シフト記号表（従来型・ユニット型共通）'!$C$6:$L$47,10,FALSE))</f>
        <v/>
      </c>
      <c r="AX88" s="1392" t="str">
        <f>IF(AX87="","",VLOOKUP(AX87,'シフト記号表（従来型・ユニット型共通）'!$C$6:$L$47,10,FALSE))</f>
        <v/>
      </c>
      <c r="AY88" s="1390" t="str">
        <f>IF(AY87="","",VLOOKUP(AY87,'シフト記号表（従来型・ユニット型共通）'!$C$6:$L$47,10,FALSE))</f>
        <v/>
      </c>
      <c r="AZ88" s="1391" t="str">
        <f>IF(AZ87="","",VLOOKUP(AZ87,'シフト記号表（従来型・ユニット型共通）'!$C$6:$L$47,10,FALSE))</f>
        <v/>
      </c>
      <c r="BA88" s="1391" t="str">
        <f>IF(BA87="","",VLOOKUP(BA87,'シフト記号表（従来型・ユニット型共通）'!$C$6:$L$47,10,FALSE))</f>
        <v/>
      </c>
      <c r="BB88" s="3104">
        <f>IF($BE$3="４週",SUM(W88:AX88),IF($BE$3="暦月",SUM(W88:BA88),""))</f>
        <v>0</v>
      </c>
      <c r="BC88" s="3105"/>
      <c r="BD88" s="3106">
        <f>IF($BE$3="４週",BB88/4,IF($BE$3="暦月",(BB88/($BE$8/7)),""))</f>
        <v>0</v>
      </c>
      <c r="BE88" s="3105"/>
      <c r="BF88" s="3101"/>
      <c r="BG88" s="3102"/>
      <c r="BH88" s="3102"/>
      <c r="BI88" s="3102"/>
      <c r="BJ88" s="3103"/>
    </row>
    <row r="89" spans="2:62" ht="20.25" customHeight="1" x14ac:dyDescent="0.2">
      <c r="B89" s="3079">
        <f>B87+1</f>
        <v>37</v>
      </c>
      <c r="C89" s="3089"/>
      <c r="D89" s="3090"/>
      <c r="E89" s="1385"/>
      <c r="F89" s="1386"/>
      <c r="G89" s="1385"/>
      <c r="H89" s="1386"/>
      <c r="I89" s="3093"/>
      <c r="J89" s="3094"/>
      <c r="K89" s="3097"/>
      <c r="L89" s="3098"/>
      <c r="M89" s="3098"/>
      <c r="N89" s="3090"/>
      <c r="O89" s="3058"/>
      <c r="P89" s="3059"/>
      <c r="Q89" s="3059"/>
      <c r="R89" s="3059"/>
      <c r="S89" s="3060"/>
      <c r="T89" s="1405" t="s">
        <v>2341</v>
      </c>
      <c r="V89" s="1406"/>
      <c r="W89" s="1398"/>
      <c r="X89" s="1399"/>
      <c r="Y89" s="1399"/>
      <c r="Z89" s="1399"/>
      <c r="AA89" s="1399"/>
      <c r="AB89" s="1399"/>
      <c r="AC89" s="1400"/>
      <c r="AD89" s="1398"/>
      <c r="AE89" s="1399"/>
      <c r="AF89" s="1399"/>
      <c r="AG89" s="1399"/>
      <c r="AH89" s="1399"/>
      <c r="AI89" s="1399"/>
      <c r="AJ89" s="1400"/>
      <c r="AK89" s="1398"/>
      <c r="AL89" s="1399"/>
      <c r="AM89" s="1399"/>
      <c r="AN89" s="1399"/>
      <c r="AO89" s="1399"/>
      <c r="AP89" s="1399"/>
      <c r="AQ89" s="1400"/>
      <c r="AR89" s="1398"/>
      <c r="AS89" s="1399"/>
      <c r="AT89" s="1399"/>
      <c r="AU89" s="1399"/>
      <c r="AV89" s="1399"/>
      <c r="AW89" s="1399"/>
      <c r="AX89" s="1400"/>
      <c r="AY89" s="1398"/>
      <c r="AZ89" s="1399"/>
      <c r="BA89" s="1401"/>
      <c r="BB89" s="3064"/>
      <c r="BC89" s="3065"/>
      <c r="BD89" s="3066"/>
      <c r="BE89" s="3067"/>
      <c r="BF89" s="3068"/>
      <c r="BG89" s="3069"/>
      <c r="BH89" s="3069"/>
      <c r="BI89" s="3069"/>
      <c r="BJ89" s="3070"/>
    </row>
    <row r="90" spans="2:62" ht="20.25" customHeight="1" x14ac:dyDescent="0.2">
      <c r="B90" s="3107"/>
      <c r="C90" s="3110"/>
      <c r="D90" s="3111"/>
      <c r="E90" s="1407"/>
      <c r="F90" s="1408">
        <f>C89</f>
        <v>0</v>
      </c>
      <c r="G90" s="1407"/>
      <c r="H90" s="1408">
        <f>I89</f>
        <v>0</v>
      </c>
      <c r="I90" s="3112"/>
      <c r="J90" s="3113"/>
      <c r="K90" s="3114"/>
      <c r="L90" s="3115"/>
      <c r="M90" s="3115"/>
      <c r="N90" s="3111"/>
      <c r="O90" s="3058"/>
      <c r="P90" s="3059"/>
      <c r="Q90" s="3059"/>
      <c r="R90" s="3059"/>
      <c r="S90" s="3060"/>
      <c r="T90" s="1402" t="s">
        <v>2344</v>
      </c>
      <c r="U90" s="1403"/>
      <c r="V90" s="1404"/>
      <c r="W90" s="1390" t="str">
        <f>IF(W89="","",VLOOKUP(W89,'シフト記号表（従来型・ユニット型共通）'!$C$6:$L$47,10,FALSE))</f>
        <v/>
      </c>
      <c r="X90" s="1391" t="str">
        <f>IF(X89="","",VLOOKUP(X89,'シフト記号表（従来型・ユニット型共通）'!$C$6:$L$47,10,FALSE))</f>
        <v/>
      </c>
      <c r="Y90" s="1391" t="str">
        <f>IF(Y89="","",VLOOKUP(Y89,'シフト記号表（従来型・ユニット型共通）'!$C$6:$L$47,10,FALSE))</f>
        <v/>
      </c>
      <c r="Z90" s="1391" t="str">
        <f>IF(Z89="","",VLOOKUP(Z89,'シフト記号表（従来型・ユニット型共通）'!$C$6:$L$47,10,FALSE))</f>
        <v/>
      </c>
      <c r="AA90" s="1391" t="str">
        <f>IF(AA89="","",VLOOKUP(AA89,'シフト記号表（従来型・ユニット型共通）'!$C$6:$L$47,10,FALSE))</f>
        <v/>
      </c>
      <c r="AB90" s="1391" t="str">
        <f>IF(AB89="","",VLOOKUP(AB89,'シフト記号表（従来型・ユニット型共通）'!$C$6:$L$47,10,FALSE))</f>
        <v/>
      </c>
      <c r="AC90" s="1392" t="str">
        <f>IF(AC89="","",VLOOKUP(AC89,'シフト記号表（従来型・ユニット型共通）'!$C$6:$L$47,10,FALSE))</f>
        <v/>
      </c>
      <c r="AD90" s="1390" t="str">
        <f>IF(AD89="","",VLOOKUP(AD89,'シフト記号表（従来型・ユニット型共通）'!$C$6:$L$47,10,FALSE))</f>
        <v/>
      </c>
      <c r="AE90" s="1391" t="str">
        <f>IF(AE89="","",VLOOKUP(AE89,'シフト記号表（従来型・ユニット型共通）'!$C$6:$L$47,10,FALSE))</f>
        <v/>
      </c>
      <c r="AF90" s="1391" t="str">
        <f>IF(AF89="","",VLOOKUP(AF89,'シフト記号表（従来型・ユニット型共通）'!$C$6:$L$47,10,FALSE))</f>
        <v/>
      </c>
      <c r="AG90" s="1391" t="str">
        <f>IF(AG89="","",VLOOKUP(AG89,'シフト記号表（従来型・ユニット型共通）'!$C$6:$L$47,10,FALSE))</f>
        <v/>
      </c>
      <c r="AH90" s="1391" t="str">
        <f>IF(AH89="","",VLOOKUP(AH89,'シフト記号表（従来型・ユニット型共通）'!$C$6:$L$47,10,FALSE))</f>
        <v/>
      </c>
      <c r="AI90" s="1391" t="str">
        <f>IF(AI89="","",VLOOKUP(AI89,'シフト記号表（従来型・ユニット型共通）'!$C$6:$L$47,10,FALSE))</f>
        <v/>
      </c>
      <c r="AJ90" s="1392" t="str">
        <f>IF(AJ89="","",VLOOKUP(AJ89,'シフト記号表（従来型・ユニット型共通）'!$C$6:$L$47,10,FALSE))</f>
        <v/>
      </c>
      <c r="AK90" s="1390" t="str">
        <f>IF(AK89="","",VLOOKUP(AK89,'シフト記号表（従来型・ユニット型共通）'!$C$6:$L$47,10,FALSE))</f>
        <v/>
      </c>
      <c r="AL90" s="1391" t="str">
        <f>IF(AL89="","",VLOOKUP(AL89,'シフト記号表（従来型・ユニット型共通）'!$C$6:$L$47,10,FALSE))</f>
        <v/>
      </c>
      <c r="AM90" s="1391" t="str">
        <f>IF(AM89="","",VLOOKUP(AM89,'シフト記号表（従来型・ユニット型共通）'!$C$6:$L$47,10,FALSE))</f>
        <v/>
      </c>
      <c r="AN90" s="1391" t="str">
        <f>IF(AN89="","",VLOOKUP(AN89,'シフト記号表（従来型・ユニット型共通）'!$C$6:$L$47,10,FALSE))</f>
        <v/>
      </c>
      <c r="AO90" s="1391" t="str">
        <f>IF(AO89="","",VLOOKUP(AO89,'シフト記号表（従来型・ユニット型共通）'!$C$6:$L$47,10,FALSE))</f>
        <v/>
      </c>
      <c r="AP90" s="1391" t="str">
        <f>IF(AP89="","",VLOOKUP(AP89,'シフト記号表（従来型・ユニット型共通）'!$C$6:$L$47,10,FALSE))</f>
        <v/>
      </c>
      <c r="AQ90" s="1392" t="str">
        <f>IF(AQ89="","",VLOOKUP(AQ89,'シフト記号表（従来型・ユニット型共通）'!$C$6:$L$47,10,FALSE))</f>
        <v/>
      </c>
      <c r="AR90" s="1390" t="str">
        <f>IF(AR89="","",VLOOKUP(AR89,'シフト記号表（従来型・ユニット型共通）'!$C$6:$L$47,10,FALSE))</f>
        <v/>
      </c>
      <c r="AS90" s="1391" t="str">
        <f>IF(AS89="","",VLOOKUP(AS89,'シフト記号表（従来型・ユニット型共通）'!$C$6:$L$47,10,FALSE))</f>
        <v/>
      </c>
      <c r="AT90" s="1391" t="str">
        <f>IF(AT89="","",VLOOKUP(AT89,'シフト記号表（従来型・ユニット型共通）'!$C$6:$L$47,10,FALSE))</f>
        <v/>
      </c>
      <c r="AU90" s="1391" t="str">
        <f>IF(AU89="","",VLOOKUP(AU89,'シフト記号表（従来型・ユニット型共通）'!$C$6:$L$47,10,FALSE))</f>
        <v/>
      </c>
      <c r="AV90" s="1391" t="str">
        <f>IF(AV89="","",VLOOKUP(AV89,'シフト記号表（従来型・ユニット型共通）'!$C$6:$L$47,10,FALSE))</f>
        <v/>
      </c>
      <c r="AW90" s="1391" t="str">
        <f>IF(AW89="","",VLOOKUP(AW89,'シフト記号表（従来型・ユニット型共通）'!$C$6:$L$47,10,FALSE))</f>
        <v/>
      </c>
      <c r="AX90" s="1392" t="str">
        <f>IF(AX89="","",VLOOKUP(AX89,'シフト記号表（従来型・ユニット型共通）'!$C$6:$L$47,10,FALSE))</f>
        <v/>
      </c>
      <c r="AY90" s="1390" t="str">
        <f>IF(AY89="","",VLOOKUP(AY89,'シフト記号表（従来型・ユニット型共通）'!$C$6:$L$47,10,FALSE))</f>
        <v/>
      </c>
      <c r="AZ90" s="1391" t="str">
        <f>IF(AZ89="","",VLOOKUP(AZ89,'シフト記号表（従来型・ユニット型共通）'!$C$6:$L$47,10,FALSE))</f>
        <v/>
      </c>
      <c r="BA90" s="1391" t="str">
        <f>IF(BA89="","",VLOOKUP(BA89,'シフト記号表（従来型・ユニット型共通）'!$C$6:$L$47,10,FALSE))</f>
        <v/>
      </c>
      <c r="BB90" s="3104">
        <f>IF($BE$3="４週",SUM(W90:AX90),IF($BE$3="暦月",SUM(W90:BA90),""))</f>
        <v>0</v>
      </c>
      <c r="BC90" s="3105"/>
      <c r="BD90" s="3106">
        <f>IF($BE$3="４週",BB90/4,IF($BE$3="暦月",(BB90/($BE$8/7)),""))</f>
        <v>0</v>
      </c>
      <c r="BE90" s="3105"/>
      <c r="BF90" s="3101"/>
      <c r="BG90" s="3102"/>
      <c r="BH90" s="3102"/>
      <c r="BI90" s="3102"/>
      <c r="BJ90" s="3103"/>
    </row>
    <row r="91" spans="2:62" ht="20.25" customHeight="1" x14ac:dyDescent="0.2">
      <c r="B91" s="3079">
        <f>B89+1</f>
        <v>38</v>
      </c>
      <c r="C91" s="3089"/>
      <c r="D91" s="3090"/>
      <c r="E91" s="1385"/>
      <c r="F91" s="1386"/>
      <c r="G91" s="1385"/>
      <c r="H91" s="1386"/>
      <c r="I91" s="3093"/>
      <c r="J91" s="3094"/>
      <c r="K91" s="3097"/>
      <c r="L91" s="3098"/>
      <c r="M91" s="3098"/>
      <c r="N91" s="3090"/>
      <c r="O91" s="3058"/>
      <c r="P91" s="3059"/>
      <c r="Q91" s="3059"/>
      <c r="R91" s="3059"/>
      <c r="S91" s="3060"/>
      <c r="T91" s="1405" t="s">
        <v>2341</v>
      </c>
      <c r="V91" s="1406"/>
      <c r="W91" s="1398"/>
      <c r="X91" s="1399"/>
      <c r="Y91" s="1399"/>
      <c r="Z91" s="1399"/>
      <c r="AA91" s="1399"/>
      <c r="AB91" s="1399"/>
      <c r="AC91" s="1400"/>
      <c r="AD91" s="1398"/>
      <c r="AE91" s="1399"/>
      <c r="AF91" s="1399"/>
      <c r="AG91" s="1399"/>
      <c r="AH91" s="1399"/>
      <c r="AI91" s="1399"/>
      <c r="AJ91" s="1400"/>
      <c r="AK91" s="1398"/>
      <c r="AL91" s="1399"/>
      <c r="AM91" s="1399"/>
      <c r="AN91" s="1399"/>
      <c r="AO91" s="1399"/>
      <c r="AP91" s="1399"/>
      <c r="AQ91" s="1400"/>
      <c r="AR91" s="1398"/>
      <c r="AS91" s="1399"/>
      <c r="AT91" s="1399"/>
      <c r="AU91" s="1399"/>
      <c r="AV91" s="1399"/>
      <c r="AW91" s="1399"/>
      <c r="AX91" s="1400"/>
      <c r="AY91" s="1398"/>
      <c r="AZ91" s="1399"/>
      <c r="BA91" s="1401"/>
      <c r="BB91" s="3064"/>
      <c r="BC91" s="3065"/>
      <c r="BD91" s="3066"/>
      <c r="BE91" s="3067"/>
      <c r="BF91" s="3068"/>
      <c r="BG91" s="3069"/>
      <c r="BH91" s="3069"/>
      <c r="BI91" s="3069"/>
      <c r="BJ91" s="3070"/>
    </row>
    <row r="92" spans="2:62" ht="20.25" customHeight="1" x14ac:dyDescent="0.2">
      <c r="B92" s="3107"/>
      <c r="C92" s="3110"/>
      <c r="D92" s="3111"/>
      <c r="E92" s="1407"/>
      <c r="F92" s="1408">
        <f>C91</f>
        <v>0</v>
      </c>
      <c r="G92" s="1407"/>
      <c r="H92" s="1408">
        <f>I91</f>
        <v>0</v>
      </c>
      <c r="I92" s="3112"/>
      <c r="J92" s="3113"/>
      <c r="K92" s="3114"/>
      <c r="L92" s="3115"/>
      <c r="M92" s="3115"/>
      <c r="N92" s="3111"/>
      <c r="O92" s="3058"/>
      <c r="P92" s="3059"/>
      <c r="Q92" s="3059"/>
      <c r="R92" s="3059"/>
      <c r="S92" s="3060"/>
      <c r="T92" s="1402" t="s">
        <v>2344</v>
      </c>
      <c r="U92" s="1403"/>
      <c r="V92" s="1404"/>
      <c r="W92" s="1390" t="str">
        <f>IF(W91="","",VLOOKUP(W91,'シフト記号表（従来型・ユニット型共通）'!$C$6:$L$47,10,FALSE))</f>
        <v/>
      </c>
      <c r="X92" s="1391" t="str">
        <f>IF(X91="","",VLOOKUP(X91,'シフト記号表（従来型・ユニット型共通）'!$C$6:$L$47,10,FALSE))</f>
        <v/>
      </c>
      <c r="Y92" s="1391" t="str">
        <f>IF(Y91="","",VLOOKUP(Y91,'シフト記号表（従来型・ユニット型共通）'!$C$6:$L$47,10,FALSE))</f>
        <v/>
      </c>
      <c r="Z92" s="1391" t="str">
        <f>IF(Z91="","",VLOOKUP(Z91,'シフト記号表（従来型・ユニット型共通）'!$C$6:$L$47,10,FALSE))</f>
        <v/>
      </c>
      <c r="AA92" s="1391" t="str">
        <f>IF(AA91="","",VLOOKUP(AA91,'シフト記号表（従来型・ユニット型共通）'!$C$6:$L$47,10,FALSE))</f>
        <v/>
      </c>
      <c r="AB92" s="1391" t="str">
        <f>IF(AB91="","",VLOOKUP(AB91,'シフト記号表（従来型・ユニット型共通）'!$C$6:$L$47,10,FALSE))</f>
        <v/>
      </c>
      <c r="AC92" s="1392" t="str">
        <f>IF(AC91="","",VLOOKUP(AC91,'シフト記号表（従来型・ユニット型共通）'!$C$6:$L$47,10,FALSE))</f>
        <v/>
      </c>
      <c r="AD92" s="1390" t="str">
        <f>IF(AD91="","",VLOOKUP(AD91,'シフト記号表（従来型・ユニット型共通）'!$C$6:$L$47,10,FALSE))</f>
        <v/>
      </c>
      <c r="AE92" s="1391" t="str">
        <f>IF(AE91="","",VLOOKUP(AE91,'シフト記号表（従来型・ユニット型共通）'!$C$6:$L$47,10,FALSE))</f>
        <v/>
      </c>
      <c r="AF92" s="1391" t="str">
        <f>IF(AF91="","",VLOOKUP(AF91,'シフト記号表（従来型・ユニット型共通）'!$C$6:$L$47,10,FALSE))</f>
        <v/>
      </c>
      <c r="AG92" s="1391" t="str">
        <f>IF(AG91="","",VLOOKUP(AG91,'シフト記号表（従来型・ユニット型共通）'!$C$6:$L$47,10,FALSE))</f>
        <v/>
      </c>
      <c r="AH92" s="1391" t="str">
        <f>IF(AH91="","",VLOOKUP(AH91,'シフト記号表（従来型・ユニット型共通）'!$C$6:$L$47,10,FALSE))</f>
        <v/>
      </c>
      <c r="AI92" s="1391" t="str">
        <f>IF(AI91="","",VLOOKUP(AI91,'シフト記号表（従来型・ユニット型共通）'!$C$6:$L$47,10,FALSE))</f>
        <v/>
      </c>
      <c r="AJ92" s="1392" t="str">
        <f>IF(AJ91="","",VLOOKUP(AJ91,'シフト記号表（従来型・ユニット型共通）'!$C$6:$L$47,10,FALSE))</f>
        <v/>
      </c>
      <c r="AK92" s="1390" t="str">
        <f>IF(AK91="","",VLOOKUP(AK91,'シフト記号表（従来型・ユニット型共通）'!$C$6:$L$47,10,FALSE))</f>
        <v/>
      </c>
      <c r="AL92" s="1391" t="str">
        <f>IF(AL91="","",VLOOKUP(AL91,'シフト記号表（従来型・ユニット型共通）'!$C$6:$L$47,10,FALSE))</f>
        <v/>
      </c>
      <c r="AM92" s="1391" t="str">
        <f>IF(AM91="","",VLOOKUP(AM91,'シフト記号表（従来型・ユニット型共通）'!$C$6:$L$47,10,FALSE))</f>
        <v/>
      </c>
      <c r="AN92" s="1391" t="str">
        <f>IF(AN91="","",VLOOKUP(AN91,'シフト記号表（従来型・ユニット型共通）'!$C$6:$L$47,10,FALSE))</f>
        <v/>
      </c>
      <c r="AO92" s="1391" t="str">
        <f>IF(AO91="","",VLOOKUP(AO91,'シフト記号表（従来型・ユニット型共通）'!$C$6:$L$47,10,FALSE))</f>
        <v/>
      </c>
      <c r="AP92" s="1391" t="str">
        <f>IF(AP91="","",VLOOKUP(AP91,'シフト記号表（従来型・ユニット型共通）'!$C$6:$L$47,10,FALSE))</f>
        <v/>
      </c>
      <c r="AQ92" s="1392" t="str">
        <f>IF(AQ91="","",VLOOKUP(AQ91,'シフト記号表（従来型・ユニット型共通）'!$C$6:$L$47,10,FALSE))</f>
        <v/>
      </c>
      <c r="AR92" s="1390" t="str">
        <f>IF(AR91="","",VLOOKUP(AR91,'シフト記号表（従来型・ユニット型共通）'!$C$6:$L$47,10,FALSE))</f>
        <v/>
      </c>
      <c r="AS92" s="1391" t="str">
        <f>IF(AS91="","",VLOOKUP(AS91,'シフト記号表（従来型・ユニット型共通）'!$C$6:$L$47,10,FALSE))</f>
        <v/>
      </c>
      <c r="AT92" s="1391" t="str">
        <f>IF(AT91="","",VLOOKUP(AT91,'シフト記号表（従来型・ユニット型共通）'!$C$6:$L$47,10,FALSE))</f>
        <v/>
      </c>
      <c r="AU92" s="1391" t="str">
        <f>IF(AU91="","",VLOOKUP(AU91,'シフト記号表（従来型・ユニット型共通）'!$C$6:$L$47,10,FALSE))</f>
        <v/>
      </c>
      <c r="AV92" s="1391" t="str">
        <f>IF(AV91="","",VLOOKUP(AV91,'シフト記号表（従来型・ユニット型共通）'!$C$6:$L$47,10,FALSE))</f>
        <v/>
      </c>
      <c r="AW92" s="1391" t="str">
        <f>IF(AW91="","",VLOOKUP(AW91,'シフト記号表（従来型・ユニット型共通）'!$C$6:$L$47,10,FALSE))</f>
        <v/>
      </c>
      <c r="AX92" s="1392" t="str">
        <f>IF(AX91="","",VLOOKUP(AX91,'シフト記号表（従来型・ユニット型共通）'!$C$6:$L$47,10,FALSE))</f>
        <v/>
      </c>
      <c r="AY92" s="1390" t="str">
        <f>IF(AY91="","",VLOOKUP(AY91,'シフト記号表（従来型・ユニット型共通）'!$C$6:$L$47,10,FALSE))</f>
        <v/>
      </c>
      <c r="AZ92" s="1391" t="str">
        <f>IF(AZ91="","",VLOOKUP(AZ91,'シフト記号表（従来型・ユニット型共通）'!$C$6:$L$47,10,FALSE))</f>
        <v/>
      </c>
      <c r="BA92" s="1391" t="str">
        <f>IF(BA91="","",VLOOKUP(BA91,'シフト記号表（従来型・ユニット型共通）'!$C$6:$L$47,10,FALSE))</f>
        <v/>
      </c>
      <c r="BB92" s="3104">
        <f>IF($BE$3="４週",SUM(W92:AX92),IF($BE$3="暦月",SUM(W92:BA92),""))</f>
        <v>0</v>
      </c>
      <c r="BC92" s="3105"/>
      <c r="BD92" s="3106">
        <f>IF($BE$3="４週",BB92/4,IF($BE$3="暦月",(BB92/($BE$8/7)),""))</f>
        <v>0</v>
      </c>
      <c r="BE92" s="3105"/>
      <c r="BF92" s="3101"/>
      <c r="BG92" s="3102"/>
      <c r="BH92" s="3102"/>
      <c r="BI92" s="3102"/>
      <c r="BJ92" s="3103"/>
    </row>
    <row r="93" spans="2:62" ht="20.25" customHeight="1" x14ac:dyDescent="0.2">
      <c r="B93" s="3079">
        <f>B91+1</f>
        <v>39</v>
      </c>
      <c r="C93" s="3089"/>
      <c r="D93" s="3090"/>
      <c r="E93" s="1385"/>
      <c r="F93" s="1386"/>
      <c r="G93" s="1385"/>
      <c r="H93" s="1386"/>
      <c r="I93" s="3093"/>
      <c r="J93" s="3094"/>
      <c r="K93" s="3097"/>
      <c r="L93" s="3098"/>
      <c r="M93" s="3098"/>
      <c r="N93" s="3090"/>
      <c r="O93" s="3058"/>
      <c r="P93" s="3059"/>
      <c r="Q93" s="3059"/>
      <c r="R93" s="3059"/>
      <c r="S93" s="3060"/>
      <c r="T93" s="1405" t="s">
        <v>2341</v>
      </c>
      <c r="V93" s="1406"/>
      <c r="W93" s="1398"/>
      <c r="X93" s="1399"/>
      <c r="Y93" s="1399"/>
      <c r="Z93" s="1399"/>
      <c r="AA93" s="1399"/>
      <c r="AB93" s="1399"/>
      <c r="AC93" s="1400"/>
      <c r="AD93" s="1398"/>
      <c r="AE93" s="1399"/>
      <c r="AF93" s="1399"/>
      <c r="AG93" s="1399"/>
      <c r="AH93" s="1399"/>
      <c r="AI93" s="1399"/>
      <c r="AJ93" s="1400"/>
      <c r="AK93" s="1398"/>
      <c r="AL93" s="1399"/>
      <c r="AM93" s="1399"/>
      <c r="AN93" s="1399"/>
      <c r="AO93" s="1399"/>
      <c r="AP93" s="1399"/>
      <c r="AQ93" s="1400"/>
      <c r="AR93" s="1398"/>
      <c r="AS93" s="1399"/>
      <c r="AT93" s="1399"/>
      <c r="AU93" s="1399"/>
      <c r="AV93" s="1399"/>
      <c r="AW93" s="1399"/>
      <c r="AX93" s="1400"/>
      <c r="AY93" s="1398"/>
      <c r="AZ93" s="1399"/>
      <c r="BA93" s="1401"/>
      <c r="BB93" s="3064"/>
      <c r="BC93" s="3065"/>
      <c r="BD93" s="3066"/>
      <c r="BE93" s="3067"/>
      <c r="BF93" s="3068"/>
      <c r="BG93" s="3069"/>
      <c r="BH93" s="3069"/>
      <c r="BI93" s="3069"/>
      <c r="BJ93" s="3070"/>
    </row>
    <row r="94" spans="2:62" ht="20.25" customHeight="1" x14ac:dyDescent="0.2">
      <c r="B94" s="3107"/>
      <c r="C94" s="3110"/>
      <c r="D94" s="3111"/>
      <c r="E94" s="1407"/>
      <c r="F94" s="1408">
        <f>C93</f>
        <v>0</v>
      </c>
      <c r="G94" s="1407"/>
      <c r="H94" s="1408">
        <f>I93</f>
        <v>0</v>
      </c>
      <c r="I94" s="3112"/>
      <c r="J94" s="3113"/>
      <c r="K94" s="3114"/>
      <c r="L94" s="3115"/>
      <c r="M94" s="3115"/>
      <c r="N94" s="3111"/>
      <c r="O94" s="3058"/>
      <c r="P94" s="3059"/>
      <c r="Q94" s="3059"/>
      <c r="R94" s="3059"/>
      <c r="S94" s="3060"/>
      <c r="T94" s="1402" t="s">
        <v>2344</v>
      </c>
      <c r="U94" s="1403"/>
      <c r="V94" s="1404"/>
      <c r="W94" s="1390" t="str">
        <f>IF(W93="","",VLOOKUP(W93,'シフト記号表（従来型・ユニット型共通）'!$C$6:$L$47,10,FALSE))</f>
        <v/>
      </c>
      <c r="X94" s="1391" t="str">
        <f>IF(X93="","",VLOOKUP(X93,'シフト記号表（従来型・ユニット型共通）'!$C$6:$L$47,10,FALSE))</f>
        <v/>
      </c>
      <c r="Y94" s="1391" t="str">
        <f>IF(Y93="","",VLOOKUP(Y93,'シフト記号表（従来型・ユニット型共通）'!$C$6:$L$47,10,FALSE))</f>
        <v/>
      </c>
      <c r="Z94" s="1391" t="str">
        <f>IF(Z93="","",VLOOKUP(Z93,'シフト記号表（従来型・ユニット型共通）'!$C$6:$L$47,10,FALSE))</f>
        <v/>
      </c>
      <c r="AA94" s="1391" t="str">
        <f>IF(AA93="","",VLOOKUP(AA93,'シフト記号表（従来型・ユニット型共通）'!$C$6:$L$47,10,FALSE))</f>
        <v/>
      </c>
      <c r="AB94" s="1391" t="str">
        <f>IF(AB93="","",VLOOKUP(AB93,'シフト記号表（従来型・ユニット型共通）'!$C$6:$L$47,10,FALSE))</f>
        <v/>
      </c>
      <c r="AC94" s="1392" t="str">
        <f>IF(AC93="","",VLOOKUP(AC93,'シフト記号表（従来型・ユニット型共通）'!$C$6:$L$47,10,FALSE))</f>
        <v/>
      </c>
      <c r="AD94" s="1390" t="str">
        <f>IF(AD93="","",VLOOKUP(AD93,'シフト記号表（従来型・ユニット型共通）'!$C$6:$L$47,10,FALSE))</f>
        <v/>
      </c>
      <c r="AE94" s="1391" t="str">
        <f>IF(AE93="","",VLOOKUP(AE93,'シフト記号表（従来型・ユニット型共通）'!$C$6:$L$47,10,FALSE))</f>
        <v/>
      </c>
      <c r="AF94" s="1391" t="str">
        <f>IF(AF93="","",VLOOKUP(AF93,'シフト記号表（従来型・ユニット型共通）'!$C$6:$L$47,10,FALSE))</f>
        <v/>
      </c>
      <c r="AG94" s="1391" t="str">
        <f>IF(AG93="","",VLOOKUP(AG93,'シフト記号表（従来型・ユニット型共通）'!$C$6:$L$47,10,FALSE))</f>
        <v/>
      </c>
      <c r="AH94" s="1391" t="str">
        <f>IF(AH93="","",VLOOKUP(AH93,'シフト記号表（従来型・ユニット型共通）'!$C$6:$L$47,10,FALSE))</f>
        <v/>
      </c>
      <c r="AI94" s="1391" t="str">
        <f>IF(AI93="","",VLOOKUP(AI93,'シフト記号表（従来型・ユニット型共通）'!$C$6:$L$47,10,FALSE))</f>
        <v/>
      </c>
      <c r="AJ94" s="1392" t="str">
        <f>IF(AJ93="","",VLOOKUP(AJ93,'シフト記号表（従来型・ユニット型共通）'!$C$6:$L$47,10,FALSE))</f>
        <v/>
      </c>
      <c r="AK94" s="1390" t="str">
        <f>IF(AK93="","",VLOOKUP(AK93,'シフト記号表（従来型・ユニット型共通）'!$C$6:$L$47,10,FALSE))</f>
        <v/>
      </c>
      <c r="AL94" s="1391" t="str">
        <f>IF(AL93="","",VLOOKUP(AL93,'シフト記号表（従来型・ユニット型共通）'!$C$6:$L$47,10,FALSE))</f>
        <v/>
      </c>
      <c r="AM94" s="1391" t="str">
        <f>IF(AM93="","",VLOOKUP(AM93,'シフト記号表（従来型・ユニット型共通）'!$C$6:$L$47,10,FALSE))</f>
        <v/>
      </c>
      <c r="AN94" s="1391" t="str">
        <f>IF(AN93="","",VLOOKUP(AN93,'シフト記号表（従来型・ユニット型共通）'!$C$6:$L$47,10,FALSE))</f>
        <v/>
      </c>
      <c r="AO94" s="1391" t="str">
        <f>IF(AO93="","",VLOOKUP(AO93,'シフト記号表（従来型・ユニット型共通）'!$C$6:$L$47,10,FALSE))</f>
        <v/>
      </c>
      <c r="AP94" s="1391" t="str">
        <f>IF(AP93="","",VLOOKUP(AP93,'シフト記号表（従来型・ユニット型共通）'!$C$6:$L$47,10,FALSE))</f>
        <v/>
      </c>
      <c r="AQ94" s="1392" t="str">
        <f>IF(AQ93="","",VLOOKUP(AQ93,'シフト記号表（従来型・ユニット型共通）'!$C$6:$L$47,10,FALSE))</f>
        <v/>
      </c>
      <c r="AR94" s="1390" t="str">
        <f>IF(AR93="","",VLOOKUP(AR93,'シフト記号表（従来型・ユニット型共通）'!$C$6:$L$47,10,FALSE))</f>
        <v/>
      </c>
      <c r="AS94" s="1391" t="str">
        <f>IF(AS93="","",VLOOKUP(AS93,'シフト記号表（従来型・ユニット型共通）'!$C$6:$L$47,10,FALSE))</f>
        <v/>
      </c>
      <c r="AT94" s="1391" t="str">
        <f>IF(AT93="","",VLOOKUP(AT93,'シフト記号表（従来型・ユニット型共通）'!$C$6:$L$47,10,FALSE))</f>
        <v/>
      </c>
      <c r="AU94" s="1391" t="str">
        <f>IF(AU93="","",VLOOKUP(AU93,'シフト記号表（従来型・ユニット型共通）'!$C$6:$L$47,10,FALSE))</f>
        <v/>
      </c>
      <c r="AV94" s="1391" t="str">
        <f>IF(AV93="","",VLOOKUP(AV93,'シフト記号表（従来型・ユニット型共通）'!$C$6:$L$47,10,FALSE))</f>
        <v/>
      </c>
      <c r="AW94" s="1391" t="str">
        <f>IF(AW93="","",VLOOKUP(AW93,'シフト記号表（従来型・ユニット型共通）'!$C$6:$L$47,10,FALSE))</f>
        <v/>
      </c>
      <c r="AX94" s="1392" t="str">
        <f>IF(AX93="","",VLOOKUP(AX93,'シフト記号表（従来型・ユニット型共通）'!$C$6:$L$47,10,FALSE))</f>
        <v/>
      </c>
      <c r="AY94" s="1390" t="str">
        <f>IF(AY93="","",VLOOKUP(AY93,'シフト記号表（従来型・ユニット型共通）'!$C$6:$L$47,10,FALSE))</f>
        <v/>
      </c>
      <c r="AZ94" s="1391" t="str">
        <f>IF(AZ93="","",VLOOKUP(AZ93,'シフト記号表（従来型・ユニット型共通）'!$C$6:$L$47,10,FALSE))</f>
        <v/>
      </c>
      <c r="BA94" s="1391" t="str">
        <f>IF(BA93="","",VLOOKUP(BA93,'シフト記号表（従来型・ユニット型共通）'!$C$6:$L$47,10,FALSE))</f>
        <v/>
      </c>
      <c r="BB94" s="3104">
        <f>IF($BE$3="４週",SUM(W94:AX94),IF($BE$3="暦月",SUM(W94:BA94),""))</f>
        <v>0</v>
      </c>
      <c r="BC94" s="3105"/>
      <c r="BD94" s="3106">
        <f>IF($BE$3="４週",BB94/4,IF($BE$3="暦月",(BB94/($BE$8/7)),""))</f>
        <v>0</v>
      </c>
      <c r="BE94" s="3105"/>
      <c r="BF94" s="3101"/>
      <c r="BG94" s="3102"/>
      <c r="BH94" s="3102"/>
      <c r="BI94" s="3102"/>
      <c r="BJ94" s="3103"/>
    </row>
    <row r="95" spans="2:62" ht="20.25" customHeight="1" x14ac:dyDescent="0.2">
      <c r="B95" s="3079">
        <f>B93+1</f>
        <v>40</v>
      </c>
      <c r="C95" s="3089"/>
      <c r="D95" s="3090"/>
      <c r="E95" s="1385"/>
      <c r="F95" s="1386"/>
      <c r="G95" s="1385"/>
      <c r="H95" s="1386"/>
      <c r="I95" s="3093"/>
      <c r="J95" s="3094"/>
      <c r="K95" s="3097"/>
      <c r="L95" s="3098"/>
      <c r="M95" s="3098"/>
      <c r="N95" s="3090"/>
      <c r="O95" s="3058"/>
      <c r="P95" s="3059"/>
      <c r="Q95" s="3059"/>
      <c r="R95" s="3059"/>
      <c r="S95" s="3060"/>
      <c r="T95" s="1405" t="s">
        <v>2341</v>
      </c>
      <c r="V95" s="1406"/>
      <c r="W95" s="1398"/>
      <c r="X95" s="1399"/>
      <c r="Y95" s="1399"/>
      <c r="Z95" s="1399"/>
      <c r="AA95" s="1399"/>
      <c r="AB95" s="1399"/>
      <c r="AC95" s="1400"/>
      <c r="AD95" s="1398"/>
      <c r="AE95" s="1399"/>
      <c r="AF95" s="1399"/>
      <c r="AG95" s="1399"/>
      <c r="AH95" s="1399"/>
      <c r="AI95" s="1399"/>
      <c r="AJ95" s="1400"/>
      <c r="AK95" s="1398"/>
      <c r="AL95" s="1399"/>
      <c r="AM95" s="1399"/>
      <c r="AN95" s="1399"/>
      <c r="AO95" s="1399"/>
      <c r="AP95" s="1399"/>
      <c r="AQ95" s="1400"/>
      <c r="AR95" s="1398"/>
      <c r="AS95" s="1399"/>
      <c r="AT95" s="1399"/>
      <c r="AU95" s="1399"/>
      <c r="AV95" s="1399"/>
      <c r="AW95" s="1399"/>
      <c r="AX95" s="1400"/>
      <c r="AY95" s="1398"/>
      <c r="AZ95" s="1399"/>
      <c r="BA95" s="1401"/>
      <c r="BB95" s="3064"/>
      <c r="BC95" s="3065"/>
      <c r="BD95" s="3066"/>
      <c r="BE95" s="3067"/>
      <c r="BF95" s="3068"/>
      <c r="BG95" s="3069"/>
      <c r="BH95" s="3069"/>
      <c r="BI95" s="3069"/>
      <c r="BJ95" s="3070"/>
    </row>
    <row r="96" spans="2:62" ht="20.25" customHeight="1" x14ac:dyDescent="0.2">
      <c r="B96" s="3107"/>
      <c r="C96" s="3110"/>
      <c r="D96" s="3111"/>
      <c r="E96" s="1407"/>
      <c r="F96" s="1408">
        <f>C95</f>
        <v>0</v>
      </c>
      <c r="G96" s="1407"/>
      <c r="H96" s="1408">
        <f>I95</f>
        <v>0</v>
      </c>
      <c r="I96" s="3112"/>
      <c r="J96" s="3113"/>
      <c r="K96" s="3114"/>
      <c r="L96" s="3115"/>
      <c r="M96" s="3115"/>
      <c r="N96" s="3111"/>
      <c r="O96" s="3058"/>
      <c r="P96" s="3059"/>
      <c r="Q96" s="3059"/>
      <c r="R96" s="3059"/>
      <c r="S96" s="3060"/>
      <c r="T96" s="1402" t="s">
        <v>2344</v>
      </c>
      <c r="U96" s="1403"/>
      <c r="V96" s="1404"/>
      <c r="W96" s="1390" t="str">
        <f>IF(W95="","",VLOOKUP(W95,'シフト記号表（従来型・ユニット型共通）'!$C$6:$L$47,10,FALSE))</f>
        <v/>
      </c>
      <c r="X96" s="1391" t="str">
        <f>IF(X95="","",VLOOKUP(X95,'シフト記号表（従来型・ユニット型共通）'!$C$6:$L$47,10,FALSE))</f>
        <v/>
      </c>
      <c r="Y96" s="1391" t="str">
        <f>IF(Y95="","",VLOOKUP(Y95,'シフト記号表（従来型・ユニット型共通）'!$C$6:$L$47,10,FALSE))</f>
        <v/>
      </c>
      <c r="Z96" s="1391" t="str">
        <f>IF(Z95="","",VLOOKUP(Z95,'シフト記号表（従来型・ユニット型共通）'!$C$6:$L$47,10,FALSE))</f>
        <v/>
      </c>
      <c r="AA96" s="1391" t="str">
        <f>IF(AA95="","",VLOOKUP(AA95,'シフト記号表（従来型・ユニット型共通）'!$C$6:$L$47,10,FALSE))</f>
        <v/>
      </c>
      <c r="AB96" s="1391" t="str">
        <f>IF(AB95="","",VLOOKUP(AB95,'シフト記号表（従来型・ユニット型共通）'!$C$6:$L$47,10,FALSE))</f>
        <v/>
      </c>
      <c r="AC96" s="1392" t="str">
        <f>IF(AC95="","",VLOOKUP(AC95,'シフト記号表（従来型・ユニット型共通）'!$C$6:$L$47,10,FALSE))</f>
        <v/>
      </c>
      <c r="AD96" s="1390" t="str">
        <f>IF(AD95="","",VLOOKUP(AD95,'シフト記号表（従来型・ユニット型共通）'!$C$6:$L$47,10,FALSE))</f>
        <v/>
      </c>
      <c r="AE96" s="1391" t="str">
        <f>IF(AE95="","",VLOOKUP(AE95,'シフト記号表（従来型・ユニット型共通）'!$C$6:$L$47,10,FALSE))</f>
        <v/>
      </c>
      <c r="AF96" s="1391" t="str">
        <f>IF(AF95="","",VLOOKUP(AF95,'シフト記号表（従来型・ユニット型共通）'!$C$6:$L$47,10,FALSE))</f>
        <v/>
      </c>
      <c r="AG96" s="1391" t="str">
        <f>IF(AG95="","",VLOOKUP(AG95,'シフト記号表（従来型・ユニット型共通）'!$C$6:$L$47,10,FALSE))</f>
        <v/>
      </c>
      <c r="AH96" s="1391" t="str">
        <f>IF(AH95="","",VLOOKUP(AH95,'シフト記号表（従来型・ユニット型共通）'!$C$6:$L$47,10,FALSE))</f>
        <v/>
      </c>
      <c r="AI96" s="1391" t="str">
        <f>IF(AI95="","",VLOOKUP(AI95,'シフト記号表（従来型・ユニット型共通）'!$C$6:$L$47,10,FALSE))</f>
        <v/>
      </c>
      <c r="AJ96" s="1392" t="str">
        <f>IF(AJ95="","",VLOOKUP(AJ95,'シフト記号表（従来型・ユニット型共通）'!$C$6:$L$47,10,FALSE))</f>
        <v/>
      </c>
      <c r="AK96" s="1390" t="str">
        <f>IF(AK95="","",VLOOKUP(AK95,'シフト記号表（従来型・ユニット型共通）'!$C$6:$L$47,10,FALSE))</f>
        <v/>
      </c>
      <c r="AL96" s="1391" t="str">
        <f>IF(AL95="","",VLOOKUP(AL95,'シフト記号表（従来型・ユニット型共通）'!$C$6:$L$47,10,FALSE))</f>
        <v/>
      </c>
      <c r="AM96" s="1391" t="str">
        <f>IF(AM95="","",VLOOKUP(AM95,'シフト記号表（従来型・ユニット型共通）'!$C$6:$L$47,10,FALSE))</f>
        <v/>
      </c>
      <c r="AN96" s="1391" t="str">
        <f>IF(AN95="","",VLOOKUP(AN95,'シフト記号表（従来型・ユニット型共通）'!$C$6:$L$47,10,FALSE))</f>
        <v/>
      </c>
      <c r="AO96" s="1391" t="str">
        <f>IF(AO95="","",VLOOKUP(AO95,'シフト記号表（従来型・ユニット型共通）'!$C$6:$L$47,10,FALSE))</f>
        <v/>
      </c>
      <c r="AP96" s="1391" t="str">
        <f>IF(AP95="","",VLOOKUP(AP95,'シフト記号表（従来型・ユニット型共通）'!$C$6:$L$47,10,FALSE))</f>
        <v/>
      </c>
      <c r="AQ96" s="1392" t="str">
        <f>IF(AQ95="","",VLOOKUP(AQ95,'シフト記号表（従来型・ユニット型共通）'!$C$6:$L$47,10,FALSE))</f>
        <v/>
      </c>
      <c r="AR96" s="1390" t="str">
        <f>IF(AR95="","",VLOOKUP(AR95,'シフト記号表（従来型・ユニット型共通）'!$C$6:$L$47,10,FALSE))</f>
        <v/>
      </c>
      <c r="AS96" s="1391" t="str">
        <f>IF(AS95="","",VLOOKUP(AS95,'シフト記号表（従来型・ユニット型共通）'!$C$6:$L$47,10,FALSE))</f>
        <v/>
      </c>
      <c r="AT96" s="1391" t="str">
        <f>IF(AT95="","",VLOOKUP(AT95,'シフト記号表（従来型・ユニット型共通）'!$C$6:$L$47,10,FALSE))</f>
        <v/>
      </c>
      <c r="AU96" s="1391" t="str">
        <f>IF(AU95="","",VLOOKUP(AU95,'シフト記号表（従来型・ユニット型共通）'!$C$6:$L$47,10,FALSE))</f>
        <v/>
      </c>
      <c r="AV96" s="1391" t="str">
        <f>IF(AV95="","",VLOOKUP(AV95,'シフト記号表（従来型・ユニット型共通）'!$C$6:$L$47,10,FALSE))</f>
        <v/>
      </c>
      <c r="AW96" s="1391" t="str">
        <f>IF(AW95="","",VLOOKUP(AW95,'シフト記号表（従来型・ユニット型共通）'!$C$6:$L$47,10,FALSE))</f>
        <v/>
      </c>
      <c r="AX96" s="1392" t="str">
        <f>IF(AX95="","",VLOOKUP(AX95,'シフト記号表（従来型・ユニット型共通）'!$C$6:$L$47,10,FALSE))</f>
        <v/>
      </c>
      <c r="AY96" s="1390" t="str">
        <f>IF(AY95="","",VLOOKUP(AY95,'シフト記号表（従来型・ユニット型共通）'!$C$6:$L$47,10,FALSE))</f>
        <v/>
      </c>
      <c r="AZ96" s="1391" t="str">
        <f>IF(AZ95="","",VLOOKUP(AZ95,'シフト記号表（従来型・ユニット型共通）'!$C$6:$L$47,10,FALSE))</f>
        <v/>
      </c>
      <c r="BA96" s="1391" t="str">
        <f>IF(BA95="","",VLOOKUP(BA95,'シフト記号表（従来型・ユニット型共通）'!$C$6:$L$47,10,FALSE))</f>
        <v/>
      </c>
      <c r="BB96" s="3104">
        <f>IF($BE$3="４週",SUM(W96:AX96),IF($BE$3="暦月",SUM(W96:BA96),""))</f>
        <v>0</v>
      </c>
      <c r="BC96" s="3105"/>
      <c r="BD96" s="3106">
        <f>IF($BE$3="４週",BB96/4,IF($BE$3="暦月",(BB96/($BE$8/7)),""))</f>
        <v>0</v>
      </c>
      <c r="BE96" s="3105"/>
      <c r="BF96" s="3101"/>
      <c r="BG96" s="3102"/>
      <c r="BH96" s="3102"/>
      <c r="BI96" s="3102"/>
      <c r="BJ96" s="3103"/>
    </row>
    <row r="97" spans="2:62" ht="20.25" customHeight="1" x14ac:dyDescent="0.2">
      <c r="B97" s="3079">
        <f>B95+1</f>
        <v>41</v>
      </c>
      <c r="C97" s="3089"/>
      <c r="D97" s="3090"/>
      <c r="E97" s="1385"/>
      <c r="F97" s="1386"/>
      <c r="G97" s="1385"/>
      <c r="H97" s="1386"/>
      <c r="I97" s="3093"/>
      <c r="J97" s="3094"/>
      <c r="K97" s="3097"/>
      <c r="L97" s="3098"/>
      <c r="M97" s="3098"/>
      <c r="N97" s="3090"/>
      <c r="O97" s="3058"/>
      <c r="P97" s="3059"/>
      <c r="Q97" s="3059"/>
      <c r="R97" s="3059"/>
      <c r="S97" s="3060"/>
      <c r="T97" s="1405" t="s">
        <v>2341</v>
      </c>
      <c r="V97" s="1406"/>
      <c r="W97" s="1398"/>
      <c r="X97" s="1399"/>
      <c r="Y97" s="1399"/>
      <c r="Z97" s="1399"/>
      <c r="AA97" s="1399"/>
      <c r="AB97" s="1399"/>
      <c r="AC97" s="1400"/>
      <c r="AD97" s="1398"/>
      <c r="AE97" s="1399"/>
      <c r="AF97" s="1399"/>
      <c r="AG97" s="1399"/>
      <c r="AH97" s="1399"/>
      <c r="AI97" s="1399"/>
      <c r="AJ97" s="1400"/>
      <c r="AK97" s="1398"/>
      <c r="AL97" s="1399"/>
      <c r="AM97" s="1399"/>
      <c r="AN97" s="1399"/>
      <c r="AO97" s="1399"/>
      <c r="AP97" s="1399"/>
      <c r="AQ97" s="1400"/>
      <c r="AR97" s="1398"/>
      <c r="AS97" s="1399"/>
      <c r="AT97" s="1399"/>
      <c r="AU97" s="1399"/>
      <c r="AV97" s="1399"/>
      <c r="AW97" s="1399"/>
      <c r="AX97" s="1400"/>
      <c r="AY97" s="1398"/>
      <c r="AZ97" s="1399"/>
      <c r="BA97" s="1401"/>
      <c r="BB97" s="3064"/>
      <c r="BC97" s="3065"/>
      <c r="BD97" s="3066"/>
      <c r="BE97" s="3067"/>
      <c r="BF97" s="3068"/>
      <c r="BG97" s="3069"/>
      <c r="BH97" s="3069"/>
      <c r="BI97" s="3069"/>
      <c r="BJ97" s="3070"/>
    </row>
    <row r="98" spans="2:62" ht="20.25" customHeight="1" x14ac:dyDescent="0.2">
      <c r="B98" s="3107"/>
      <c r="C98" s="3110"/>
      <c r="D98" s="3111"/>
      <c r="E98" s="1407"/>
      <c r="F98" s="1408">
        <f>C97</f>
        <v>0</v>
      </c>
      <c r="G98" s="1407"/>
      <c r="H98" s="1408">
        <f>I97</f>
        <v>0</v>
      </c>
      <c r="I98" s="3112"/>
      <c r="J98" s="3113"/>
      <c r="K98" s="3114"/>
      <c r="L98" s="3115"/>
      <c r="M98" s="3115"/>
      <c r="N98" s="3111"/>
      <c r="O98" s="3058"/>
      <c r="P98" s="3059"/>
      <c r="Q98" s="3059"/>
      <c r="R98" s="3059"/>
      <c r="S98" s="3060"/>
      <c r="T98" s="1402" t="s">
        <v>2344</v>
      </c>
      <c r="U98" s="1403"/>
      <c r="V98" s="1404"/>
      <c r="W98" s="1390" t="str">
        <f>IF(W97="","",VLOOKUP(W97,'シフト記号表（従来型・ユニット型共通）'!$C$6:$L$47,10,FALSE))</f>
        <v/>
      </c>
      <c r="X98" s="1391" t="str">
        <f>IF(X97="","",VLOOKUP(X97,'シフト記号表（従来型・ユニット型共通）'!$C$6:$L$47,10,FALSE))</f>
        <v/>
      </c>
      <c r="Y98" s="1391" t="str">
        <f>IF(Y97="","",VLOOKUP(Y97,'シフト記号表（従来型・ユニット型共通）'!$C$6:$L$47,10,FALSE))</f>
        <v/>
      </c>
      <c r="Z98" s="1391" t="str">
        <f>IF(Z97="","",VLOOKUP(Z97,'シフト記号表（従来型・ユニット型共通）'!$C$6:$L$47,10,FALSE))</f>
        <v/>
      </c>
      <c r="AA98" s="1391" t="str">
        <f>IF(AA97="","",VLOOKUP(AA97,'シフト記号表（従来型・ユニット型共通）'!$C$6:$L$47,10,FALSE))</f>
        <v/>
      </c>
      <c r="AB98" s="1391" t="str">
        <f>IF(AB97="","",VLOOKUP(AB97,'シフト記号表（従来型・ユニット型共通）'!$C$6:$L$47,10,FALSE))</f>
        <v/>
      </c>
      <c r="AC98" s="1392" t="str">
        <f>IF(AC97="","",VLOOKUP(AC97,'シフト記号表（従来型・ユニット型共通）'!$C$6:$L$47,10,FALSE))</f>
        <v/>
      </c>
      <c r="AD98" s="1390" t="str">
        <f>IF(AD97="","",VLOOKUP(AD97,'シフト記号表（従来型・ユニット型共通）'!$C$6:$L$47,10,FALSE))</f>
        <v/>
      </c>
      <c r="AE98" s="1391" t="str">
        <f>IF(AE97="","",VLOOKUP(AE97,'シフト記号表（従来型・ユニット型共通）'!$C$6:$L$47,10,FALSE))</f>
        <v/>
      </c>
      <c r="AF98" s="1391" t="str">
        <f>IF(AF97="","",VLOOKUP(AF97,'シフト記号表（従来型・ユニット型共通）'!$C$6:$L$47,10,FALSE))</f>
        <v/>
      </c>
      <c r="AG98" s="1391" t="str">
        <f>IF(AG97="","",VLOOKUP(AG97,'シフト記号表（従来型・ユニット型共通）'!$C$6:$L$47,10,FALSE))</f>
        <v/>
      </c>
      <c r="AH98" s="1391" t="str">
        <f>IF(AH97="","",VLOOKUP(AH97,'シフト記号表（従来型・ユニット型共通）'!$C$6:$L$47,10,FALSE))</f>
        <v/>
      </c>
      <c r="AI98" s="1391" t="str">
        <f>IF(AI97="","",VLOOKUP(AI97,'シフト記号表（従来型・ユニット型共通）'!$C$6:$L$47,10,FALSE))</f>
        <v/>
      </c>
      <c r="AJ98" s="1392" t="str">
        <f>IF(AJ97="","",VLOOKUP(AJ97,'シフト記号表（従来型・ユニット型共通）'!$C$6:$L$47,10,FALSE))</f>
        <v/>
      </c>
      <c r="AK98" s="1390" t="str">
        <f>IF(AK97="","",VLOOKUP(AK97,'シフト記号表（従来型・ユニット型共通）'!$C$6:$L$47,10,FALSE))</f>
        <v/>
      </c>
      <c r="AL98" s="1391" t="str">
        <f>IF(AL97="","",VLOOKUP(AL97,'シフト記号表（従来型・ユニット型共通）'!$C$6:$L$47,10,FALSE))</f>
        <v/>
      </c>
      <c r="AM98" s="1391" t="str">
        <f>IF(AM97="","",VLOOKUP(AM97,'シフト記号表（従来型・ユニット型共通）'!$C$6:$L$47,10,FALSE))</f>
        <v/>
      </c>
      <c r="AN98" s="1391" t="str">
        <f>IF(AN97="","",VLOOKUP(AN97,'シフト記号表（従来型・ユニット型共通）'!$C$6:$L$47,10,FALSE))</f>
        <v/>
      </c>
      <c r="AO98" s="1391" t="str">
        <f>IF(AO97="","",VLOOKUP(AO97,'シフト記号表（従来型・ユニット型共通）'!$C$6:$L$47,10,FALSE))</f>
        <v/>
      </c>
      <c r="AP98" s="1391" t="str">
        <f>IF(AP97="","",VLOOKUP(AP97,'シフト記号表（従来型・ユニット型共通）'!$C$6:$L$47,10,FALSE))</f>
        <v/>
      </c>
      <c r="AQ98" s="1392" t="str">
        <f>IF(AQ97="","",VLOOKUP(AQ97,'シフト記号表（従来型・ユニット型共通）'!$C$6:$L$47,10,FALSE))</f>
        <v/>
      </c>
      <c r="AR98" s="1390" t="str">
        <f>IF(AR97="","",VLOOKUP(AR97,'シフト記号表（従来型・ユニット型共通）'!$C$6:$L$47,10,FALSE))</f>
        <v/>
      </c>
      <c r="AS98" s="1391" t="str">
        <f>IF(AS97="","",VLOOKUP(AS97,'シフト記号表（従来型・ユニット型共通）'!$C$6:$L$47,10,FALSE))</f>
        <v/>
      </c>
      <c r="AT98" s="1391" t="str">
        <f>IF(AT97="","",VLOOKUP(AT97,'シフト記号表（従来型・ユニット型共通）'!$C$6:$L$47,10,FALSE))</f>
        <v/>
      </c>
      <c r="AU98" s="1391" t="str">
        <f>IF(AU97="","",VLOOKUP(AU97,'シフト記号表（従来型・ユニット型共通）'!$C$6:$L$47,10,FALSE))</f>
        <v/>
      </c>
      <c r="AV98" s="1391" t="str">
        <f>IF(AV97="","",VLOOKUP(AV97,'シフト記号表（従来型・ユニット型共通）'!$C$6:$L$47,10,FALSE))</f>
        <v/>
      </c>
      <c r="AW98" s="1391" t="str">
        <f>IF(AW97="","",VLOOKUP(AW97,'シフト記号表（従来型・ユニット型共通）'!$C$6:$L$47,10,FALSE))</f>
        <v/>
      </c>
      <c r="AX98" s="1392" t="str">
        <f>IF(AX97="","",VLOOKUP(AX97,'シフト記号表（従来型・ユニット型共通）'!$C$6:$L$47,10,FALSE))</f>
        <v/>
      </c>
      <c r="AY98" s="1390" t="str">
        <f>IF(AY97="","",VLOOKUP(AY97,'シフト記号表（従来型・ユニット型共通）'!$C$6:$L$47,10,FALSE))</f>
        <v/>
      </c>
      <c r="AZ98" s="1391" t="str">
        <f>IF(AZ97="","",VLOOKUP(AZ97,'シフト記号表（従来型・ユニット型共通）'!$C$6:$L$47,10,FALSE))</f>
        <v/>
      </c>
      <c r="BA98" s="1391" t="str">
        <f>IF(BA97="","",VLOOKUP(BA97,'シフト記号表（従来型・ユニット型共通）'!$C$6:$L$47,10,FALSE))</f>
        <v/>
      </c>
      <c r="BB98" s="3104">
        <f>IF($BE$3="４週",SUM(W98:AX98),IF($BE$3="暦月",SUM(W98:BA98),""))</f>
        <v>0</v>
      </c>
      <c r="BC98" s="3105"/>
      <c r="BD98" s="3106">
        <f>IF($BE$3="４週",BB98/4,IF($BE$3="暦月",(BB98/($BE$8/7)),""))</f>
        <v>0</v>
      </c>
      <c r="BE98" s="3105"/>
      <c r="BF98" s="3101"/>
      <c r="BG98" s="3102"/>
      <c r="BH98" s="3102"/>
      <c r="BI98" s="3102"/>
      <c r="BJ98" s="3103"/>
    </row>
    <row r="99" spans="2:62" ht="20.25" customHeight="1" x14ac:dyDescent="0.2">
      <c r="B99" s="3079">
        <f>B97+1</f>
        <v>42</v>
      </c>
      <c r="C99" s="3089"/>
      <c r="D99" s="3090"/>
      <c r="E99" s="1385"/>
      <c r="F99" s="1386"/>
      <c r="G99" s="1385"/>
      <c r="H99" s="1386"/>
      <c r="I99" s="3093"/>
      <c r="J99" s="3094"/>
      <c r="K99" s="3097"/>
      <c r="L99" s="3098"/>
      <c r="M99" s="3098"/>
      <c r="N99" s="3090"/>
      <c r="O99" s="3058"/>
      <c r="P99" s="3059"/>
      <c r="Q99" s="3059"/>
      <c r="R99" s="3059"/>
      <c r="S99" s="3060"/>
      <c r="T99" s="1405" t="s">
        <v>2341</v>
      </c>
      <c r="V99" s="1406"/>
      <c r="W99" s="1398"/>
      <c r="X99" s="1399"/>
      <c r="Y99" s="1399"/>
      <c r="Z99" s="1399"/>
      <c r="AA99" s="1399"/>
      <c r="AB99" s="1399"/>
      <c r="AC99" s="1400"/>
      <c r="AD99" s="1398"/>
      <c r="AE99" s="1399"/>
      <c r="AF99" s="1399"/>
      <c r="AG99" s="1399"/>
      <c r="AH99" s="1399"/>
      <c r="AI99" s="1399"/>
      <c r="AJ99" s="1400"/>
      <c r="AK99" s="1398"/>
      <c r="AL99" s="1399"/>
      <c r="AM99" s="1399"/>
      <c r="AN99" s="1399"/>
      <c r="AO99" s="1399"/>
      <c r="AP99" s="1399"/>
      <c r="AQ99" s="1400"/>
      <c r="AR99" s="1398"/>
      <c r="AS99" s="1399"/>
      <c r="AT99" s="1399"/>
      <c r="AU99" s="1399"/>
      <c r="AV99" s="1399"/>
      <c r="AW99" s="1399"/>
      <c r="AX99" s="1400"/>
      <c r="AY99" s="1398"/>
      <c r="AZ99" s="1399"/>
      <c r="BA99" s="1401"/>
      <c r="BB99" s="3064"/>
      <c r="BC99" s="3065"/>
      <c r="BD99" s="3066"/>
      <c r="BE99" s="3067"/>
      <c r="BF99" s="3068"/>
      <c r="BG99" s="3069"/>
      <c r="BH99" s="3069"/>
      <c r="BI99" s="3069"/>
      <c r="BJ99" s="3070"/>
    </row>
    <row r="100" spans="2:62" ht="20.25" customHeight="1" x14ac:dyDescent="0.2">
      <c r="B100" s="3107"/>
      <c r="C100" s="3110"/>
      <c r="D100" s="3111"/>
      <c r="E100" s="1407"/>
      <c r="F100" s="1408">
        <f>C99</f>
        <v>0</v>
      </c>
      <c r="G100" s="1407"/>
      <c r="H100" s="1408">
        <f>I99</f>
        <v>0</v>
      </c>
      <c r="I100" s="3112"/>
      <c r="J100" s="3113"/>
      <c r="K100" s="3114"/>
      <c r="L100" s="3115"/>
      <c r="M100" s="3115"/>
      <c r="N100" s="3111"/>
      <c r="O100" s="3058"/>
      <c r="P100" s="3059"/>
      <c r="Q100" s="3059"/>
      <c r="R100" s="3059"/>
      <c r="S100" s="3060"/>
      <c r="T100" s="1402" t="s">
        <v>2344</v>
      </c>
      <c r="U100" s="1403"/>
      <c r="V100" s="1404"/>
      <c r="W100" s="1390" t="str">
        <f>IF(W99="","",VLOOKUP(W99,'シフト記号表（従来型・ユニット型共通）'!$C$6:$L$47,10,FALSE))</f>
        <v/>
      </c>
      <c r="X100" s="1391" t="str">
        <f>IF(X99="","",VLOOKUP(X99,'シフト記号表（従来型・ユニット型共通）'!$C$6:$L$47,10,FALSE))</f>
        <v/>
      </c>
      <c r="Y100" s="1391" t="str">
        <f>IF(Y99="","",VLOOKUP(Y99,'シフト記号表（従来型・ユニット型共通）'!$C$6:$L$47,10,FALSE))</f>
        <v/>
      </c>
      <c r="Z100" s="1391" t="str">
        <f>IF(Z99="","",VLOOKUP(Z99,'シフト記号表（従来型・ユニット型共通）'!$C$6:$L$47,10,FALSE))</f>
        <v/>
      </c>
      <c r="AA100" s="1391" t="str">
        <f>IF(AA99="","",VLOOKUP(AA99,'シフト記号表（従来型・ユニット型共通）'!$C$6:$L$47,10,FALSE))</f>
        <v/>
      </c>
      <c r="AB100" s="1391" t="str">
        <f>IF(AB99="","",VLOOKUP(AB99,'シフト記号表（従来型・ユニット型共通）'!$C$6:$L$47,10,FALSE))</f>
        <v/>
      </c>
      <c r="AC100" s="1392" t="str">
        <f>IF(AC99="","",VLOOKUP(AC99,'シフト記号表（従来型・ユニット型共通）'!$C$6:$L$47,10,FALSE))</f>
        <v/>
      </c>
      <c r="AD100" s="1390" t="str">
        <f>IF(AD99="","",VLOOKUP(AD99,'シフト記号表（従来型・ユニット型共通）'!$C$6:$L$47,10,FALSE))</f>
        <v/>
      </c>
      <c r="AE100" s="1391" t="str">
        <f>IF(AE99="","",VLOOKUP(AE99,'シフト記号表（従来型・ユニット型共通）'!$C$6:$L$47,10,FALSE))</f>
        <v/>
      </c>
      <c r="AF100" s="1391" t="str">
        <f>IF(AF99="","",VLOOKUP(AF99,'シフト記号表（従来型・ユニット型共通）'!$C$6:$L$47,10,FALSE))</f>
        <v/>
      </c>
      <c r="AG100" s="1391" t="str">
        <f>IF(AG99="","",VLOOKUP(AG99,'シフト記号表（従来型・ユニット型共通）'!$C$6:$L$47,10,FALSE))</f>
        <v/>
      </c>
      <c r="AH100" s="1391" t="str">
        <f>IF(AH99="","",VLOOKUP(AH99,'シフト記号表（従来型・ユニット型共通）'!$C$6:$L$47,10,FALSE))</f>
        <v/>
      </c>
      <c r="AI100" s="1391" t="str">
        <f>IF(AI99="","",VLOOKUP(AI99,'シフト記号表（従来型・ユニット型共通）'!$C$6:$L$47,10,FALSE))</f>
        <v/>
      </c>
      <c r="AJ100" s="1392" t="str">
        <f>IF(AJ99="","",VLOOKUP(AJ99,'シフト記号表（従来型・ユニット型共通）'!$C$6:$L$47,10,FALSE))</f>
        <v/>
      </c>
      <c r="AK100" s="1390" t="str">
        <f>IF(AK99="","",VLOOKUP(AK99,'シフト記号表（従来型・ユニット型共通）'!$C$6:$L$47,10,FALSE))</f>
        <v/>
      </c>
      <c r="AL100" s="1391" t="str">
        <f>IF(AL99="","",VLOOKUP(AL99,'シフト記号表（従来型・ユニット型共通）'!$C$6:$L$47,10,FALSE))</f>
        <v/>
      </c>
      <c r="AM100" s="1391" t="str">
        <f>IF(AM99="","",VLOOKUP(AM99,'シフト記号表（従来型・ユニット型共通）'!$C$6:$L$47,10,FALSE))</f>
        <v/>
      </c>
      <c r="AN100" s="1391" t="str">
        <f>IF(AN99="","",VLOOKUP(AN99,'シフト記号表（従来型・ユニット型共通）'!$C$6:$L$47,10,FALSE))</f>
        <v/>
      </c>
      <c r="AO100" s="1391" t="str">
        <f>IF(AO99="","",VLOOKUP(AO99,'シフト記号表（従来型・ユニット型共通）'!$C$6:$L$47,10,FALSE))</f>
        <v/>
      </c>
      <c r="AP100" s="1391" t="str">
        <f>IF(AP99="","",VLOOKUP(AP99,'シフト記号表（従来型・ユニット型共通）'!$C$6:$L$47,10,FALSE))</f>
        <v/>
      </c>
      <c r="AQ100" s="1392" t="str">
        <f>IF(AQ99="","",VLOOKUP(AQ99,'シフト記号表（従来型・ユニット型共通）'!$C$6:$L$47,10,FALSE))</f>
        <v/>
      </c>
      <c r="AR100" s="1390" t="str">
        <f>IF(AR99="","",VLOOKUP(AR99,'シフト記号表（従来型・ユニット型共通）'!$C$6:$L$47,10,FALSE))</f>
        <v/>
      </c>
      <c r="AS100" s="1391" t="str">
        <f>IF(AS99="","",VLOOKUP(AS99,'シフト記号表（従来型・ユニット型共通）'!$C$6:$L$47,10,FALSE))</f>
        <v/>
      </c>
      <c r="AT100" s="1391" t="str">
        <f>IF(AT99="","",VLOOKUP(AT99,'シフト記号表（従来型・ユニット型共通）'!$C$6:$L$47,10,FALSE))</f>
        <v/>
      </c>
      <c r="AU100" s="1391" t="str">
        <f>IF(AU99="","",VLOOKUP(AU99,'シフト記号表（従来型・ユニット型共通）'!$C$6:$L$47,10,FALSE))</f>
        <v/>
      </c>
      <c r="AV100" s="1391" t="str">
        <f>IF(AV99="","",VLOOKUP(AV99,'シフト記号表（従来型・ユニット型共通）'!$C$6:$L$47,10,FALSE))</f>
        <v/>
      </c>
      <c r="AW100" s="1391" t="str">
        <f>IF(AW99="","",VLOOKUP(AW99,'シフト記号表（従来型・ユニット型共通）'!$C$6:$L$47,10,FALSE))</f>
        <v/>
      </c>
      <c r="AX100" s="1392" t="str">
        <f>IF(AX99="","",VLOOKUP(AX99,'シフト記号表（従来型・ユニット型共通）'!$C$6:$L$47,10,FALSE))</f>
        <v/>
      </c>
      <c r="AY100" s="1390" t="str">
        <f>IF(AY99="","",VLOOKUP(AY99,'シフト記号表（従来型・ユニット型共通）'!$C$6:$L$47,10,FALSE))</f>
        <v/>
      </c>
      <c r="AZ100" s="1391" t="str">
        <f>IF(AZ99="","",VLOOKUP(AZ99,'シフト記号表（従来型・ユニット型共通）'!$C$6:$L$47,10,FALSE))</f>
        <v/>
      </c>
      <c r="BA100" s="1391" t="str">
        <f>IF(BA99="","",VLOOKUP(BA99,'シフト記号表（従来型・ユニット型共通）'!$C$6:$L$47,10,FALSE))</f>
        <v/>
      </c>
      <c r="BB100" s="3104">
        <f>IF($BE$3="４週",SUM(W100:AX100),IF($BE$3="暦月",SUM(W100:BA100),""))</f>
        <v>0</v>
      </c>
      <c r="BC100" s="3105"/>
      <c r="BD100" s="3106">
        <f>IF($BE$3="４週",BB100/4,IF($BE$3="暦月",(BB100/($BE$8/7)),""))</f>
        <v>0</v>
      </c>
      <c r="BE100" s="3105"/>
      <c r="BF100" s="3101"/>
      <c r="BG100" s="3102"/>
      <c r="BH100" s="3102"/>
      <c r="BI100" s="3102"/>
      <c r="BJ100" s="3103"/>
    </row>
    <row r="101" spans="2:62" ht="20.25" customHeight="1" x14ac:dyDescent="0.2">
      <c r="B101" s="3079">
        <f>B99+1</f>
        <v>43</v>
      </c>
      <c r="C101" s="3089"/>
      <c r="D101" s="3090"/>
      <c r="E101" s="1385"/>
      <c r="F101" s="1386"/>
      <c r="G101" s="1385"/>
      <c r="H101" s="1386"/>
      <c r="I101" s="3093"/>
      <c r="J101" s="3094"/>
      <c r="K101" s="3097"/>
      <c r="L101" s="3098"/>
      <c r="M101" s="3098"/>
      <c r="N101" s="3090"/>
      <c r="O101" s="3058"/>
      <c r="P101" s="3059"/>
      <c r="Q101" s="3059"/>
      <c r="R101" s="3059"/>
      <c r="S101" s="3060"/>
      <c r="T101" s="1405" t="s">
        <v>2341</v>
      </c>
      <c r="V101" s="1406"/>
      <c r="W101" s="1398"/>
      <c r="X101" s="1399"/>
      <c r="Y101" s="1399"/>
      <c r="Z101" s="1399"/>
      <c r="AA101" s="1399"/>
      <c r="AB101" s="1399"/>
      <c r="AC101" s="1400"/>
      <c r="AD101" s="1398"/>
      <c r="AE101" s="1399"/>
      <c r="AF101" s="1399"/>
      <c r="AG101" s="1399"/>
      <c r="AH101" s="1399"/>
      <c r="AI101" s="1399"/>
      <c r="AJ101" s="1400"/>
      <c r="AK101" s="1398"/>
      <c r="AL101" s="1399"/>
      <c r="AM101" s="1399"/>
      <c r="AN101" s="1399"/>
      <c r="AO101" s="1399"/>
      <c r="AP101" s="1399"/>
      <c r="AQ101" s="1400"/>
      <c r="AR101" s="1398"/>
      <c r="AS101" s="1399"/>
      <c r="AT101" s="1399"/>
      <c r="AU101" s="1399"/>
      <c r="AV101" s="1399"/>
      <c r="AW101" s="1399"/>
      <c r="AX101" s="1400"/>
      <c r="AY101" s="1398"/>
      <c r="AZ101" s="1399"/>
      <c r="BA101" s="1401"/>
      <c r="BB101" s="3064"/>
      <c r="BC101" s="3065"/>
      <c r="BD101" s="3066"/>
      <c r="BE101" s="3067"/>
      <c r="BF101" s="3068"/>
      <c r="BG101" s="3069"/>
      <c r="BH101" s="3069"/>
      <c r="BI101" s="3069"/>
      <c r="BJ101" s="3070"/>
    </row>
    <row r="102" spans="2:62" ht="20.25" customHeight="1" x14ac:dyDescent="0.2">
      <c r="B102" s="3107"/>
      <c r="C102" s="3110"/>
      <c r="D102" s="3111"/>
      <c r="E102" s="1407"/>
      <c r="F102" s="1408">
        <f>C101</f>
        <v>0</v>
      </c>
      <c r="G102" s="1407"/>
      <c r="H102" s="1408">
        <f>I101</f>
        <v>0</v>
      </c>
      <c r="I102" s="3112"/>
      <c r="J102" s="3113"/>
      <c r="K102" s="3114"/>
      <c r="L102" s="3115"/>
      <c r="M102" s="3115"/>
      <c r="N102" s="3111"/>
      <c r="O102" s="3058"/>
      <c r="P102" s="3059"/>
      <c r="Q102" s="3059"/>
      <c r="R102" s="3059"/>
      <c r="S102" s="3060"/>
      <c r="T102" s="1402" t="s">
        <v>2344</v>
      </c>
      <c r="U102" s="1403"/>
      <c r="V102" s="1404"/>
      <c r="W102" s="1390" t="str">
        <f>IF(W101="","",VLOOKUP(W101,'シフト記号表（従来型・ユニット型共通）'!$C$6:$L$47,10,FALSE))</f>
        <v/>
      </c>
      <c r="X102" s="1391" t="str">
        <f>IF(X101="","",VLOOKUP(X101,'シフト記号表（従来型・ユニット型共通）'!$C$6:$L$47,10,FALSE))</f>
        <v/>
      </c>
      <c r="Y102" s="1391" t="str">
        <f>IF(Y101="","",VLOOKUP(Y101,'シフト記号表（従来型・ユニット型共通）'!$C$6:$L$47,10,FALSE))</f>
        <v/>
      </c>
      <c r="Z102" s="1391" t="str">
        <f>IF(Z101="","",VLOOKUP(Z101,'シフト記号表（従来型・ユニット型共通）'!$C$6:$L$47,10,FALSE))</f>
        <v/>
      </c>
      <c r="AA102" s="1391" t="str">
        <f>IF(AA101="","",VLOOKUP(AA101,'シフト記号表（従来型・ユニット型共通）'!$C$6:$L$47,10,FALSE))</f>
        <v/>
      </c>
      <c r="AB102" s="1391" t="str">
        <f>IF(AB101="","",VLOOKUP(AB101,'シフト記号表（従来型・ユニット型共通）'!$C$6:$L$47,10,FALSE))</f>
        <v/>
      </c>
      <c r="AC102" s="1392" t="str">
        <f>IF(AC101="","",VLOOKUP(AC101,'シフト記号表（従来型・ユニット型共通）'!$C$6:$L$47,10,FALSE))</f>
        <v/>
      </c>
      <c r="AD102" s="1390" t="str">
        <f>IF(AD101="","",VLOOKUP(AD101,'シフト記号表（従来型・ユニット型共通）'!$C$6:$L$47,10,FALSE))</f>
        <v/>
      </c>
      <c r="AE102" s="1391" t="str">
        <f>IF(AE101="","",VLOOKUP(AE101,'シフト記号表（従来型・ユニット型共通）'!$C$6:$L$47,10,FALSE))</f>
        <v/>
      </c>
      <c r="AF102" s="1391" t="str">
        <f>IF(AF101="","",VLOOKUP(AF101,'シフト記号表（従来型・ユニット型共通）'!$C$6:$L$47,10,FALSE))</f>
        <v/>
      </c>
      <c r="AG102" s="1391" t="str">
        <f>IF(AG101="","",VLOOKUP(AG101,'シフト記号表（従来型・ユニット型共通）'!$C$6:$L$47,10,FALSE))</f>
        <v/>
      </c>
      <c r="AH102" s="1391" t="str">
        <f>IF(AH101="","",VLOOKUP(AH101,'シフト記号表（従来型・ユニット型共通）'!$C$6:$L$47,10,FALSE))</f>
        <v/>
      </c>
      <c r="AI102" s="1391" t="str">
        <f>IF(AI101="","",VLOOKUP(AI101,'シフト記号表（従来型・ユニット型共通）'!$C$6:$L$47,10,FALSE))</f>
        <v/>
      </c>
      <c r="AJ102" s="1392" t="str">
        <f>IF(AJ101="","",VLOOKUP(AJ101,'シフト記号表（従来型・ユニット型共通）'!$C$6:$L$47,10,FALSE))</f>
        <v/>
      </c>
      <c r="AK102" s="1390" t="str">
        <f>IF(AK101="","",VLOOKUP(AK101,'シフト記号表（従来型・ユニット型共通）'!$C$6:$L$47,10,FALSE))</f>
        <v/>
      </c>
      <c r="AL102" s="1391" t="str">
        <f>IF(AL101="","",VLOOKUP(AL101,'シフト記号表（従来型・ユニット型共通）'!$C$6:$L$47,10,FALSE))</f>
        <v/>
      </c>
      <c r="AM102" s="1391" t="str">
        <f>IF(AM101="","",VLOOKUP(AM101,'シフト記号表（従来型・ユニット型共通）'!$C$6:$L$47,10,FALSE))</f>
        <v/>
      </c>
      <c r="AN102" s="1391" t="str">
        <f>IF(AN101="","",VLOOKUP(AN101,'シフト記号表（従来型・ユニット型共通）'!$C$6:$L$47,10,FALSE))</f>
        <v/>
      </c>
      <c r="AO102" s="1391" t="str">
        <f>IF(AO101="","",VLOOKUP(AO101,'シフト記号表（従来型・ユニット型共通）'!$C$6:$L$47,10,FALSE))</f>
        <v/>
      </c>
      <c r="AP102" s="1391" t="str">
        <f>IF(AP101="","",VLOOKUP(AP101,'シフト記号表（従来型・ユニット型共通）'!$C$6:$L$47,10,FALSE))</f>
        <v/>
      </c>
      <c r="AQ102" s="1392" t="str">
        <f>IF(AQ101="","",VLOOKUP(AQ101,'シフト記号表（従来型・ユニット型共通）'!$C$6:$L$47,10,FALSE))</f>
        <v/>
      </c>
      <c r="AR102" s="1390" t="str">
        <f>IF(AR101="","",VLOOKUP(AR101,'シフト記号表（従来型・ユニット型共通）'!$C$6:$L$47,10,FALSE))</f>
        <v/>
      </c>
      <c r="AS102" s="1391" t="str">
        <f>IF(AS101="","",VLOOKUP(AS101,'シフト記号表（従来型・ユニット型共通）'!$C$6:$L$47,10,FALSE))</f>
        <v/>
      </c>
      <c r="AT102" s="1391" t="str">
        <f>IF(AT101="","",VLOOKUP(AT101,'シフト記号表（従来型・ユニット型共通）'!$C$6:$L$47,10,FALSE))</f>
        <v/>
      </c>
      <c r="AU102" s="1391" t="str">
        <f>IF(AU101="","",VLOOKUP(AU101,'シフト記号表（従来型・ユニット型共通）'!$C$6:$L$47,10,FALSE))</f>
        <v/>
      </c>
      <c r="AV102" s="1391" t="str">
        <f>IF(AV101="","",VLOOKUP(AV101,'シフト記号表（従来型・ユニット型共通）'!$C$6:$L$47,10,FALSE))</f>
        <v/>
      </c>
      <c r="AW102" s="1391" t="str">
        <f>IF(AW101="","",VLOOKUP(AW101,'シフト記号表（従来型・ユニット型共通）'!$C$6:$L$47,10,FALSE))</f>
        <v/>
      </c>
      <c r="AX102" s="1392" t="str">
        <f>IF(AX101="","",VLOOKUP(AX101,'シフト記号表（従来型・ユニット型共通）'!$C$6:$L$47,10,FALSE))</f>
        <v/>
      </c>
      <c r="AY102" s="1390" t="str">
        <f>IF(AY101="","",VLOOKUP(AY101,'シフト記号表（従来型・ユニット型共通）'!$C$6:$L$47,10,FALSE))</f>
        <v/>
      </c>
      <c r="AZ102" s="1391" t="str">
        <f>IF(AZ101="","",VLOOKUP(AZ101,'シフト記号表（従来型・ユニット型共通）'!$C$6:$L$47,10,FALSE))</f>
        <v/>
      </c>
      <c r="BA102" s="1391" t="str">
        <f>IF(BA101="","",VLOOKUP(BA101,'シフト記号表（従来型・ユニット型共通）'!$C$6:$L$47,10,FALSE))</f>
        <v/>
      </c>
      <c r="BB102" s="3104">
        <f>IF($BE$3="４週",SUM(W102:AX102),IF($BE$3="暦月",SUM(W102:BA102),""))</f>
        <v>0</v>
      </c>
      <c r="BC102" s="3105"/>
      <c r="BD102" s="3106">
        <f>IF($BE$3="４週",BB102/4,IF($BE$3="暦月",(BB102/($BE$8/7)),""))</f>
        <v>0</v>
      </c>
      <c r="BE102" s="3105"/>
      <c r="BF102" s="3101"/>
      <c r="BG102" s="3102"/>
      <c r="BH102" s="3102"/>
      <c r="BI102" s="3102"/>
      <c r="BJ102" s="3103"/>
    </row>
    <row r="103" spans="2:62" ht="20.25" customHeight="1" x14ac:dyDescent="0.2">
      <c r="B103" s="3079">
        <f>B101+1</f>
        <v>44</v>
      </c>
      <c r="C103" s="3089"/>
      <c r="D103" s="3090"/>
      <c r="E103" s="1385"/>
      <c r="F103" s="1386"/>
      <c r="G103" s="1385"/>
      <c r="H103" s="1386"/>
      <c r="I103" s="3093"/>
      <c r="J103" s="3094"/>
      <c r="K103" s="3097"/>
      <c r="L103" s="3098"/>
      <c r="M103" s="3098"/>
      <c r="N103" s="3090"/>
      <c r="O103" s="3058"/>
      <c r="P103" s="3059"/>
      <c r="Q103" s="3059"/>
      <c r="R103" s="3059"/>
      <c r="S103" s="3060"/>
      <c r="T103" s="1405" t="s">
        <v>2341</v>
      </c>
      <c r="V103" s="1406"/>
      <c r="W103" s="1398"/>
      <c r="X103" s="1399"/>
      <c r="Y103" s="1399"/>
      <c r="Z103" s="1399"/>
      <c r="AA103" s="1399"/>
      <c r="AB103" s="1399"/>
      <c r="AC103" s="1400"/>
      <c r="AD103" s="1398"/>
      <c r="AE103" s="1399"/>
      <c r="AF103" s="1399"/>
      <c r="AG103" s="1399"/>
      <c r="AH103" s="1399"/>
      <c r="AI103" s="1399"/>
      <c r="AJ103" s="1400"/>
      <c r="AK103" s="1398"/>
      <c r="AL103" s="1399"/>
      <c r="AM103" s="1399"/>
      <c r="AN103" s="1399"/>
      <c r="AO103" s="1399"/>
      <c r="AP103" s="1399"/>
      <c r="AQ103" s="1400"/>
      <c r="AR103" s="1398"/>
      <c r="AS103" s="1399"/>
      <c r="AT103" s="1399"/>
      <c r="AU103" s="1399"/>
      <c r="AV103" s="1399"/>
      <c r="AW103" s="1399"/>
      <c r="AX103" s="1400"/>
      <c r="AY103" s="1398"/>
      <c r="AZ103" s="1399"/>
      <c r="BA103" s="1401"/>
      <c r="BB103" s="3064"/>
      <c r="BC103" s="3065"/>
      <c r="BD103" s="3066"/>
      <c r="BE103" s="3067"/>
      <c r="BF103" s="3068"/>
      <c r="BG103" s="3069"/>
      <c r="BH103" s="3069"/>
      <c r="BI103" s="3069"/>
      <c r="BJ103" s="3070"/>
    </row>
    <row r="104" spans="2:62" ht="20.25" customHeight="1" x14ac:dyDescent="0.2">
      <c r="B104" s="3107"/>
      <c r="C104" s="3110"/>
      <c r="D104" s="3111"/>
      <c r="E104" s="1407"/>
      <c r="F104" s="1408">
        <f>C103</f>
        <v>0</v>
      </c>
      <c r="G104" s="1407"/>
      <c r="H104" s="1408">
        <f>I103</f>
        <v>0</v>
      </c>
      <c r="I104" s="3112"/>
      <c r="J104" s="3113"/>
      <c r="K104" s="3114"/>
      <c r="L104" s="3115"/>
      <c r="M104" s="3115"/>
      <c r="N104" s="3111"/>
      <c r="O104" s="3058"/>
      <c r="P104" s="3059"/>
      <c r="Q104" s="3059"/>
      <c r="R104" s="3059"/>
      <c r="S104" s="3060"/>
      <c r="T104" s="1402" t="s">
        <v>2344</v>
      </c>
      <c r="U104" s="1403"/>
      <c r="V104" s="1404"/>
      <c r="W104" s="1390" t="str">
        <f>IF(W103="","",VLOOKUP(W103,'シフト記号表（従来型・ユニット型共通）'!$C$6:$L$47,10,FALSE))</f>
        <v/>
      </c>
      <c r="X104" s="1391" t="str">
        <f>IF(X103="","",VLOOKUP(X103,'シフト記号表（従来型・ユニット型共通）'!$C$6:$L$47,10,FALSE))</f>
        <v/>
      </c>
      <c r="Y104" s="1391" t="str">
        <f>IF(Y103="","",VLOOKUP(Y103,'シフト記号表（従来型・ユニット型共通）'!$C$6:$L$47,10,FALSE))</f>
        <v/>
      </c>
      <c r="Z104" s="1391" t="str">
        <f>IF(Z103="","",VLOOKUP(Z103,'シフト記号表（従来型・ユニット型共通）'!$C$6:$L$47,10,FALSE))</f>
        <v/>
      </c>
      <c r="AA104" s="1391" t="str">
        <f>IF(AA103="","",VLOOKUP(AA103,'シフト記号表（従来型・ユニット型共通）'!$C$6:$L$47,10,FALSE))</f>
        <v/>
      </c>
      <c r="AB104" s="1391" t="str">
        <f>IF(AB103="","",VLOOKUP(AB103,'シフト記号表（従来型・ユニット型共通）'!$C$6:$L$47,10,FALSE))</f>
        <v/>
      </c>
      <c r="AC104" s="1392" t="str">
        <f>IF(AC103="","",VLOOKUP(AC103,'シフト記号表（従来型・ユニット型共通）'!$C$6:$L$47,10,FALSE))</f>
        <v/>
      </c>
      <c r="AD104" s="1390" t="str">
        <f>IF(AD103="","",VLOOKUP(AD103,'シフト記号表（従来型・ユニット型共通）'!$C$6:$L$47,10,FALSE))</f>
        <v/>
      </c>
      <c r="AE104" s="1391" t="str">
        <f>IF(AE103="","",VLOOKUP(AE103,'シフト記号表（従来型・ユニット型共通）'!$C$6:$L$47,10,FALSE))</f>
        <v/>
      </c>
      <c r="AF104" s="1391" t="str">
        <f>IF(AF103="","",VLOOKUP(AF103,'シフト記号表（従来型・ユニット型共通）'!$C$6:$L$47,10,FALSE))</f>
        <v/>
      </c>
      <c r="AG104" s="1391" t="str">
        <f>IF(AG103="","",VLOOKUP(AG103,'シフト記号表（従来型・ユニット型共通）'!$C$6:$L$47,10,FALSE))</f>
        <v/>
      </c>
      <c r="AH104" s="1391" t="str">
        <f>IF(AH103="","",VLOOKUP(AH103,'シフト記号表（従来型・ユニット型共通）'!$C$6:$L$47,10,FALSE))</f>
        <v/>
      </c>
      <c r="AI104" s="1391" t="str">
        <f>IF(AI103="","",VLOOKUP(AI103,'シフト記号表（従来型・ユニット型共通）'!$C$6:$L$47,10,FALSE))</f>
        <v/>
      </c>
      <c r="AJ104" s="1392" t="str">
        <f>IF(AJ103="","",VLOOKUP(AJ103,'シフト記号表（従来型・ユニット型共通）'!$C$6:$L$47,10,FALSE))</f>
        <v/>
      </c>
      <c r="AK104" s="1390" t="str">
        <f>IF(AK103="","",VLOOKUP(AK103,'シフト記号表（従来型・ユニット型共通）'!$C$6:$L$47,10,FALSE))</f>
        <v/>
      </c>
      <c r="AL104" s="1391" t="str">
        <f>IF(AL103="","",VLOOKUP(AL103,'シフト記号表（従来型・ユニット型共通）'!$C$6:$L$47,10,FALSE))</f>
        <v/>
      </c>
      <c r="AM104" s="1391" t="str">
        <f>IF(AM103="","",VLOOKUP(AM103,'シフト記号表（従来型・ユニット型共通）'!$C$6:$L$47,10,FALSE))</f>
        <v/>
      </c>
      <c r="AN104" s="1391" t="str">
        <f>IF(AN103="","",VLOOKUP(AN103,'シフト記号表（従来型・ユニット型共通）'!$C$6:$L$47,10,FALSE))</f>
        <v/>
      </c>
      <c r="AO104" s="1391" t="str">
        <f>IF(AO103="","",VLOOKUP(AO103,'シフト記号表（従来型・ユニット型共通）'!$C$6:$L$47,10,FALSE))</f>
        <v/>
      </c>
      <c r="AP104" s="1391" t="str">
        <f>IF(AP103="","",VLOOKUP(AP103,'シフト記号表（従来型・ユニット型共通）'!$C$6:$L$47,10,FALSE))</f>
        <v/>
      </c>
      <c r="AQ104" s="1392" t="str">
        <f>IF(AQ103="","",VLOOKUP(AQ103,'シフト記号表（従来型・ユニット型共通）'!$C$6:$L$47,10,FALSE))</f>
        <v/>
      </c>
      <c r="AR104" s="1390" t="str">
        <f>IF(AR103="","",VLOOKUP(AR103,'シフト記号表（従来型・ユニット型共通）'!$C$6:$L$47,10,FALSE))</f>
        <v/>
      </c>
      <c r="AS104" s="1391" t="str">
        <f>IF(AS103="","",VLOOKUP(AS103,'シフト記号表（従来型・ユニット型共通）'!$C$6:$L$47,10,FALSE))</f>
        <v/>
      </c>
      <c r="AT104" s="1391" t="str">
        <f>IF(AT103="","",VLOOKUP(AT103,'シフト記号表（従来型・ユニット型共通）'!$C$6:$L$47,10,FALSE))</f>
        <v/>
      </c>
      <c r="AU104" s="1391" t="str">
        <f>IF(AU103="","",VLOOKUP(AU103,'シフト記号表（従来型・ユニット型共通）'!$C$6:$L$47,10,FALSE))</f>
        <v/>
      </c>
      <c r="AV104" s="1391" t="str">
        <f>IF(AV103="","",VLOOKUP(AV103,'シフト記号表（従来型・ユニット型共通）'!$C$6:$L$47,10,FALSE))</f>
        <v/>
      </c>
      <c r="AW104" s="1391" t="str">
        <f>IF(AW103="","",VLOOKUP(AW103,'シフト記号表（従来型・ユニット型共通）'!$C$6:$L$47,10,FALSE))</f>
        <v/>
      </c>
      <c r="AX104" s="1392" t="str">
        <f>IF(AX103="","",VLOOKUP(AX103,'シフト記号表（従来型・ユニット型共通）'!$C$6:$L$47,10,FALSE))</f>
        <v/>
      </c>
      <c r="AY104" s="1390" t="str">
        <f>IF(AY103="","",VLOOKUP(AY103,'シフト記号表（従来型・ユニット型共通）'!$C$6:$L$47,10,FALSE))</f>
        <v/>
      </c>
      <c r="AZ104" s="1391" t="str">
        <f>IF(AZ103="","",VLOOKUP(AZ103,'シフト記号表（従来型・ユニット型共通）'!$C$6:$L$47,10,FALSE))</f>
        <v/>
      </c>
      <c r="BA104" s="1391" t="str">
        <f>IF(BA103="","",VLOOKUP(BA103,'シフト記号表（従来型・ユニット型共通）'!$C$6:$L$47,10,FALSE))</f>
        <v/>
      </c>
      <c r="BB104" s="3104">
        <f>IF($BE$3="４週",SUM(W104:AX104),IF($BE$3="暦月",SUM(W104:BA104),""))</f>
        <v>0</v>
      </c>
      <c r="BC104" s="3105"/>
      <c r="BD104" s="3106">
        <f>IF($BE$3="４週",BB104/4,IF($BE$3="暦月",(BB104/($BE$8/7)),""))</f>
        <v>0</v>
      </c>
      <c r="BE104" s="3105"/>
      <c r="BF104" s="3101"/>
      <c r="BG104" s="3102"/>
      <c r="BH104" s="3102"/>
      <c r="BI104" s="3102"/>
      <c r="BJ104" s="3103"/>
    </row>
    <row r="105" spans="2:62" ht="20.25" customHeight="1" x14ac:dyDescent="0.2">
      <c r="B105" s="3079">
        <f>B103+1</f>
        <v>45</v>
      </c>
      <c r="C105" s="3089"/>
      <c r="D105" s="3090"/>
      <c r="E105" s="1385"/>
      <c r="F105" s="1386"/>
      <c r="G105" s="1385"/>
      <c r="H105" s="1386"/>
      <c r="I105" s="3093"/>
      <c r="J105" s="3094"/>
      <c r="K105" s="3097"/>
      <c r="L105" s="3098"/>
      <c r="M105" s="3098"/>
      <c r="N105" s="3090"/>
      <c r="O105" s="3058"/>
      <c r="P105" s="3059"/>
      <c r="Q105" s="3059"/>
      <c r="R105" s="3059"/>
      <c r="S105" s="3060"/>
      <c r="T105" s="1405" t="s">
        <v>2341</v>
      </c>
      <c r="V105" s="1406"/>
      <c r="W105" s="1398"/>
      <c r="X105" s="1399"/>
      <c r="Y105" s="1399"/>
      <c r="Z105" s="1399"/>
      <c r="AA105" s="1399"/>
      <c r="AB105" s="1399"/>
      <c r="AC105" s="1400"/>
      <c r="AD105" s="1398"/>
      <c r="AE105" s="1399"/>
      <c r="AF105" s="1399"/>
      <c r="AG105" s="1399"/>
      <c r="AH105" s="1399"/>
      <c r="AI105" s="1399"/>
      <c r="AJ105" s="1400"/>
      <c r="AK105" s="1398"/>
      <c r="AL105" s="1399"/>
      <c r="AM105" s="1399"/>
      <c r="AN105" s="1399"/>
      <c r="AO105" s="1399"/>
      <c r="AP105" s="1399"/>
      <c r="AQ105" s="1400"/>
      <c r="AR105" s="1398"/>
      <c r="AS105" s="1399"/>
      <c r="AT105" s="1399"/>
      <c r="AU105" s="1399"/>
      <c r="AV105" s="1399"/>
      <c r="AW105" s="1399"/>
      <c r="AX105" s="1400"/>
      <c r="AY105" s="1398"/>
      <c r="AZ105" s="1399"/>
      <c r="BA105" s="1401"/>
      <c r="BB105" s="3064"/>
      <c r="BC105" s="3065"/>
      <c r="BD105" s="3066"/>
      <c r="BE105" s="3067"/>
      <c r="BF105" s="3068"/>
      <c r="BG105" s="3069"/>
      <c r="BH105" s="3069"/>
      <c r="BI105" s="3069"/>
      <c r="BJ105" s="3070"/>
    </row>
    <row r="106" spans="2:62" ht="20.25" customHeight="1" x14ac:dyDescent="0.2">
      <c r="B106" s="3107"/>
      <c r="C106" s="3110"/>
      <c r="D106" s="3111"/>
      <c r="E106" s="1407"/>
      <c r="F106" s="1408">
        <f>C105</f>
        <v>0</v>
      </c>
      <c r="G106" s="1407"/>
      <c r="H106" s="1408">
        <f>I105</f>
        <v>0</v>
      </c>
      <c r="I106" s="3112"/>
      <c r="J106" s="3113"/>
      <c r="K106" s="3114"/>
      <c r="L106" s="3115"/>
      <c r="M106" s="3115"/>
      <c r="N106" s="3111"/>
      <c r="O106" s="3058"/>
      <c r="P106" s="3059"/>
      <c r="Q106" s="3059"/>
      <c r="R106" s="3059"/>
      <c r="S106" s="3060"/>
      <c r="T106" s="1402" t="s">
        <v>2344</v>
      </c>
      <c r="U106" s="1403"/>
      <c r="V106" s="1404"/>
      <c r="W106" s="1390" t="str">
        <f>IF(W105="","",VLOOKUP(W105,'シフト記号表（従来型・ユニット型共通）'!$C$6:$L$47,10,FALSE))</f>
        <v/>
      </c>
      <c r="X106" s="1391" t="str">
        <f>IF(X105="","",VLOOKUP(X105,'シフト記号表（従来型・ユニット型共通）'!$C$6:$L$47,10,FALSE))</f>
        <v/>
      </c>
      <c r="Y106" s="1391" t="str">
        <f>IF(Y105="","",VLOOKUP(Y105,'シフト記号表（従来型・ユニット型共通）'!$C$6:$L$47,10,FALSE))</f>
        <v/>
      </c>
      <c r="Z106" s="1391" t="str">
        <f>IF(Z105="","",VLOOKUP(Z105,'シフト記号表（従来型・ユニット型共通）'!$C$6:$L$47,10,FALSE))</f>
        <v/>
      </c>
      <c r="AA106" s="1391" t="str">
        <f>IF(AA105="","",VLOOKUP(AA105,'シフト記号表（従来型・ユニット型共通）'!$C$6:$L$47,10,FALSE))</f>
        <v/>
      </c>
      <c r="AB106" s="1391" t="str">
        <f>IF(AB105="","",VLOOKUP(AB105,'シフト記号表（従来型・ユニット型共通）'!$C$6:$L$47,10,FALSE))</f>
        <v/>
      </c>
      <c r="AC106" s="1392" t="str">
        <f>IF(AC105="","",VLOOKUP(AC105,'シフト記号表（従来型・ユニット型共通）'!$C$6:$L$47,10,FALSE))</f>
        <v/>
      </c>
      <c r="AD106" s="1390" t="str">
        <f>IF(AD105="","",VLOOKUP(AD105,'シフト記号表（従来型・ユニット型共通）'!$C$6:$L$47,10,FALSE))</f>
        <v/>
      </c>
      <c r="AE106" s="1391" t="str">
        <f>IF(AE105="","",VLOOKUP(AE105,'シフト記号表（従来型・ユニット型共通）'!$C$6:$L$47,10,FALSE))</f>
        <v/>
      </c>
      <c r="AF106" s="1391" t="str">
        <f>IF(AF105="","",VLOOKUP(AF105,'シフト記号表（従来型・ユニット型共通）'!$C$6:$L$47,10,FALSE))</f>
        <v/>
      </c>
      <c r="AG106" s="1391" t="str">
        <f>IF(AG105="","",VLOOKUP(AG105,'シフト記号表（従来型・ユニット型共通）'!$C$6:$L$47,10,FALSE))</f>
        <v/>
      </c>
      <c r="AH106" s="1391" t="str">
        <f>IF(AH105="","",VLOOKUP(AH105,'シフト記号表（従来型・ユニット型共通）'!$C$6:$L$47,10,FALSE))</f>
        <v/>
      </c>
      <c r="AI106" s="1391" t="str">
        <f>IF(AI105="","",VLOOKUP(AI105,'シフト記号表（従来型・ユニット型共通）'!$C$6:$L$47,10,FALSE))</f>
        <v/>
      </c>
      <c r="AJ106" s="1392" t="str">
        <f>IF(AJ105="","",VLOOKUP(AJ105,'シフト記号表（従来型・ユニット型共通）'!$C$6:$L$47,10,FALSE))</f>
        <v/>
      </c>
      <c r="AK106" s="1390" t="str">
        <f>IF(AK105="","",VLOOKUP(AK105,'シフト記号表（従来型・ユニット型共通）'!$C$6:$L$47,10,FALSE))</f>
        <v/>
      </c>
      <c r="AL106" s="1391" t="str">
        <f>IF(AL105="","",VLOOKUP(AL105,'シフト記号表（従来型・ユニット型共通）'!$C$6:$L$47,10,FALSE))</f>
        <v/>
      </c>
      <c r="AM106" s="1391" t="str">
        <f>IF(AM105="","",VLOOKUP(AM105,'シフト記号表（従来型・ユニット型共通）'!$C$6:$L$47,10,FALSE))</f>
        <v/>
      </c>
      <c r="AN106" s="1391" t="str">
        <f>IF(AN105="","",VLOOKUP(AN105,'シフト記号表（従来型・ユニット型共通）'!$C$6:$L$47,10,FALSE))</f>
        <v/>
      </c>
      <c r="AO106" s="1391" t="str">
        <f>IF(AO105="","",VLOOKUP(AO105,'シフト記号表（従来型・ユニット型共通）'!$C$6:$L$47,10,FALSE))</f>
        <v/>
      </c>
      <c r="AP106" s="1391" t="str">
        <f>IF(AP105="","",VLOOKUP(AP105,'シフト記号表（従来型・ユニット型共通）'!$C$6:$L$47,10,FALSE))</f>
        <v/>
      </c>
      <c r="AQ106" s="1392" t="str">
        <f>IF(AQ105="","",VLOOKUP(AQ105,'シフト記号表（従来型・ユニット型共通）'!$C$6:$L$47,10,FALSE))</f>
        <v/>
      </c>
      <c r="AR106" s="1390" t="str">
        <f>IF(AR105="","",VLOOKUP(AR105,'シフト記号表（従来型・ユニット型共通）'!$C$6:$L$47,10,FALSE))</f>
        <v/>
      </c>
      <c r="AS106" s="1391" t="str">
        <f>IF(AS105="","",VLOOKUP(AS105,'シフト記号表（従来型・ユニット型共通）'!$C$6:$L$47,10,FALSE))</f>
        <v/>
      </c>
      <c r="AT106" s="1391" t="str">
        <f>IF(AT105="","",VLOOKUP(AT105,'シフト記号表（従来型・ユニット型共通）'!$C$6:$L$47,10,FALSE))</f>
        <v/>
      </c>
      <c r="AU106" s="1391" t="str">
        <f>IF(AU105="","",VLOOKUP(AU105,'シフト記号表（従来型・ユニット型共通）'!$C$6:$L$47,10,FALSE))</f>
        <v/>
      </c>
      <c r="AV106" s="1391" t="str">
        <f>IF(AV105="","",VLOOKUP(AV105,'シフト記号表（従来型・ユニット型共通）'!$C$6:$L$47,10,FALSE))</f>
        <v/>
      </c>
      <c r="AW106" s="1391" t="str">
        <f>IF(AW105="","",VLOOKUP(AW105,'シフト記号表（従来型・ユニット型共通）'!$C$6:$L$47,10,FALSE))</f>
        <v/>
      </c>
      <c r="AX106" s="1392" t="str">
        <f>IF(AX105="","",VLOOKUP(AX105,'シフト記号表（従来型・ユニット型共通）'!$C$6:$L$47,10,FALSE))</f>
        <v/>
      </c>
      <c r="AY106" s="1390" t="str">
        <f>IF(AY105="","",VLOOKUP(AY105,'シフト記号表（従来型・ユニット型共通）'!$C$6:$L$47,10,FALSE))</f>
        <v/>
      </c>
      <c r="AZ106" s="1391" t="str">
        <f>IF(AZ105="","",VLOOKUP(AZ105,'シフト記号表（従来型・ユニット型共通）'!$C$6:$L$47,10,FALSE))</f>
        <v/>
      </c>
      <c r="BA106" s="1391" t="str">
        <f>IF(BA105="","",VLOOKUP(BA105,'シフト記号表（従来型・ユニット型共通）'!$C$6:$L$47,10,FALSE))</f>
        <v/>
      </c>
      <c r="BB106" s="3104">
        <f>IF($BE$3="４週",SUM(W106:AX106),IF($BE$3="暦月",SUM(W106:BA106),""))</f>
        <v>0</v>
      </c>
      <c r="BC106" s="3105"/>
      <c r="BD106" s="3106">
        <f>IF($BE$3="４週",BB106/4,IF($BE$3="暦月",(BB106/($BE$8/7)),""))</f>
        <v>0</v>
      </c>
      <c r="BE106" s="3105"/>
      <c r="BF106" s="3101"/>
      <c r="BG106" s="3102"/>
      <c r="BH106" s="3102"/>
      <c r="BI106" s="3102"/>
      <c r="BJ106" s="3103"/>
    </row>
    <row r="107" spans="2:62" ht="20.25" customHeight="1" x14ac:dyDescent="0.2">
      <c r="B107" s="3079">
        <f>B105+1</f>
        <v>46</v>
      </c>
      <c r="C107" s="3089"/>
      <c r="D107" s="3090"/>
      <c r="E107" s="1385"/>
      <c r="F107" s="1386"/>
      <c r="G107" s="1385"/>
      <c r="H107" s="1386"/>
      <c r="I107" s="3093"/>
      <c r="J107" s="3094"/>
      <c r="K107" s="3097"/>
      <c r="L107" s="3098"/>
      <c r="M107" s="3098"/>
      <c r="N107" s="3090"/>
      <c r="O107" s="3058"/>
      <c r="P107" s="3059"/>
      <c r="Q107" s="3059"/>
      <c r="R107" s="3059"/>
      <c r="S107" s="3060"/>
      <c r="T107" s="1405" t="s">
        <v>2341</v>
      </c>
      <c r="V107" s="1406"/>
      <c r="W107" s="1398"/>
      <c r="X107" s="1399"/>
      <c r="Y107" s="1399"/>
      <c r="Z107" s="1399"/>
      <c r="AA107" s="1399"/>
      <c r="AB107" s="1399"/>
      <c r="AC107" s="1400"/>
      <c r="AD107" s="1398"/>
      <c r="AE107" s="1399"/>
      <c r="AF107" s="1399"/>
      <c r="AG107" s="1399"/>
      <c r="AH107" s="1399"/>
      <c r="AI107" s="1399"/>
      <c r="AJ107" s="1400"/>
      <c r="AK107" s="1398"/>
      <c r="AL107" s="1399"/>
      <c r="AM107" s="1399"/>
      <c r="AN107" s="1399"/>
      <c r="AO107" s="1399"/>
      <c r="AP107" s="1399"/>
      <c r="AQ107" s="1400"/>
      <c r="AR107" s="1398"/>
      <c r="AS107" s="1399"/>
      <c r="AT107" s="1399"/>
      <c r="AU107" s="1399"/>
      <c r="AV107" s="1399"/>
      <c r="AW107" s="1399"/>
      <c r="AX107" s="1400"/>
      <c r="AY107" s="1398"/>
      <c r="AZ107" s="1399"/>
      <c r="BA107" s="1401"/>
      <c r="BB107" s="3064"/>
      <c r="BC107" s="3065"/>
      <c r="BD107" s="3066"/>
      <c r="BE107" s="3067"/>
      <c r="BF107" s="3068"/>
      <c r="BG107" s="3069"/>
      <c r="BH107" s="3069"/>
      <c r="BI107" s="3069"/>
      <c r="BJ107" s="3070"/>
    </row>
    <row r="108" spans="2:62" ht="20.25" customHeight="1" x14ac:dyDescent="0.2">
      <c r="B108" s="3107"/>
      <c r="C108" s="3110"/>
      <c r="D108" s="3111"/>
      <c r="E108" s="1407"/>
      <c r="F108" s="1408">
        <f>C107</f>
        <v>0</v>
      </c>
      <c r="G108" s="1407"/>
      <c r="H108" s="1408">
        <f>I107</f>
        <v>0</v>
      </c>
      <c r="I108" s="3112"/>
      <c r="J108" s="3113"/>
      <c r="K108" s="3114"/>
      <c r="L108" s="3115"/>
      <c r="M108" s="3115"/>
      <c r="N108" s="3111"/>
      <c r="O108" s="3058"/>
      <c r="P108" s="3059"/>
      <c r="Q108" s="3059"/>
      <c r="R108" s="3059"/>
      <c r="S108" s="3060"/>
      <c r="T108" s="1402" t="s">
        <v>2344</v>
      </c>
      <c r="U108" s="1403"/>
      <c r="V108" s="1404"/>
      <c r="W108" s="1390" t="str">
        <f>IF(W107="","",VLOOKUP(W107,'シフト記号表（従来型・ユニット型共通）'!$C$6:$L$47,10,FALSE))</f>
        <v/>
      </c>
      <c r="X108" s="1391" t="str">
        <f>IF(X107="","",VLOOKUP(X107,'シフト記号表（従来型・ユニット型共通）'!$C$6:$L$47,10,FALSE))</f>
        <v/>
      </c>
      <c r="Y108" s="1391" t="str">
        <f>IF(Y107="","",VLOOKUP(Y107,'シフト記号表（従来型・ユニット型共通）'!$C$6:$L$47,10,FALSE))</f>
        <v/>
      </c>
      <c r="Z108" s="1391" t="str">
        <f>IF(Z107="","",VLOOKUP(Z107,'シフト記号表（従来型・ユニット型共通）'!$C$6:$L$47,10,FALSE))</f>
        <v/>
      </c>
      <c r="AA108" s="1391" t="str">
        <f>IF(AA107="","",VLOOKUP(AA107,'シフト記号表（従来型・ユニット型共通）'!$C$6:$L$47,10,FALSE))</f>
        <v/>
      </c>
      <c r="AB108" s="1391" t="str">
        <f>IF(AB107="","",VLOOKUP(AB107,'シフト記号表（従来型・ユニット型共通）'!$C$6:$L$47,10,FALSE))</f>
        <v/>
      </c>
      <c r="AC108" s="1392" t="str">
        <f>IF(AC107="","",VLOOKUP(AC107,'シフト記号表（従来型・ユニット型共通）'!$C$6:$L$47,10,FALSE))</f>
        <v/>
      </c>
      <c r="AD108" s="1390" t="str">
        <f>IF(AD107="","",VLOOKUP(AD107,'シフト記号表（従来型・ユニット型共通）'!$C$6:$L$47,10,FALSE))</f>
        <v/>
      </c>
      <c r="AE108" s="1391" t="str">
        <f>IF(AE107="","",VLOOKUP(AE107,'シフト記号表（従来型・ユニット型共通）'!$C$6:$L$47,10,FALSE))</f>
        <v/>
      </c>
      <c r="AF108" s="1391" t="str">
        <f>IF(AF107="","",VLOOKUP(AF107,'シフト記号表（従来型・ユニット型共通）'!$C$6:$L$47,10,FALSE))</f>
        <v/>
      </c>
      <c r="AG108" s="1391" t="str">
        <f>IF(AG107="","",VLOOKUP(AG107,'シフト記号表（従来型・ユニット型共通）'!$C$6:$L$47,10,FALSE))</f>
        <v/>
      </c>
      <c r="AH108" s="1391" t="str">
        <f>IF(AH107="","",VLOOKUP(AH107,'シフト記号表（従来型・ユニット型共通）'!$C$6:$L$47,10,FALSE))</f>
        <v/>
      </c>
      <c r="AI108" s="1391" t="str">
        <f>IF(AI107="","",VLOOKUP(AI107,'シフト記号表（従来型・ユニット型共通）'!$C$6:$L$47,10,FALSE))</f>
        <v/>
      </c>
      <c r="AJ108" s="1392" t="str">
        <f>IF(AJ107="","",VLOOKUP(AJ107,'シフト記号表（従来型・ユニット型共通）'!$C$6:$L$47,10,FALSE))</f>
        <v/>
      </c>
      <c r="AK108" s="1390" t="str">
        <f>IF(AK107="","",VLOOKUP(AK107,'シフト記号表（従来型・ユニット型共通）'!$C$6:$L$47,10,FALSE))</f>
        <v/>
      </c>
      <c r="AL108" s="1391" t="str">
        <f>IF(AL107="","",VLOOKUP(AL107,'シフト記号表（従来型・ユニット型共通）'!$C$6:$L$47,10,FALSE))</f>
        <v/>
      </c>
      <c r="AM108" s="1391" t="str">
        <f>IF(AM107="","",VLOOKUP(AM107,'シフト記号表（従来型・ユニット型共通）'!$C$6:$L$47,10,FALSE))</f>
        <v/>
      </c>
      <c r="AN108" s="1391" t="str">
        <f>IF(AN107="","",VLOOKUP(AN107,'シフト記号表（従来型・ユニット型共通）'!$C$6:$L$47,10,FALSE))</f>
        <v/>
      </c>
      <c r="AO108" s="1391" t="str">
        <f>IF(AO107="","",VLOOKUP(AO107,'シフト記号表（従来型・ユニット型共通）'!$C$6:$L$47,10,FALSE))</f>
        <v/>
      </c>
      <c r="AP108" s="1391" t="str">
        <f>IF(AP107="","",VLOOKUP(AP107,'シフト記号表（従来型・ユニット型共通）'!$C$6:$L$47,10,FALSE))</f>
        <v/>
      </c>
      <c r="AQ108" s="1392" t="str">
        <f>IF(AQ107="","",VLOOKUP(AQ107,'シフト記号表（従来型・ユニット型共通）'!$C$6:$L$47,10,FALSE))</f>
        <v/>
      </c>
      <c r="AR108" s="1390" t="str">
        <f>IF(AR107="","",VLOOKUP(AR107,'シフト記号表（従来型・ユニット型共通）'!$C$6:$L$47,10,FALSE))</f>
        <v/>
      </c>
      <c r="AS108" s="1391" t="str">
        <f>IF(AS107="","",VLOOKUP(AS107,'シフト記号表（従来型・ユニット型共通）'!$C$6:$L$47,10,FALSE))</f>
        <v/>
      </c>
      <c r="AT108" s="1391" t="str">
        <f>IF(AT107="","",VLOOKUP(AT107,'シフト記号表（従来型・ユニット型共通）'!$C$6:$L$47,10,FALSE))</f>
        <v/>
      </c>
      <c r="AU108" s="1391" t="str">
        <f>IF(AU107="","",VLOOKUP(AU107,'シフト記号表（従来型・ユニット型共通）'!$C$6:$L$47,10,FALSE))</f>
        <v/>
      </c>
      <c r="AV108" s="1391" t="str">
        <f>IF(AV107="","",VLOOKUP(AV107,'シフト記号表（従来型・ユニット型共通）'!$C$6:$L$47,10,FALSE))</f>
        <v/>
      </c>
      <c r="AW108" s="1391" t="str">
        <f>IF(AW107="","",VLOOKUP(AW107,'シフト記号表（従来型・ユニット型共通）'!$C$6:$L$47,10,FALSE))</f>
        <v/>
      </c>
      <c r="AX108" s="1392" t="str">
        <f>IF(AX107="","",VLOOKUP(AX107,'シフト記号表（従来型・ユニット型共通）'!$C$6:$L$47,10,FALSE))</f>
        <v/>
      </c>
      <c r="AY108" s="1390" t="str">
        <f>IF(AY107="","",VLOOKUP(AY107,'シフト記号表（従来型・ユニット型共通）'!$C$6:$L$47,10,FALSE))</f>
        <v/>
      </c>
      <c r="AZ108" s="1391" t="str">
        <f>IF(AZ107="","",VLOOKUP(AZ107,'シフト記号表（従来型・ユニット型共通）'!$C$6:$L$47,10,FALSE))</f>
        <v/>
      </c>
      <c r="BA108" s="1391" t="str">
        <f>IF(BA107="","",VLOOKUP(BA107,'シフト記号表（従来型・ユニット型共通）'!$C$6:$L$47,10,FALSE))</f>
        <v/>
      </c>
      <c r="BB108" s="3104">
        <f>IF($BE$3="４週",SUM(W108:AX108),IF($BE$3="暦月",SUM(W108:BA108),""))</f>
        <v>0</v>
      </c>
      <c r="BC108" s="3105"/>
      <c r="BD108" s="3106">
        <f>IF($BE$3="４週",BB108/4,IF($BE$3="暦月",(BB108/($BE$8/7)),""))</f>
        <v>0</v>
      </c>
      <c r="BE108" s="3105"/>
      <c r="BF108" s="3101"/>
      <c r="BG108" s="3102"/>
      <c r="BH108" s="3102"/>
      <c r="BI108" s="3102"/>
      <c r="BJ108" s="3103"/>
    </row>
    <row r="109" spans="2:62" ht="20.25" customHeight="1" x14ac:dyDescent="0.2">
      <c r="B109" s="3079">
        <f>B107+1</f>
        <v>47</v>
      </c>
      <c r="C109" s="3089"/>
      <c r="D109" s="3090"/>
      <c r="E109" s="1385"/>
      <c r="F109" s="1386"/>
      <c r="G109" s="1385"/>
      <c r="H109" s="1386"/>
      <c r="I109" s="3093"/>
      <c r="J109" s="3094"/>
      <c r="K109" s="3097"/>
      <c r="L109" s="3098"/>
      <c r="M109" s="3098"/>
      <c r="N109" s="3090"/>
      <c r="O109" s="3058"/>
      <c r="P109" s="3059"/>
      <c r="Q109" s="3059"/>
      <c r="R109" s="3059"/>
      <c r="S109" s="3060"/>
      <c r="T109" s="1405" t="s">
        <v>2341</v>
      </c>
      <c r="V109" s="1406"/>
      <c r="W109" s="1398"/>
      <c r="X109" s="1399"/>
      <c r="Y109" s="1399"/>
      <c r="Z109" s="1399"/>
      <c r="AA109" s="1399"/>
      <c r="AB109" s="1399"/>
      <c r="AC109" s="1400"/>
      <c r="AD109" s="1398"/>
      <c r="AE109" s="1399"/>
      <c r="AF109" s="1399"/>
      <c r="AG109" s="1399"/>
      <c r="AH109" s="1399"/>
      <c r="AI109" s="1399"/>
      <c r="AJ109" s="1400"/>
      <c r="AK109" s="1398"/>
      <c r="AL109" s="1399"/>
      <c r="AM109" s="1399"/>
      <c r="AN109" s="1399"/>
      <c r="AO109" s="1399"/>
      <c r="AP109" s="1399"/>
      <c r="AQ109" s="1400"/>
      <c r="AR109" s="1398"/>
      <c r="AS109" s="1399"/>
      <c r="AT109" s="1399"/>
      <c r="AU109" s="1399"/>
      <c r="AV109" s="1399"/>
      <c r="AW109" s="1399"/>
      <c r="AX109" s="1400"/>
      <c r="AY109" s="1398"/>
      <c r="AZ109" s="1399"/>
      <c r="BA109" s="1401"/>
      <c r="BB109" s="3064"/>
      <c r="BC109" s="3065"/>
      <c r="BD109" s="3066"/>
      <c r="BE109" s="3067"/>
      <c r="BF109" s="3068"/>
      <c r="BG109" s="3069"/>
      <c r="BH109" s="3069"/>
      <c r="BI109" s="3069"/>
      <c r="BJ109" s="3070"/>
    </row>
    <row r="110" spans="2:62" ht="20.25" customHeight="1" x14ac:dyDescent="0.2">
      <c r="B110" s="3107"/>
      <c r="C110" s="3110"/>
      <c r="D110" s="3111"/>
      <c r="E110" s="1407"/>
      <c r="F110" s="1408">
        <f>C109</f>
        <v>0</v>
      </c>
      <c r="G110" s="1407"/>
      <c r="H110" s="1408">
        <f>I109</f>
        <v>0</v>
      </c>
      <c r="I110" s="3112"/>
      <c r="J110" s="3113"/>
      <c r="K110" s="3114"/>
      <c r="L110" s="3115"/>
      <c r="M110" s="3115"/>
      <c r="N110" s="3111"/>
      <c r="O110" s="3058"/>
      <c r="P110" s="3059"/>
      <c r="Q110" s="3059"/>
      <c r="R110" s="3059"/>
      <c r="S110" s="3060"/>
      <c r="T110" s="1402" t="s">
        <v>2344</v>
      </c>
      <c r="U110" s="1403"/>
      <c r="V110" s="1404"/>
      <c r="W110" s="1390" t="str">
        <f>IF(W109="","",VLOOKUP(W109,'シフト記号表（従来型・ユニット型共通）'!$C$6:$L$47,10,FALSE))</f>
        <v/>
      </c>
      <c r="X110" s="1391" t="str">
        <f>IF(X109="","",VLOOKUP(X109,'シフト記号表（従来型・ユニット型共通）'!$C$6:$L$47,10,FALSE))</f>
        <v/>
      </c>
      <c r="Y110" s="1391" t="str">
        <f>IF(Y109="","",VLOOKUP(Y109,'シフト記号表（従来型・ユニット型共通）'!$C$6:$L$47,10,FALSE))</f>
        <v/>
      </c>
      <c r="Z110" s="1391" t="str">
        <f>IF(Z109="","",VLOOKUP(Z109,'シフト記号表（従来型・ユニット型共通）'!$C$6:$L$47,10,FALSE))</f>
        <v/>
      </c>
      <c r="AA110" s="1391" t="str">
        <f>IF(AA109="","",VLOOKUP(AA109,'シフト記号表（従来型・ユニット型共通）'!$C$6:$L$47,10,FALSE))</f>
        <v/>
      </c>
      <c r="AB110" s="1391" t="str">
        <f>IF(AB109="","",VLOOKUP(AB109,'シフト記号表（従来型・ユニット型共通）'!$C$6:$L$47,10,FALSE))</f>
        <v/>
      </c>
      <c r="AC110" s="1392" t="str">
        <f>IF(AC109="","",VLOOKUP(AC109,'シフト記号表（従来型・ユニット型共通）'!$C$6:$L$47,10,FALSE))</f>
        <v/>
      </c>
      <c r="AD110" s="1390" t="str">
        <f>IF(AD109="","",VLOOKUP(AD109,'シフト記号表（従来型・ユニット型共通）'!$C$6:$L$47,10,FALSE))</f>
        <v/>
      </c>
      <c r="AE110" s="1391" t="str">
        <f>IF(AE109="","",VLOOKUP(AE109,'シフト記号表（従来型・ユニット型共通）'!$C$6:$L$47,10,FALSE))</f>
        <v/>
      </c>
      <c r="AF110" s="1391" t="str">
        <f>IF(AF109="","",VLOOKUP(AF109,'シフト記号表（従来型・ユニット型共通）'!$C$6:$L$47,10,FALSE))</f>
        <v/>
      </c>
      <c r="AG110" s="1391" t="str">
        <f>IF(AG109="","",VLOOKUP(AG109,'シフト記号表（従来型・ユニット型共通）'!$C$6:$L$47,10,FALSE))</f>
        <v/>
      </c>
      <c r="AH110" s="1391" t="str">
        <f>IF(AH109="","",VLOOKUP(AH109,'シフト記号表（従来型・ユニット型共通）'!$C$6:$L$47,10,FALSE))</f>
        <v/>
      </c>
      <c r="AI110" s="1391" t="str">
        <f>IF(AI109="","",VLOOKUP(AI109,'シフト記号表（従来型・ユニット型共通）'!$C$6:$L$47,10,FALSE))</f>
        <v/>
      </c>
      <c r="AJ110" s="1392" t="str">
        <f>IF(AJ109="","",VLOOKUP(AJ109,'シフト記号表（従来型・ユニット型共通）'!$C$6:$L$47,10,FALSE))</f>
        <v/>
      </c>
      <c r="AK110" s="1390" t="str">
        <f>IF(AK109="","",VLOOKUP(AK109,'シフト記号表（従来型・ユニット型共通）'!$C$6:$L$47,10,FALSE))</f>
        <v/>
      </c>
      <c r="AL110" s="1391" t="str">
        <f>IF(AL109="","",VLOOKUP(AL109,'シフト記号表（従来型・ユニット型共通）'!$C$6:$L$47,10,FALSE))</f>
        <v/>
      </c>
      <c r="AM110" s="1391" t="str">
        <f>IF(AM109="","",VLOOKUP(AM109,'シフト記号表（従来型・ユニット型共通）'!$C$6:$L$47,10,FALSE))</f>
        <v/>
      </c>
      <c r="AN110" s="1391" t="str">
        <f>IF(AN109="","",VLOOKUP(AN109,'シフト記号表（従来型・ユニット型共通）'!$C$6:$L$47,10,FALSE))</f>
        <v/>
      </c>
      <c r="AO110" s="1391" t="str">
        <f>IF(AO109="","",VLOOKUP(AO109,'シフト記号表（従来型・ユニット型共通）'!$C$6:$L$47,10,FALSE))</f>
        <v/>
      </c>
      <c r="AP110" s="1391" t="str">
        <f>IF(AP109="","",VLOOKUP(AP109,'シフト記号表（従来型・ユニット型共通）'!$C$6:$L$47,10,FALSE))</f>
        <v/>
      </c>
      <c r="AQ110" s="1392" t="str">
        <f>IF(AQ109="","",VLOOKUP(AQ109,'シフト記号表（従来型・ユニット型共通）'!$C$6:$L$47,10,FALSE))</f>
        <v/>
      </c>
      <c r="AR110" s="1390" t="str">
        <f>IF(AR109="","",VLOOKUP(AR109,'シフト記号表（従来型・ユニット型共通）'!$C$6:$L$47,10,FALSE))</f>
        <v/>
      </c>
      <c r="AS110" s="1391" t="str">
        <f>IF(AS109="","",VLOOKUP(AS109,'シフト記号表（従来型・ユニット型共通）'!$C$6:$L$47,10,FALSE))</f>
        <v/>
      </c>
      <c r="AT110" s="1391" t="str">
        <f>IF(AT109="","",VLOOKUP(AT109,'シフト記号表（従来型・ユニット型共通）'!$C$6:$L$47,10,FALSE))</f>
        <v/>
      </c>
      <c r="AU110" s="1391" t="str">
        <f>IF(AU109="","",VLOOKUP(AU109,'シフト記号表（従来型・ユニット型共通）'!$C$6:$L$47,10,FALSE))</f>
        <v/>
      </c>
      <c r="AV110" s="1391" t="str">
        <f>IF(AV109="","",VLOOKUP(AV109,'シフト記号表（従来型・ユニット型共通）'!$C$6:$L$47,10,FALSE))</f>
        <v/>
      </c>
      <c r="AW110" s="1391" t="str">
        <f>IF(AW109="","",VLOOKUP(AW109,'シフト記号表（従来型・ユニット型共通）'!$C$6:$L$47,10,FALSE))</f>
        <v/>
      </c>
      <c r="AX110" s="1392" t="str">
        <f>IF(AX109="","",VLOOKUP(AX109,'シフト記号表（従来型・ユニット型共通）'!$C$6:$L$47,10,FALSE))</f>
        <v/>
      </c>
      <c r="AY110" s="1390" t="str">
        <f>IF(AY109="","",VLOOKUP(AY109,'シフト記号表（従来型・ユニット型共通）'!$C$6:$L$47,10,FALSE))</f>
        <v/>
      </c>
      <c r="AZ110" s="1391" t="str">
        <f>IF(AZ109="","",VLOOKUP(AZ109,'シフト記号表（従来型・ユニット型共通）'!$C$6:$L$47,10,FALSE))</f>
        <v/>
      </c>
      <c r="BA110" s="1391" t="str">
        <f>IF(BA109="","",VLOOKUP(BA109,'シフト記号表（従来型・ユニット型共通）'!$C$6:$L$47,10,FALSE))</f>
        <v/>
      </c>
      <c r="BB110" s="3104">
        <f>IF($BE$3="４週",SUM(W110:AX110),IF($BE$3="暦月",SUM(W110:BA110),""))</f>
        <v>0</v>
      </c>
      <c r="BC110" s="3105"/>
      <c r="BD110" s="3106">
        <f>IF($BE$3="４週",BB110/4,IF($BE$3="暦月",(BB110/($BE$8/7)),""))</f>
        <v>0</v>
      </c>
      <c r="BE110" s="3105"/>
      <c r="BF110" s="3101"/>
      <c r="BG110" s="3102"/>
      <c r="BH110" s="3102"/>
      <c r="BI110" s="3102"/>
      <c r="BJ110" s="3103"/>
    </row>
    <row r="111" spans="2:62" ht="20.25" customHeight="1" x14ac:dyDescent="0.2">
      <c r="B111" s="3079">
        <f>B109+1</f>
        <v>48</v>
      </c>
      <c r="C111" s="3089"/>
      <c r="D111" s="3090"/>
      <c r="E111" s="1385"/>
      <c r="F111" s="1386"/>
      <c r="G111" s="1385"/>
      <c r="H111" s="1386"/>
      <c r="I111" s="3093"/>
      <c r="J111" s="3094"/>
      <c r="K111" s="3097"/>
      <c r="L111" s="3098"/>
      <c r="M111" s="3098"/>
      <c r="N111" s="3090"/>
      <c r="O111" s="3058"/>
      <c r="P111" s="3059"/>
      <c r="Q111" s="3059"/>
      <c r="R111" s="3059"/>
      <c r="S111" s="3060"/>
      <c r="T111" s="1405" t="s">
        <v>2341</v>
      </c>
      <c r="V111" s="1406"/>
      <c r="W111" s="1398"/>
      <c r="X111" s="1399"/>
      <c r="Y111" s="1399"/>
      <c r="Z111" s="1399"/>
      <c r="AA111" s="1399"/>
      <c r="AB111" s="1399"/>
      <c r="AC111" s="1400"/>
      <c r="AD111" s="1398"/>
      <c r="AE111" s="1399"/>
      <c r="AF111" s="1399"/>
      <c r="AG111" s="1399"/>
      <c r="AH111" s="1399"/>
      <c r="AI111" s="1399"/>
      <c r="AJ111" s="1400"/>
      <c r="AK111" s="1398"/>
      <c r="AL111" s="1399"/>
      <c r="AM111" s="1399"/>
      <c r="AN111" s="1399"/>
      <c r="AO111" s="1399"/>
      <c r="AP111" s="1399"/>
      <c r="AQ111" s="1400"/>
      <c r="AR111" s="1398"/>
      <c r="AS111" s="1399"/>
      <c r="AT111" s="1399"/>
      <c r="AU111" s="1399"/>
      <c r="AV111" s="1399"/>
      <c r="AW111" s="1399"/>
      <c r="AX111" s="1400"/>
      <c r="AY111" s="1398"/>
      <c r="AZ111" s="1399"/>
      <c r="BA111" s="1401"/>
      <c r="BB111" s="3064"/>
      <c r="BC111" s="3065"/>
      <c r="BD111" s="3066"/>
      <c r="BE111" s="3067"/>
      <c r="BF111" s="3068"/>
      <c r="BG111" s="3069"/>
      <c r="BH111" s="3069"/>
      <c r="BI111" s="3069"/>
      <c r="BJ111" s="3070"/>
    </row>
    <row r="112" spans="2:62" ht="20.25" customHeight="1" x14ac:dyDescent="0.2">
      <c r="B112" s="3107"/>
      <c r="C112" s="3110"/>
      <c r="D112" s="3111"/>
      <c r="E112" s="1407"/>
      <c r="F112" s="1408">
        <f>C111</f>
        <v>0</v>
      </c>
      <c r="G112" s="1407"/>
      <c r="H112" s="1408">
        <f>I111</f>
        <v>0</v>
      </c>
      <c r="I112" s="3112"/>
      <c r="J112" s="3113"/>
      <c r="K112" s="3114"/>
      <c r="L112" s="3115"/>
      <c r="M112" s="3115"/>
      <c r="N112" s="3111"/>
      <c r="O112" s="3058"/>
      <c r="P112" s="3059"/>
      <c r="Q112" s="3059"/>
      <c r="R112" s="3059"/>
      <c r="S112" s="3060"/>
      <c r="T112" s="1402" t="s">
        <v>2344</v>
      </c>
      <c r="U112" s="1403"/>
      <c r="V112" s="1404"/>
      <c r="W112" s="1390" t="str">
        <f>IF(W111="","",VLOOKUP(W111,'シフト記号表（従来型・ユニット型共通）'!$C$6:$L$47,10,FALSE))</f>
        <v/>
      </c>
      <c r="X112" s="1391" t="str">
        <f>IF(X111="","",VLOOKUP(X111,'シフト記号表（従来型・ユニット型共通）'!$C$6:$L$47,10,FALSE))</f>
        <v/>
      </c>
      <c r="Y112" s="1391" t="str">
        <f>IF(Y111="","",VLOOKUP(Y111,'シフト記号表（従来型・ユニット型共通）'!$C$6:$L$47,10,FALSE))</f>
        <v/>
      </c>
      <c r="Z112" s="1391" t="str">
        <f>IF(Z111="","",VLOOKUP(Z111,'シフト記号表（従来型・ユニット型共通）'!$C$6:$L$47,10,FALSE))</f>
        <v/>
      </c>
      <c r="AA112" s="1391" t="str">
        <f>IF(AA111="","",VLOOKUP(AA111,'シフト記号表（従来型・ユニット型共通）'!$C$6:$L$47,10,FALSE))</f>
        <v/>
      </c>
      <c r="AB112" s="1391" t="str">
        <f>IF(AB111="","",VLOOKUP(AB111,'シフト記号表（従来型・ユニット型共通）'!$C$6:$L$47,10,FALSE))</f>
        <v/>
      </c>
      <c r="AC112" s="1392" t="str">
        <f>IF(AC111="","",VLOOKUP(AC111,'シフト記号表（従来型・ユニット型共通）'!$C$6:$L$47,10,FALSE))</f>
        <v/>
      </c>
      <c r="AD112" s="1390" t="str">
        <f>IF(AD111="","",VLOOKUP(AD111,'シフト記号表（従来型・ユニット型共通）'!$C$6:$L$47,10,FALSE))</f>
        <v/>
      </c>
      <c r="AE112" s="1391" t="str">
        <f>IF(AE111="","",VLOOKUP(AE111,'シフト記号表（従来型・ユニット型共通）'!$C$6:$L$47,10,FALSE))</f>
        <v/>
      </c>
      <c r="AF112" s="1391" t="str">
        <f>IF(AF111="","",VLOOKUP(AF111,'シフト記号表（従来型・ユニット型共通）'!$C$6:$L$47,10,FALSE))</f>
        <v/>
      </c>
      <c r="AG112" s="1391" t="str">
        <f>IF(AG111="","",VLOOKUP(AG111,'シフト記号表（従来型・ユニット型共通）'!$C$6:$L$47,10,FALSE))</f>
        <v/>
      </c>
      <c r="AH112" s="1391" t="str">
        <f>IF(AH111="","",VLOOKUP(AH111,'シフト記号表（従来型・ユニット型共通）'!$C$6:$L$47,10,FALSE))</f>
        <v/>
      </c>
      <c r="AI112" s="1391" t="str">
        <f>IF(AI111="","",VLOOKUP(AI111,'シフト記号表（従来型・ユニット型共通）'!$C$6:$L$47,10,FALSE))</f>
        <v/>
      </c>
      <c r="AJ112" s="1392" t="str">
        <f>IF(AJ111="","",VLOOKUP(AJ111,'シフト記号表（従来型・ユニット型共通）'!$C$6:$L$47,10,FALSE))</f>
        <v/>
      </c>
      <c r="AK112" s="1390" t="str">
        <f>IF(AK111="","",VLOOKUP(AK111,'シフト記号表（従来型・ユニット型共通）'!$C$6:$L$47,10,FALSE))</f>
        <v/>
      </c>
      <c r="AL112" s="1391" t="str">
        <f>IF(AL111="","",VLOOKUP(AL111,'シフト記号表（従来型・ユニット型共通）'!$C$6:$L$47,10,FALSE))</f>
        <v/>
      </c>
      <c r="AM112" s="1391" t="str">
        <f>IF(AM111="","",VLOOKUP(AM111,'シフト記号表（従来型・ユニット型共通）'!$C$6:$L$47,10,FALSE))</f>
        <v/>
      </c>
      <c r="AN112" s="1391" t="str">
        <f>IF(AN111="","",VLOOKUP(AN111,'シフト記号表（従来型・ユニット型共通）'!$C$6:$L$47,10,FALSE))</f>
        <v/>
      </c>
      <c r="AO112" s="1391" t="str">
        <f>IF(AO111="","",VLOOKUP(AO111,'シフト記号表（従来型・ユニット型共通）'!$C$6:$L$47,10,FALSE))</f>
        <v/>
      </c>
      <c r="AP112" s="1391" t="str">
        <f>IF(AP111="","",VLOOKUP(AP111,'シフト記号表（従来型・ユニット型共通）'!$C$6:$L$47,10,FALSE))</f>
        <v/>
      </c>
      <c r="AQ112" s="1392" t="str">
        <f>IF(AQ111="","",VLOOKUP(AQ111,'シフト記号表（従来型・ユニット型共通）'!$C$6:$L$47,10,FALSE))</f>
        <v/>
      </c>
      <c r="AR112" s="1390" t="str">
        <f>IF(AR111="","",VLOOKUP(AR111,'シフト記号表（従来型・ユニット型共通）'!$C$6:$L$47,10,FALSE))</f>
        <v/>
      </c>
      <c r="AS112" s="1391" t="str">
        <f>IF(AS111="","",VLOOKUP(AS111,'シフト記号表（従来型・ユニット型共通）'!$C$6:$L$47,10,FALSE))</f>
        <v/>
      </c>
      <c r="AT112" s="1391" t="str">
        <f>IF(AT111="","",VLOOKUP(AT111,'シフト記号表（従来型・ユニット型共通）'!$C$6:$L$47,10,FALSE))</f>
        <v/>
      </c>
      <c r="AU112" s="1391" t="str">
        <f>IF(AU111="","",VLOOKUP(AU111,'シフト記号表（従来型・ユニット型共通）'!$C$6:$L$47,10,FALSE))</f>
        <v/>
      </c>
      <c r="AV112" s="1391" t="str">
        <f>IF(AV111="","",VLOOKUP(AV111,'シフト記号表（従来型・ユニット型共通）'!$C$6:$L$47,10,FALSE))</f>
        <v/>
      </c>
      <c r="AW112" s="1391" t="str">
        <f>IF(AW111="","",VLOOKUP(AW111,'シフト記号表（従来型・ユニット型共通）'!$C$6:$L$47,10,FALSE))</f>
        <v/>
      </c>
      <c r="AX112" s="1392" t="str">
        <f>IF(AX111="","",VLOOKUP(AX111,'シフト記号表（従来型・ユニット型共通）'!$C$6:$L$47,10,FALSE))</f>
        <v/>
      </c>
      <c r="AY112" s="1390" t="str">
        <f>IF(AY111="","",VLOOKUP(AY111,'シフト記号表（従来型・ユニット型共通）'!$C$6:$L$47,10,FALSE))</f>
        <v/>
      </c>
      <c r="AZ112" s="1391" t="str">
        <f>IF(AZ111="","",VLOOKUP(AZ111,'シフト記号表（従来型・ユニット型共通）'!$C$6:$L$47,10,FALSE))</f>
        <v/>
      </c>
      <c r="BA112" s="1391" t="str">
        <f>IF(BA111="","",VLOOKUP(BA111,'シフト記号表（従来型・ユニット型共通）'!$C$6:$L$47,10,FALSE))</f>
        <v/>
      </c>
      <c r="BB112" s="3104">
        <f>IF($BE$3="４週",SUM(W112:AX112),IF($BE$3="暦月",SUM(W112:BA112),""))</f>
        <v>0</v>
      </c>
      <c r="BC112" s="3105"/>
      <c r="BD112" s="3106">
        <f>IF($BE$3="４週",BB112/4,IF($BE$3="暦月",(BB112/($BE$8/7)),""))</f>
        <v>0</v>
      </c>
      <c r="BE112" s="3105"/>
      <c r="BF112" s="3101"/>
      <c r="BG112" s="3102"/>
      <c r="BH112" s="3102"/>
      <c r="BI112" s="3102"/>
      <c r="BJ112" s="3103"/>
    </row>
    <row r="113" spans="2:62" ht="20.25" customHeight="1" x14ac:dyDescent="0.2">
      <c r="B113" s="3079">
        <f>B111+1</f>
        <v>49</v>
      </c>
      <c r="C113" s="3089"/>
      <c r="D113" s="3090"/>
      <c r="E113" s="1385"/>
      <c r="F113" s="1386"/>
      <c r="G113" s="1385"/>
      <c r="H113" s="1386"/>
      <c r="I113" s="3093"/>
      <c r="J113" s="3094"/>
      <c r="K113" s="3097"/>
      <c r="L113" s="3098"/>
      <c r="M113" s="3098"/>
      <c r="N113" s="3090"/>
      <c r="O113" s="3058"/>
      <c r="P113" s="3059"/>
      <c r="Q113" s="3059"/>
      <c r="R113" s="3059"/>
      <c r="S113" s="3060"/>
      <c r="T113" s="1405" t="s">
        <v>2341</v>
      </c>
      <c r="V113" s="1406"/>
      <c r="W113" s="1398"/>
      <c r="X113" s="1399"/>
      <c r="Y113" s="1399"/>
      <c r="Z113" s="1399"/>
      <c r="AA113" s="1399"/>
      <c r="AB113" s="1399"/>
      <c r="AC113" s="1400"/>
      <c r="AD113" s="1398"/>
      <c r="AE113" s="1399"/>
      <c r="AF113" s="1399"/>
      <c r="AG113" s="1399"/>
      <c r="AH113" s="1399"/>
      <c r="AI113" s="1399"/>
      <c r="AJ113" s="1400"/>
      <c r="AK113" s="1398"/>
      <c r="AL113" s="1399"/>
      <c r="AM113" s="1399"/>
      <c r="AN113" s="1399"/>
      <c r="AO113" s="1399"/>
      <c r="AP113" s="1399"/>
      <c r="AQ113" s="1400"/>
      <c r="AR113" s="1398"/>
      <c r="AS113" s="1399"/>
      <c r="AT113" s="1399"/>
      <c r="AU113" s="1399"/>
      <c r="AV113" s="1399"/>
      <c r="AW113" s="1399"/>
      <c r="AX113" s="1400"/>
      <c r="AY113" s="1398"/>
      <c r="AZ113" s="1399"/>
      <c r="BA113" s="1401"/>
      <c r="BB113" s="3064"/>
      <c r="BC113" s="3065"/>
      <c r="BD113" s="3066"/>
      <c r="BE113" s="3067"/>
      <c r="BF113" s="3068"/>
      <c r="BG113" s="3069"/>
      <c r="BH113" s="3069"/>
      <c r="BI113" s="3069"/>
      <c r="BJ113" s="3070"/>
    </row>
    <row r="114" spans="2:62" ht="20.25" customHeight="1" x14ac:dyDescent="0.2">
      <c r="B114" s="3107"/>
      <c r="C114" s="3110"/>
      <c r="D114" s="3111"/>
      <c r="E114" s="1407"/>
      <c r="F114" s="1408">
        <f>C113</f>
        <v>0</v>
      </c>
      <c r="G114" s="1407"/>
      <c r="H114" s="1408">
        <f>I113</f>
        <v>0</v>
      </c>
      <c r="I114" s="3112"/>
      <c r="J114" s="3113"/>
      <c r="K114" s="3114"/>
      <c r="L114" s="3115"/>
      <c r="M114" s="3115"/>
      <c r="N114" s="3111"/>
      <c r="O114" s="3058"/>
      <c r="P114" s="3059"/>
      <c r="Q114" s="3059"/>
      <c r="R114" s="3059"/>
      <c r="S114" s="3060"/>
      <c r="T114" s="1402" t="s">
        <v>2344</v>
      </c>
      <c r="U114" s="1403"/>
      <c r="V114" s="1404"/>
      <c r="W114" s="1390" t="str">
        <f>IF(W113="","",VLOOKUP(W113,'シフト記号表（従来型・ユニット型共通）'!$C$6:$L$47,10,FALSE))</f>
        <v/>
      </c>
      <c r="X114" s="1391" t="str">
        <f>IF(X113="","",VLOOKUP(X113,'シフト記号表（従来型・ユニット型共通）'!$C$6:$L$47,10,FALSE))</f>
        <v/>
      </c>
      <c r="Y114" s="1391" t="str">
        <f>IF(Y113="","",VLOOKUP(Y113,'シフト記号表（従来型・ユニット型共通）'!$C$6:$L$47,10,FALSE))</f>
        <v/>
      </c>
      <c r="Z114" s="1391" t="str">
        <f>IF(Z113="","",VLOOKUP(Z113,'シフト記号表（従来型・ユニット型共通）'!$C$6:$L$47,10,FALSE))</f>
        <v/>
      </c>
      <c r="AA114" s="1391" t="str">
        <f>IF(AA113="","",VLOOKUP(AA113,'シフト記号表（従来型・ユニット型共通）'!$C$6:$L$47,10,FALSE))</f>
        <v/>
      </c>
      <c r="AB114" s="1391" t="str">
        <f>IF(AB113="","",VLOOKUP(AB113,'シフト記号表（従来型・ユニット型共通）'!$C$6:$L$47,10,FALSE))</f>
        <v/>
      </c>
      <c r="AC114" s="1392" t="str">
        <f>IF(AC113="","",VLOOKUP(AC113,'シフト記号表（従来型・ユニット型共通）'!$C$6:$L$47,10,FALSE))</f>
        <v/>
      </c>
      <c r="AD114" s="1390" t="str">
        <f>IF(AD113="","",VLOOKUP(AD113,'シフト記号表（従来型・ユニット型共通）'!$C$6:$L$47,10,FALSE))</f>
        <v/>
      </c>
      <c r="AE114" s="1391" t="str">
        <f>IF(AE113="","",VLOOKUP(AE113,'シフト記号表（従来型・ユニット型共通）'!$C$6:$L$47,10,FALSE))</f>
        <v/>
      </c>
      <c r="AF114" s="1391" t="str">
        <f>IF(AF113="","",VLOOKUP(AF113,'シフト記号表（従来型・ユニット型共通）'!$C$6:$L$47,10,FALSE))</f>
        <v/>
      </c>
      <c r="AG114" s="1391" t="str">
        <f>IF(AG113="","",VLOOKUP(AG113,'シフト記号表（従来型・ユニット型共通）'!$C$6:$L$47,10,FALSE))</f>
        <v/>
      </c>
      <c r="AH114" s="1391" t="str">
        <f>IF(AH113="","",VLOOKUP(AH113,'シフト記号表（従来型・ユニット型共通）'!$C$6:$L$47,10,FALSE))</f>
        <v/>
      </c>
      <c r="AI114" s="1391" t="str">
        <f>IF(AI113="","",VLOOKUP(AI113,'シフト記号表（従来型・ユニット型共通）'!$C$6:$L$47,10,FALSE))</f>
        <v/>
      </c>
      <c r="AJ114" s="1392" t="str">
        <f>IF(AJ113="","",VLOOKUP(AJ113,'シフト記号表（従来型・ユニット型共通）'!$C$6:$L$47,10,FALSE))</f>
        <v/>
      </c>
      <c r="AK114" s="1390" t="str">
        <f>IF(AK113="","",VLOOKUP(AK113,'シフト記号表（従来型・ユニット型共通）'!$C$6:$L$47,10,FALSE))</f>
        <v/>
      </c>
      <c r="AL114" s="1391" t="str">
        <f>IF(AL113="","",VLOOKUP(AL113,'シフト記号表（従来型・ユニット型共通）'!$C$6:$L$47,10,FALSE))</f>
        <v/>
      </c>
      <c r="AM114" s="1391" t="str">
        <f>IF(AM113="","",VLOOKUP(AM113,'シフト記号表（従来型・ユニット型共通）'!$C$6:$L$47,10,FALSE))</f>
        <v/>
      </c>
      <c r="AN114" s="1391" t="str">
        <f>IF(AN113="","",VLOOKUP(AN113,'シフト記号表（従来型・ユニット型共通）'!$C$6:$L$47,10,FALSE))</f>
        <v/>
      </c>
      <c r="AO114" s="1391" t="str">
        <f>IF(AO113="","",VLOOKUP(AO113,'シフト記号表（従来型・ユニット型共通）'!$C$6:$L$47,10,FALSE))</f>
        <v/>
      </c>
      <c r="AP114" s="1391" t="str">
        <f>IF(AP113="","",VLOOKUP(AP113,'シフト記号表（従来型・ユニット型共通）'!$C$6:$L$47,10,FALSE))</f>
        <v/>
      </c>
      <c r="AQ114" s="1392" t="str">
        <f>IF(AQ113="","",VLOOKUP(AQ113,'シフト記号表（従来型・ユニット型共通）'!$C$6:$L$47,10,FALSE))</f>
        <v/>
      </c>
      <c r="AR114" s="1390" t="str">
        <f>IF(AR113="","",VLOOKUP(AR113,'シフト記号表（従来型・ユニット型共通）'!$C$6:$L$47,10,FALSE))</f>
        <v/>
      </c>
      <c r="AS114" s="1391" t="str">
        <f>IF(AS113="","",VLOOKUP(AS113,'シフト記号表（従来型・ユニット型共通）'!$C$6:$L$47,10,FALSE))</f>
        <v/>
      </c>
      <c r="AT114" s="1391" t="str">
        <f>IF(AT113="","",VLOOKUP(AT113,'シフト記号表（従来型・ユニット型共通）'!$C$6:$L$47,10,FALSE))</f>
        <v/>
      </c>
      <c r="AU114" s="1391" t="str">
        <f>IF(AU113="","",VLOOKUP(AU113,'シフト記号表（従来型・ユニット型共通）'!$C$6:$L$47,10,FALSE))</f>
        <v/>
      </c>
      <c r="AV114" s="1391" t="str">
        <f>IF(AV113="","",VLOOKUP(AV113,'シフト記号表（従来型・ユニット型共通）'!$C$6:$L$47,10,FALSE))</f>
        <v/>
      </c>
      <c r="AW114" s="1391" t="str">
        <f>IF(AW113="","",VLOOKUP(AW113,'シフト記号表（従来型・ユニット型共通）'!$C$6:$L$47,10,FALSE))</f>
        <v/>
      </c>
      <c r="AX114" s="1392" t="str">
        <f>IF(AX113="","",VLOOKUP(AX113,'シフト記号表（従来型・ユニット型共通）'!$C$6:$L$47,10,FALSE))</f>
        <v/>
      </c>
      <c r="AY114" s="1390" t="str">
        <f>IF(AY113="","",VLOOKUP(AY113,'シフト記号表（従来型・ユニット型共通）'!$C$6:$L$47,10,FALSE))</f>
        <v/>
      </c>
      <c r="AZ114" s="1391" t="str">
        <f>IF(AZ113="","",VLOOKUP(AZ113,'シフト記号表（従来型・ユニット型共通）'!$C$6:$L$47,10,FALSE))</f>
        <v/>
      </c>
      <c r="BA114" s="1391" t="str">
        <f>IF(BA113="","",VLOOKUP(BA113,'シフト記号表（従来型・ユニット型共通）'!$C$6:$L$47,10,FALSE))</f>
        <v/>
      </c>
      <c r="BB114" s="3104">
        <f>IF($BE$3="４週",SUM(W114:AX114),IF($BE$3="暦月",SUM(W114:BA114),""))</f>
        <v>0</v>
      </c>
      <c r="BC114" s="3105"/>
      <c r="BD114" s="3106">
        <f>IF($BE$3="４週",BB114/4,IF($BE$3="暦月",(BB114/($BE$8/7)),""))</f>
        <v>0</v>
      </c>
      <c r="BE114" s="3105"/>
      <c r="BF114" s="3101"/>
      <c r="BG114" s="3102"/>
      <c r="BH114" s="3102"/>
      <c r="BI114" s="3102"/>
      <c r="BJ114" s="3103"/>
    </row>
    <row r="115" spans="2:62" ht="20.25" customHeight="1" x14ac:dyDescent="0.2">
      <c r="B115" s="3079">
        <f>B113+1</f>
        <v>50</v>
      </c>
      <c r="C115" s="3089"/>
      <c r="D115" s="3090"/>
      <c r="E115" s="1385"/>
      <c r="F115" s="1386"/>
      <c r="G115" s="1385"/>
      <c r="H115" s="1386"/>
      <c r="I115" s="3093"/>
      <c r="J115" s="3094"/>
      <c r="K115" s="3097"/>
      <c r="L115" s="3098"/>
      <c r="M115" s="3098"/>
      <c r="N115" s="3090"/>
      <c r="O115" s="3058"/>
      <c r="P115" s="3059"/>
      <c r="Q115" s="3059"/>
      <c r="R115" s="3059"/>
      <c r="S115" s="3060"/>
      <c r="T115" s="1405" t="s">
        <v>2341</v>
      </c>
      <c r="V115" s="1406"/>
      <c r="W115" s="1398"/>
      <c r="X115" s="1399"/>
      <c r="Y115" s="1399"/>
      <c r="Z115" s="1399"/>
      <c r="AA115" s="1399"/>
      <c r="AB115" s="1399"/>
      <c r="AC115" s="1400"/>
      <c r="AD115" s="1398"/>
      <c r="AE115" s="1399"/>
      <c r="AF115" s="1399"/>
      <c r="AG115" s="1399"/>
      <c r="AH115" s="1399"/>
      <c r="AI115" s="1399"/>
      <c r="AJ115" s="1400"/>
      <c r="AK115" s="1398"/>
      <c r="AL115" s="1399"/>
      <c r="AM115" s="1399"/>
      <c r="AN115" s="1399"/>
      <c r="AO115" s="1399"/>
      <c r="AP115" s="1399"/>
      <c r="AQ115" s="1400"/>
      <c r="AR115" s="1398"/>
      <c r="AS115" s="1399"/>
      <c r="AT115" s="1399"/>
      <c r="AU115" s="1399"/>
      <c r="AV115" s="1399"/>
      <c r="AW115" s="1399"/>
      <c r="AX115" s="1400"/>
      <c r="AY115" s="1398"/>
      <c r="AZ115" s="1399"/>
      <c r="BA115" s="1401"/>
      <c r="BB115" s="3064"/>
      <c r="BC115" s="3065"/>
      <c r="BD115" s="3066"/>
      <c r="BE115" s="3067"/>
      <c r="BF115" s="3068"/>
      <c r="BG115" s="3069"/>
      <c r="BH115" s="3069"/>
      <c r="BI115" s="3069"/>
      <c r="BJ115" s="3070"/>
    </row>
    <row r="116" spans="2:62" ht="20.25" customHeight="1" x14ac:dyDescent="0.2">
      <c r="B116" s="3107"/>
      <c r="C116" s="3110"/>
      <c r="D116" s="3111"/>
      <c r="E116" s="1407"/>
      <c r="F116" s="1408">
        <f>C115</f>
        <v>0</v>
      </c>
      <c r="G116" s="1407"/>
      <c r="H116" s="1408">
        <f>I115</f>
        <v>0</v>
      </c>
      <c r="I116" s="3112"/>
      <c r="J116" s="3113"/>
      <c r="K116" s="3114"/>
      <c r="L116" s="3115"/>
      <c r="M116" s="3115"/>
      <c r="N116" s="3111"/>
      <c r="O116" s="3058"/>
      <c r="P116" s="3059"/>
      <c r="Q116" s="3059"/>
      <c r="R116" s="3059"/>
      <c r="S116" s="3060"/>
      <c r="T116" s="1402" t="s">
        <v>2344</v>
      </c>
      <c r="U116" s="1403"/>
      <c r="V116" s="1404"/>
      <c r="W116" s="1390" t="str">
        <f>IF(W115="","",VLOOKUP(W115,'シフト記号表（従来型・ユニット型共通）'!$C$6:$L$47,10,FALSE))</f>
        <v/>
      </c>
      <c r="X116" s="1391" t="str">
        <f>IF(X115="","",VLOOKUP(X115,'シフト記号表（従来型・ユニット型共通）'!$C$6:$L$47,10,FALSE))</f>
        <v/>
      </c>
      <c r="Y116" s="1391" t="str">
        <f>IF(Y115="","",VLOOKUP(Y115,'シフト記号表（従来型・ユニット型共通）'!$C$6:$L$47,10,FALSE))</f>
        <v/>
      </c>
      <c r="Z116" s="1391" t="str">
        <f>IF(Z115="","",VLOOKUP(Z115,'シフト記号表（従来型・ユニット型共通）'!$C$6:$L$47,10,FALSE))</f>
        <v/>
      </c>
      <c r="AA116" s="1391" t="str">
        <f>IF(AA115="","",VLOOKUP(AA115,'シフト記号表（従来型・ユニット型共通）'!$C$6:$L$47,10,FALSE))</f>
        <v/>
      </c>
      <c r="AB116" s="1391" t="str">
        <f>IF(AB115="","",VLOOKUP(AB115,'シフト記号表（従来型・ユニット型共通）'!$C$6:$L$47,10,FALSE))</f>
        <v/>
      </c>
      <c r="AC116" s="1392" t="str">
        <f>IF(AC115="","",VLOOKUP(AC115,'シフト記号表（従来型・ユニット型共通）'!$C$6:$L$47,10,FALSE))</f>
        <v/>
      </c>
      <c r="AD116" s="1390" t="str">
        <f>IF(AD115="","",VLOOKUP(AD115,'シフト記号表（従来型・ユニット型共通）'!$C$6:$L$47,10,FALSE))</f>
        <v/>
      </c>
      <c r="AE116" s="1391" t="str">
        <f>IF(AE115="","",VLOOKUP(AE115,'シフト記号表（従来型・ユニット型共通）'!$C$6:$L$47,10,FALSE))</f>
        <v/>
      </c>
      <c r="AF116" s="1391" t="str">
        <f>IF(AF115="","",VLOOKUP(AF115,'シフト記号表（従来型・ユニット型共通）'!$C$6:$L$47,10,FALSE))</f>
        <v/>
      </c>
      <c r="AG116" s="1391" t="str">
        <f>IF(AG115="","",VLOOKUP(AG115,'シフト記号表（従来型・ユニット型共通）'!$C$6:$L$47,10,FALSE))</f>
        <v/>
      </c>
      <c r="AH116" s="1391" t="str">
        <f>IF(AH115="","",VLOOKUP(AH115,'シフト記号表（従来型・ユニット型共通）'!$C$6:$L$47,10,FALSE))</f>
        <v/>
      </c>
      <c r="AI116" s="1391" t="str">
        <f>IF(AI115="","",VLOOKUP(AI115,'シフト記号表（従来型・ユニット型共通）'!$C$6:$L$47,10,FALSE))</f>
        <v/>
      </c>
      <c r="AJ116" s="1392" t="str">
        <f>IF(AJ115="","",VLOOKUP(AJ115,'シフト記号表（従来型・ユニット型共通）'!$C$6:$L$47,10,FALSE))</f>
        <v/>
      </c>
      <c r="AK116" s="1390" t="str">
        <f>IF(AK115="","",VLOOKUP(AK115,'シフト記号表（従来型・ユニット型共通）'!$C$6:$L$47,10,FALSE))</f>
        <v/>
      </c>
      <c r="AL116" s="1391" t="str">
        <f>IF(AL115="","",VLOOKUP(AL115,'シフト記号表（従来型・ユニット型共通）'!$C$6:$L$47,10,FALSE))</f>
        <v/>
      </c>
      <c r="AM116" s="1391" t="str">
        <f>IF(AM115="","",VLOOKUP(AM115,'シフト記号表（従来型・ユニット型共通）'!$C$6:$L$47,10,FALSE))</f>
        <v/>
      </c>
      <c r="AN116" s="1391" t="str">
        <f>IF(AN115="","",VLOOKUP(AN115,'シフト記号表（従来型・ユニット型共通）'!$C$6:$L$47,10,FALSE))</f>
        <v/>
      </c>
      <c r="AO116" s="1391" t="str">
        <f>IF(AO115="","",VLOOKUP(AO115,'シフト記号表（従来型・ユニット型共通）'!$C$6:$L$47,10,FALSE))</f>
        <v/>
      </c>
      <c r="AP116" s="1391" t="str">
        <f>IF(AP115="","",VLOOKUP(AP115,'シフト記号表（従来型・ユニット型共通）'!$C$6:$L$47,10,FALSE))</f>
        <v/>
      </c>
      <c r="AQ116" s="1392" t="str">
        <f>IF(AQ115="","",VLOOKUP(AQ115,'シフト記号表（従来型・ユニット型共通）'!$C$6:$L$47,10,FALSE))</f>
        <v/>
      </c>
      <c r="AR116" s="1390" t="str">
        <f>IF(AR115="","",VLOOKUP(AR115,'シフト記号表（従来型・ユニット型共通）'!$C$6:$L$47,10,FALSE))</f>
        <v/>
      </c>
      <c r="AS116" s="1391" t="str">
        <f>IF(AS115="","",VLOOKUP(AS115,'シフト記号表（従来型・ユニット型共通）'!$C$6:$L$47,10,FALSE))</f>
        <v/>
      </c>
      <c r="AT116" s="1391" t="str">
        <f>IF(AT115="","",VLOOKUP(AT115,'シフト記号表（従来型・ユニット型共通）'!$C$6:$L$47,10,FALSE))</f>
        <v/>
      </c>
      <c r="AU116" s="1391" t="str">
        <f>IF(AU115="","",VLOOKUP(AU115,'シフト記号表（従来型・ユニット型共通）'!$C$6:$L$47,10,FALSE))</f>
        <v/>
      </c>
      <c r="AV116" s="1391" t="str">
        <f>IF(AV115="","",VLOOKUP(AV115,'シフト記号表（従来型・ユニット型共通）'!$C$6:$L$47,10,FALSE))</f>
        <v/>
      </c>
      <c r="AW116" s="1391" t="str">
        <f>IF(AW115="","",VLOOKUP(AW115,'シフト記号表（従来型・ユニット型共通）'!$C$6:$L$47,10,FALSE))</f>
        <v/>
      </c>
      <c r="AX116" s="1392" t="str">
        <f>IF(AX115="","",VLOOKUP(AX115,'シフト記号表（従来型・ユニット型共通）'!$C$6:$L$47,10,FALSE))</f>
        <v/>
      </c>
      <c r="AY116" s="1390" t="str">
        <f>IF(AY115="","",VLOOKUP(AY115,'シフト記号表（従来型・ユニット型共通）'!$C$6:$L$47,10,FALSE))</f>
        <v/>
      </c>
      <c r="AZ116" s="1391" t="str">
        <f>IF(AZ115="","",VLOOKUP(AZ115,'シフト記号表（従来型・ユニット型共通）'!$C$6:$L$47,10,FALSE))</f>
        <v/>
      </c>
      <c r="BA116" s="1391" t="str">
        <f>IF(BA115="","",VLOOKUP(BA115,'シフト記号表（従来型・ユニット型共通）'!$C$6:$L$47,10,FALSE))</f>
        <v/>
      </c>
      <c r="BB116" s="3104">
        <f>IF($BE$3="４週",SUM(W116:AX116),IF($BE$3="暦月",SUM(W116:BA116),""))</f>
        <v>0</v>
      </c>
      <c r="BC116" s="3105"/>
      <c r="BD116" s="3106">
        <f>IF($BE$3="４週",BB116/4,IF($BE$3="暦月",(BB116/($BE$8/7)),""))</f>
        <v>0</v>
      </c>
      <c r="BE116" s="3105"/>
      <c r="BF116" s="3101"/>
      <c r="BG116" s="3102"/>
      <c r="BH116" s="3102"/>
      <c r="BI116" s="3102"/>
      <c r="BJ116" s="3103"/>
    </row>
    <row r="117" spans="2:62" ht="20.25" customHeight="1" x14ac:dyDescent="0.2">
      <c r="B117" s="3079">
        <f>B115+1</f>
        <v>51</v>
      </c>
      <c r="C117" s="3089"/>
      <c r="D117" s="3090"/>
      <c r="E117" s="1385"/>
      <c r="F117" s="1386"/>
      <c r="G117" s="1385"/>
      <c r="H117" s="1386"/>
      <c r="I117" s="3093"/>
      <c r="J117" s="3094"/>
      <c r="K117" s="3097"/>
      <c r="L117" s="3098"/>
      <c r="M117" s="3098"/>
      <c r="N117" s="3090"/>
      <c r="O117" s="3058"/>
      <c r="P117" s="3059"/>
      <c r="Q117" s="3059"/>
      <c r="R117" s="3059"/>
      <c r="S117" s="3060"/>
      <c r="T117" s="1405" t="s">
        <v>2341</v>
      </c>
      <c r="V117" s="1406"/>
      <c r="W117" s="1398"/>
      <c r="X117" s="1399"/>
      <c r="Y117" s="1399"/>
      <c r="Z117" s="1399"/>
      <c r="AA117" s="1399"/>
      <c r="AB117" s="1399"/>
      <c r="AC117" s="1400"/>
      <c r="AD117" s="1398"/>
      <c r="AE117" s="1399"/>
      <c r="AF117" s="1399"/>
      <c r="AG117" s="1399"/>
      <c r="AH117" s="1399"/>
      <c r="AI117" s="1399"/>
      <c r="AJ117" s="1400"/>
      <c r="AK117" s="1398"/>
      <c r="AL117" s="1399"/>
      <c r="AM117" s="1399"/>
      <c r="AN117" s="1399"/>
      <c r="AO117" s="1399"/>
      <c r="AP117" s="1399"/>
      <c r="AQ117" s="1400"/>
      <c r="AR117" s="1398"/>
      <c r="AS117" s="1399"/>
      <c r="AT117" s="1399"/>
      <c r="AU117" s="1399"/>
      <c r="AV117" s="1399"/>
      <c r="AW117" s="1399"/>
      <c r="AX117" s="1400"/>
      <c r="AY117" s="1398"/>
      <c r="AZ117" s="1399"/>
      <c r="BA117" s="1401"/>
      <c r="BB117" s="3064"/>
      <c r="BC117" s="3065"/>
      <c r="BD117" s="3066"/>
      <c r="BE117" s="3067"/>
      <c r="BF117" s="3068"/>
      <c r="BG117" s="3069"/>
      <c r="BH117" s="3069"/>
      <c r="BI117" s="3069"/>
      <c r="BJ117" s="3070"/>
    </row>
    <row r="118" spans="2:62" ht="20.25" customHeight="1" x14ac:dyDescent="0.2">
      <c r="B118" s="3107"/>
      <c r="C118" s="3110"/>
      <c r="D118" s="3111"/>
      <c r="E118" s="1407"/>
      <c r="F118" s="1408">
        <f>C117</f>
        <v>0</v>
      </c>
      <c r="G118" s="1407"/>
      <c r="H118" s="1408">
        <f>I117</f>
        <v>0</v>
      </c>
      <c r="I118" s="3112"/>
      <c r="J118" s="3113"/>
      <c r="K118" s="3114"/>
      <c r="L118" s="3115"/>
      <c r="M118" s="3115"/>
      <c r="N118" s="3111"/>
      <c r="O118" s="3058"/>
      <c r="P118" s="3059"/>
      <c r="Q118" s="3059"/>
      <c r="R118" s="3059"/>
      <c r="S118" s="3060"/>
      <c r="T118" s="1402" t="s">
        <v>2344</v>
      </c>
      <c r="U118" s="1403"/>
      <c r="V118" s="1404"/>
      <c r="W118" s="1390" t="str">
        <f>IF(W117="","",VLOOKUP(W117,'シフト記号表（従来型・ユニット型共通）'!$C$6:$L$47,10,FALSE))</f>
        <v/>
      </c>
      <c r="X118" s="1391" t="str">
        <f>IF(X117="","",VLOOKUP(X117,'シフト記号表（従来型・ユニット型共通）'!$C$6:$L$47,10,FALSE))</f>
        <v/>
      </c>
      <c r="Y118" s="1391" t="str">
        <f>IF(Y117="","",VLOOKUP(Y117,'シフト記号表（従来型・ユニット型共通）'!$C$6:$L$47,10,FALSE))</f>
        <v/>
      </c>
      <c r="Z118" s="1391" t="str">
        <f>IF(Z117="","",VLOOKUP(Z117,'シフト記号表（従来型・ユニット型共通）'!$C$6:$L$47,10,FALSE))</f>
        <v/>
      </c>
      <c r="AA118" s="1391" t="str">
        <f>IF(AA117="","",VLOOKUP(AA117,'シフト記号表（従来型・ユニット型共通）'!$C$6:$L$47,10,FALSE))</f>
        <v/>
      </c>
      <c r="AB118" s="1391" t="str">
        <f>IF(AB117="","",VLOOKUP(AB117,'シフト記号表（従来型・ユニット型共通）'!$C$6:$L$47,10,FALSE))</f>
        <v/>
      </c>
      <c r="AC118" s="1392" t="str">
        <f>IF(AC117="","",VLOOKUP(AC117,'シフト記号表（従来型・ユニット型共通）'!$C$6:$L$47,10,FALSE))</f>
        <v/>
      </c>
      <c r="AD118" s="1390" t="str">
        <f>IF(AD117="","",VLOOKUP(AD117,'シフト記号表（従来型・ユニット型共通）'!$C$6:$L$47,10,FALSE))</f>
        <v/>
      </c>
      <c r="AE118" s="1391" t="str">
        <f>IF(AE117="","",VLOOKUP(AE117,'シフト記号表（従来型・ユニット型共通）'!$C$6:$L$47,10,FALSE))</f>
        <v/>
      </c>
      <c r="AF118" s="1391" t="str">
        <f>IF(AF117="","",VLOOKUP(AF117,'シフト記号表（従来型・ユニット型共通）'!$C$6:$L$47,10,FALSE))</f>
        <v/>
      </c>
      <c r="AG118" s="1391" t="str">
        <f>IF(AG117="","",VLOOKUP(AG117,'シフト記号表（従来型・ユニット型共通）'!$C$6:$L$47,10,FALSE))</f>
        <v/>
      </c>
      <c r="AH118" s="1391" t="str">
        <f>IF(AH117="","",VLOOKUP(AH117,'シフト記号表（従来型・ユニット型共通）'!$C$6:$L$47,10,FALSE))</f>
        <v/>
      </c>
      <c r="AI118" s="1391" t="str">
        <f>IF(AI117="","",VLOOKUP(AI117,'シフト記号表（従来型・ユニット型共通）'!$C$6:$L$47,10,FALSE))</f>
        <v/>
      </c>
      <c r="AJ118" s="1392" t="str">
        <f>IF(AJ117="","",VLOOKUP(AJ117,'シフト記号表（従来型・ユニット型共通）'!$C$6:$L$47,10,FALSE))</f>
        <v/>
      </c>
      <c r="AK118" s="1390" t="str">
        <f>IF(AK117="","",VLOOKUP(AK117,'シフト記号表（従来型・ユニット型共通）'!$C$6:$L$47,10,FALSE))</f>
        <v/>
      </c>
      <c r="AL118" s="1391" t="str">
        <f>IF(AL117="","",VLOOKUP(AL117,'シフト記号表（従来型・ユニット型共通）'!$C$6:$L$47,10,FALSE))</f>
        <v/>
      </c>
      <c r="AM118" s="1391" t="str">
        <f>IF(AM117="","",VLOOKUP(AM117,'シフト記号表（従来型・ユニット型共通）'!$C$6:$L$47,10,FALSE))</f>
        <v/>
      </c>
      <c r="AN118" s="1391" t="str">
        <f>IF(AN117="","",VLOOKUP(AN117,'シフト記号表（従来型・ユニット型共通）'!$C$6:$L$47,10,FALSE))</f>
        <v/>
      </c>
      <c r="AO118" s="1391" t="str">
        <f>IF(AO117="","",VLOOKUP(AO117,'シフト記号表（従来型・ユニット型共通）'!$C$6:$L$47,10,FALSE))</f>
        <v/>
      </c>
      <c r="AP118" s="1391" t="str">
        <f>IF(AP117="","",VLOOKUP(AP117,'シフト記号表（従来型・ユニット型共通）'!$C$6:$L$47,10,FALSE))</f>
        <v/>
      </c>
      <c r="AQ118" s="1392" t="str">
        <f>IF(AQ117="","",VLOOKUP(AQ117,'シフト記号表（従来型・ユニット型共通）'!$C$6:$L$47,10,FALSE))</f>
        <v/>
      </c>
      <c r="AR118" s="1390" t="str">
        <f>IF(AR117="","",VLOOKUP(AR117,'シフト記号表（従来型・ユニット型共通）'!$C$6:$L$47,10,FALSE))</f>
        <v/>
      </c>
      <c r="AS118" s="1391" t="str">
        <f>IF(AS117="","",VLOOKUP(AS117,'シフト記号表（従来型・ユニット型共通）'!$C$6:$L$47,10,FALSE))</f>
        <v/>
      </c>
      <c r="AT118" s="1391" t="str">
        <f>IF(AT117="","",VLOOKUP(AT117,'シフト記号表（従来型・ユニット型共通）'!$C$6:$L$47,10,FALSE))</f>
        <v/>
      </c>
      <c r="AU118" s="1391" t="str">
        <f>IF(AU117="","",VLOOKUP(AU117,'シフト記号表（従来型・ユニット型共通）'!$C$6:$L$47,10,FALSE))</f>
        <v/>
      </c>
      <c r="AV118" s="1391" t="str">
        <f>IF(AV117="","",VLOOKUP(AV117,'シフト記号表（従来型・ユニット型共通）'!$C$6:$L$47,10,FALSE))</f>
        <v/>
      </c>
      <c r="AW118" s="1391" t="str">
        <f>IF(AW117="","",VLOOKUP(AW117,'シフト記号表（従来型・ユニット型共通）'!$C$6:$L$47,10,FALSE))</f>
        <v/>
      </c>
      <c r="AX118" s="1392" t="str">
        <f>IF(AX117="","",VLOOKUP(AX117,'シフト記号表（従来型・ユニット型共通）'!$C$6:$L$47,10,FALSE))</f>
        <v/>
      </c>
      <c r="AY118" s="1390" t="str">
        <f>IF(AY117="","",VLOOKUP(AY117,'シフト記号表（従来型・ユニット型共通）'!$C$6:$L$47,10,FALSE))</f>
        <v/>
      </c>
      <c r="AZ118" s="1391" t="str">
        <f>IF(AZ117="","",VLOOKUP(AZ117,'シフト記号表（従来型・ユニット型共通）'!$C$6:$L$47,10,FALSE))</f>
        <v/>
      </c>
      <c r="BA118" s="1391" t="str">
        <f>IF(BA117="","",VLOOKUP(BA117,'シフト記号表（従来型・ユニット型共通）'!$C$6:$L$47,10,FALSE))</f>
        <v/>
      </c>
      <c r="BB118" s="3104">
        <f>IF($BE$3="４週",SUM(W118:AX118),IF($BE$3="暦月",SUM(W118:BA118),""))</f>
        <v>0</v>
      </c>
      <c r="BC118" s="3105"/>
      <c r="BD118" s="3106">
        <f>IF($BE$3="４週",BB118/4,IF($BE$3="暦月",(BB118/($BE$8/7)),""))</f>
        <v>0</v>
      </c>
      <c r="BE118" s="3105"/>
      <c r="BF118" s="3101"/>
      <c r="BG118" s="3102"/>
      <c r="BH118" s="3102"/>
      <c r="BI118" s="3102"/>
      <c r="BJ118" s="3103"/>
    </row>
    <row r="119" spans="2:62" ht="20.25" customHeight="1" x14ac:dyDescent="0.2">
      <c r="B119" s="3079">
        <f>B117+1</f>
        <v>52</v>
      </c>
      <c r="C119" s="3089"/>
      <c r="D119" s="3090"/>
      <c r="E119" s="1385"/>
      <c r="F119" s="1386"/>
      <c r="G119" s="1385"/>
      <c r="H119" s="1386"/>
      <c r="I119" s="3093"/>
      <c r="J119" s="3094"/>
      <c r="K119" s="3097"/>
      <c r="L119" s="3098"/>
      <c r="M119" s="3098"/>
      <c r="N119" s="3090"/>
      <c r="O119" s="3058"/>
      <c r="P119" s="3059"/>
      <c r="Q119" s="3059"/>
      <c r="R119" s="3059"/>
      <c r="S119" s="3060"/>
      <c r="T119" s="1405" t="s">
        <v>2341</v>
      </c>
      <c r="V119" s="1406"/>
      <c r="W119" s="1398"/>
      <c r="X119" s="1399"/>
      <c r="Y119" s="1399"/>
      <c r="Z119" s="1399"/>
      <c r="AA119" s="1399"/>
      <c r="AB119" s="1399"/>
      <c r="AC119" s="1400"/>
      <c r="AD119" s="1398"/>
      <c r="AE119" s="1399"/>
      <c r="AF119" s="1399"/>
      <c r="AG119" s="1399"/>
      <c r="AH119" s="1399"/>
      <c r="AI119" s="1399"/>
      <c r="AJ119" s="1400"/>
      <c r="AK119" s="1398"/>
      <c r="AL119" s="1399"/>
      <c r="AM119" s="1399"/>
      <c r="AN119" s="1399"/>
      <c r="AO119" s="1399"/>
      <c r="AP119" s="1399"/>
      <c r="AQ119" s="1400"/>
      <c r="AR119" s="1398"/>
      <c r="AS119" s="1399"/>
      <c r="AT119" s="1399"/>
      <c r="AU119" s="1399"/>
      <c r="AV119" s="1399"/>
      <c r="AW119" s="1399"/>
      <c r="AX119" s="1400"/>
      <c r="AY119" s="1398"/>
      <c r="AZ119" s="1399"/>
      <c r="BA119" s="1401"/>
      <c r="BB119" s="3064"/>
      <c r="BC119" s="3065"/>
      <c r="BD119" s="3066"/>
      <c r="BE119" s="3067"/>
      <c r="BF119" s="3068"/>
      <c r="BG119" s="3069"/>
      <c r="BH119" s="3069"/>
      <c r="BI119" s="3069"/>
      <c r="BJ119" s="3070"/>
    </row>
    <row r="120" spans="2:62" ht="20.25" customHeight="1" x14ac:dyDescent="0.2">
      <c r="B120" s="3107"/>
      <c r="C120" s="3110"/>
      <c r="D120" s="3111"/>
      <c r="E120" s="1407"/>
      <c r="F120" s="1408">
        <f>C119</f>
        <v>0</v>
      </c>
      <c r="G120" s="1407"/>
      <c r="H120" s="1408">
        <f>I119</f>
        <v>0</v>
      </c>
      <c r="I120" s="3112"/>
      <c r="J120" s="3113"/>
      <c r="K120" s="3114"/>
      <c r="L120" s="3115"/>
      <c r="M120" s="3115"/>
      <c r="N120" s="3111"/>
      <c r="O120" s="3058"/>
      <c r="P120" s="3059"/>
      <c r="Q120" s="3059"/>
      <c r="R120" s="3059"/>
      <c r="S120" s="3060"/>
      <c r="T120" s="1402" t="s">
        <v>2344</v>
      </c>
      <c r="U120" s="1403"/>
      <c r="V120" s="1404"/>
      <c r="W120" s="1390" t="str">
        <f>IF(W119="","",VLOOKUP(W119,'シフト記号表（従来型・ユニット型共通）'!$C$6:$L$47,10,FALSE))</f>
        <v/>
      </c>
      <c r="X120" s="1391" t="str">
        <f>IF(X119="","",VLOOKUP(X119,'シフト記号表（従来型・ユニット型共通）'!$C$6:$L$47,10,FALSE))</f>
        <v/>
      </c>
      <c r="Y120" s="1391" t="str">
        <f>IF(Y119="","",VLOOKUP(Y119,'シフト記号表（従来型・ユニット型共通）'!$C$6:$L$47,10,FALSE))</f>
        <v/>
      </c>
      <c r="Z120" s="1391" t="str">
        <f>IF(Z119="","",VLOOKUP(Z119,'シフト記号表（従来型・ユニット型共通）'!$C$6:$L$47,10,FALSE))</f>
        <v/>
      </c>
      <c r="AA120" s="1391" t="str">
        <f>IF(AA119="","",VLOOKUP(AA119,'シフト記号表（従来型・ユニット型共通）'!$C$6:$L$47,10,FALSE))</f>
        <v/>
      </c>
      <c r="AB120" s="1391" t="str">
        <f>IF(AB119="","",VLOOKUP(AB119,'シフト記号表（従来型・ユニット型共通）'!$C$6:$L$47,10,FALSE))</f>
        <v/>
      </c>
      <c r="AC120" s="1392" t="str">
        <f>IF(AC119="","",VLOOKUP(AC119,'シフト記号表（従来型・ユニット型共通）'!$C$6:$L$47,10,FALSE))</f>
        <v/>
      </c>
      <c r="AD120" s="1390" t="str">
        <f>IF(AD119="","",VLOOKUP(AD119,'シフト記号表（従来型・ユニット型共通）'!$C$6:$L$47,10,FALSE))</f>
        <v/>
      </c>
      <c r="AE120" s="1391" t="str">
        <f>IF(AE119="","",VLOOKUP(AE119,'シフト記号表（従来型・ユニット型共通）'!$C$6:$L$47,10,FALSE))</f>
        <v/>
      </c>
      <c r="AF120" s="1391" t="str">
        <f>IF(AF119="","",VLOOKUP(AF119,'シフト記号表（従来型・ユニット型共通）'!$C$6:$L$47,10,FALSE))</f>
        <v/>
      </c>
      <c r="AG120" s="1391" t="str">
        <f>IF(AG119="","",VLOOKUP(AG119,'シフト記号表（従来型・ユニット型共通）'!$C$6:$L$47,10,FALSE))</f>
        <v/>
      </c>
      <c r="AH120" s="1391" t="str">
        <f>IF(AH119="","",VLOOKUP(AH119,'シフト記号表（従来型・ユニット型共通）'!$C$6:$L$47,10,FALSE))</f>
        <v/>
      </c>
      <c r="AI120" s="1391" t="str">
        <f>IF(AI119="","",VLOOKUP(AI119,'シフト記号表（従来型・ユニット型共通）'!$C$6:$L$47,10,FALSE))</f>
        <v/>
      </c>
      <c r="AJ120" s="1392" t="str">
        <f>IF(AJ119="","",VLOOKUP(AJ119,'シフト記号表（従来型・ユニット型共通）'!$C$6:$L$47,10,FALSE))</f>
        <v/>
      </c>
      <c r="AK120" s="1390" t="str">
        <f>IF(AK119="","",VLOOKUP(AK119,'シフト記号表（従来型・ユニット型共通）'!$C$6:$L$47,10,FALSE))</f>
        <v/>
      </c>
      <c r="AL120" s="1391" t="str">
        <f>IF(AL119="","",VLOOKUP(AL119,'シフト記号表（従来型・ユニット型共通）'!$C$6:$L$47,10,FALSE))</f>
        <v/>
      </c>
      <c r="AM120" s="1391" t="str">
        <f>IF(AM119="","",VLOOKUP(AM119,'シフト記号表（従来型・ユニット型共通）'!$C$6:$L$47,10,FALSE))</f>
        <v/>
      </c>
      <c r="AN120" s="1391" t="str">
        <f>IF(AN119="","",VLOOKUP(AN119,'シフト記号表（従来型・ユニット型共通）'!$C$6:$L$47,10,FALSE))</f>
        <v/>
      </c>
      <c r="AO120" s="1391" t="str">
        <f>IF(AO119="","",VLOOKUP(AO119,'シフト記号表（従来型・ユニット型共通）'!$C$6:$L$47,10,FALSE))</f>
        <v/>
      </c>
      <c r="AP120" s="1391" t="str">
        <f>IF(AP119="","",VLOOKUP(AP119,'シフト記号表（従来型・ユニット型共通）'!$C$6:$L$47,10,FALSE))</f>
        <v/>
      </c>
      <c r="AQ120" s="1392" t="str">
        <f>IF(AQ119="","",VLOOKUP(AQ119,'シフト記号表（従来型・ユニット型共通）'!$C$6:$L$47,10,FALSE))</f>
        <v/>
      </c>
      <c r="AR120" s="1390" t="str">
        <f>IF(AR119="","",VLOOKUP(AR119,'シフト記号表（従来型・ユニット型共通）'!$C$6:$L$47,10,FALSE))</f>
        <v/>
      </c>
      <c r="AS120" s="1391" t="str">
        <f>IF(AS119="","",VLOOKUP(AS119,'シフト記号表（従来型・ユニット型共通）'!$C$6:$L$47,10,FALSE))</f>
        <v/>
      </c>
      <c r="AT120" s="1391" t="str">
        <f>IF(AT119="","",VLOOKUP(AT119,'シフト記号表（従来型・ユニット型共通）'!$C$6:$L$47,10,FALSE))</f>
        <v/>
      </c>
      <c r="AU120" s="1391" t="str">
        <f>IF(AU119="","",VLOOKUP(AU119,'シフト記号表（従来型・ユニット型共通）'!$C$6:$L$47,10,FALSE))</f>
        <v/>
      </c>
      <c r="AV120" s="1391" t="str">
        <f>IF(AV119="","",VLOOKUP(AV119,'シフト記号表（従来型・ユニット型共通）'!$C$6:$L$47,10,FALSE))</f>
        <v/>
      </c>
      <c r="AW120" s="1391" t="str">
        <f>IF(AW119="","",VLOOKUP(AW119,'シフト記号表（従来型・ユニット型共通）'!$C$6:$L$47,10,FALSE))</f>
        <v/>
      </c>
      <c r="AX120" s="1392" t="str">
        <f>IF(AX119="","",VLOOKUP(AX119,'シフト記号表（従来型・ユニット型共通）'!$C$6:$L$47,10,FALSE))</f>
        <v/>
      </c>
      <c r="AY120" s="1390" t="str">
        <f>IF(AY119="","",VLOOKUP(AY119,'シフト記号表（従来型・ユニット型共通）'!$C$6:$L$47,10,FALSE))</f>
        <v/>
      </c>
      <c r="AZ120" s="1391" t="str">
        <f>IF(AZ119="","",VLOOKUP(AZ119,'シフト記号表（従来型・ユニット型共通）'!$C$6:$L$47,10,FALSE))</f>
        <v/>
      </c>
      <c r="BA120" s="1391" t="str">
        <f>IF(BA119="","",VLOOKUP(BA119,'シフト記号表（従来型・ユニット型共通）'!$C$6:$L$47,10,FALSE))</f>
        <v/>
      </c>
      <c r="BB120" s="3104">
        <f>IF($BE$3="４週",SUM(W120:AX120),IF($BE$3="暦月",SUM(W120:BA120),""))</f>
        <v>0</v>
      </c>
      <c r="BC120" s="3105"/>
      <c r="BD120" s="3106">
        <f>IF($BE$3="４週",BB120/4,IF($BE$3="暦月",(BB120/($BE$8/7)),""))</f>
        <v>0</v>
      </c>
      <c r="BE120" s="3105"/>
      <c r="BF120" s="3101"/>
      <c r="BG120" s="3102"/>
      <c r="BH120" s="3102"/>
      <c r="BI120" s="3102"/>
      <c r="BJ120" s="3103"/>
    </row>
    <row r="121" spans="2:62" ht="20.25" customHeight="1" x14ac:dyDescent="0.2">
      <c r="B121" s="3079">
        <f>B119+1</f>
        <v>53</v>
      </c>
      <c r="C121" s="3089"/>
      <c r="D121" s="3090"/>
      <c r="E121" s="1385"/>
      <c r="F121" s="1386"/>
      <c r="G121" s="1385"/>
      <c r="H121" s="1386"/>
      <c r="I121" s="3093"/>
      <c r="J121" s="3094"/>
      <c r="K121" s="3097"/>
      <c r="L121" s="3098"/>
      <c r="M121" s="3098"/>
      <c r="N121" s="3090"/>
      <c r="O121" s="3058"/>
      <c r="P121" s="3059"/>
      <c r="Q121" s="3059"/>
      <c r="R121" s="3059"/>
      <c r="S121" s="3060"/>
      <c r="T121" s="1405" t="s">
        <v>2341</v>
      </c>
      <c r="V121" s="1406"/>
      <c r="W121" s="1398"/>
      <c r="X121" s="1399"/>
      <c r="Y121" s="1399"/>
      <c r="Z121" s="1399"/>
      <c r="AA121" s="1399"/>
      <c r="AB121" s="1399"/>
      <c r="AC121" s="1400"/>
      <c r="AD121" s="1398"/>
      <c r="AE121" s="1399"/>
      <c r="AF121" s="1399"/>
      <c r="AG121" s="1399"/>
      <c r="AH121" s="1399"/>
      <c r="AI121" s="1399"/>
      <c r="AJ121" s="1400"/>
      <c r="AK121" s="1398"/>
      <c r="AL121" s="1399"/>
      <c r="AM121" s="1399"/>
      <c r="AN121" s="1399"/>
      <c r="AO121" s="1399"/>
      <c r="AP121" s="1399"/>
      <c r="AQ121" s="1400"/>
      <c r="AR121" s="1398"/>
      <c r="AS121" s="1399"/>
      <c r="AT121" s="1399"/>
      <c r="AU121" s="1399"/>
      <c r="AV121" s="1399"/>
      <c r="AW121" s="1399"/>
      <c r="AX121" s="1400"/>
      <c r="AY121" s="1398"/>
      <c r="AZ121" s="1399"/>
      <c r="BA121" s="1401"/>
      <c r="BB121" s="3064"/>
      <c r="BC121" s="3065"/>
      <c r="BD121" s="3066"/>
      <c r="BE121" s="3067"/>
      <c r="BF121" s="3068"/>
      <c r="BG121" s="3069"/>
      <c r="BH121" s="3069"/>
      <c r="BI121" s="3069"/>
      <c r="BJ121" s="3070"/>
    </row>
    <row r="122" spans="2:62" ht="20.25" customHeight="1" x14ac:dyDescent="0.2">
      <c r="B122" s="3107"/>
      <c r="C122" s="3110"/>
      <c r="D122" s="3111"/>
      <c r="E122" s="1407"/>
      <c r="F122" s="1408">
        <f>C121</f>
        <v>0</v>
      </c>
      <c r="G122" s="1407"/>
      <c r="H122" s="1408">
        <f>I121</f>
        <v>0</v>
      </c>
      <c r="I122" s="3112"/>
      <c r="J122" s="3113"/>
      <c r="K122" s="3114"/>
      <c r="L122" s="3115"/>
      <c r="M122" s="3115"/>
      <c r="N122" s="3111"/>
      <c r="O122" s="3058"/>
      <c r="P122" s="3059"/>
      <c r="Q122" s="3059"/>
      <c r="R122" s="3059"/>
      <c r="S122" s="3060"/>
      <c r="T122" s="1402" t="s">
        <v>2344</v>
      </c>
      <c r="U122" s="1403"/>
      <c r="V122" s="1404"/>
      <c r="W122" s="1390" t="str">
        <f>IF(W121="","",VLOOKUP(W121,'シフト記号表（従来型・ユニット型共通）'!$C$6:$L$47,10,FALSE))</f>
        <v/>
      </c>
      <c r="X122" s="1391" t="str">
        <f>IF(X121="","",VLOOKUP(X121,'シフト記号表（従来型・ユニット型共通）'!$C$6:$L$47,10,FALSE))</f>
        <v/>
      </c>
      <c r="Y122" s="1391" t="str">
        <f>IF(Y121="","",VLOOKUP(Y121,'シフト記号表（従来型・ユニット型共通）'!$C$6:$L$47,10,FALSE))</f>
        <v/>
      </c>
      <c r="Z122" s="1391" t="str">
        <f>IF(Z121="","",VLOOKUP(Z121,'シフト記号表（従来型・ユニット型共通）'!$C$6:$L$47,10,FALSE))</f>
        <v/>
      </c>
      <c r="AA122" s="1391" t="str">
        <f>IF(AA121="","",VLOOKUP(AA121,'シフト記号表（従来型・ユニット型共通）'!$C$6:$L$47,10,FALSE))</f>
        <v/>
      </c>
      <c r="AB122" s="1391" t="str">
        <f>IF(AB121="","",VLOOKUP(AB121,'シフト記号表（従来型・ユニット型共通）'!$C$6:$L$47,10,FALSE))</f>
        <v/>
      </c>
      <c r="AC122" s="1392" t="str">
        <f>IF(AC121="","",VLOOKUP(AC121,'シフト記号表（従来型・ユニット型共通）'!$C$6:$L$47,10,FALSE))</f>
        <v/>
      </c>
      <c r="AD122" s="1390" t="str">
        <f>IF(AD121="","",VLOOKUP(AD121,'シフト記号表（従来型・ユニット型共通）'!$C$6:$L$47,10,FALSE))</f>
        <v/>
      </c>
      <c r="AE122" s="1391" t="str">
        <f>IF(AE121="","",VLOOKUP(AE121,'シフト記号表（従来型・ユニット型共通）'!$C$6:$L$47,10,FALSE))</f>
        <v/>
      </c>
      <c r="AF122" s="1391" t="str">
        <f>IF(AF121="","",VLOOKUP(AF121,'シフト記号表（従来型・ユニット型共通）'!$C$6:$L$47,10,FALSE))</f>
        <v/>
      </c>
      <c r="AG122" s="1391" t="str">
        <f>IF(AG121="","",VLOOKUP(AG121,'シフト記号表（従来型・ユニット型共通）'!$C$6:$L$47,10,FALSE))</f>
        <v/>
      </c>
      <c r="AH122" s="1391" t="str">
        <f>IF(AH121="","",VLOOKUP(AH121,'シフト記号表（従来型・ユニット型共通）'!$C$6:$L$47,10,FALSE))</f>
        <v/>
      </c>
      <c r="AI122" s="1391" t="str">
        <f>IF(AI121="","",VLOOKUP(AI121,'シフト記号表（従来型・ユニット型共通）'!$C$6:$L$47,10,FALSE))</f>
        <v/>
      </c>
      <c r="AJ122" s="1392" t="str">
        <f>IF(AJ121="","",VLOOKUP(AJ121,'シフト記号表（従来型・ユニット型共通）'!$C$6:$L$47,10,FALSE))</f>
        <v/>
      </c>
      <c r="AK122" s="1390" t="str">
        <f>IF(AK121="","",VLOOKUP(AK121,'シフト記号表（従来型・ユニット型共通）'!$C$6:$L$47,10,FALSE))</f>
        <v/>
      </c>
      <c r="AL122" s="1391" t="str">
        <f>IF(AL121="","",VLOOKUP(AL121,'シフト記号表（従来型・ユニット型共通）'!$C$6:$L$47,10,FALSE))</f>
        <v/>
      </c>
      <c r="AM122" s="1391" t="str">
        <f>IF(AM121="","",VLOOKUP(AM121,'シフト記号表（従来型・ユニット型共通）'!$C$6:$L$47,10,FALSE))</f>
        <v/>
      </c>
      <c r="AN122" s="1391" t="str">
        <f>IF(AN121="","",VLOOKUP(AN121,'シフト記号表（従来型・ユニット型共通）'!$C$6:$L$47,10,FALSE))</f>
        <v/>
      </c>
      <c r="AO122" s="1391" t="str">
        <f>IF(AO121="","",VLOOKUP(AO121,'シフト記号表（従来型・ユニット型共通）'!$C$6:$L$47,10,FALSE))</f>
        <v/>
      </c>
      <c r="AP122" s="1391" t="str">
        <f>IF(AP121="","",VLOOKUP(AP121,'シフト記号表（従来型・ユニット型共通）'!$C$6:$L$47,10,FALSE))</f>
        <v/>
      </c>
      <c r="AQ122" s="1392" t="str">
        <f>IF(AQ121="","",VLOOKUP(AQ121,'シフト記号表（従来型・ユニット型共通）'!$C$6:$L$47,10,FALSE))</f>
        <v/>
      </c>
      <c r="AR122" s="1390" t="str">
        <f>IF(AR121="","",VLOOKUP(AR121,'シフト記号表（従来型・ユニット型共通）'!$C$6:$L$47,10,FALSE))</f>
        <v/>
      </c>
      <c r="AS122" s="1391" t="str">
        <f>IF(AS121="","",VLOOKUP(AS121,'シフト記号表（従来型・ユニット型共通）'!$C$6:$L$47,10,FALSE))</f>
        <v/>
      </c>
      <c r="AT122" s="1391" t="str">
        <f>IF(AT121="","",VLOOKUP(AT121,'シフト記号表（従来型・ユニット型共通）'!$C$6:$L$47,10,FALSE))</f>
        <v/>
      </c>
      <c r="AU122" s="1391" t="str">
        <f>IF(AU121="","",VLOOKUP(AU121,'シフト記号表（従来型・ユニット型共通）'!$C$6:$L$47,10,FALSE))</f>
        <v/>
      </c>
      <c r="AV122" s="1391" t="str">
        <f>IF(AV121="","",VLOOKUP(AV121,'シフト記号表（従来型・ユニット型共通）'!$C$6:$L$47,10,FALSE))</f>
        <v/>
      </c>
      <c r="AW122" s="1391" t="str">
        <f>IF(AW121="","",VLOOKUP(AW121,'シフト記号表（従来型・ユニット型共通）'!$C$6:$L$47,10,FALSE))</f>
        <v/>
      </c>
      <c r="AX122" s="1392" t="str">
        <f>IF(AX121="","",VLOOKUP(AX121,'シフト記号表（従来型・ユニット型共通）'!$C$6:$L$47,10,FALSE))</f>
        <v/>
      </c>
      <c r="AY122" s="1390" t="str">
        <f>IF(AY121="","",VLOOKUP(AY121,'シフト記号表（従来型・ユニット型共通）'!$C$6:$L$47,10,FALSE))</f>
        <v/>
      </c>
      <c r="AZ122" s="1391" t="str">
        <f>IF(AZ121="","",VLOOKUP(AZ121,'シフト記号表（従来型・ユニット型共通）'!$C$6:$L$47,10,FALSE))</f>
        <v/>
      </c>
      <c r="BA122" s="1391" t="str">
        <f>IF(BA121="","",VLOOKUP(BA121,'シフト記号表（従来型・ユニット型共通）'!$C$6:$L$47,10,FALSE))</f>
        <v/>
      </c>
      <c r="BB122" s="3104">
        <f>IF($BE$3="４週",SUM(W122:AX122),IF($BE$3="暦月",SUM(W122:BA122),""))</f>
        <v>0</v>
      </c>
      <c r="BC122" s="3105"/>
      <c r="BD122" s="3106">
        <f>IF($BE$3="４週",BB122/4,IF($BE$3="暦月",(BB122/($BE$8/7)),""))</f>
        <v>0</v>
      </c>
      <c r="BE122" s="3105"/>
      <c r="BF122" s="3101"/>
      <c r="BG122" s="3102"/>
      <c r="BH122" s="3102"/>
      <c r="BI122" s="3102"/>
      <c r="BJ122" s="3103"/>
    </row>
    <row r="123" spans="2:62" ht="20.25" customHeight="1" x14ac:dyDescent="0.2">
      <c r="B123" s="3079">
        <f>B121+1</f>
        <v>54</v>
      </c>
      <c r="C123" s="3089"/>
      <c r="D123" s="3090"/>
      <c r="E123" s="1385"/>
      <c r="F123" s="1386"/>
      <c r="G123" s="1385"/>
      <c r="H123" s="1386"/>
      <c r="I123" s="3093"/>
      <c r="J123" s="3094"/>
      <c r="K123" s="3097"/>
      <c r="L123" s="3098"/>
      <c r="M123" s="3098"/>
      <c r="N123" s="3090"/>
      <c r="O123" s="3058"/>
      <c r="P123" s="3059"/>
      <c r="Q123" s="3059"/>
      <c r="R123" s="3059"/>
      <c r="S123" s="3060"/>
      <c r="T123" s="1405" t="s">
        <v>2341</v>
      </c>
      <c r="V123" s="1406"/>
      <c r="W123" s="1398"/>
      <c r="X123" s="1399"/>
      <c r="Y123" s="1399"/>
      <c r="Z123" s="1399"/>
      <c r="AA123" s="1399"/>
      <c r="AB123" s="1399"/>
      <c r="AC123" s="1400"/>
      <c r="AD123" s="1398"/>
      <c r="AE123" s="1399"/>
      <c r="AF123" s="1399"/>
      <c r="AG123" s="1399"/>
      <c r="AH123" s="1399"/>
      <c r="AI123" s="1399"/>
      <c r="AJ123" s="1400"/>
      <c r="AK123" s="1398"/>
      <c r="AL123" s="1399"/>
      <c r="AM123" s="1399"/>
      <c r="AN123" s="1399"/>
      <c r="AO123" s="1399"/>
      <c r="AP123" s="1399"/>
      <c r="AQ123" s="1400"/>
      <c r="AR123" s="1398"/>
      <c r="AS123" s="1399"/>
      <c r="AT123" s="1399"/>
      <c r="AU123" s="1399"/>
      <c r="AV123" s="1399"/>
      <c r="AW123" s="1399"/>
      <c r="AX123" s="1400"/>
      <c r="AY123" s="1398"/>
      <c r="AZ123" s="1399"/>
      <c r="BA123" s="1401"/>
      <c r="BB123" s="3064"/>
      <c r="BC123" s="3065"/>
      <c r="BD123" s="3066"/>
      <c r="BE123" s="3067"/>
      <c r="BF123" s="3068"/>
      <c r="BG123" s="3069"/>
      <c r="BH123" s="3069"/>
      <c r="BI123" s="3069"/>
      <c r="BJ123" s="3070"/>
    </row>
    <row r="124" spans="2:62" ht="20.25" customHeight="1" x14ac:dyDescent="0.2">
      <c r="B124" s="3107"/>
      <c r="C124" s="3110"/>
      <c r="D124" s="3111"/>
      <c r="E124" s="1407"/>
      <c r="F124" s="1408">
        <f>C123</f>
        <v>0</v>
      </c>
      <c r="G124" s="1407"/>
      <c r="H124" s="1408">
        <f>I123</f>
        <v>0</v>
      </c>
      <c r="I124" s="3112"/>
      <c r="J124" s="3113"/>
      <c r="K124" s="3114"/>
      <c r="L124" s="3115"/>
      <c r="M124" s="3115"/>
      <c r="N124" s="3111"/>
      <c r="O124" s="3058"/>
      <c r="P124" s="3059"/>
      <c r="Q124" s="3059"/>
      <c r="R124" s="3059"/>
      <c r="S124" s="3060"/>
      <c r="T124" s="1402" t="s">
        <v>2344</v>
      </c>
      <c r="U124" s="1403"/>
      <c r="V124" s="1404"/>
      <c r="W124" s="1390" t="str">
        <f>IF(W123="","",VLOOKUP(W123,'シフト記号表（従来型・ユニット型共通）'!$C$6:$L$47,10,FALSE))</f>
        <v/>
      </c>
      <c r="X124" s="1391" t="str">
        <f>IF(X123="","",VLOOKUP(X123,'シフト記号表（従来型・ユニット型共通）'!$C$6:$L$47,10,FALSE))</f>
        <v/>
      </c>
      <c r="Y124" s="1391" t="str">
        <f>IF(Y123="","",VLOOKUP(Y123,'シフト記号表（従来型・ユニット型共通）'!$C$6:$L$47,10,FALSE))</f>
        <v/>
      </c>
      <c r="Z124" s="1391" t="str">
        <f>IF(Z123="","",VLOOKUP(Z123,'シフト記号表（従来型・ユニット型共通）'!$C$6:$L$47,10,FALSE))</f>
        <v/>
      </c>
      <c r="AA124" s="1391" t="str">
        <f>IF(AA123="","",VLOOKUP(AA123,'シフト記号表（従来型・ユニット型共通）'!$C$6:$L$47,10,FALSE))</f>
        <v/>
      </c>
      <c r="AB124" s="1391" t="str">
        <f>IF(AB123="","",VLOOKUP(AB123,'シフト記号表（従来型・ユニット型共通）'!$C$6:$L$47,10,FALSE))</f>
        <v/>
      </c>
      <c r="AC124" s="1392" t="str">
        <f>IF(AC123="","",VLOOKUP(AC123,'シフト記号表（従来型・ユニット型共通）'!$C$6:$L$47,10,FALSE))</f>
        <v/>
      </c>
      <c r="AD124" s="1390" t="str">
        <f>IF(AD123="","",VLOOKUP(AD123,'シフト記号表（従来型・ユニット型共通）'!$C$6:$L$47,10,FALSE))</f>
        <v/>
      </c>
      <c r="AE124" s="1391" t="str">
        <f>IF(AE123="","",VLOOKUP(AE123,'シフト記号表（従来型・ユニット型共通）'!$C$6:$L$47,10,FALSE))</f>
        <v/>
      </c>
      <c r="AF124" s="1391" t="str">
        <f>IF(AF123="","",VLOOKUP(AF123,'シフト記号表（従来型・ユニット型共通）'!$C$6:$L$47,10,FALSE))</f>
        <v/>
      </c>
      <c r="AG124" s="1391" t="str">
        <f>IF(AG123="","",VLOOKUP(AG123,'シフト記号表（従来型・ユニット型共通）'!$C$6:$L$47,10,FALSE))</f>
        <v/>
      </c>
      <c r="AH124" s="1391" t="str">
        <f>IF(AH123="","",VLOOKUP(AH123,'シフト記号表（従来型・ユニット型共通）'!$C$6:$L$47,10,FALSE))</f>
        <v/>
      </c>
      <c r="AI124" s="1391" t="str">
        <f>IF(AI123="","",VLOOKUP(AI123,'シフト記号表（従来型・ユニット型共通）'!$C$6:$L$47,10,FALSE))</f>
        <v/>
      </c>
      <c r="AJ124" s="1392" t="str">
        <f>IF(AJ123="","",VLOOKUP(AJ123,'シフト記号表（従来型・ユニット型共通）'!$C$6:$L$47,10,FALSE))</f>
        <v/>
      </c>
      <c r="AK124" s="1390" t="str">
        <f>IF(AK123="","",VLOOKUP(AK123,'シフト記号表（従来型・ユニット型共通）'!$C$6:$L$47,10,FALSE))</f>
        <v/>
      </c>
      <c r="AL124" s="1391" t="str">
        <f>IF(AL123="","",VLOOKUP(AL123,'シフト記号表（従来型・ユニット型共通）'!$C$6:$L$47,10,FALSE))</f>
        <v/>
      </c>
      <c r="AM124" s="1391" t="str">
        <f>IF(AM123="","",VLOOKUP(AM123,'シフト記号表（従来型・ユニット型共通）'!$C$6:$L$47,10,FALSE))</f>
        <v/>
      </c>
      <c r="AN124" s="1391" t="str">
        <f>IF(AN123="","",VLOOKUP(AN123,'シフト記号表（従来型・ユニット型共通）'!$C$6:$L$47,10,FALSE))</f>
        <v/>
      </c>
      <c r="AO124" s="1391" t="str">
        <f>IF(AO123="","",VLOOKUP(AO123,'シフト記号表（従来型・ユニット型共通）'!$C$6:$L$47,10,FALSE))</f>
        <v/>
      </c>
      <c r="AP124" s="1391" t="str">
        <f>IF(AP123="","",VLOOKUP(AP123,'シフト記号表（従来型・ユニット型共通）'!$C$6:$L$47,10,FALSE))</f>
        <v/>
      </c>
      <c r="AQ124" s="1392" t="str">
        <f>IF(AQ123="","",VLOOKUP(AQ123,'シフト記号表（従来型・ユニット型共通）'!$C$6:$L$47,10,FALSE))</f>
        <v/>
      </c>
      <c r="AR124" s="1390" t="str">
        <f>IF(AR123="","",VLOOKUP(AR123,'シフト記号表（従来型・ユニット型共通）'!$C$6:$L$47,10,FALSE))</f>
        <v/>
      </c>
      <c r="AS124" s="1391" t="str">
        <f>IF(AS123="","",VLOOKUP(AS123,'シフト記号表（従来型・ユニット型共通）'!$C$6:$L$47,10,FALSE))</f>
        <v/>
      </c>
      <c r="AT124" s="1391" t="str">
        <f>IF(AT123="","",VLOOKUP(AT123,'シフト記号表（従来型・ユニット型共通）'!$C$6:$L$47,10,FALSE))</f>
        <v/>
      </c>
      <c r="AU124" s="1391" t="str">
        <f>IF(AU123="","",VLOOKUP(AU123,'シフト記号表（従来型・ユニット型共通）'!$C$6:$L$47,10,FALSE))</f>
        <v/>
      </c>
      <c r="AV124" s="1391" t="str">
        <f>IF(AV123="","",VLOOKUP(AV123,'シフト記号表（従来型・ユニット型共通）'!$C$6:$L$47,10,FALSE))</f>
        <v/>
      </c>
      <c r="AW124" s="1391" t="str">
        <f>IF(AW123="","",VLOOKUP(AW123,'シフト記号表（従来型・ユニット型共通）'!$C$6:$L$47,10,FALSE))</f>
        <v/>
      </c>
      <c r="AX124" s="1392" t="str">
        <f>IF(AX123="","",VLOOKUP(AX123,'シフト記号表（従来型・ユニット型共通）'!$C$6:$L$47,10,FALSE))</f>
        <v/>
      </c>
      <c r="AY124" s="1390" t="str">
        <f>IF(AY123="","",VLOOKUP(AY123,'シフト記号表（従来型・ユニット型共通）'!$C$6:$L$47,10,FALSE))</f>
        <v/>
      </c>
      <c r="AZ124" s="1391" t="str">
        <f>IF(AZ123="","",VLOOKUP(AZ123,'シフト記号表（従来型・ユニット型共通）'!$C$6:$L$47,10,FALSE))</f>
        <v/>
      </c>
      <c r="BA124" s="1391" t="str">
        <f>IF(BA123="","",VLOOKUP(BA123,'シフト記号表（従来型・ユニット型共通）'!$C$6:$L$47,10,FALSE))</f>
        <v/>
      </c>
      <c r="BB124" s="3104">
        <f>IF($BE$3="４週",SUM(W124:AX124),IF($BE$3="暦月",SUM(W124:BA124),""))</f>
        <v>0</v>
      </c>
      <c r="BC124" s="3105"/>
      <c r="BD124" s="3106">
        <f>IF($BE$3="４週",BB124/4,IF($BE$3="暦月",(BB124/($BE$8/7)),""))</f>
        <v>0</v>
      </c>
      <c r="BE124" s="3105"/>
      <c r="BF124" s="3101"/>
      <c r="BG124" s="3102"/>
      <c r="BH124" s="3102"/>
      <c r="BI124" s="3102"/>
      <c r="BJ124" s="3103"/>
    </row>
    <row r="125" spans="2:62" ht="20.25" customHeight="1" x14ac:dyDescent="0.2">
      <c r="B125" s="3079">
        <f>B123+1</f>
        <v>55</v>
      </c>
      <c r="C125" s="3089"/>
      <c r="D125" s="3090"/>
      <c r="E125" s="1385"/>
      <c r="F125" s="1386"/>
      <c r="G125" s="1385"/>
      <c r="H125" s="1386"/>
      <c r="I125" s="3093"/>
      <c r="J125" s="3094"/>
      <c r="K125" s="3097"/>
      <c r="L125" s="3098"/>
      <c r="M125" s="3098"/>
      <c r="N125" s="3090"/>
      <c r="O125" s="3058"/>
      <c r="P125" s="3059"/>
      <c r="Q125" s="3059"/>
      <c r="R125" s="3059"/>
      <c r="S125" s="3060"/>
      <c r="T125" s="1405" t="s">
        <v>2341</v>
      </c>
      <c r="V125" s="1406"/>
      <c r="W125" s="1398"/>
      <c r="X125" s="1399"/>
      <c r="Y125" s="1399"/>
      <c r="Z125" s="1399"/>
      <c r="AA125" s="1399"/>
      <c r="AB125" s="1399"/>
      <c r="AC125" s="1400"/>
      <c r="AD125" s="1398"/>
      <c r="AE125" s="1399"/>
      <c r="AF125" s="1399"/>
      <c r="AG125" s="1399"/>
      <c r="AH125" s="1399"/>
      <c r="AI125" s="1399"/>
      <c r="AJ125" s="1400"/>
      <c r="AK125" s="1398"/>
      <c r="AL125" s="1399"/>
      <c r="AM125" s="1399"/>
      <c r="AN125" s="1399"/>
      <c r="AO125" s="1399"/>
      <c r="AP125" s="1399"/>
      <c r="AQ125" s="1400"/>
      <c r="AR125" s="1398"/>
      <c r="AS125" s="1399"/>
      <c r="AT125" s="1399"/>
      <c r="AU125" s="1399"/>
      <c r="AV125" s="1399"/>
      <c r="AW125" s="1399"/>
      <c r="AX125" s="1400"/>
      <c r="AY125" s="1398"/>
      <c r="AZ125" s="1399"/>
      <c r="BA125" s="1401"/>
      <c r="BB125" s="3064"/>
      <c r="BC125" s="3065"/>
      <c r="BD125" s="3066"/>
      <c r="BE125" s="3067"/>
      <c r="BF125" s="3068"/>
      <c r="BG125" s="3069"/>
      <c r="BH125" s="3069"/>
      <c r="BI125" s="3069"/>
      <c r="BJ125" s="3070"/>
    </row>
    <row r="126" spans="2:62" ht="20.25" customHeight="1" x14ac:dyDescent="0.2">
      <c r="B126" s="3107"/>
      <c r="C126" s="3110"/>
      <c r="D126" s="3111"/>
      <c r="E126" s="1407"/>
      <c r="F126" s="1408">
        <f>C125</f>
        <v>0</v>
      </c>
      <c r="G126" s="1407"/>
      <c r="H126" s="1408">
        <f>I125</f>
        <v>0</v>
      </c>
      <c r="I126" s="3112"/>
      <c r="J126" s="3113"/>
      <c r="K126" s="3114"/>
      <c r="L126" s="3115"/>
      <c r="M126" s="3115"/>
      <c r="N126" s="3111"/>
      <c r="O126" s="3058"/>
      <c r="P126" s="3059"/>
      <c r="Q126" s="3059"/>
      <c r="R126" s="3059"/>
      <c r="S126" s="3060"/>
      <c r="T126" s="1402" t="s">
        <v>2344</v>
      </c>
      <c r="U126" s="1403"/>
      <c r="V126" s="1404"/>
      <c r="W126" s="1390" t="str">
        <f>IF(W125="","",VLOOKUP(W125,'シフト記号表（従来型・ユニット型共通）'!$C$6:$L$47,10,FALSE))</f>
        <v/>
      </c>
      <c r="X126" s="1391" t="str">
        <f>IF(X125="","",VLOOKUP(X125,'シフト記号表（従来型・ユニット型共通）'!$C$6:$L$47,10,FALSE))</f>
        <v/>
      </c>
      <c r="Y126" s="1391" t="str">
        <f>IF(Y125="","",VLOOKUP(Y125,'シフト記号表（従来型・ユニット型共通）'!$C$6:$L$47,10,FALSE))</f>
        <v/>
      </c>
      <c r="Z126" s="1391" t="str">
        <f>IF(Z125="","",VLOOKUP(Z125,'シフト記号表（従来型・ユニット型共通）'!$C$6:$L$47,10,FALSE))</f>
        <v/>
      </c>
      <c r="AA126" s="1391" t="str">
        <f>IF(AA125="","",VLOOKUP(AA125,'シフト記号表（従来型・ユニット型共通）'!$C$6:$L$47,10,FALSE))</f>
        <v/>
      </c>
      <c r="AB126" s="1391" t="str">
        <f>IF(AB125="","",VLOOKUP(AB125,'シフト記号表（従来型・ユニット型共通）'!$C$6:$L$47,10,FALSE))</f>
        <v/>
      </c>
      <c r="AC126" s="1392" t="str">
        <f>IF(AC125="","",VLOOKUP(AC125,'シフト記号表（従来型・ユニット型共通）'!$C$6:$L$47,10,FALSE))</f>
        <v/>
      </c>
      <c r="AD126" s="1390" t="str">
        <f>IF(AD125="","",VLOOKUP(AD125,'シフト記号表（従来型・ユニット型共通）'!$C$6:$L$47,10,FALSE))</f>
        <v/>
      </c>
      <c r="AE126" s="1391" t="str">
        <f>IF(AE125="","",VLOOKUP(AE125,'シフト記号表（従来型・ユニット型共通）'!$C$6:$L$47,10,FALSE))</f>
        <v/>
      </c>
      <c r="AF126" s="1391" t="str">
        <f>IF(AF125="","",VLOOKUP(AF125,'シフト記号表（従来型・ユニット型共通）'!$C$6:$L$47,10,FALSE))</f>
        <v/>
      </c>
      <c r="AG126" s="1391" t="str">
        <f>IF(AG125="","",VLOOKUP(AG125,'シフト記号表（従来型・ユニット型共通）'!$C$6:$L$47,10,FALSE))</f>
        <v/>
      </c>
      <c r="AH126" s="1391" t="str">
        <f>IF(AH125="","",VLOOKUP(AH125,'シフト記号表（従来型・ユニット型共通）'!$C$6:$L$47,10,FALSE))</f>
        <v/>
      </c>
      <c r="AI126" s="1391" t="str">
        <f>IF(AI125="","",VLOOKUP(AI125,'シフト記号表（従来型・ユニット型共通）'!$C$6:$L$47,10,FALSE))</f>
        <v/>
      </c>
      <c r="AJ126" s="1392" t="str">
        <f>IF(AJ125="","",VLOOKUP(AJ125,'シフト記号表（従来型・ユニット型共通）'!$C$6:$L$47,10,FALSE))</f>
        <v/>
      </c>
      <c r="AK126" s="1390" t="str">
        <f>IF(AK125="","",VLOOKUP(AK125,'シフト記号表（従来型・ユニット型共通）'!$C$6:$L$47,10,FALSE))</f>
        <v/>
      </c>
      <c r="AL126" s="1391" t="str">
        <f>IF(AL125="","",VLOOKUP(AL125,'シフト記号表（従来型・ユニット型共通）'!$C$6:$L$47,10,FALSE))</f>
        <v/>
      </c>
      <c r="AM126" s="1391" t="str">
        <f>IF(AM125="","",VLOOKUP(AM125,'シフト記号表（従来型・ユニット型共通）'!$C$6:$L$47,10,FALSE))</f>
        <v/>
      </c>
      <c r="AN126" s="1391" t="str">
        <f>IF(AN125="","",VLOOKUP(AN125,'シフト記号表（従来型・ユニット型共通）'!$C$6:$L$47,10,FALSE))</f>
        <v/>
      </c>
      <c r="AO126" s="1391" t="str">
        <f>IF(AO125="","",VLOOKUP(AO125,'シフト記号表（従来型・ユニット型共通）'!$C$6:$L$47,10,FALSE))</f>
        <v/>
      </c>
      <c r="AP126" s="1391" t="str">
        <f>IF(AP125="","",VLOOKUP(AP125,'シフト記号表（従来型・ユニット型共通）'!$C$6:$L$47,10,FALSE))</f>
        <v/>
      </c>
      <c r="AQ126" s="1392" t="str">
        <f>IF(AQ125="","",VLOOKUP(AQ125,'シフト記号表（従来型・ユニット型共通）'!$C$6:$L$47,10,FALSE))</f>
        <v/>
      </c>
      <c r="AR126" s="1390" t="str">
        <f>IF(AR125="","",VLOOKUP(AR125,'シフト記号表（従来型・ユニット型共通）'!$C$6:$L$47,10,FALSE))</f>
        <v/>
      </c>
      <c r="AS126" s="1391" t="str">
        <f>IF(AS125="","",VLOOKUP(AS125,'シフト記号表（従来型・ユニット型共通）'!$C$6:$L$47,10,FALSE))</f>
        <v/>
      </c>
      <c r="AT126" s="1391" t="str">
        <f>IF(AT125="","",VLOOKUP(AT125,'シフト記号表（従来型・ユニット型共通）'!$C$6:$L$47,10,FALSE))</f>
        <v/>
      </c>
      <c r="AU126" s="1391" t="str">
        <f>IF(AU125="","",VLOOKUP(AU125,'シフト記号表（従来型・ユニット型共通）'!$C$6:$L$47,10,FALSE))</f>
        <v/>
      </c>
      <c r="AV126" s="1391" t="str">
        <f>IF(AV125="","",VLOOKUP(AV125,'シフト記号表（従来型・ユニット型共通）'!$C$6:$L$47,10,FALSE))</f>
        <v/>
      </c>
      <c r="AW126" s="1391" t="str">
        <f>IF(AW125="","",VLOOKUP(AW125,'シフト記号表（従来型・ユニット型共通）'!$C$6:$L$47,10,FALSE))</f>
        <v/>
      </c>
      <c r="AX126" s="1392" t="str">
        <f>IF(AX125="","",VLOOKUP(AX125,'シフト記号表（従来型・ユニット型共通）'!$C$6:$L$47,10,FALSE))</f>
        <v/>
      </c>
      <c r="AY126" s="1390" t="str">
        <f>IF(AY125="","",VLOOKUP(AY125,'シフト記号表（従来型・ユニット型共通）'!$C$6:$L$47,10,FALSE))</f>
        <v/>
      </c>
      <c r="AZ126" s="1391" t="str">
        <f>IF(AZ125="","",VLOOKUP(AZ125,'シフト記号表（従来型・ユニット型共通）'!$C$6:$L$47,10,FALSE))</f>
        <v/>
      </c>
      <c r="BA126" s="1391" t="str">
        <f>IF(BA125="","",VLOOKUP(BA125,'シフト記号表（従来型・ユニット型共通）'!$C$6:$L$47,10,FALSE))</f>
        <v/>
      </c>
      <c r="BB126" s="3104">
        <f>IF($BE$3="４週",SUM(W126:AX126),IF($BE$3="暦月",SUM(W126:BA126),""))</f>
        <v>0</v>
      </c>
      <c r="BC126" s="3105"/>
      <c r="BD126" s="3106">
        <f>IF($BE$3="４週",BB126/4,IF($BE$3="暦月",(BB126/($BE$8/7)),""))</f>
        <v>0</v>
      </c>
      <c r="BE126" s="3105"/>
      <c r="BF126" s="3101"/>
      <c r="BG126" s="3102"/>
      <c r="BH126" s="3102"/>
      <c r="BI126" s="3102"/>
      <c r="BJ126" s="3103"/>
    </row>
    <row r="127" spans="2:62" ht="20.25" customHeight="1" x14ac:dyDescent="0.2">
      <c r="B127" s="3079">
        <f>B125+1</f>
        <v>56</v>
      </c>
      <c r="C127" s="3089"/>
      <c r="D127" s="3090"/>
      <c r="E127" s="1385"/>
      <c r="F127" s="1386"/>
      <c r="G127" s="1385"/>
      <c r="H127" s="1386"/>
      <c r="I127" s="3093"/>
      <c r="J127" s="3094"/>
      <c r="K127" s="3097"/>
      <c r="L127" s="3098"/>
      <c r="M127" s="3098"/>
      <c r="N127" s="3090"/>
      <c r="O127" s="3058"/>
      <c r="P127" s="3059"/>
      <c r="Q127" s="3059"/>
      <c r="R127" s="3059"/>
      <c r="S127" s="3060"/>
      <c r="T127" s="1405" t="s">
        <v>2341</v>
      </c>
      <c r="V127" s="1406"/>
      <c r="W127" s="1398"/>
      <c r="X127" s="1399"/>
      <c r="Y127" s="1399"/>
      <c r="Z127" s="1399"/>
      <c r="AA127" s="1399"/>
      <c r="AB127" s="1399"/>
      <c r="AC127" s="1400"/>
      <c r="AD127" s="1398"/>
      <c r="AE127" s="1399"/>
      <c r="AF127" s="1399"/>
      <c r="AG127" s="1399"/>
      <c r="AH127" s="1399"/>
      <c r="AI127" s="1399"/>
      <c r="AJ127" s="1400"/>
      <c r="AK127" s="1398"/>
      <c r="AL127" s="1399"/>
      <c r="AM127" s="1399"/>
      <c r="AN127" s="1399"/>
      <c r="AO127" s="1399"/>
      <c r="AP127" s="1399"/>
      <c r="AQ127" s="1400"/>
      <c r="AR127" s="1398"/>
      <c r="AS127" s="1399"/>
      <c r="AT127" s="1399"/>
      <c r="AU127" s="1399"/>
      <c r="AV127" s="1399"/>
      <c r="AW127" s="1399"/>
      <c r="AX127" s="1400"/>
      <c r="AY127" s="1398"/>
      <c r="AZ127" s="1399"/>
      <c r="BA127" s="1401"/>
      <c r="BB127" s="3064"/>
      <c r="BC127" s="3065"/>
      <c r="BD127" s="3066"/>
      <c r="BE127" s="3067"/>
      <c r="BF127" s="3068"/>
      <c r="BG127" s="3069"/>
      <c r="BH127" s="3069"/>
      <c r="BI127" s="3069"/>
      <c r="BJ127" s="3070"/>
    </row>
    <row r="128" spans="2:62" ht="20.25" customHeight="1" x14ac:dyDescent="0.2">
      <c r="B128" s="3107"/>
      <c r="C128" s="3110"/>
      <c r="D128" s="3111"/>
      <c r="E128" s="1407"/>
      <c r="F128" s="1408">
        <f>C127</f>
        <v>0</v>
      </c>
      <c r="G128" s="1407"/>
      <c r="H128" s="1408">
        <f>I127</f>
        <v>0</v>
      </c>
      <c r="I128" s="3112"/>
      <c r="J128" s="3113"/>
      <c r="K128" s="3114"/>
      <c r="L128" s="3115"/>
      <c r="M128" s="3115"/>
      <c r="N128" s="3111"/>
      <c r="O128" s="3058"/>
      <c r="P128" s="3059"/>
      <c r="Q128" s="3059"/>
      <c r="R128" s="3059"/>
      <c r="S128" s="3060"/>
      <c r="T128" s="1402" t="s">
        <v>2344</v>
      </c>
      <c r="U128" s="1403"/>
      <c r="V128" s="1404"/>
      <c r="W128" s="1390" t="str">
        <f>IF(W127="","",VLOOKUP(W127,'シフト記号表（従来型・ユニット型共通）'!$C$6:$L$47,10,FALSE))</f>
        <v/>
      </c>
      <c r="X128" s="1391" t="str">
        <f>IF(X127="","",VLOOKUP(X127,'シフト記号表（従来型・ユニット型共通）'!$C$6:$L$47,10,FALSE))</f>
        <v/>
      </c>
      <c r="Y128" s="1391" t="str">
        <f>IF(Y127="","",VLOOKUP(Y127,'シフト記号表（従来型・ユニット型共通）'!$C$6:$L$47,10,FALSE))</f>
        <v/>
      </c>
      <c r="Z128" s="1391" t="str">
        <f>IF(Z127="","",VLOOKUP(Z127,'シフト記号表（従来型・ユニット型共通）'!$C$6:$L$47,10,FALSE))</f>
        <v/>
      </c>
      <c r="AA128" s="1391" t="str">
        <f>IF(AA127="","",VLOOKUP(AA127,'シフト記号表（従来型・ユニット型共通）'!$C$6:$L$47,10,FALSE))</f>
        <v/>
      </c>
      <c r="AB128" s="1391" t="str">
        <f>IF(AB127="","",VLOOKUP(AB127,'シフト記号表（従来型・ユニット型共通）'!$C$6:$L$47,10,FALSE))</f>
        <v/>
      </c>
      <c r="AC128" s="1392" t="str">
        <f>IF(AC127="","",VLOOKUP(AC127,'シフト記号表（従来型・ユニット型共通）'!$C$6:$L$47,10,FALSE))</f>
        <v/>
      </c>
      <c r="AD128" s="1390" t="str">
        <f>IF(AD127="","",VLOOKUP(AD127,'シフト記号表（従来型・ユニット型共通）'!$C$6:$L$47,10,FALSE))</f>
        <v/>
      </c>
      <c r="AE128" s="1391" t="str">
        <f>IF(AE127="","",VLOOKUP(AE127,'シフト記号表（従来型・ユニット型共通）'!$C$6:$L$47,10,FALSE))</f>
        <v/>
      </c>
      <c r="AF128" s="1391" t="str">
        <f>IF(AF127="","",VLOOKUP(AF127,'シフト記号表（従来型・ユニット型共通）'!$C$6:$L$47,10,FALSE))</f>
        <v/>
      </c>
      <c r="AG128" s="1391" t="str">
        <f>IF(AG127="","",VLOOKUP(AG127,'シフト記号表（従来型・ユニット型共通）'!$C$6:$L$47,10,FALSE))</f>
        <v/>
      </c>
      <c r="AH128" s="1391" t="str">
        <f>IF(AH127="","",VLOOKUP(AH127,'シフト記号表（従来型・ユニット型共通）'!$C$6:$L$47,10,FALSE))</f>
        <v/>
      </c>
      <c r="AI128" s="1391" t="str">
        <f>IF(AI127="","",VLOOKUP(AI127,'シフト記号表（従来型・ユニット型共通）'!$C$6:$L$47,10,FALSE))</f>
        <v/>
      </c>
      <c r="AJ128" s="1392" t="str">
        <f>IF(AJ127="","",VLOOKUP(AJ127,'シフト記号表（従来型・ユニット型共通）'!$C$6:$L$47,10,FALSE))</f>
        <v/>
      </c>
      <c r="AK128" s="1390" t="str">
        <f>IF(AK127="","",VLOOKUP(AK127,'シフト記号表（従来型・ユニット型共通）'!$C$6:$L$47,10,FALSE))</f>
        <v/>
      </c>
      <c r="AL128" s="1391" t="str">
        <f>IF(AL127="","",VLOOKUP(AL127,'シフト記号表（従来型・ユニット型共通）'!$C$6:$L$47,10,FALSE))</f>
        <v/>
      </c>
      <c r="AM128" s="1391" t="str">
        <f>IF(AM127="","",VLOOKUP(AM127,'シフト記号表（従来型・ユニット型共通）'!$C$6:$L$47,10,FALSE))</f>
        <v/>
      </c>
      <c r="AN128" s="1391" t="str">
        <f>IF(AN127="","",VLOOKUP(AN127,'シフト記号表（従来型・ユニット型共通）'!$C$6:$L$47,10,FALSE))</f>
        <v/>
      </c>
      <c r="AO128" s="1391" t="str">
        <f>IF(AO127="","",VLOOKUP(AO127,'シフト記号表（従来型・ユニット型共通）'!$C$6:$L$47,10,FALSE))</f>
        <v/>
      </c>
      <c r="AP128" s="1391" t="str">
        <f>IF(AP127="","",VLOOKUP(AP127,'シフト記号表（従来型・ユニット型共通）'!$C$6:$L$47,10,FALSE))</f>
        <v/>
      </c>
      <c r="AQ128" s="1392" t="str">
        <f>IF(AQ127="","",VLOOKUP(AQ127,'シフト記号表（従来型・ユニット型共通）'!$C$6:$L$47,10,FALSE))</f>
        <v/>
      </c>
      <c r="AR128" s="1390" t="str">
        <f>IF(AR127="","",VLOOKUP(AR127,'シフト記号表（従来型・ユニット型共通）'!$C$6:$L$47,10,FALSE))</f>
        <v/>
      </c>
      <c r="AS128" s="1391" t="str">
        <f>IF(AS127="","",VLOOKUP(AS127,'シフト記号表（従来型・ユニット型共通）'!$C$6:$L$47,10,FALSE))</f>
        <v/>
      </c>
      <c r="AT128" s="1391" t="str">
        <f>IF(AT127="","",VLOOKUP(AT127,'シフト記号表（従来型・ユニット型共通）'!$C$6:$L$47,10,FALSE))</f>
        <v/>
      </c>
      <c r="AU128" s="1391" t="str">
        <f>IF(AU127="","",VLOOKUP(AU127,'シフト記号表（従来型・ユニット型共通）'!$C$6:$L$47,10,FALSE))</f>
        <v/>
      </c>
      <c r="AV128" s="1391" t="str">
        <f>IF(AV127="","",VLOOKUP(AV127,'シフト記号表（従来型・ユニット型共通）'!$C$6:$L$47,10,FALSE))</f>
        <v/>
      </c>
      <c r="AW128" s="1391" t="str">
        <f>IF(AW127="","",VLOOKUP(AW127,'シフト記号表（従来型・ユニット型共通）'!$C$6:$L$47,10,FALSE))</f>
        <v/>
      </c>
      <c r="AX128" s="1392" t="str">
        <f>IF(AX127="","",VLOOKUP(AX127,'シフト記号表（従来型・ユニット型共通）'!$C$6:$L$47,10,FALSE))</f>
        <v/>
      </c>
      <c r="AY128" s="1390" t="str">
        <f>IF(AY127="","",VLOOKUP(AY127,'シフト記号表（従来型・ユニット型共通）'!$C$6:$L$47,10,FALSE))</f>
        <v/>
      </c>
      <c r="AZ128" s="1391" t="str">
        <f>IF(AZ127="","",VLOOKUP(AZ127,'シフト記号表（従来型・ユニット型共通）'!$C$6:$L$47,10,FALSE))</f>
        <v/>
      </c>
      <c r="BA128" s="1391" t="str">
        <f>IF(BA127="","",VLOOKUP(BA127,'シフト記号表（従来型・ユニット型共通）'!$C$6:$L$47,10,FALSE))</f>
        <v/>
      </c>
      <c r="BB128" s="3104">
        <f>IF($BE$3="４週",SUM(W128:AX128),IF($BE$3="暦月",SUM(W128:BA128),""))</f>
        <v>0</v>
      </c>
      <c r="BC128" s="3105"/>
      <c r="BD128" s="3106">
        <f>IF($BE$3="４週",BB128/4,IF($BE$3="暦月",(BB128/($BE$8/7)),""))</f>
        <v>0</v>
      </c>
      <c r="BE128" s="3105"/>
      <c r="BF128" s="3101"/>
      <c r="BG128" s="3102"/>
      <c r="BH128" s="3102"/>
      <c r="BI128" s="3102"/>
      <c r="BJ128" s="3103"/>
    </row>
    <row r="129" spans="2:62" ht="20.25" customHeight="1" x14ac:dyDescent="0.2">
      <c r="B129" s="3079">
        <f>B127+1</f>
        <v>57</v>
      </c>
      <c r="C129" s="3089"/>
      <c r="D129" s="3090"/>
      <c r="E129" s="1385"/>
      <c r="F129" s="1386"/>
      <c r="G129" s="1385"/>
      <c r="H129" s="1386"/>
      <c r="I129" s="3093"/>
      <c r="J129" s="3094"/>
      <c r="K129" s="3097"/>
      <c r="L129" s="3098"/>
      <c r="M129" s="3098"/>
      <c r="N129" s="3090"/>
      <c r="O129" s="3058"/>
      <c r="P129" s="3059"/>
      <c r="Q129" s="3059"/>
      <c r="R129" s="3059"/>
      <c r="S129" s="3060"/>
      <c r="T129" s="1405" t="s">
        <v>2341</v>
      </c>
      <c r="V129" s="1406"/>
      <c r="W129" s="1398"/>
      <c r="X129" s="1399"/>
      <c r="Y129" s="1399"/>
      <c r="Z129" s="1399"/>
      <c r="AA129" s="1399"/>
      <c r="AB129" s="1399"/>
      <c r="AC129" s="1400"/>
      <c r="AD129" s="1398"/>
      <c r="AE129" s="1399"/>
      <c r="AF129" s="1399"/>
      <c r="AG129" s="1399"/>
      <c r="AH129" s="1399"/>
      <c r="AI129" s="1399"/>
      <c r="AJ129" s="1400"/>
      <c r="AK129" s="1398"/>
      <c r="AL129" s="1399"/>
      <c r="AM129" s="1399"/>
      <c r="AN129" s="1399"/>
      <c r="AO129" s="1399"/>
      <c r="AP129" s="1399"/>
      <c r="AQ129" s="1400"/>
      <c r="AR129" s="1398"/>
      <c r="AS129" s="1399"/>
      <c r="AT129" s="1399"/>
      <c r="AU129" s="1399"/>
      <c r="AV129" s="1399"/>
      <c r="AW129" s="1399"/>
      <c r="AX129" s="1400"/>
      <c r="AY129" s="1398"/>
      <c r="AZ129" s="1399"/>
      <c r="BA129" s="1401"/>
      <c r="BB129" s="3064"/>
      <c r="BC129" s="3065"/>
      <c r="BD129" s="3066"/>
      <c r="BE129" s="3067"/>
      <c r="BF129" s="3068"/>
      <c r="BG129" s="3069"/>
      <c r="BH129" s="3069"/>
      <c r="BI129" s="3069"/>
      <c r="BJ129" s="3070"/>
    </row>
    <row r="130" spans="2:62" ht="20.25" customHeight="1" x14ac:dyDescent="0.2">
      <c r="B130" s="3107"/>
      <c r="C130" s="3110"/>
      <c r="D130" s="3111"/>
      <c r="E130" s="1407"/>
      <c r="F130" s="1408">
        <f>C129</f>
        <v>0</v>
      </c>
      <c r="G130" s="1407"/>
      <c r="H130" s="1408">
        <f>I129</f>
        <v>0</v>
      </c>
      <c r="I130" s="3112"/>
      <c r="J130" s="3113"/>
      <c r="K130" s="3114"/>
      <c r="L130" s="3115"/>
      <c r="M130" s="3115"/>
      <c r="N130" s="3111"/>
      <c r="O130" s="3058"/>
      <c r="P130" s="3059"/>
      <c r="Q130" s="3059"/>
      <c r="R130" s="3059"/>
      <c r="S130" s="3060"/>
      <c r="T130" s="1402" t="s">
        <v>2344</v>
      </c>
      <c r="U130" s="1403"/>
      <c r="V130" s="1404"/>
      <c r="W130" s="1390" t="str">
        <f>IF(W129="","",VLOOKUP(W129,'シフト記号表（従来型・ユニット型共通）'!$C$6:$L$47,10,FALSE))</f>
        <v/>
      </c>
      <c r="X130" s="1391" t="str">
        <f>IF(X129="","",VLOOKUP(X129,'シフト記号表（従来型・ユニット型共通）'!$C$6:$L$47,10,FALSE))</f>
        <v/>
      </c>
      <c r="Y130" s="1391" t="str">
        <f>IF(Y129="","",VLOOKUP(Y129,'シフト記号表（従来型・ユニット型共通）'!$C$6:$L$47,10,FALSE))</f>
        <v/>
      </c>
      <c r="Z130" s="1391" t="str">
        <f>IF(Z129="","",VLOOKUP(Z129,'シフト記号表（従来型・ユニット型共通）'!$C$6:$L$47,10,FALSE))</f>
        <v/>
      </c>
      <c r="AA130" s="1391" t="str">
        <f>IF(AA129="","",VLOOKUP(AA129,'シフト記号表（従来型・ユニット型共通）'!$C$6:$L$47,10,FALSE))</f>
        <v/>
      </c>
      <c r="AB130" s="1391" t="str">
        <f>IF(AB129="","",VLOOKUP(AB129,'シフト記号表（従来型・ユニット型共通）'!$C$6:$L$47,10,FALSE))</f>
        <v/>
      </c>
      <c r="AC130" s="1392" t="str">
        <f>IF(AC129="","",VLOOKUP(AC129,'シフト記号表（従来型・ユニット型共通）'!$C$6:$L$47,10,FALSE))</f>
        <v/>
      </c>
      <c r="AD130" s="1390" t="str">
        <f>IF(AD129="","",VLOOKUP(AD129,'シフト記号表（従来型・ユニット型共通）'!$C$6:$L$47,10,FALSE))</f>
        <v/>
      </c>
      <c r="AE130" s="1391" t="str">
        <f>IF(AE129="","",VLOOKUP(AE129,'シフト記号表（従来型・ユニット型共通）'!$C$6:$L$47,10,FALSE))</f>
        <v/>
      </c>
      <c r="AF130" s="1391" t="str">
        <f>IF(AF129="","",VLOOKUP(AF129,'シフト記号表（従来型・ユニット型共通）'!$C$6:$L$47,10,FALSE))</f>
        <v/>
      </c>
      <c r="AG130" s="1391" t="str">
        <f>IF(AG129="","",VLOOKUP(AG129,'シフト記号表（従来型・ユニット型共通）'!$C$6:$L$47,10,FALSE))</f>
        <v/>
      </c>
      <c r="AH130" s="1391" t="str">
        <f>IF(AH129="","",VLOOKUP(AH129,'シフト記号表（従来型・ユニット型共通）'!$C$6:$L$47,10,FALSE))</f>
        <v/>
      </c>
      <c r="AI130" s="1391" t="str">
        <f>IF(AI129="","",VLOOKUP(AI129,'シフト記号表（従来型・ユニット型共通）'!$C$6:$L$47,10,FALSE))</f>
        <v/>
      </c>
      <c r="AJ130" s="1392" t="str">
        <f>IF(AJ129="","",VLOOKUP(AJ129,'シフト記号表（従来型・ユニット型共通）'!$C$6:$L$47,10,FALSE))</f>
        <v/>
      </c>
      <c r="AK130" s="1390" t="str">
        <f>IF(AK129="","",VLOOKUP(AK129,'シフト記号表（従来型・ユニット型共通）'!$C$6:$L$47,10,FALSE))</f>
        <v/>
      </c>
      <c r="AL130" s="1391" t="str">
        <f>IF(AL129="","",VLOOKUP(AL129,'シフト記号表（従来型・ユニット型共通）'!$C$6:$L$47,10,FALSE))</f>
        <v/>
      </c>
      <c r="AM130" s="1391" t="str">
        <f>IF(AM129="","",VLOOKUP(AM129,'シフト記号表（従来型・ユニット型共通）'!$C$6:$L$47,10,FALSE))</f>
        <v/>
      </c>
      <c r="AN130" s="1391" t="str">
        <f>IF(AN129="","",VLOOKUP(AN129,'シフト記号表（従来型・ユニット型共通）'!$C$6:$L$47,10,FALSE))</f>
        <v/>
      </c>
      <c r="AO130" s="1391" t="str">
        <f>IF(AO129="","",VLOOKUP(AO129,'シフト記号表（従来型・ユニット型共通）'!$C$6:$L$47,10,FALSE))</f>
        <v/>
      </c>
      <c r="AP130" s="1391" t="str">
        <f>IF(AP129="","",VLOOKUP(AP129,'シフト記号表（従来型・ユニット型共通）'!$C$6:$L$47,10,FALSE))</f>
        <v/>
      </c>
      <c r="AQ130" s="1392" t="str">
        <f>IF(AQ129="","",VLOOKUP(AQ129,'シフト記号表（従来型・ユニット型共通）'!$C$6:$L$47,10,FALSE))</f>
        <v/>
      </c>
      <c r="AR130" s="1390" t="str">
        <f>IF(AR129="","",VLOOKUP(AR129,'シフト記号表（従来型・ユニット型共通）'!$C$6:$L$47,10,FALSE))</f>
        <v/>
      </c>
      <c r="AS130" s="1391" t="str">
        <f>IF(AS129="","",VLOOKUP(AS129,'シフト記号表（従来型・ユニット型共通）'!$C$6:$L$47,10,FALSE))</f>
        <v/>
      </c>
      <c r="AT130" s="1391" t="str">
        <f>IF(AT129="","",VLOOKUP(AT129,'シフト記号表（従来型・ユニット型共通）'!$C$6:$L$47,10,FALSE))</f>
        <v/>
      </c>
      <c r="AU130" s="1391" t="str">
        <f>IF(AU129="","",VLOOKUP(AU129,'シフト記号表（従来型・ユニット型共通）'!$C$6:$L$47,10,FALSE))</f>
        <v/>
      </c>
      <c r="AV130" s="1391" t="str">
        <f>IF(AV129="","",VLOOKUP(AV129,'シフト記号表（従来型・ユニット型共通）'!$C$6:$L$47,10,FALSE))</f>
        <v/>
      </c>
      <c r="AW130" s="1391" t="str">
        <f>IF(AW129="","",VLOOKUP(AW129,'シフト記号表（従来型・ユニット型共通）'!$C$6:$L$47,10,FALSE))</f>
        <v/>
      </c>
      <c r="AX130" s="1392" t="str">
        <f>IF(AX129="","",VLOOKUP(AX129,'シフト記号表（従来型・ユニット型共通）'!$C$6:$L$47,10,FALSE))</f>
        <v/>
      </c>
      <c r="AY130" s="1390" t="str">
        <f>IF(AY129="","",VLOOKUP(AY129,'シフト記号表（従来型・ユニット型共通）'!$C$6:$L$47,10,FALSE))</f>
        <v/>
      </c>
      <c r="AZ130" s="1391" t="str">
        <f>IF(AZ129="","",VLOOKUP(AZ129,'シフト記号表（従来型・ユニット型共通）'!$C$6:$L$47,10,FALSE))</f>
        <v/>
      </c>
      <c r="BA130" s="1391" t="str">
        <f>IF(BA129="","",VLOOKUP(BA129,'シフト記号表（従来型・ユニット型共通）'!$C$6:$L$47,10,FALSE))</f>
        <v/>
      </c>
      <c r="BB130" s="3104">
        <f>IF($BE$3="４週",SUM(W130:AX130),IF($BE$3="暦月",SUM(W130:BA130),""))</f>
        <v>0</v>
      </c>
      <c r="BC130" s="3105"/>
      <c r="BD130" s="3106">
        <f>IF($BE$3="４週",BB130/4,IF($BE$3="暦月",(BB130/($BE$8/7)),""))</f>
        <v>0</v>
      </c>
      <c r="BE130" s="3105"/>
      <c r="BF130" s="3101"/>
      <c r="BG130" s="3102"/>
      <c r="BH130" s="3102"/>
      <c r="BI130" s="3102"/>
      <c r="BJ130" s="3103"/>
    </row>
    <row r="131" spans="2:62" ht="20.25" customHeight="1" x14ac:dyDescent="0.2">
      <c r="B131" s="3079">
        <f>B129+1</f>
        <v>58</v>
      </c>
      <c r="C131" s="3089"/>
      <c r="D131" s="3090"/>
      <c r="E131" s="1385"/>
      <c r="F131" s="1386"/>
      <c r="G131" s="1385"/>
      <c r="H131" s="1386"/>
      <c r="I131" s="3093"/>
      <c r="J131" s="3094"/>
      <c r="K131" s="3097"/>
      <c r="L131" s="3098"/>
      <c r="M131" s="3098"/>
      <c r="N131" s="3090"/>
      <c r="O131" s="3058"/>
      <c r="P131" s="3059"/>
      <c r="Q131" s="3059"/>
      <c r="R131" s="3059"/>
      <c r="S131" s="3060"/>
      <c r="T131" s="1405" t="s">
        <v>2341</v>
      </c>
      <c r="V131" s="1406"/>
      <c r="W131" s="1398"/>
      <c r="X131" s="1399"/>
      <c r="Y131" s="1399"/>
      <c r="Z131" s="1399"/>
      <c r="AA131" s="1399"/>
      <c r="AB131" s="1399"/>
      <c r="AC131" s="1400"/>
      <c r="AD131" s="1398"/>
      <c r="AE131" s="1399"/>
      <c r="AF131" s="1399"/>
      <c r="AG131" s="1399"/>
      <c r="AH131" s="1399"/>
      <c r="AI131" s="1399"/>
      <c r="AJ131" s="1400"/>
      <c r="AK131" s="1398"/>
      <c r="AL131" s="1399"/>
      <c r="AM131" s="1399"/>
      <c r="AN131" s="1399"/>
      <c r="AO131" s="1399"/>
      <c r="AP131" s="1399"/>
      <c r="AQ131" s="1400"/>
      <c r="AR131" s="1398"/>
      <c r="AS131" s="1399"/>
      <c r="AT131" s="1399"/>
      <c r="AU131" s="1399"/>
      <c r="AV131" s="1399"/>
      <c r="AW131" s="1399"/>
      <c r="AX131" s="1400"/>
      <c r="AY131" s="1398"/>
      <c r="AZ131" s="1399"/>
      <c r="BA131" s="1401"/>
      <c r="BB131" s="3064"/>
      <c r="BC131" s="3065"/>
      <c r="BD131" s="3066"/>
      <c r="BE131" s="3067"/>
      <c r="BF131" s="3068"/>
      <c r="BG131" s="3069"/>
      <c r="BH131" s="3069"/>
      <c r="BI131" s="3069"/>
      <c r="BJ131" s="3070"/>
    </row>
    <row r="132" spans="2:62" ht="20.25" customHeight="1" x14ac:dyDescent="0.2">
      <c r="B132" s="3107"/>
      <c r="C132" s="3110"/>
      <c r="D132" s="3111"/>
      <c r="E132" s="1407"/>
      <c r="F132" s="1408">
        <f>C131</f>
        <v>0</v>
      </c>
      <c r="G132" s="1407"/>
      <c r="H132" s="1408">
        <f>I131</f>
        <v>0</v>
      </c>
      <c r="I132" s="3112"/>
      <c r="J132" s="3113"/>
      <c r="K132" s="3114"/>
      <c r="L132" s="3115"/>
      <c r="M132" s="3115"/>
      <c r="N132" s="3111"/>
      <c r="O132" s="3058"/>
      <c r="P132" s="3059"/>
      <c r="Q132" s="3059"/>
      <c r="R132" s="3059"/>
      <c r="S132" s="3060"/>
      <c r="T132" s="1402" t="s">
        <v>2344</v>
      </c>
      <c r="U132" s="1403"/>
      <c r="V132" s="1404"/>
      <c r="W132" s="1390" t="str">
        <f>IF(W131="","",VLOOKUP(W131,'シフト記号表（従来型・ユニット型共通）'!$C$6:$L$47,10,FALSE))</f>
        <v/>
      </c>
      <c r="X132" s="1391" t="str">
        <f>IF(X131="","",VLOOKUP(X131,'シフト記号表（従来型・ユニット型共通）'!$C$6:$L$47,10,FALSE))</f>
        <v/>
      </c>
      <c r="Y132" s="1391" t="str">
        <f>IF(Y131="","",VLOOKUP(Y131,'シフト記号表（従来型・ユニット型共通）'!$C$6:$L$47,10,FALSE))</f>
        <v/>
      </c>
      <c r="Z132" s="1391" t="str">
        <f>IF(Z131="","",VLOOKUP(Z131,'シフト記号表（従来型・ユニット型共通）'!$C$6:$L$47,10,FALSE))</f>
        <v/>
      </c>
      <c r="AA132" s="1391" t="str">
        <f>IF(AA131="","",VLOOKUP(AA131,'シフト記号表（従来型・ユニット型共通）'!$C$6:$L$47,10,FALSE))</f>
        <v/>
      </c>
      <c r="AB132" s="1391" t="str">
        <f>IF(AB131="","",VLOOKUP(AB131,'シフト記号表（従来型・ユニット型共通）'!$C$6:$L$47,10,FALSE))</f>
        <v/>
      </c>
      <c r="AC132" s="1392" t="str">
        <f>IF(AC131="","",VLOOKUP(AC131,'シフト記号表（従来型・ユニット型共通）'!$C$6:$L$47,10,FALSE))</f>
        <v/>
      </c>
      <c r="AD132" s="1390" t="str">
        <f>IF(AD131="","",VLOOKUP(AD131,'シフト記号表（従来型・ユニット型共通）'!$C$6:$L$47,10,FALSE))</f>
        <v/>
      </c>
      <c r="AE132" s="1391" t="str">
        <f>IF(AE131="","",VLOOKUP(AE131,'シフト記号表（従来型・ユニット型共通）'!$C$6:$L$47,10,FALSE))</f>
        <v/>
      </c>
      <c r="AF132" s="1391" t="str">
        <f>IF(AF131="","",VLOOKUP(AF131,'シフト記号表（従来型・ユニット型共通）'!$C$6:$L$47,10,FALSE))</f>
        <v/>
      </c>
      <c r="AG132" s="1391" t="str">
        <f>IF(AG131="","",VLOOKUP(AG131,'シフト記号表（従来型・ユニット型共通）'!$C$6:$L$47,10,FALSE))</f>
        <v/>
      </c>
      <c r="AH132" s="1391" t="str">
        <f>IF(AH131="","",VLOOKUP(AH131,'シフト記号表（従来型・ユニット型共通）'!$C$6:$L$47,10,FALSE))</f>
        <v/>
      </c>
      <c r="AI132" s="1391" t="str">
        <f>IF(AI131="","",VLOOKUP(AI131,'シフト記号表（従来型・ユニット型共通）'!$C$6:$L$47,10,FALSE))</f>
        <v/>
      </c>
      <c r="AJ132" s="1392" t="str">
        <f>IF(AJ131="","",VLOOKUP(AJ131,'シフト記号表（従来型・ユニット型共通）'!$C$6:$L$47,10,FALSE))</f>
        <v/>
      </c>
      <c r="AK132" s="1390" t="str">
        <f>IF(AK131="","",VLOOKUP(AK131,'シフト記号表（従来型・ユニット型共通）'!$C$6:$L$47,10,FALSE))</f>
        <v/>
      </c>
      <c r="AL132" s="1391" t="str">
        <f>IF(AL131="","",VLOOKUP(AL131,'シフト記号表（従来型・ユニット型共通）'!$C$6:$L$47,10,FALSE))</f>
        <v/>
      </c>
      <c r="AM132" s="1391" t="str">
        <f>IF(AM131="","",VLOOKUP(AM131,'シフト記号表（従来型・ユニット型共通）'!$C$6:$L$47,10,FALSE))</f>
        <v/>
      </c>
      <c r="AN132" s="1391" t="str">
        <f>IF(AN131="","",VLOOKUP(AN131,'シフト記号表（従来型・ユニット型共通）'!$C$6:$L$47,10,FALSE))</f>
        <v/>
      </c>
      <c r="AO132" s="1391" t="str">
        <f>IF(AO131="","",VLOOKUP(AO131,'シフト記号表（従来型・ユニット型共通）'!$C$6:$L$47,10,FALSE))</f>
        <v/>
      </c>
      <c r="AP132" s="1391" t="str">
        <f>IF(AP131="","",VLOOKUP(AP131,'シフト記号表（従来型・ユニット型共通）'!$C$6:$L$47,10,FALSE))</f>
        <v/>
      </c>
      <c r="AQ132" s="1392" t="str">
        <f>IF(AQ131="","",VLOOKUP(AQ131,'シフト記号表（従来型・ユニット型共通）'!$C$6:$L$47,10,FALSE))</f>
        <v/>
      </c>
      <c r="AR132" s="1390" t="str">
        <f>IF(AR131="","",VLOOKUP(AR131,'シフト記号表（従来型・ユニット型共通）'!$C$6:$L$47,10,FALSE))</f>
        <v/>
      </c>
      <c r="AS132" s="1391" t="str">
        <f>IF(AS131="","",VLOOKUP(AS131,'シフト記号表（従来型・ユニット型共通）'!$C$6:$L$47,10,FALSE))</f>
        <v/>
      </c>
      <c r="AT132" s="1391" t="str">
        <f>IF(AT131="","",VLOOKUP(AT131,'シフト記号表（従来型・ユニット型共通）'!$C$6:$L$47,10,FALSE))</f>
        <v/>
      </c>
      <c r="AU132" s="1391" t="str">
        <f>IF(AU131="","",VLOOKUP(AU131,'シフト記号表（従来型・ユニット型共通）'!$C$6:$L$47,10,FALSE))</f>
        <v/>
      </c>
      <c r="AV132" s="1391" t="str">
        <f>IF(AV131="","",VLOOKUP(AV131,'シフト記号表（従来型・ユニット型共通）'!$C$6:$L$47,10,FALSE))</f>
        <v/>
      </c>
      <c r="AW132" s="1391" t="str">
        <f>IF(AW131="","",VLOOKUP(AW131,'シフト記号表（従来型・ユニット型共通）'!$C$6:$L$47,10,FALSE))</f>
        <v/>
      </c>
      <c r="AX132" s="1392" t="str">
        <f>IF(AX131="","",VLOOKUP(AX131,'シフト記号表（従来型・ユニット型共通）'!$C$6:$L$47,10,FALSE))</f>
        <v/>
      </c>
      <c r="AY132" s="1390" t="str">
        <f>IF(AY131="","",VLOOKUP(AY131,'シフト記号表（従来型・ユニット型共通）'!$C$6:$L$47,10,FALSE))</f>
        <v/>
      </c>
      <c r="AZ132" s="1391" t="str">
        <f>IF(AZ131="","",VLOOKUP(AZ131,'シフト記号表（従来型・ユニット型共通）'!$C$6:$L$47,10,FALSE))</f>
        <v/>
      </c>
      <c r="BA132" s="1391" t="str">
        <f>IF(BA131="","",VLOOKUP(BA131,'シフト記号表（従来型・ユニット型共通）'!$C$6:$L$47,10,FALSE))</f>
        <v/>
      </c>
      <c r="BB132" s="3104">
        <f>IF($BE$3="４週",SUM(W132:AX132),IF($BE$3="暦月",SUM(W132:BA132),""))</f>
        <v>0</v>
      </c>
      <c r="BC132" s="3105"/>
      <c r="BD132" s="3106">
        <f>IF($BE$3="４週",BB132/4,IF($BE$3="暦月",(BB132/($BE$8/7)),""))</f>
        <v>0</v>
      </c>
      <c r="BE132" s="3105"/>
      <c r="BF132" s="3101"/>
      <c r="BG132" s="3102"/>
      <c r="BH132" s="3102"/>
      <c r="BI132" s="3102"/>
      <c r="BJ132" s="3103"/>
    </row>
    <row r="133" spans="2:62" ht="20.25" customHeight="1" x14ac:dyDescent="0.2">
      <c r="B133" s="3079">
        <f>B131+1</f>
        <v>59</v>
      </c>
      <c r="C133" s="3089"/>
      <c r="D133" s="3090"/>
      <c r="E133" s="1385"/>
      <c r="F133" s="1386"/>
      <c r="G133" s="1385"/>
      <c r="H133" s="1386"/>
      <c r="I133" s="3093"/>
      <c r="J133" s="3094"/>
      <c r="K133" s="3097"/>
      <c r="L133" s="3098"/>
      <c r="M133" s="3098"/>
      <c r="N133" s="3090"/>
      <c r="O133" s="3058"/>
      <c r="P133" s="3059"/>
      <c r="Q133" s="3059"/>
      <c r="R133" s="3059"/>
      <c r="S133" s="3060"/>
      <c r="T133" s="1405" t="s">
        <v>2341</v>
      </c>
      <c r="V133" s="1406"/>
      <c r="W133" s="1398"/>
      <c r="X133" s="1399"/>
      <c r="Y133" s="1399"/>
      <c r="Z133" s="1399"/>
      <c r="AA133" s="1399"/>
      <c r="AB133" s="1399"/>
      <c r="AC133" s="1400"/>
      <c r="AD133" s="1398"/>
      <c r="AE133" s="1399"/>
      <c r="AF133" s="1399"/>
      <c r="AG133" s="1399"/>
      <c r="AH133" s="1399"/>
      <c r="AI133" s="1399"/>
      <c r="AJ133" s="1400"/>
      <c r="AK133" s="1398"/>
      <c r="AL133" s="1399"/>
      <c r="AM133" s="1399"/>
      <c r="AN133" s="1399"/>
      <c r="AO133" s="1399"/>
      <c r="AP133" s="1399"/>
      <c r="AQ133" s="1400"/>
      <c r="AR133" s="1398"/>
      <c r="AS133" s="1399"/>
      <c r="AT133" s="1399"/>
      <c r="AU133" s="1399"/>
      <c r="AV133" s="1399"/>
      <c r="AW133" s="1399"/>
      <c r="AX133" s="1400"/>
      <c r="AY133" s="1398"/>
      <c r="AZ133" s="1399"/>
      <c r="BA133" s="1401"/>
      <c r="BB133" s="3064"/>
      <c r="BC133" s="3065"/>
      <c r="BD133" s="3066"/>
      <c r="BE133" s="3067"/>
      <c r="BF133" s="3068"/>
      <c r="BG133" s="3069"/>
      <c r="BH133" s="3069"/>
      <c r="BI133" s="3069"/>
      <c r="BJ133" s="3070"/>
    </row>
    <row r="134" spans="2:62" ht="20.25" customHeight="1" x14ac:dyDescent="0.2">
      <c r="B134" s="3107"/>
      <c r="C134" s="3110"/>
      <c r="D134" s="3111"/>
      <c r="E134" s="1407"/>
      <c r="F134" s="1408">
        <f>C133</f>
        <v>0</v>
      </c>
      <c r="G134" s="1407"/>
      <c r="H134" s="1408">
        <f>I133</f>
        <v>0</v>
      </c>
      <c r="I134" s="3112"/>
      <c r="J134" s="3113"/>
      <c r="K134" s="3114"/>
      <c r="L134" s="3115"/>
      <c r="M134" s="3115"/>
      <c r="N134" s="3111"/>
      <c r="O134" s="3058"/>
      <c r="P134" s="3059"/>
      <c r="Q134" s="3059"/>
      <c r="R134" s="3059"/>
      <c r="S134" s="3060"/>
      <c r="T134" s="1402" t="s">
        <v>2344</v>
      </c>
      <c r="U134" s="1403"/>
      <c r="V134" s="1404"/>
      <c r="W134" s="1390" t="str">
        <f>IF(W133="","",VLOOKUP(W133,'シフト記号表（従来型・ユニット型共通）'!$C$6:$L$47,10,FALSE))</f>
        <v/>
      </c>
      <c r="X134" s="1391" t="str">
        <f>IF(X133="","",VLOOKUP(X133,'シフト記号表（従来型・ユニット型共通）'!$C$6:$L$47,10,FALSE))</f>
        <v/>
      </c>
      <c r="Y134" s="1391" t="str">
        <f>IF(Y133="","",VLOOKUP(Y133,'シフト記号表（従来型・ユニット型共通）'!$C$6:$L$47,10,FALSE))</f>
        <v/>
      </c>
      <c r="Z134" s="1391" t="str">
        <f>IF(Z133="","",VLOOKUP(Z133,'シフト記号表（従来型・ユニット型共通）'!$C$6:$L$47,10,FALSE))</f>
        <v/>
      </c>
      <c r="AA134" s="1391" t="str">
        <f>IF(AA133="","",VLOOKUP(AA133,'シフト記号表（従来型・ユニット型共通）'!$C$6:$L$47,10,FALSE))</f>
        <v/>
      </c>
      <c r="AB134" s="1391" t="str">
        <f>IF(AB133="","",VLOOKUP(AB133,'シフト記号表（従来型・ユニット型共通）'!$C$6:$L$47,10,FALSE))</f>
        <v/>
      </c>
      <c r="AC134" s="1392" t="str">
        <f>IF(AC133="","",VLOOKUP(AC133,'シフト記号表（従来型・ユニット型共通）'!$C$6:$L$47,10,FALSE))</f>
        <v/>
      </c>
      <c r="AD134" s="1390" t="str">
        <f>IF(AD133="","",VLOOKUP(AD133,'シフト記号表（従来型・ユニット型共通）'!$C$6:$L$47,10,FALSE))</f>
        <v/>
      </c>
      <c r="AE134" s="1391" t="str">
        <f>IF(AE133="","",VLOOKUP(AE133,'シフト記号表（従来型・ユニット型共通）'!$C$6:$L$47,10,FALSE))</f>
        <v/>
      </c>
      <c r="AF134" s="1391" t="str">
        <f>IF(AF133="","",VLOOKUP(AF133,'シフト記号表（従来型・ユニット型共通）'!$C$6:$L$47,10,FALSE))</f>
        <v/>
      </c>
      <c r="AG134" s="1391" t="str">
        <f>IF(AG133="","",VLOOKUP(AG133,'シフト記号表（従来型・ユニット型共通）'!$C$6:$L$47,10,FALSE))</f>
        <v/>
      </c>
      <c r="AH134" s="1391" t="str">
        <f>IF(AH133="","",VLOOKUP(AH133,'シフト記号表（従来型・ユニット型共通）'!$C$6:$L$47,10,FALSE))</f>
        <v/>
      </c>
      <c r="AI134" s="1391" t="str">
        <f>IF(AI133="","",VLOOKUP(AI133,'シフト記号表（従来型・ユニット型共通）'!$C$6:$L$47,10,FALSE))</f>
        <v/>
      </c>
      <c r="AJ134" s="1392" t="str">
        <f>IF(AJ133="","",VLOOKUP(AJ133,'シフト記号表（従来型・ユニット型共通）'!$C$6:$L$47,10,FALSE))</f>
        <v/>
      </c>
      <c r="AK134" s="1390" t="str">
        <f>IF(AK133="","",VLOOKUP(AK133,'シフト記号表（従来型・ユニット型共通）'!$C$6:$L$47,10,FALSE))</f>
        <v/>
      </c>
      <c r="AL134" s="1391" t="str">
        <f>IF(AL133="","",VLOOKUP(AL133,'シフト記号表（従来型・ユニット型共通）'!$C$6:$L$47,10,FALSE))</f>
        <v/>
      </c>
      <c r="AM134" s="1391" t="str">
        <f>IF(AM133="","",VLOOKUP(AM133,'シフト記号表（従来型・ユニット型共通）'!$C$6:$L$47,10,FALSE))</f>
        <v/>
      </c>
      <c r="AN134" s="1391" t="str">
        <f>IF(AN133="","",VLOOKUP(AN133,'シフト記号表（従来型・ユニット型共通）'!$C$6:$L$47,10,FALSE))</f>
        <v/>
      </c>
      <c r="AO134" s="1391" t="str">
        <f>IF(AO133="","",VLOOKUP(AO133,'シフト記号表（従来型・ユニット型共通）'!$C$6:$L$47,10,FALSE))</f>
        <v/>
      </c>
      <c r="AP134" s="1391" t="str">
        <f>IF(AP133="","",VLOOKUP(AP133,'シフト記号表（従来型・ユニット型共通）'!$C$6:$L$47,10,FALSE))</f>
        <v/>
      </c>
      <c r="AQ134" s="1392" t="str">
        <f>IF(AQ133="","",VLOOKUP(AQ133,'シフト記号表（従来型・ユニット型共通）'!$C$6:$L$47,10,FALSE))</f>
        <v/>
      </c>
      <c r="AR134" s="1390" t="str">
        <f>IF(AR133="","",VLOOKUP(AR133,'シフト記号表（従来型・ユニット型共通）'!$C$6:$L$47,10,FALSE))</f>
        <v/>
      </c>
      <c r="AS134" s="1391" t="str">
        <f>IF(AS133="","",VLOOKUP(AS133,'シフト記号表（従来型・ユニット型共通）'!$C$6:$L$47,10,FALSE))</f>
        <v/>
      </c>
      <c r="AT134" s="1391" t="str">
        <f>IF(AT133="","",VLOOKUP(AT133,'シフト記号表（従来型・ユニット型共通）'!$C$6:$L$47,10,FALSE))</f>
        <v/>
      </c>
      <c r="AU134" s="1391" t="str">
        <f>IF(AU133="","",VLOOKUP(AU133,'シフト記号表（従来型・ユニット型共通）'!$C$6:$L$47,10,FALSE))</f>
        <v/>
      </c>
      <c r="AV134" s="1391" t="str">
        <f>IF(AV133="","",VLOOKUP(AV133,'シフト記号表（従来型・ユニット型共通）'!$C$6:$L$47,10,FALSE))</f>
        <v/>
      </c>
      <c r="AW134" s="1391" t="str">
        <f>IF(AW133="","",VLOOKUP(AW133,'シフト記号表（従来型・ユニット型共通）'!$C$6:$L$47,10,FALSE))</f>
        <v/>
      </c>
      <c r="AX134" s="1392" t="str">
        <f>IF(AX133="","",VLOOKUP(AX133,'シフト記号表（従来型・ユニット型共通）'!$C$6:$L$47,10,FALSE))</f>
        <v/>
      </c>
      <c r="AY134" s="1390" t="str">
        <f>IF(AY133="","",VLOOKUP(AY133,'シフト記号表（従来型・ユニット型共通）'!$C$6:$L$47,10,FALSE))</f>
        <v/>
      </c>
      <c r="AZ134" s="1391" t="str">
        <f>IF(AZ133="","",VLOOKUP(AZ133,'シフト記号表（従来型・ユニット型共通）'!$C$6:$L$47,10,FALSE))</f>
        <v/>
      </c>
      <c r="BA134" s="1391" t="str">
        <f>IF(BA133="","",VLOOKUP(BA133,'シフト記号表（従来型・ユニット型共通）'!$C$6:$L$47,10,FALSE))</f>
        <v/>
      </c>
      <c r="BB134" s="3104">
        <f>IF($BE$3="４週",SUM(W134:AX134),IF($BE$3="暦月",SUM(W134:BA134),""))</f>
        <v>0</v>
      </c>
      <c r="BC134" s="3105"/>
      <c r="BD134" s="3106">
        <f>IF($BE$3="４週",BB134/4,IF($BE$3="暦月",(BB134/($BE$8/7)),""))</f>
        <v>0</v>
      </c>
      <c r="BE134" s="3105"/>
      <c r="BF134" s="3101"/>
      <c r="BG134" s="3102"/>
      <c r="BH134" s="3102"/>
      <c r="BI134" s="3102"/>
      <c r="BJ134" s="3103"/>
    </row>
    <row r="135" spans="2:62" ht="20.25" customHeight="1" x14ac:dyDescent="0.2">
      <c r="B135" s="3079">
        <f>B133+1</f>
        <v>60</v>
      </c>
      <c r="C135" s="3089"/>
      <c r="D135" s="3090"/>
      <c r="E135" s="1385"/>
      <c r="F135" s="1386"/>
      <c r="G135" s="1385"/>
      <c r="H135" s="1386"/>
      <c r="I135" s="3093"/>
      <c r="J135" s="3094"/>
      <c r="K135" s="3097"/>
      <c r="L135" s="3098"/>
      <c r="M135" s="3098"/>
      <c r="N135" s="3090"/>
      <c r="O135" s="3058"/>
      <c r="P135" s="3059"/>
      <c r="Q135" s="3059"/>
      <c r="R135" s="3059"/>
      <c r="S135" s="3060"/>
      <c r="T135" s="1405" t="s">
        <v>2341</v>
      </c>
      <c r="V135" s="1406"/>
      <c r="W135" s="1398"/>
      <c r="X135" s="1399"/>
      <c r="Y135" s="1399"/>
      <c r="Z135" s="1399"/>
      <c r="AA135" s="1399"/>
      <c r="AB135" s="1399"/>
      <c r="AC135" s="1400"/>
      <c r="AD135" s="1398"/>
      <c r="AE135" s="1399"/>
      <c r="AF135" s="1399"/>
      <c r="AG135" s="1399"/>
      <c r="AH135" s="1399"/>
      <c r="AI135" s="1399"/>
      <c r="AJ135" s="1400"/>
      <c r="AK135" s="1398"/>
      <c r="AL135" s="1399"/>
      <c r="AM135" s="1399"/>
      <c r="AN135" s="1399"/>
      <c r="AO135" s="1399"/>
      <c r="AP135" s="1399"/>
      <c r="AQ135" s="1400"/>
      <c r="AR135" s="1398"/>
      <c r="AS135" s="1399"/>
      <c r="AT135" s="1399"/>
      <c r="AU135" s="1399"/>
      <c r="AV135" s="1399"/>
      <c r="AW135" s="1399"/>
      <c r="AX135" s="1400"/>
      <c r="AY135" s="1398"/>
      <c r="AZ135" s="1399"/>
      <c r="BA135" s="1401"/>
      <c r="BB135" s="3064"/>
      <c r="BC135" s="3065"/>
      <c r="BD135" s="3066"/>
      <c r="BE135" s="3067"/>
      <c r="BF135" s="3068"/>
      <c r="BG135" s="3069"/>
      <c r="BH135" s="3069"/>
      <c r="BI135" s="3069"/>
      <c r="BJ135" s="3070"/>
    </row>
    <row r="136" spans="2:62" ht="20.25" customHeight="1" x14ac:dyDescent="0.2">
      <c r="B136" s="3107"/>
      <c r="C136" s="3110"/>
      <c r="D136" s="3111"/>
      <c r="E136" s="1407"/>
      <c r="F136" s="1408">
        <f>C135</f>
        <v>0</v>
      </c>
      <c r="G136" s="1407"/>
      <c r="H136" s="1408">
        <f>I135</f>
        <v>0</v>
      </c>
      <c r="I136" s="3112"/>
      <c r="J136" s="3113"/>
      <c r="K136" s="3114"/>
      <c r="L136" s="3115"/>
      <c r="M136" s="3115"/>
      <c r="N136" s="3111"/>
      <c r="O136" s="3058"/>
      <c r="P136" s="3059"/>
      <c r="Q136" s="3059"/>
      <c r="R136" s="3059"/>
      <c r="S136" s="3060"/>
      <c r="T136" s="1402" t="s">
        <v>2344</v>
      </c>
      <c r="U136" s="1403"/>
      <c r="V136" s="1404"/>
      <c r="W136" s="1390" t="str">
        <f>IF(W135="","",VLOOKUP(W135,'シフト記号表（従来型・ユニット型共通）'!$C$6:$L$47,10,FALSE))</f>
        <v/>
      </c>
      <c r="X136" s="1391" t="str">
        <f>IF(X135="","",VLOOKUP(X135,'シフト記号表（従来型・ユニット型共通）'!$C$6:$L$47,10,FALSE))</f>
        <v/>
      </c>
      <c r="Y136" s="1391" t="str">
        <f>IF(Y135="","",VLOOKUP(Y135,'シフト記号表（従来型・ユニット型共通）'!$C$6:$L$47,10,FALSE))</f>
        <v/>
      </c>
      <c r="Z136" s="1391" t="str">
        <f>IF(Z135="","",VLOOKUP(Z135,'シフト記号表（従来型・ユニット型共通）'!$C$6:$L$47,10,FALSE))</f>
        <v/>
      </c>
      <c r="AA136" s="1391" t="str">
        <f>IF(AA135="","",VLOOKUP(AA135,'シフト記号表（従来型・ユニット型共通）'!$C$6:$L$47,10,FALSE))</f>
        <v/>
      </c>
      <c r="AB136" s="1391" t="str">
        <f>IF(AB135="","",VLOOKUP(AB135,'シフト記号表（従来型・ユニット型共通）'!$C$6:$L$47,10,FALSE))</f>
        <v/>
      </c>
      <c r="AC136" s="1392" t="str">
        <f>IF(AC135="","",VLOOKUP(AC135,'シフト記号表（従来型・ユニット型共通）'!$C$6:$L$47,10,FALSE))</f>
        <v/>
      </c>
      <c r="AD136" s="1390" t="str">
        <f>IF(AD135="","",VLOOKUP(AD135,'シフト記号表（従来型・ユニット型共通）'!$C$6:$L$47,10,FALSE))</f>
        <v/>
      </c>
      <c r="AE136" s="1391" t="str">
        <f>IF(AE135="","",VLOOKUP(AE135,'シフト記号表（従来型・ユニット型共通）'!$C$6:$L$47,10,FALSE))</f>
        <v/>
      </c>
      <c r="AF136" s="1391" t="str">
        <f>IF(AF135="","",VLOOKUP(AF135,'シフト記号表（従来型・ユニット型共通）'!$C$6:$L$47,10,FALSE))</f>
        <v/>
      </c>
      <c r="AG136" s="1391" t="str">
        <f>IF(AG135="","",VLOOKUP(AG135,'シフト記号表（従来型・ユニット型共通）'!$C$6:$L$47,10,FALSE))</f>
        <v/>
      </c>
      <c r="AH136" s="1391" t="str">
        <f>IF(AH135="","",VLOOKUP(AH135,'シフト記号表（従来型・ユニット型共通）'!$C$6:$L$47,10,FALSE))</f>
        <v/>
      </c>
      <c r="AI136" s="1391" t="str">
        <f>IF(AI135="","",VLOOKUP(AI135,'シフト記号表（従来型・ユニット型共通）'!$C$6:$L$47,10,FALSE))</f>
        <v/>
      </c>
      <c r="AJ136" s="1392" t="str">
        <f>IF(AJ135="","",VLOOKUP(AJ135,'シフト記号表（従来型・ユニット型共通）'!$C$6:$L$47,10,FALSE))</f>
        <v/>
      </c>
      <c r="AK136" s="1390" t="str">
        <f>IF(AK135="","",VLOOKUP(AK135,'シフト記号表（従来型・ユニット型共通）'!$C$6:$L$47,10,FALSE))</f>
        <v/>
      </c>
      <c r="AL136" s="1391" t="str">
        <f>IF(AL135="","",VLOOKUP(AL135,'シフト記号表（従来型・ユニット型共通）'!$C$6:$L$47,10,FALSE))</f>
        <v/>
      </c>
      <c r="AM136" s="1391" t="str">
        <f>IF(AM135="","",VLOOKUP(AM135,'シフト記号表（従来型・ユニット型共通）'!$C$6:$L$47,10,FALSE))</f>
        <v/>
      </c>
      <c r="AN136" s="1391" t="str">
        <f>IF(AN135="","",VLOOKUP(AN135,'シフト記号表（従来型・ユニット型共通）'!$C$6:$L$47,10,FALSE))</f>
        <v/>
      </c>
      <c r="AO136" s="1391" t="str">
        <f>IF(AO135="","",VLOOKUP(AO135,'シフト記号表（従来型・ユニット型共通）'!$C$6:$L$47,10,FALSE))</f>
        <v/>
      </c>
      <c r="AP136" s="1391" t="str">
        <f>IF(AP135="","",VLOOKUP(AP135,'シフト記号表（従来型・ユニット型共通）'!$C$6:$L$47,10,FALSE))</f>
        <v/>
      </c>
      <c r="AQ136" s="1392" t="str">
        <f>IF(AQ135="","",VLOOKUP(AQ135,'シフト記号表（従来型・ユニット型共通）'!$C$6:$L$47,10,FALSE))</f>
        <v/>
      </c>
      <c r="AR136" s="1390" t="str">
        <f>IF(AR135="","",VLOOKUP(AR135,'シフト記号表（従来型・ユニット型共通）'!$C$6:$L$47,10,FALSE))</f>
        <v/>
      </c>
      <c r="AS136" s="1391" t="str">
        <f>IF(AS135="","",VLOOKUP(AS135,'シフト記号表（従来型・ユニット型共通）'!$C$6:$L$47,10,FALSE))</f>
        <v/>
      </c>
      <c r="AT136" s="1391" t="str">
        <f>IF(AT135="","",VLOOKUP(AT135,'シフト記号表（従来型・ユニット型共通）'!$C$6:$L$47,10,FALSE))</f>
        <v/>
      </c>
      <c r="AU136" s="1391" t="str">
        <f>IF(AU135="","",VLOOKUP(AU135,'シフト記号表（従来型・ユニット型共通）'!$C$6:$L$47,10,FALSE))</f>
        <v/>
      </c>
      <c r="AV136" s="1391" t="str">
        <f>IF(AV135="","",VLOOKUP(AV135,'シフト記号表（従来型・ユニット型共通）'!$C$6:$L$47,10,FALSE))</f>
        <v/>
      </c>
      <c r="AW136" s="1391" t="str">
        <f>IF(AW135="","",VLOOKUP(AW135,'シフト記号表（従来型・ユニット型共通）'!$C$6:$L$47,10,FALSE))</f>
        <v/>
      </c>
      <c r="AX136" s="1392" t="str">
        <f>IF(AX135="","",VLOOKUP(AX135,'シフト記号表（従来型・ユニット型共通）'!$C$6:$L$47,10,FALSE))</f>
        <v/>
      </c>
      <c r="AY136" s="1390" t="str">
        <f>IF(AY135="","",VLOOKUP(AY135,'シフト記号表（従来型・ユニット型共通）'!$C$6:$L$47,10,FALSE))</f>
        <v/>
      </c>
      <c r="AZ136" s="1391" t="str">
        <f>IF(AZ135="","",VLOOKUP(AZ135,'シフト記号表（従来型・ユニット型共通）'!$C$6:$L$47,10,FALSE))</f>
        <v/>
      </c>
      <c r="BA136" s="1391" t="str">
        <f>IF(BA135="","",VLOOKUP(BA135,'シフト記号表（従来型・ユニット型共通）'!$C$6:$L$47,10,FALSE))</f>
        <v/>
      </c>
      <c r="BB136" s="3104">
        <f>IF($BE$3="４週",SUM(W136:AX136),IF($BE$3="暦月",SUM(W136:BA136),""))</f>
        <v>0</v>
      </c>
      <c r="BC136" s="3105"/>
      <c r="BD136" s="3106">
        <f>IF($BE$3="４週",BB136/4,IF($BE$3="暦月",(BB136/($BE$8/7)),""))</f>
        <v>0</v>
      </c>
      <c r="BE136" s="3105"/>
      <c r="BF136" s="3101"/>
      <c r="BG136" s="3102"/>
      <c r="BH136" s="3102"/>
      <c r="BI136" s="3102"/>
      <c r="BJ136" s="3103"/>
    </row>
    <row r="137" spans="2:62" ht="20.25" customHeight="1" x14ac:dyDescent="0.2">
      <c r="B137" s="3079">
        <f>B135+1</f>
        <v>61</v>
      </c>
      <c r="C137" s="3089"/>
      <c r="D137" s="3090"/>
      <c r="E137" s="1385"/>
      <c r="F137" s="1386"/>
      <c r="G137" s="1385"/>
      <c r="H137" s="1386"/>
      <c r="I137" s="3093"/>
      <c r="J137" s="3094"/>
      <c r="K137" s="3097"/>
      <c r="L137" s="3098"/>
      <c r="M137" s="3098"/>
      <c r="N137" s="3090"/>
      <c r="O137" s="3058"/>
      <c r="P137" s="3059"/>
      <c r="Q137" s="3059"/>
      <c r="R137" s="3059"/>
      <c r="S137" s="3060"/>
      <c r="T137" s="1405" t="s">
        <v>2341</v>
      </c>
      <c r="V137" s="1406"/>
      <c r="W137" s="1398"/>
      <c r="X137" s="1399"/>
      <c r="Y137" s="1399"/>
      <c r="Z137" s="1399"/>
      <c r="AA137" s="1399"/>
      <c r="AB137" s="1399"/>
      <c r="AC137" s="1400"/>
      <c r="AD137" s="1398"/>
      <c r="AE137" s="1399"/>
      <c r="AF137" s="1399"/>
      <c r="AG137" s="1399"/>
      <c r="AH137" s="1399"/>
      <c r="AI137" s="1399"/>
      <c r="AJ137" s="1400"/>
      <c r="AK137" s="1398"/>
      <c r="AL137" s="1399"/>
      <c r="AM137" s="1399"/>
      <c r="AN137" s="1399"/>
      <c r="AO137" s="1399"/>
      <c r="AP137" s="1399"/>
      <c r="AQ137" s="1400"/>
      <c r="AR137" s="1398"/>
      <c r="AS137" s="1399"/>
      <c r="AT137" s="1399"/>
      <c r="AU137" s="1399"/>
      <c r="AV137" s="1399"/>
      <c r="AW137" s="1399"/>
      <c r="AX137" s="1400"/>
      <c r="AY137" s="1398"/>
      <c r="AZ137" s="1399"/>
      <c r="BA137" s="1401"/>
      <c r="BB137" s="3064"/>
      <c r="BC137" s="3065"/>
      <c r="BD137" s="3066"/>
      <c r="BE137" s="3067"/>
      <c r="BF137" s="3068"/>
      <c r="BG137" s="3069"/>
      <c r="BH137" s="3069"/>
      <c r="BI137" s="3069"/>
      <c r="BJ137" s="3070"/>
    </row>
    <row r="138" spans="2:62" ht="20.25" customHeight="1" x14ac:dyDescent="0.2">
      <c r="B138" s="3107"/>
      <c r="C138" s="3110"/>
      <c r="D138" s="3111"/>
      <c r="E138" s="1407"/>
      <c r="F138" s="1408">
        <f>C137</f>
        <v>0</v>
      </c>
      <c r="G138" s="1407"/>
      <c r="H138" s="1408">
        <f>I137</f>
        <v>0</v>
      </c>
      <c r="I138" s="3112"/>
      <c r="J138" s="3113"/>
      <c r="K138" s="3114"/>
      <c r="L138" s="3115"/>
      <c r="M138" s="3115"/>
      <c r="N138" s="3111"/>
      <c r="O138" s="3058"/>
      <c r="P138" s="3059"/>
      <c r="Q138" s="3059"/>
      <c r="R138" s="3059"/>
      <c r="S138" s="3060"/>
      <c r="T138" s="1402" t="s">
        <v>2344</v>
      </c>
      <c r="U138" s="1403"/>
      <c r="V138" s="1404"/>
      <c r="W138" s="1390" t="str">
        <f>IF(W137="","",VLOOKUP(W137,'シフト記号表（従来型・ユニット型共通）'!$C$6:$L$47,10,FALSE))</f>
        <v/>
      </c>
      <c r="X138" s="1391" t="str">
        <f>IF(X137="","",VLOOKUP(X137,'シフト記号表（従来型・ユニット型共通）'!$C$6:$L$47,10,FALSE))</f>
        <v/>
      </c>
      <c r="Y138" s="1391" t="str">
        <f>IF(Y137="","",VLOOKUP(Y137,'シフト記号表（従来型・ユニット型共通）'!$C$6:$L$47,10,FALSE))</f>
        <v/>
      </c>
      <c r="Z138" s="1391" t="str">
        <f>IF(Z137="","",VLOOKUP(Z137,'シフト記号表（従来型・ユニット型共通）'!$C$6:$L$47,10,FALSE))</f>
        <v/>
      </c>
      <c r="AA138" s="1391" t="str">
        <f>IF(AA137="","",VLOOKUP(AA137,'シフト記号表（従来型・ユニット型共通）'!$C$6:$L$47,10,FALSE))</f>
        <v/>
      </c>
      <c r="AB138" s="1391" t="str">
        <f>IF(AB137="","",VLOOKUP(AB137,'シフト記号表（従来型・ユニット型共通）'!$C$6:$L$47,10,FALSE))</f>
        <v/>
      </c>
      <c r="AC138" s="1392" t="str">
        <f>IF(AC137="","",VLOOKUP(AC137,'シフト記号表（従来型・ユニット型共通）'!$C$6:$L$47,10,FALSE))</f>
        <v/>
      </c>
      <c r="AD138" s="1390" t="str">
        <f>IF(AD137="","",VLOOKUP(AD137,'シフト記号表（従来型・ユニット型共通）'!$C$6:$L$47,10,FALSE))</f>
        <v/>
      </c>
      <c r="AE138" s="1391" t="str">
        <f>IF(AE137="","",VLOOKUP(AE137,'シフト記号表（従来型・ユニット型共通）'!$C$6:$L$47,10,FALSE))</f>
        <v/>
      </c>
      <c r="AF138" s="1391" t="str">
        <f>IF(AF137="","",VLOOKUP(AF137,'シフト記号表（従来型・ユニット型共通）'!$C$6:$L$47,10,FALSE))</f>
        <v/>
      </c>
      <c r="AG138" s="1391" t="str">
        <f>IF(AG137="","",VLOOKUP(AG137,'シフト記号表（従来型・ユニット型共通）'!$C$6:$L$47,10,FALSE))</f>
        <v/>
      </c>
      <c r="AH138" s="1391" t="str">
        <f>IF(AH137="","",VLOOKUP(AH137,'シフト記号表（従来型・ユニット型共通）'!$C$6:$L$47,10,FALSE))</f>
        <v/>
      </c>
      <c r="AI138" s="1391" t="str">
        <f>IF(AI137="","",VLOOKUP(AI137,'シフト記号表（従来型・ユニット型共通）'!$C$6:$L$47,10,FALSE))</f>
        <v/>
      </c>
      <c r="AJ138" s="1392" t="str">
        <f>IF(AJ137="","",VLOOKUP(AJ137,'シフト記号表（従来型・ユニット型共通）'!$C$6:$L$47,10,FALSE))</f>
        <v/>
      </c>
      <c r="AK138" s="1390" t="str">
        <f>IF(AK137="","",VLOOKUP(AK137,'シフト記号表（従来型・ユニット型共通）'!$C$6:$L$47,10,FALSE))</f>
        <v/>
      </c>
      <c r="AL138" s="1391" t="str">
        <f>IF(AL137="","",VLOOKUP(AL137,'シフト記号表（従来型・ユニット型共通）'!$C$6:$L$47,10,FALSE))</f>
        <v/>
      </c>
      <c r="AM138" s="1391" t="str">
        <f>IF(AM137="","",VLOOKUP(AM137,'シフト記号表（従来型・ユニット型共通）'!$C$6:$L$47,10,FALSE))</f>
        <v/>
      </c>
      <c r="AN138" s="1391" t="str">
        <f>IF(AN137="","",VLOOKUP(AN137,'シフト記号表（従来型・ユニット型共通）'!$C$6:$L$47,10,FALSE))</f>
        <v/>
      </c>
      <c r="AO138" s="1391" t="str">
        <f>IF(AO137="","",VLOOKUP(AO137,'シフト記号表（従来型・ユニット型共通）'!$C$6:$L$47,10,FALSE))</f>
        <v/>
      </c>
      <c r="AP138" s="1391" t="str">
        <f>IF(AP137="","",VLOOKUP(AP137,'シフト記号表（従来型・ユニット型共通）'!$C$6:$L$47,10,FALSE))</f>
        <v/>
      </c>
      <c r="AQ138" s="1392" t="str">
        <f>IF(AQ137="","",VLOOKUP(AQ137,'シフト記号表（従来型・ユニット型共通）'!$C$6:$L$47,10,FALSE))</f>
        <v/>
      </c>
      <c r="AR138" s="1390" t="str">
        <f>IF(AR137="","",VLOOKUP(AR137,'シフト記号表（従来型・ユニット型共通）'!$C$6:$L$47,10,FALSE))</f>
        <v/>
      </c>
      <c r="AS138" s="1391" t="str">
        <f>IF(AS137="","",VLOOKUP(AS137,'シフト記号表（従来型・ユニット型共通）'!$C$6:$L$47,10,FALSE))</f>
        <v/>
      </c>
      <c r="AT138" s="1391" t="str">
        <f>IF(AT137="","",VLOOKUP(AT137,'シフト記号表（従来型・ユニット型共通）'!$C$6:$L$47,10,FALSE))</f>
        <v/>
      </c>
      <c r="AU138" s="1391" t="str">
        <f>IF(AU137="","",VLOOKUP(AU137,'シフト記号表（従来型・ユニット型共通）'!$C$6:$L$47,10,FALSE))</f>
        <v/>
      </c>
      <c r="AV138" s="1391" t="str">
        <f>IF(AV137="","",VLOOKUP(AV137,'シフト記号表（従来型・ユニット型共通）'!$C$6:$L$47,10,FALSE))</f>
        <v/>
      </c>
      <c r="AW138" s="1391" t="str">
        <f>IF(AW137="","",VLOOKUP(AW137,'シフト記号表（従来型・ユニット型共通）'!$C$6:$L$47,10,FALSE))</f>
        <v/>
      </c>
      <c r="AX138" s="1392" t="str">
        <f>IF(AX137="","",VLOOKUP(AX137,'シフト記号表（従来型・ユニット型共通）'!$C$6:$L$47,10,FALSE))</f>
        <v/>
      </c>
      <c r="AY138" s="1390" t="str">
        <f>IF(AY137="","",VLOOKUP(AY137,'シフト記号表（従来型・ユニット型共通）'!$C$6:$L$47,10,FALSE))</f>
        <v/>
      </c>
      <c r="AZ138" s="1391" t="str">
        <f>IF(AZ137="","",VLOOKUP(AZ137,'シフト記号表（従来型・ユニット型共通）'!$C$6:$L$47,10,FALSE))</f>
        <v/>
      </c>
      <c r="BA138" s="1391" t="str">
        <f>IF(BA137="","",VLOOKUP(BA137,'シフト記号表（従来型・ユニット型共通）'!$C$6:$L$47,10,FALSE))</f>
        <v/>
      </c>
      <c r="BB138" s="3104">
        <f>IF($BE$3="４週",SUM(W138:AX138),IF($BE$3="暦月",SUM(W138:BA138),""))</f>
        <v>0</v>
      </c>
      <c r="BC138" s="3105"/>
      <c r="BD138" s="3106">
        <f>IF($BE$3="４週",BB138/4,IF($BE$3="暦月",(BB138/($BE$8/7)),""))</f>
        <v>0</v>
      </c>
      <c r="BE138" s="3105"/>
      <c r="BF138" s="3101"/>
      <c r="BG138" s="3102"/>
      <c r="BH138" s="3102"/>
      <c r="BI138" s="3102"/>
      <c r="BJ138" s="3103"/>
    </row>
    <row r="139" spans="2:62" ht="20.25" customHeight="1" x14ac:dyDescent="0.2">
      <c r="B139" s="3079">
        <f>B137+1</f>
        <v>62</v>
      </c>
      <c r="C139" s="3089"/>
      <c r="D139" s="3090"/>
      <c r="E139" s="1385"/>
      <c r="F139" s="1386"/>
      <c r="G139" s="1385"/>
      <c r="H139" s="1386"/>
      <c r="I139" s="3093"/>
      <c r="J139" s="3094"/>
      <c r="K139" s="3097"/>
      <c r="L139" s="3098"/>
      <c r="M139" s="3098"/>
      <c r="N139" s="3090"/>
      <c r="O139" s="3058"/>
      <c r="P139" s="3059"/>
      <c r="Q139" s="3059"/>
      <c r="R139" s="3059"/>
      <c r="S139" s="3060"/>
      <c r="T139" s="1405" t="s">
        <v>2341</v>
      </c>
      <c r="V139" s="1406"/>
      <c r="W139" s="1398"/>
      <c r="X139" s="1399"/>
      <c r="Y139" s="1399"/>
      <c r="Z139" s="1399"/>
      <c r="AA139" s="1399"/>
      <c r="AB139" s="1399"/>
      <c r="AC139" s="1400"/>
      <c r="AD139" s="1398"/>
      <c r="AE139" s="1399"/>
      <c r="AF139" s="1399"/>
      <c r="AG139" s="1399"/>
      <c r="AH139" s="1399"/>
      <c r="AI139" s="1399"/>
      <c r="AJ139" s="1400"/>
      <c r="AK139" s="1398"/>
      <c r="AL139" s="1399"/>
      <c r="AM139" s="1399"/>
      <c r="AN139" s="1399"/>
      <c r="AO139" s="1399"/>
      <c r="AP139" s="1399"/>
      <c r="AQ139" s="1400"/>
      <c r="AR139" s="1398"/>
      <c r="AS139" s="1399"/>
      <c r="AT139" s="1399"/>
      <c r="AU139" s="1399"/>
      <c r="AV139" s="1399"/>
      <c r="AW139" s="1399"/>
      <c r="AX139" s="1400"/>
      <c r="AY139" s="1398"/>
      <c r="AZ139" s="1399"/>
      <c r="BA139" s="1401"/>
      <c r="BB139" s="3064"/>
      <c r="BC139" s="3065"/>
      <c r="BD139" s="3066"/>
      <c r="BE139" s="3067"/>
      <c r="BF139" s="3068"/>
      <c r="BG139" s="3069"/>
      <c r="BH139" s="3069"/>
      <c r="BI139" s="3069"/>
      <c r="BJ139" s="3070"/>
    </row>
    <row r="140" spans="2:62" ht="20.25" customHeight="1" x14ac:dyDescent="0.2">
      <c r="B140" s="3107"/>
      <c r="C140" s="3110"/>
      <c r="D140" s="3111"/>
      <c r="E140" s="1407"/>
      <c r="F140" s="1408">
        <f>C139</f>
        <v>0</v>
      </c>
      <c r="G140" s="1407"/>
      <c r="H140" s="1408">
        <f>I139</f>
        <v>0</v>
      </c>
      <c r="I140" s="3112"/>
      <c r="J140" s="3113"/>
      <c r="K140" s="3114"/>
      <c r="L140" s="3115"/>
      <c r="M140" s="3115"/>
      <c r="N140" s="3111"/>
      <c r="O140" s="3058"/>
      <c r="P140" s="3059"/>
      <c r="Q140" s="3059"/>
      <c r="R140" s="3059"/>
      <c r="S140" s="3060"/>
      <c r="T140" s="1402" t="s">
        <v>2344</v>
      </c>
      <c r="U140" s="1403"/>
      <c r="V140" s="1404"/>
      <c r="W140" s="1390" t="str">
        <f>IF(W139="","",VLOOKUP(W139,'シフト記号表（従来型・ユニット型共通）'!$C$6:$L$47,10,FALSE))</f>
        <v/>
      </c>
      <c r="X140" s="1391" t="str">
        <f>IF(X139="","",VLOOKUP(X139,'シフト記号表（従来型・ユニット型共通）'!$C$6:$L$47,10,FALSE))</f>
        <v/>
      </c>
      <c r="Y140" s="1391" t="str">
        <f>IF(Y139="","",VLOOKUP(Y139,'シフト記号表（従来型・ユニット型共通）'!$C$6:$L$47,10,FALSE))</f>
        <v/>
      </c>
      <c r="Z140" s="1391" t="str">
        <f>IF(Z139="","",VLOOKUP(Z139,'シフト記号表（従来型・ユニット型共通）'!$C$6:$L$47,10,FALSE))</f>
        <v/>
      </c>
      <c r="AA140" s="1391" t="str">
        <f>IF(AA139="","",VLOOKUP(AA139,'シフト記号表（従来型・ユニット型共通）'!$C$6:$L$47,10,FALSE))</f>
        <v/>
      </c>
      <c r="AB140" s="1391" t="str">
        <f>IF(AB139="","",VLOOKUP(AB139,'シフト記号表（従来型・ユニット型共通）'!$C$6:$L$47,10,FALSE))</f>
        <v/>
      </c>
      <c r="AC140" s="1392" t="str">
        <f>IF(AC139="","",VLOOKUP(AC139,'シフト記号表（従来型・ユニット型共通）'!$C$6:$L$47,10,FALSE))</f>
        <v/>
      </c>
      <c r="AD140" s="1390" t="str">
        <f>IF(AD139="","",VLOOKUP(AD139,'シフト記号表（従来型・ユニット型共通）'!$C$6:$L$47,10,FALSE))</f>
        <v/>
      </c>
      <c r="AE140" s="1391" t="str">
        <f>IF(AE139="","",VLOOKUP(AE139,'シフト記号表（従来型・ユニット型共通）'!$C$6:$L$47,10,FALSE))</f>
        <v/>
      </c>
      <c r="AF140" s="1391" t="str">
        <f>IF(AF139="","",VLOOKUP(AF139,'シフト記号表（従来型・ユニット型共通）'!$C$6:$L$47,10,FALSE))</f>
        <v/>
      </c>
      <c r="AG140" s="1391" t="str">
        <f>IF(AG139="","",VLOOKUP(AG139,'シフト記号表（従来型・ユニット型共通）'!$C$6:$L$47,10,FALSE))</f>
        <v/>
      </c>
      <c r="AH140" s="1391" t="str">
        <f>IF(AH139="","",VLOOKUP(AH139,'シフト記号表（従来型・ユニット型共通）'!$C$6:$L$47,10,FALSE))</f>
        <v/>
      </c>
      <c r="AI140" s="1391" t="str">
        <f>IF(AI139="","",VLOOKUP(AI139,'シフト記号表（従来型・ユニット型共通）'!$C$6:$L$47,10,FALSE))</f>
        <v/>
      </c>
      <c r="AJ140" s="1392" t="str">
        <f>IF(AJ139="","",VLOOKUP(AJ139,'シフト記号表（従来型・ユニット型共通）'!$C$6:$L$47,10,FALSE))</f>
        <v/>
      </c>
      <c r="AK140" s="1390" t="str">
        <f>IF(AK139="","",VLOOKUP(AK139,'シフト記号表（従来型・ユニット型共通）'!$C$6:$L$47,10,FALSE))</f>
        <v/>
      </c>
      <c r="AL140" s="1391" t="str">
        <f>IF(AL139="","",VLOOKUP(AL139,'シフト記号表（従来型・ユニット型共通）'!$C$6:$L$47,10,FALSE))</f>
        <v/>
      </c>
      <c r="AM140" s="1391" t="str">
        <f>IF(AM139="","",VLOOKUP(AM139,'シフト記号表（従来型・ユニット型共通）'!$C$6:$L$47,10,FALSE))</f>
        <v/>
      </c>
      <c r="AN140" s="1391" t="str">
        <f>IF(AN139="","",VLOOKUP(AN139,'シフト記号表（従来型・ユニット型共通）'!$C$6:$L$47,10,FALSE))</f>
        <v/>
      </c>
      <c r="AO140" s="1391" t="str">
        <f>IF(AO139="","",VLOOKUP(AO139,'シフト記号表（従来型・ユニット型共通）'!$C$6:$L$47,10,FALSE))</f>
        <v/>
      </c>
      <c r="AP140" s="1391" t="str">
        <f>IF(AP139="","",VLOOKUP(AP139,'シフト記号表（従来型・ユニット型共通）'!$C$6:$L$47,10,FALSE))</f>
        <v/>
      </c>
      <c r="AQ140" s="1392" t="str">
        <f>IF(AQ139="","",VLOOKUP(AQ139,'シフト記号表（従来型・ユニット型共通）'!$C$6:$L$47,10,FALSE))</f>
        <v/>
      </c>
      <c r="AR140" s="1390" t="str">
        <f>IF(AR139="","",VLOOKUP(AR139,'シフト記号表（従来型・ユニット型共通）'!$C$6:$L$47,10,FALSE))</f>
        <v/>
      </c>
      <c r="AS140" s="1391" t="str">
        <f>IF(AS139="","",VLOOKUP(AS139,'シフト記号表（従来型・ユニット型共通）'!$C$6:$L$47,10,FALSE))</f>
        <v/>
      </c>
      <c r="AT140" s="1391" t="str">
        <f>IF(AT139="","",VLOOKUP(AT139,'シフト記号表（従来型・ユニット型共通）'!$C$6:$L$47,10,FALSE))</f>
        <v/>
      </c>
      <c r="AU140" s="1391" t="str">
        <f>IF(AU139="","",VLOOKUP(AU139,'シフト記号表（従来型・ユニット型共通）'!$C$6:$L$47,10,FALSE))</f>
        <v/>
      </c>
      <c r="AV140" s="1391" t="str">
        <f>IF(AV139="","",VLOOKUP(AV139,'シフト記号表（従来型・ユニット型共通）'!$C$6:$L$47,10,FALSE))</f>
        <v/>
      </c>
      <c r="AW140" s="1391" t="str">
        <f>IF(AW139="","",VLOOKUP(AW139,'シフト記号表（従来型・ユニット型共通）'!$C$6:$L$47,10,FALSE))</f>
        <v/>
      </c>
      <c r="AX140" s="1392" t="str">
        <f>IF(AX139="","",VLOOKUP(AX139,'シフト記号表（従来型・ユニット型共通）'!$C$6:$L$47,10,FALSE))</f>
        <v/>
      </c>
      <c r="AY140" s="1390" t="str">
        <f>IF(AY139="","",VLOOKUP(AY139,'シフト記号表（従来型・ユニット型共通）'!$C$6:$L$47,10,FALSE))</f>
        <v/>
      </c>
      <c r="AZ140" s="1391" t="str">
        <f>IF(AZ139="","",VLOOKUP(AZ139,'シフト記号表（従来型・ユニット型共通）'!$C$6:$L$47,10,FALSE))</f>
        <v/>
      </c>
      <c r="BA140" s="1391" t="str">
        <f>IF(BA139="","",VLOOKUP(BA139,'シフト記号表（従来型・ユニット型共通）'!$C$6:$L$47,10,FALSE))</f>
        <v/>
      </c>
      <c r="BB140" s="3104">
        <f>IF($BE$3="４週",SUM(W140:AX140),IF($BE$3="暦月",SUM(W140:BA140),""))</f>
        <v>0</v>
      </c>
      <c r="BC140" s="3105"/>
      <c r="BD140" s="3106">
        <f>IF($BE$3="４週",BB140/4,IF($BE$3="暦月",(BB140/($BE$8/7)),""))</f>
        <v>0</v>
      </c>
      <c r="BE140" s="3105"/>
      <c r="BF140" s="3101"/>
      <c r="BG140" s="3102"/>
      <c r="BH140" s="3102"/>
      <c r="BI140" s="3102"/>
      <c r="BJ140" s="3103"/>
    </row>
    <row r="141" spans="2:62" ht="20.25" customHeight="1" x14ac:dyDescent="0.2">
      <c r="B141" s="3079">
        <f>B139+1</f>
        <v>63</v>
      </c>
      <c r="C141" s="3089"/>
      <c r="D141" s="3090"/>
      <c r="E141" s="1385"/>
      <c r="F141" s="1386"/>
      <c r="G141" s="1385"/>
      <c r="H141" s="1386"/>
      <c r="I141" s="3093"/>
      <c r="J141" s="3094"/>
      <c r="K141" s="3097"/>
      <c r="L141" s="3098"/>
      <c r="M141" s="3098"/>
      <c r="N141" s="3090"/>
      <c r="O141" s="3058"/>
      <c r="P141" s="3059"/>
      <c r="Q141" s="3059"/>
      <c r="R141" s="3059"/>
      <c r="S141" s="3060"/>
      <c r="T141" s="1405" t="s">
        <v>2341</v>
      </c>
      <c r="V141" s="1406"/>
      <c r="W141" s="1398"/>
      <c r="X141" s="1399"/>
      <c r="Y141" s="1399"/>
      <c r="Z141" s="1399"/>
      <c r="AA141" s="1399"/>
      <c r="AB141" s="1399"/>
      <c r="AC141" s="1400"/>
      <c r="AD141" s="1398"/>
      <c r="AE141" s="1399"/>
      <c r="AF141" s="1399"/>
      <c r="AG141" s="1399"/>
      <c r="AH141" s="1399"/>
      <c r="AI141" s="1399"/>
      <c r="AJ141" s="1400"/>
      <c r="AK141" s="1398"/>
      <c r="AL141" s="1399"/>
      <c r="AM141" s="1399"/>
      <c r="AN141" s="1399"/>
      <c r="AO141" s="1399"/>
      <c r="AP141" s="1399"/>
      <c r="AQ141" s="1400"/>
      <c r="AR141" s="1398"/>
      <c r="AS141" s="1399"/>
      <c r="AT141" s="1399"/>
      <c r="AU141" s="1399"/>
      <c r="AV141" s="1399"/>
      <c r="AW141" s="1399"/>
      <c r="AX141" s="1400"/>
      <c r="AY141" s="1398"/>
      <c r="AZ141" s="1399"/>
      <c r="BA141" s="1401"/>
      <c r="BB141" s="3064"/>
      <c r="BC141" s="3065"/>
      <c r="BD141" s="3066"/>
      <c r="BE141" s="3067"/>
      <c r="BF141" s="3068"/>
      <c r="BG141" s="3069"/>
      <c r="BH141" s="3069"/>
      <c r="BI141" s="3069"/>
      <c r="BJ141" s="3070"/>
    </row>
    <row r="142" spans="2:62" ht="20.25" customHeight="1" x14ac:dyDescent="0.2">
      <c r="B142" s="3107"/>
      <c r="C142" s="3110"/>
      <c r="D142" s="3111"/>
      <c r="E142" s="1407"/>
      <c r="F142" s="1408">
        <f>C141</f>
        <v>0</v>
      </c>
      <c r="G142" s="1407"/>
      <c r="H142" s="1408">
        <f>I141</f>
        <v>0</v>
      </c>
      <c r="I142" s="3112"/>
      <c r="J142" s="3113"/>
      <c r="K142" s="3114"/>
      <c r="L142" s="3115"/>
      <c r="M142" s="3115"/>
      <c r="N142" s="3111"/>
      <c r="O142" s="3058"/>
      <c r="P142" s="3059"/>
      <c r="Q142" s="3059"/>
      <c r="R142" s="3059"/>
      <c r="S142" s="3060"/>
      <c r="T142" s="1402" t="s">
        <v>2344</v>
      </c>
      <c r="U142" s="1403"/>
      <c r="V142" s="1404"/>
      <c r="W142" s="1390" t="str">
        <f>IF(W141="","",VLOOKUP(W141,'シフト記号表（従来型・ユニット型共通）'!$C$6:$L$47,10,FALSE))</f>
        <v/>
      </c>
      <c r="X142" s="1391" t="str">
        <f>IF(X141="","",VLOOKUP(X141,'シフト記号表（従来型・ユニット型共通）'!$C$6:$L$47,10,FALSE))</f>
        <v/>
      </c>
      <c r="Y142" s="1391" t="str">
        <f>IF(Y141="","",VLOOKUP(Y141,'シフト記号表（従来型・ユニット型共通）'!$C$6:$L$47,10,FALSE))</f>
        <v/>
      </c>
      <c r="Z142" s="1391" t="str">
        <f>IF(Z141="","",VLOOKUP(Z141,'シフト記号表（従来型・ユニット型共通）'!$C$6:$L$47,10,FALSE))</f>
        <v/>
      </c>
      <c r="AA142" s="1391" t="str">
        <f>IF(AA141="","",VLOOKUP(AA141,'シフト記号表（従来型・ユニット型共通）'!$C$6:$L$47,10,FALSE))</f>
        <v/>
      </c>
      <c r="AB142" s="1391" t="str">
        <f>IF(AB141="","",VLOOKUP(AB141,'シフト記号表（従来型・ユニット型共通）'!$C$6:$L$47,10,FALSE))</f>
        <v/>
      </c>
      <c r="AC142" s="1392" t="str">
        <f>IF(AC141="","",VLOOKUP(AC141,'シフト記号表（従来型・ユニット型共通）'!$C$6:$L$47,10,FALSE))</f>
        <v/>
      </c>
      <c r="AD142" s="1390" t="str">
        <f>IF(AD141="","",VLOOKUP(AD141,'シフト記号表（従来型・ユニット型共通）'!$C$6:$L$47,10,FALSE))</f>
        <v/>
      </c>
      <c r="AE142" s="1391" t="str">
        <f>IF(AE141="","",VLOOKUP(AE141,'シフト記号表（従来型・ユニット型共通）'!$C$6:$L$47,10,FALSE))</f>
        <v/>
      </c>
      <c r="AF142" s="1391" t="str">
        <f>IF(AF141="","",VLOOKUP(AF141,'シフト記号表（従来型・ユニット型共通）'!$C$6:$L$47,10,FALSE))</f>
        <v/>
      </c>
      <c r="AG142" s="1391" t="str">
        <f>IF(AG141="","",VLOOKUP(AG141,'シフト記号表（従来型・ユニット型共通）'!$C$6:$L$47,10,FALSE))</f>
        <v/>
      </c>
      <c r="AH142" s="1391" t="str">
        <f>IF(AH141="","",VLOOKUP(AH141,'シフト記号表（従来型・ユニット型共通）'!$C$6:$L$47,10,FALSE))</f>
        <v/>
      </c>
      <c r="AI142" s="1391" t="str">
        <f>IF(AI141="","",VLOOKUP(AI141,'シフト記号表（従来型・ユニット型共通）'!$C$6:$L$47,10,FALSE))</f>
        <v/>
      </c>
      <c r="AJ142" s="1392" t="str">
        <f>IF(AJ141="","",VLOOKUP(AJ141,'シフト記号表（従来型・ユニット型共通）'!$C$6:$L$47,10,FALSE))</f>
        <v/>
      </c>
      <c r="AK142" s="1390" t="str">
        <f>IF(AK141="","",VLOOKUP(AK141,'シフト記号表（従来型・ユニット型共通）'!$C$6:$L$47,10,FALSE))</f>
        <v/>
      </c>
      <c r="AL142" s="1391" t="str">
        <f>IF(AL141="","",VLOOKUP(AL141,'シフト記号表（従来型・ユニット型共通）'!$C$6:$L$47,10,FALSE))</f>
        <v/>
      </c>
      <c r="AM142" s="1391" t="str">
        <f>IF(AM141="","",VLOOKUP(AM141,'シフト記号表（従来型・ユニット型共通）'!$C$6:$L$47,10,FALSE))</f>
        <v/>
      </c>
      <c r="AN142" s="1391" t="str">
        <f>IF(AN141="","",VLOOKUP(AN141,'シフト記号表（従来型・ユニット型共通）'!$C$6:$L$47,10,FALSE))</f>
        <v/>
      </c>
      <c r="AO142" s="1391" t="str">
        <f>IF(AO141="","",VLOOKUP(AO141,'シフト記号表（従来型・ユニット型共通）'!$C$6:$L$47,10,FALSE))</f>
        <v/>
      </c>
      <c r="AP142" s="1391" t="str">
        <f>IF(AP141="","",VLOOKUP(AP141,'シフト記号表（従来型・ユニット型共通）'!$C$6:$L$47,10,FALSE))</f>
        <v/>
      </c>
      <c r="AQ142" s="1392" t="str">
        <f>IF(AQ141="","",VLOOKUP(AQ141,'シフト記号表（従来型・ユニット型共通）'!$C$6:$L$47,10,FALSE))</f>
        <v/>
      </c>
      <c r="AR142" s="1390" t="str">
        <f>IF(AR141="","",VLOOKUP(AR141,'シフト記号表（従来型・ユニット型共通）'!$C$6:$L$47,10,FALSE))</f>
        <v/>
      </c>
      <c r="AS142" s="1391" t="str">
        <f>IF(AS141="","",VLOOKUP(AS141,'シフト記号表（従来型・ユニット型共通）'!$C$6:$L$47,10,FALSE))</f>
        <v/>
      </c>
      <c r="AT142" s="1391" t="str">
        <f>IF(AT141="","",VLOOKUP(AT141,'シフト記号表（従来型・ユニット型共通）'!$C$6:$L$47,10,FALSE))</f>
        <v/>
      </c>
      <c r="AU142" s="1391" t="str">
        <f>IF(AU141="","",VLOOKUP(AU141,'シフト記号表（従来型・ユニット型共通）'!$C$6:$L$47,10,FALSE))</f>
        <v/>
      </c>
      <c r="AV142" s="1391" t="str">
        <f>IF(AV141="","",VLOOKUP(AV141,'シフト記号表（従来型・ユニット型共通）'!$C$6:$L$47,10,FALSE))</f>
        <v/>
      </c>
      <c r="AW142" s="1391" t="str">
        <f>IF(AW141="","",VLOOKUP(AW141,'シフト記号表（従来型・ユニット型共通）'!$C$6:$L$47,10,FALSE))</f>
        <v/>
      </c>
      <c r="AX142" s="1392" t="str">
        <f>IF(AX141="","",VLOOKUP(AX141,'シフト記号表（従来型・ユニット型共通）'!$C$6:$L$47,10,FALSE))</f>
        <v/>
      </c>
      <c r="AY142" s="1390" t="str">
        <f>IF(AY141="","",VLOOKUP(AY141,'シフト記号表（従来型・ユニット型共通）'!$C$6:$L$47,10,FALSE))</f>
        <v/>
      </c>
      <c r="AZ142" s="1391" t="str">
        <f>IF(AZ141="","",VLOOKUP(AZ141,'シフト記号表（従来型・ユニット型共通）'!$C$6:$L$47,10,FALSE))</f>
        <v/>
      </c>
      <c r="BA142" s="1391" t="str">
        <f>IF(BA141="","",VLOOKUP(BA141,'シフト記号表（従来型・ユニット型共通）'!$C$6:$L$47,10,FALSE))</f>
        <v/>
      </c>
      <c r="BB142" s="3104">
        <f>IF($BE$3="４週",SUM(W142:AX142),IF($BE$3="暦月",SUM(W142:BA142),""))</f>
        <v>0</v>
      </c>
      <c r="BC142" s="3105"/>
      <c r="BD142" s="3106">
        <f>IF($BE$3="４週",BB142/4,IF($BE$3="暦月",(BB142/($BE$8/7)),""))</f>
        <v>0</v>
      </c>
      <c r="BE142" s="3105"/>
      <c r="BF142" s="3101"/>
      <c r="BG142" s="3102"/>
      <c r="BH142" s="3102"/>
      <c r="BI142" s="3102"/>
      <c r="BJ142" s="3103"/>
    </row>
    <row r="143" spans="2:62" ht="20.25" customHeight="1" x14ac:dyDescent="0.2">
      <c r="B143" s="3079">
        <f>B141+1</f>
        <v>64</v>
      </c>
      <c r="C143" s="3089"/>
      <c r="D143" s="3090"/>
      <c r="E143" s="1385"/>
      <c r="F143" s="1386"/>
      <c r="G143" s="1385"/>
      <c r="H143" s="1386"/>
      <c r="I143" s="3093"/>
      <c r="J143" s="3094"/>
      <c r="K143" s="3097"/>
      <c r="L143" s="3098"/>
      <c r="M143" s="3098"/>
      <c r="N143" s="3090"/>
      <c r="O143" s="3058"/>
      <c r="P143" s="3059"/>
      <c r="Q143" s="3059"/>
      <c r="R143" s="3059"/>
      <c r="S143" s="3060"/>
      <c r="T143" s="1405" t="s">
        <v>2341</v>
      </c>
      <c r="V143" s="1406"/>
      <c r="W143" s="1398"/>
      <c r="X143" s="1399"/>
      <c r="Y143" s="1399"/>
      <c r="Z143" s="1399"/>
      <c r="AA143" s="1399"/>
      <c r="AB143" s="1399"/>
      <c r="AC143" s="1400"/>
      <c r="AD143" s="1398"/>
      <c r="AE143" s="1399"/>
      <c r="AF143" s="1399"/>
      <c r="AG143" s="1399"/>
      <c r="AH143" s="1399"/>
      <c r="AI143" s="1399"/>
      <c r="AJ143" s="1400"/>
      <c r="AK143" s="1398"/>
      <c r="AL143" s="1399"/>
      <c r="AM143" s="1399"/>
      <c r="AN143" s="1399"/>
      <c r="AO143" s="1399"/>
      <c r="AP143" s="1399"/>
      <c r="AQ143" s="1400"/>
      <c r="AR143" s="1398"/>
      <c r="AS143" s="1399"/>
      <c r="AT143" s="1399"/>
      <c r="AU143" s="1399"/>
      <c r="AV143" s="1399"/>
      <c r="AW143" s="1399"/>
      <c r="AX143" s="1400"/>
      <c r="AY143" s="1398"/>
      <c r="AZ143" s="1399"/>
      <c r="BA143" s="1401"/>
      <c r="BB143" s="3064"/>
      <c r="BC143" s="3065"/>
      <c r="BD143" s="3066"/>
      <c r="BE143" s="3067"/>
      <c r="BF143" s="3068"/>
      <c r="BG143" s="3069"/>
      <c r="BH143" s="3069"/>
      <c r="BI143" s="3069"/>
      <c r="BJ143" s="3070"/>
    </row>
    <row r="144" spans="2:62" ht="20.25" customHeight="1" x14ac:dyDescent="0.2">
      <c r="B144" s="3107"/>
      <c r="C144" s="3110"/>
      <c r="D144" s="3111"/>
      <c r="E144" s="1407"/>
      <c r="F144" s="1408">
        <f>C143</f>
        <v>0</v>
      </c>
      <c r="G144" s="1407"/>
      <c r="H144" s="1408">
        <f>I143</f>
        <v>0</v>
      </c>
      <c r="I144" s="3112"/>
      <c r="J144" s="3113"/>
      <c r="K144" s="3114"/>
      <c r="L144" s="3115"/>
      <c r="M144" s="3115"/>
      <c r="N144" s="3111"/>
      <c r="O144" s="3058"/>
      <c r="P144" s="3059"/>
      <c r="Q144" s="3059"/>
      <c r="R144" s="3059"/>
      <c r="S144" s="3060"/>
      <c r="T144" s="1402" t="s">
        <v>2344</v>
      </c>
      <c r="U144" s="1403"/>
      <c r="V144" s="1404"/>
      <c r="W144" s="1390" t="str">
        <f>IF(W143="","",VLOOKUP(W143,'シフト記号表（従来型・ユニット型共通）'!$C$6:$L$47,10,FALSE))</f>
        <v/>
      </c>
      <c r="X144" s="1391" t="str">
        <f>IF(X143="","",VLOOKUP(X143,'シフト記号表（従来型・ユニット型共通）'!$C$6:$L$47,10,FALSE))</f>
        <v/>
      </c>
      <c r="Y144" s="1391" t="str">
        <f>IF(Y143="","",VLOOKUP(Y143,'シフト記号表（従来型・ユニット型共通）'!$C$6:$L$47,10,FALSE))</f>
        <v/>
      </c>
      <c r="Z144" s="1391" t="str">
        <f>IF(Z143="","",VLOOKUP(Z143,'シフト記号表（従来型・ユニット型共通）'!$C$6:$L$47,10,FALSE))</f>
        <v/>
      </c>
      <c r="AA144" s="1391" t="str">
        <f>IF(AA143="","",VLOOKUP(AA143,'シフト記号表（従来型・ユニット型共通）'!$C$6:$L$47,10,FALSE))</f>
        <v/>
      </c>
      <c r="AB144" s="1391" t="str">
        <f>IF(AB143="","",VLOOKUP(AB143,'シフト記号表（従来型・ユニット型共通）'!$C$6:$L$47,10,FALSE))</f>
        <v/>
      </c>
      <c r="AC144" s="1392" t="str">
        <f>IF(AC143="","",VLOOKUP(AC143,'シフト記号表（従来型・ユニット型共通）'!$C$6:$L$47,10,FALSE))</f>
        <v/>
      </c>
      <c r="AD144" s="1390" t="str">
        <f>IF(AD143="","",VLOOKUP(AD143,'シフト記号表（従来型・ユニット型共通）'!$C$6:$L$47,10,FALSE))</f>
        <v/>
      </c>
      <c r="AE144" s="1391" t="str">
        <f>IF(AE143="","",VLOOKUP(AE143,'シフト記号表（従来型・ユニット型共通）'!$C$6:$L$47,10,FALSE))</f>
        <v/>
      </c>
      <c r="AF144" s="1391" t="str">
        <f>IF(AF143="","",VLOOKUP(AF143,'シフト記号表（従来型・ユニット型共通）'!$C$6:$L$47,10,FALSE))</f>
        <v/>
      </c>
      <c r="AG144" s="1391" t="str">
        <f>IF(AG143="","",VLOOKUP(AG143,'シフト記号表（従来型・ユニット型共通）'!$C$6:$L$47,10,FALSE))</f>
        <v/>
      </c>
      <c r="AH144" s="1391" t="str">
        <f>IF(AH143="","",VLOOKUP(AH143,'シフト記号表（従来型・ユニット型共通）'!$C$6:$L$47,10,FALSE))</f>
        <v/>
      </c>
      <c r="AI144" s="1391" t="str">
        <f>IF(AI143="","",VLOOKUP(AI143,'シフト記号表（従来型・ユニット型共通）'!$C$6:$L$47,10,FALSE))</f>
        <v/>
      </c>
      <c r="AJ144" s="1392" t="str">
        <f>IF(AJ143="","",VLOOKUP(AJ143,'シフト記号表（従来型・ユニット型共通）'!$C$6:$L$47,10,FALSE))</f>
        <v/>
      </c>
      <c r="AK144" s="1390" t="str">
        <f>IF(AK143="","",VLOOKUP(AK143,'シフト記号表（従来型・ユニット型共通）'!$C$6:$L$47,10,FALSE))</f>
        <v/>
      </c>
      <c r="AL144" s="1391" t="str">
        <f>IF(AL143="","",VLOOKUP(AL143,'シフト記号表（従来型・ユニット型共通）'!$C$6:$L$47,10,FALSE))</f>
        <v/>
      </c>
      <c r="AM144" s="1391" t="str">
        <f>IF(AM143="","",VLOOKUP(AM143,'シフト記号表（従来型・ユニット型共通）'!$C$6:$L$47,10,FALSE))</f>
        <v/>
      </c>
      <c r="AN144" s="1391" t="str">
        <f>IF(AN143="","",VLOOKUP(AN143,'シフト記号表（従来型・ユニット型共通）'!$C$6:$L$47,10,FALSE))</f>
        <v/>
      </c>
      <c r="AO144" s="1391" t="str">
        <f>IF(AO143="","",VLOOKUP(AO143,'シフト記号表（従来型・ユニット型共通）'!$C$6:$L$47,10,FALSE))</f>
        <v/>
      </c>
      <c r="AP144" s="1391" t="str">
        <f>IF(AP143="","",VLOOKUP(AP143,'シフト記号表（従来型・ユニット型共通）'!$C$6:$L$47,10,FALSE))</f>
        <v/>
      </c>
      <c r="AQ144" s="1392" t="str">
        <f>IF(AQ143="","",VLOOKUP(AQ143,'シフト記号表（従来型・ユニット型共通）'!$C$6:$L$47,10,FALSE))</f>
        <v/>
      </c>
      <c r="AR144" s="1390" t="str">
        <f>IF(AR143="","",VLOOKUP(AR143,'シフト記号表（従来型・ユニット型共通）'!$C$6:$L$47,10,FALSE))</f>
        <v/>
      </c>
      <c r="AS144" s="1391" t="str">
        <f>IF(AS143="","",VLOOKUP(AS143,'シフト記号表（従来型・ユニット型共通）'!$C$6:$L$47,10,FALSE))</f>
        <v/>
      </c>
      <c r="AT144" s="1391" t="str">
        <f>IF(AT143="","",VLOOKUP(AT143,'シフト記号表（従来型・ユニット型共通）'!$C$6:$L$47,10,FALSE))</f>
        <v/>
      </c>
      <c r="AU144" s="1391" t="str">
        <f>IF(AU143="","",VLOOKUP(AU143,'シフト記号表（従来型・ユニット型共通）'!$C$6:$L$47,10,FALSE))</f>
        <v/>
      </c>
      <c r="AV144" s="1391" t="str">
        <f>IF(AV143="","",VLOOKUP(AV143,'シフト記号表（従来型・ユニット型共通）'!$C$6:$L$47,10,FALSE))</f>
        <v/>
      </c>
      <c r="AW144" s="1391" t="str">
        <f>IF(AW143="","",VLOOKUP(AW143,'シフト記号表（従来型・ユニット型共通）'!$C$6:$L$47,10,FALSE))</f>
        <v/>
      </c>
      <c r="AX144" s="1392" t="str">
        <f>IF(AX143="","",VLOOKUP(AX143,'シフト記号表（従来型・ユニット型共通）'!$C$6:$L$47,10,FALSE))</f>
        <v/>
      </c>
      <c r="AY144" s="1390" t="str">
        <f>IF(AY143="","",VLOOKUP(AY143,'シフト記号表（従来型・ユニット型共通）'!$C$6:$L$47,10,FALSE))</f>
        <v/>
      </c>
      <c r="AZ144" s="1391" t="str">
        <f>IF(AZ143="","",VLOOKUP(AZ143,'シフト記号表（従来型・ユニット型共通）'!$C$6:$L$47,10,FALSE))</f>
        <v/>
      </c>
      <c r="BA144" s="1391" t="str">
        <f>IF(BA143="","",VLOOKUP(BA143,'シフト記号表（従来型・ユニット型共通）'!$C$6:$L$47,10,FALSE))</f>
        <v/>
      </c>
      <c r="BB144" s="3104">
        <f>IF($BE$3="４週",SUM(W144:AX144),IF($BE$3="暦月",SUM(W144:BA144),""))</f>
        <v>0</v>
      </c>
      <c r="BC144" s="3105"/>
      <c r="BD144" s="3106">
        <f>IF($BE$3="４週",BB144/4,IF($BE$3="暦月",(BB144/($BE$8/7)),""))</f>
        <v>0</v>
      </c>
      <c r="BE144" s="3105"/>
      <c r="BF144" s="3101"/>
      <c r="BG144" s="3102"/>
      <c r="BH144" s="3102"/>
      <c r="BI144" s="3102"/>
      <c r="BJ144" s="3103"/>
    </row>
    <row r="145" spans="2:62" ht="20.25" customHeight="1" x14ac:dyDescent="0.2">
      <c r="B145" s="3079">
        <f>B143+1</f>
        <v>65</v>
      </c>
      <c r="C145" s="3089"/>
      <c r="D145" s="3090"/>
      <c r="E145" s="1385"/>
      <c r="F145" s="1386"/>
      <c r="G145" s="1385"/>
      <c r="H145" s="1386"/>
      <c r="I145" s="3093"/>
      <c r="J145" s="3094"/>
      <c r="K145" s="3097"/>
      <c r="L145" s="3098"/>
      <c r="M145" s="3098"/>
      <c r="N145" s="3090"/>
      <c r="O145" s="3058"/>
      <c r="P145" s="3059"/>
      <c r="Q145" s="3059"/>
      <c r="R145" s="3059"/>
      <c r="S145" s="3060"/>
      <c r="T145" s="1405" t="s">
        <v>2341</v>
      </c>
      <c r="V145" s="1406"/>
      <c r="W145" s="1398"/>
      <c r="X145" s="1399"/>
      <c r="Y145" s="1399"/>
      <c r="Z145" s="1399"/>
      <c r="AA145" s="1399"/>
      <c r="AB145" s="1399"/>
      <c r="AC145" s="1400"/>
      <c r="AD145" s="1398"/>
      <c r="AE145" s="1399"/>
      <c r="AF145" s="1399"/>
      <c r="AG145" s="1399"/>
      <c r="AH145" s="1399"/>
      <c r="AI145" s="1399"/>
      <c r="AJ145" s="1400"/>
      <c r="AK145" s="1398"/>
      <c r="AL145" s="1399"/>
      <c r="AM145" s="1399"/>
      <c r="AN145" s="1399"/>
      <c r="AO145" s="1399"/>
      <c r="AP145" s="1399"/>
      <c r="AQ145" s="1400"/>
      <c r="AR145" s="1398"/>
      <c r="AS145" s="1399"/>
      <c r="AT145" s="1399"/>
      <c r="AU145" s="1399"/>
      <c r="AV145" s="1399"/>
      <c r="AW145" s="1399"/>
      <c r="AX145" s="1400"/>
      <c r="AY145" s="1398"/>
      <c r="AZ145" s="1399"/>
      <c r="BA145" s="1401"/>
      <c r="BB145" s="3064"/>
      <c r="BC145" s="3065"/>
      <c r="BD145" s="3066"/>
      <c r="BE145" s="3067"/>
      <c r="BF145" s="3068"/>
      <c r="BG145" s="3069"/>
      <c r="BH145" s="3069"/>
      <c r="BI145" s="3069"/>
      <c r="BJ145" s="3070"/>
    </row>
    <row r="146" spans="2:62" ht="20.25" customHeight="1" x14ac:dyDescent="0.2">
      <c r="B146" s="3107"/>
      <c r="C146" s="3110"/>
      <c r="D146" s="3111"/>
      <c r="E146" s="1407"/>
      <c r="F146" s="1408">
        <f>C145</f>
        <v>0</v>
      </c>
      <c r="G146" s="1407"/>
      <c r="H146" s="1408">
        <f>I145</f>
        <v>0</v>
      </c>
      <c r="I146" s="3112"/>
      <c r="J146" s="3113"/>
      <c r="K146" s="3114"/>
      <c r="L146" s="3115"/>
      <c r="M146" s="3115"/>
      <c r="N146" s="3111"/>
      <c r="O146" s="3058"/>
      <c r="P146" s="3059"/>
      <c r="Q146" s="3059"/>
      <c r="R146" s="3059"/>
      <c r="S146" s="3060"/>
      <c r="T146" s="1402" t="s">
        <v>2344</v>
      </c>
      <c r="U146" s="1403"/>
      <c r="V146" s="1404"/>
      <c r="W146" s="1390" t="str">
        <f>IF(W145="","",VLOOKUP(W145,'シフト記号表（従来型・ユニット型共通）'!$C$6:$L$47,10,FALSE))</f>
        <v/>
      </c>
      <c r="X146" s="1391" t="str">
        <f>IF(X145="","",VLOOKUP(X145,'シフト記号表（従来型・ユニット型共通）'!$C$6:$L$47,10,FALSE))</f>
        <v/>
      </c>
      <c r="Y146" s="1391" t="str">
        <f>IF(Y145="","",VLOOKUP(Y145,'シフト記号表（従来型・ユニット型共通）'!$C$6:$L$47,10,FALSE))</f>
        <v/>
      </c>
      <c r="Z146" s="1391" t="str">
        <f>IF(Z145="","",VLOOKUP(Z145,'シフト記号表（従来型・ユニット型共通）'!$C$6:$L$47,10,FALSE))</f>
        <v/>
      </c>
      <c r="AA146" s="1391" t="str">
        <f>IF(AA145="","",VLOOKUP(AA145,'シフト記号表（従来型・ユニット型共通）'!$C$6:$L$47,10,FALSE))</f>
        <v/>
      </c>
      <c r="AB146" s="1391" t="str">
        <f>IF(AB145="","",VLOOKUP(AB145,'シフト記号表（従来型・ユニット型共通）'!$C$6:$L$47,10,FALSE))</f>
        <v/>
      </c>
      <c r="AC146" s="1392" t="str">
        <f>IF(AC145="","",VLOOKUP(AC145,'シフト記号表（従来型・ユニット型共通）'!$C$6:$L$47,10,FALSE))</f>
        <v/>
      </c>
      <c r="AD146" s="1390" t="str">
        <f>IF(AD145="","",VLOOKUP(AD145,'シフト記号表（従来型・ユニット型共通）'!$C$6:$L$47,10,FALSE))</f>
        <v/>
      </c>
      <c r="AE146" s="1391" t="str">
        <f>IF(AE145="","",VLOOKUP(AE145,'シフト記号表（従来型・ユニット型共通）'!$C$6:$L$47,10,FALSE))</f>
        <v/>
      </c>
      <c r="AF146" s="1391" t="str">
        <f>IF(AF145="","",VLOOKUP(AF145,'シフト記号表（従来型・ユニット型共通）'!$C$6:$L$47,10,FALSE))</f>
        <v/>
      </c>
      <c r="AG146" s="1391" t="str">
        <f>IF(AG145="","",VLOOKUP(AG145,'シフト記号表（従来型・ユニット型共通）'!$C$6:$L$47,10,FALSE))</f>
        <v/>
      </c>
      <c r="AH146" s="1391" t="str">
        <f>IF(AH145="","",VLOOKUP(AH145,'シフト記号表（従来型・ユニット型共通）'!$C$6:$L$47,10,FALSE))</f>
        <v/>
      </c>
      <c r="AI146" s="1391" t="str">
        <f>IF(AI145="","",VLOOKUP(AI145,'シフト記号表（従来型・ユニット型共通）'!$C$6:$L$47,10,FALSE))</f>
        <v/>
      </c>
      <c r="AJ146" s="1392" t="str">
        <f>IF(AJ145="","",VLOOKUP(AJ145,'シフト記号表（従来型・ユニット型共通）'!$C$6:$L$47,10,FALSE))</f>
        <v/>
      </c>
      <c r="AK146" s="1390" t="str">
        <f>IF(AK145="","",VLOOKUP(AK145,'シフト記号表（従来型・ユニット型共通）'!$C$6:$L$47,10,FALSE))</f>
        <v/>
      </c>
      <c r="AL146" s="1391" t="str">
        <f>IF(AL145="","",VLOOKUP(AL145,'シフト記号表（従来型・ユニット型共通）'!$C$6:$L$47,10,FALSE))</f>
        <v/>
      </c>
      <c r="AM146" s="1391" t="str">
        <f>IF(AM145="","",VLOOKUP(AM145,'シフト記号表（従来型・ユニット型共通）'!$C$6:$L$47,10,FALSE))</f>
        <v/>
      </c>
      <c r="AN146" s="1391" t="str">
        <f>IF(AN145="","",VLOOKUP(AN145,'シフト記号表（従来型・ユニット型共通）'!$C$6:$L$47,10,FALSE))</f>
        <v/>
      </c>
      <c r="AO146" s="1391" t="str">
        <f>IF(AO145="","",VLOOKUP(AO145,'シフト記号表（従来型・ユニット型共通）'!$C$6:$L$47,10,FALSE))</f>
        <v/>
      </c>
      <c r="AP146" s="1391" t="str">
        <f>IF(AP145="","",VLOOKUP(AP145,'シフト記号表（従来型・ユニット型共通）'!$C$6:$L$47,10,FALSE))</f>
        <v/>
      </c>
      <c r="AQ146" s="1392" t="str">
        <f>IF(AQ145="","",VLOOKUP(AQ145,'シフト記号表（従来型・ユニット型共通）'!$C$6:$L$47,10,FALSE))</f>
        <v/>
      </c>
      <c r="AR146" s="1390" t="str">
        <f>IF(AR145="","",VLOOKUP(AR145,'シフト記号表（従来型・ユニット型共通）'!$C$6:$L$47,10,FALSE))</f>
        <v/>
      </c>
      <c r="AS146" s="1391" t="str">
        <f>IF(AS145="","",VLOOKUP(AS145,'シフト記号表（従来型・ユニット型共通）'!$C$6:$L$47,10,FALSE))</f>
        <v/>
      </c>
      <c r="AT146" s="1391" t="str">
        <f>IF(AT145="","",VLOOKUP(AT145,'シフト記号表（従来型・ユニット型共通）'!$C$6:$L$47,10,FALSE))</f>
        <v/>
      </c>
      <c r="AU146" s="1391" t="str">
        <f>IF(AU145="","",VLOOKUP(AU145,'シフト記号表（従来型・ユニット型共通）'!$C$6:$L$47,10,FALSE))</f>
        <v/>
      </c>
      <c r="AV146" s="1391" t="str">
        <f>IF(AV145="","",VLOOKUP(AV145,'シフト記号表（従来型・ユニット型共通）'!$C$6:$L$47,10,FALSE))</f>
        <v/>
      </c>
      <c r="AW146" s="1391" t="str">
        <f>IF(AW145="","",VLOOKUP(AW145,'シフト記号表（従来型・ユニット型共通）'!$C$6:$L$47,10,FALSE))</f>
        <v/>
      </c>
      <c r="AX146" s="1392" t="str">
        <f>IF(AX145="","",VLOOKUP(AX145,'シフト記号表（従来型・ユニット型共通）'!$C$6:$L$47,10,FALSE))</f>
        <v/>
      </c>
      <c r="AY146" s="1390" t="str">
        <f>IF(AY145="","",VLOOKUP(AY145,'シフト記号表（従来型・ユニット型共通）'!$C$6:$L$47,10,FALSE))</f>
        <v/>
      </c>
      <c r="AZ146" s="1391" t="str">
        <f>IF(AZ145="","",VLOOKUP(AZ145,'シフト記号表（従来型・ユニット型共通）'!$C$6:$L$47,10,FALSE))</f>
        <v/>
      </c>
      <c r="BA146" s="1391" t="str">
        <f>IF(BA145="","",VLOOKUP(BA145,'シフト記号表（従来型・ユニット型共通）'!$C$6:$L$47,10,FALSE))</f>
        <v/>
      </c>
      <c r="BB146" s="3104">
        <f>IF($BE$3="４週",SUM(W146:AX146),IF($BE$3="暦月",SUM(W146:BA146),""))</f>
        <v>0</v>
      </c>
      <c r="BC146" s="3105"/>
      <c r="BD146" s="3106">
        <f>IF($BE$3="４週",BB146/4,IF($BE$3="暦月",(BB146/($BE$8/7)),""))</f>
        <v>0</v>
      </c>
      <c r="BE146" s="3105"/>
      <c r="BF146" s="3101"/>
      <c r="BG146" s="3102"/>
      <c r="BH146" s="3102"/>
      <c r="BI146" s="3102"/>
      <c r="BJ146" s="3103"/>
    </row>
    <row r="147" spans="2:62" ht="20.25" customHeight="1" x14ac:dyDescent="0.2">
      <c r="B147" s="3079">
        <f>B145+1</f>
        <v>66</v>
      </c>
      <c r="C147" s="3089"/>
      <c r="D147" s="3090"/>
      <c r="E147" s="1385"/>
      <c r="F147" s="1386"/>
      <c r="G147" s="1385"/>
      <c r="H147" s="1386"/>
      <c r="I147" s="3093"/>
      <c r="J147" s="3094"/>
      <c r="K147" s="3097"/>
      <c r="L147" s="3098"/>
      <c r="M147" s="3098"/>
      <c r="N147" s="3090"/>
      <c r="O147" s="3058"/>
      <c r="P147" s="3059"/>
      <c r="Q147" s="3059"/>
      <c r="R147" s="3059"/>
      <c r="S147" s="3060"/>
      <c r="T147" s="1405" t="s">
        <v>2341</v>
      </c>
      <c r="V147" s="1406"/>
      <c r="W147" s="1398"/>
      <c r="X147" s="1399"/>
      <c r="Y147" s="1399"/>
      <c r="Z147" s="1399"/>
      <c r="AA147" s="1399"/>
      <c r="AB147" s="1399"/>
      <c r="AC147" s="1400"/>
      <c r="AD147" s="1398"/>
      <c r="AE147" s="1399"/>
      <c r="AF147" s="1399"/>
      <c r="AG147" s="1399"/>
      <c r="AH147" s="1399"/>
      <c r="AI147" s="1399"/>
      <c r="AJ147" s="1400"/>
      <c r="AK147" s="1398"/>
      <c r="AL147" s="1399"/>
      <c r="AM147" s="1399"/>
      <c r="AN147" s="1399"/>
      <c r="AO147" s="1399"/>
      <c r="AP147" s="1399"/>
      <c r="AQ147" s="1400"/>
      <c r="AR147" s="1398"/>
      <c r="AS147" s="1399"/>
      <c r="AT147" s="1399"/>
      <c r="AU147" s="1399"/>
      <c r="AV147" s="1399"/>
      <c r="AW147" s="1399"/>
      <c r="AX147" s="1400"/>
      <c r="AY147" s="1398"/>
      <c r="AZ147" s="1399"/>
      <c r="BA147" s="1401"/>
      <c r="BB147" s="3064"/>
      <c r="BC147" s="3065"/>
      <c r="BD147" s="3066"/>
      <c r="BE147" s="3067"/>
      <c r="BF147" s="3068"/>
      <c r="BG147" s="3069"/>
      <c r="BH147" s="3069"/>
      <c r="BI147" s="3069"/>
      <c r="BJ147" s="3070"/>
    </row>
    <row r="148" spans="2:62" ht="20.25" customHeight="1" x14ac:dyDescent="0.2">
      <c r="B148" s="3107"/>
      <c r="C148" s="3110"/>
      <c r="D148" s="3111"/>
      <c r="E148" s="1407"/>
      <c r="F148" s="1408">
        <f>C147</f>
        <v>0</v>
      </c>
      <c r="G148" s="1407"/>
      <c r="H148" s="1408">
        <f>I147</f>
        <v>0</v>
      </c>
      <c r="I148" s="3112"/>
      <c r="J148" s="3113"/>
      <c r="K148" s="3114"/>
      <c r="L148" s="3115"/>
      <c r="M148" s="3115"/>
      <c r="N148" s="3111"/>
      <c r="O148" s="3058"/>
      <c r="P148" s="3059"/>
      <c r="Q148" s="3059"/>
      <c r="R148" s="3059"/>
      <c r="S148" s="3060"/>
      <c r="T148" s="1402" t="s">
        <v>2344</v>
      </c>
      <c r="U148" s="1403"/>
      <c r="V148" s="1404"/>
      <c r="W148" s="1390" t="str">
        <f>IF(W147="","",VLOOKUP(W147,'シフト記号表（従来型・ユニット型共通）'!$C$6:$L$47,10,FALSE))</f>
        <v/>
      </c>
      <c r="X148" s="1391" t="str">
        <f>IF(X147="","",VLOOKUP(X147,'シフト記号表（従来型・ユニット型共通）'!$C$6:$L$47,10,FALSE))</f>
        <v/>
      </c>
      <c r="Y148" s="1391" t="str">
        <f>IF(Y147="","",VLOOKUP(Y147,'シフト記号表（従来型・ユニット型共通）'!$C$6:$L$47,10,FALSE))</f>
        <v/>
      </c>
      <c r="Z148" s="1391" t="str">
        <f>IF(Z147="","",VLOOKUP(Z147,'シフト記号表（従来型・ユニット型共通）'!$C$6:$L$47,10,FALSE))</f>
        <v/>
      </c>
      <c r="AA148" s="1391" t="str">
        <f>IF(AA147="","",VLOOKUP(AA147,'シフト記号表（従来型・ユニット型共通）'!$C$6:$L$47,10,FALSE))</f>
        <v/>
      </c>
      <c r="AB148" s="1391" t="str">
        <f>IF(AB147="","",VLOOKUP(AB147,'シフト記号表（従来型・ユニット型共通）'!$C$6:$L$47,10,FALSE))</f>
        <v/>
      </c>
      <c r="AC148" s="1392" t="str">
        <f>IF(AC147="","",VLOOKUP(AC147,'シフト記号表（従来型・ユニット型共通）'!$C$6:$L$47,10,FALSE))</f>
        <v/>
      </c>
      <c r="AD148" s="1390" t="str">
        <f>IF(AD147="","",VLOOKUP(AD147,'シフト記号表（従来型・ユニット型共通）'!$C$6:$L$47,10,FALSE))</f>
        <v/>
      </c>
      <c r="AE148" s="1391" t="str">
        <f>IF(AE147="","",VLOOKUP(AE147,'シフト記号表（従来型・ユニット型共通）'!$C$6:$L$47,10,FALSE))</f>
        <v/>
      </c>
      <c r="AF148" s="1391" t="str">
        <f>IF(AF147="","",VLOOKUP(AF147,'シフト記号表（従来型・ユニット型共通）'!$C$6:$L$47,10,FALSE))</f>
        <v/>
      </c>
      <c r="AG148" s="1391" t="str">
        <f>IF(AG147="","",VLOOKUP(AG147,'シフト記号表（従来型・ユニット型共通）'!$C$6:$L$47,10,FALSE))</f>
        <v/>
      </c>
      <c r="AH148" s="1391" t="str">
        <f>IF(AH147="","",VLOOKUP(AH147,'シフト記号表（従来型・ユニット型共通）'!$C$6:$L$47,10,FALSE))</f>
        <v/>
      </c>
      <c r="AI148" s="1391" t="str">
        <f>IF(AI147="","",VLOOKUP(AI147,'シフト記号表（従来型・ユニット型共通）'!$C$6:$L$47,10,FALSE))</f>
        <v/>
      </c>
      <c r="AJ148" s="1392" t="str">
        <f>IF(AJ147="","",VLOOKUP(AJ147,'シフト記号表（従来型・ユニット型共通）'!$C$6:$L$47,10,FALSE))</f>
        <v/>
      </c>
      <c r="AK148" s="1390" t="str">
        <f>IF(AK147="","",VLOOKUP(AK147,'シフト記号表（従来型・ユニット型共通）'!$C$6:$L$47,10,FALSE))</f>
        <v/>
      </c>
      <c r="AL148" s="1391" t="str">
        <f>IF(AL147="","",VLOOKUP(AL147,'シフト記号表（従来型・ユニット型共通）'!$C$6:$L$47,10,FALSE))</f>
        <v/>
      </c>
      <c r="AM148" s="1391" t="str">
        <f>IF(AM147="","",VLOOKUP(AM147,'シフト記号表（従来型・ユニット型共通）'!$C$6:$L$47,10,FALSE))</f>
        <v/>
      </c>
      <c r="AN148" s="1391" t="str">
        <f>IF(AN147="","",VLOOKUP(AN147,'シフト記号表（従来型・ユニット型共通）'!$C$6:$L$47,10,FALSE))</f>
        <v/>
      </c>
      <c r="AO148" s="1391" t="str">
        <f>IF(AO147="","",VLOOKUP(AO147,'シフト記号表（従来型・ユニット型共通）'!$C$6:$L$47,10,FALSE))</f>
        <v/>
      </c>
      <c r="AP148" s="1391" t="str">
        <f>IF(AP147="","",VLOOKUP(AP147,'シフト記号表（従来型・ユニット型共通）'!$C$6:$L$47,10,FALSE))</f>
        <v/>
      </c>
      <c r="AQ148" s="1392" t="str">
        <f>IF(AQ147="","",VLOOKUP(AQ147,'シフト記号表（従来型・ユニット型共通）'!$C$6:$L$47,10,FALSE))</f>
        <v/>
      </c>
      <c r="AR148" s="1390" t="str">
        <f>IF(AR147="","",VLOOKUP(AR147,'シフト記号表（従来型・ユニット型共通）'!$C$6:$L$47,10,FALSE))</f>
        <v/>
      </c>
      <c r="AS148" s="1391" t="str">
        <f>IF(AS147="","",VLOOKUP(AS147,'シフト記号表（従来型・ユニット型共通）'!$C$6:$L$47,10,FALSE))</f>
        <v/>
      </c>
      <c r="AT148" s="1391" t="str">
        <f>IF(AT147="","",VLOOKUP(AT147,'シフト記号表（従来型・ユニット型共通）'!$C$6:$L$47,10,FALSE))</f>
        <v/>
      </c>
      <c r="AU148" s="1391" t="str">
        <f>IF(AU147="","",VLOOKUP(AU147,'シフト記号表（従来型・ユニット型共通）'!$C$6:$L$47,10,FALSE))</f>
        <v/>
      </c>
      <c r="AV148" s="1391" t="str">
        <f>IF(AV147="","",VLOOKUP(AV147,'シフト記号表（従来型・ユニット型共通）'!$C$6:$L$47,10,FALSE))</f>
        <v/>
      </c>
      <c r="AW148" s="1391" t="str">
        <f>IF(AW147="","",VLOOKUP(AW147,'シフト記号表（従来型・ユニット型共通）'!$C$6:$L$47,10,FALSE))</f>
        <v/>
      </c>
      <c r="AX148" s="1392" t="str">
        <f>IF(AX147="","",VLOOKUP(AX147,'シフト記号表（従来型・ユニット型共通）'!$C$6:$L$47,10,FALSE))</f>
        <v/>
      </c>
      <c r="AY148" s="1390" t="str">
        <f>IF(AY147="","",VLOOKUP(AY147,'シフト記号表（従来型・ユニット型共通）'!$C$6:$L$47,10,FALSE))</f>
        <v/>
      </c>
      <c r="AZ148" s="1391" t="str">
        <f>IF(AZ147="","",VLOOKUP(AZ147,'シフト記号表（従来型・ユニット型共通）'!$C$6:$L$47,10,FALSE))</f>
        <v/>
      </c>
      <c r="BA148" s="1391" t="str">
        <f>IF(BA147="","",VLOOKUP(BA147,'シフト記号表（従来型・ユニット型共通）'!$C$6:$L$47,10,FALSE))</f>
        <v/>
      </c>
      <c r="BB148" s="3104">
        <f>IF($BE$3="４週",SUM(W148:AX148),IF($BE$3="暦月",SUM(W148:BA148),""))</f>
        <v>0</v>
      </c>
      <c r="BC148" s="3105"/>
      <c r="BD148" s="3106">
        <f>IF($BE$3="４週",BB148/4,IF($BE$3="暦月",(BB148/($BE$8/7)),""))</f>
        <v>0</v>
      </c>
      <c r="BE148" s="3105"/>
      <c r="BF148" s="3101"/>
      <c r="BG148" s="3102"/>
      <c r="BH148" s="3102"/>
      <c r="BI148" s="3102"/>
      <c r="BJ148" s="3103"/>
    </row>
    <row r="149" spans="2:62" ht="20.25" customHeight="1" x14ac:dyDescent="0.2">
      <c r="B149" s="3079">
        <f>B147+1</f>
        <v>67</v>
      </c>
      <c r="C149" s="3089"/>
      <c r="D149" s="3090"/>
      <c r="E149" s="1385"/>
      <c r="F149" s="1386"/>
      <c r="G149" s="1385"/>
      <c r="H149" s="1386"/>
      <c r="I149" s="3093"/>
      <c r="J149" s="3094"/>
      <c r="K149" s="3097"/>
      <c r="L149" s="3098"/>
      <c r="M149" s="3098"/>
      <c r="N149" s="3090"/>
      <c r="O149" s="3058"/>
      <c r="P149" s="3059"/>
      <c r="Q149" s="3059"/>
      <c r="R149" s="3059"/>
      <c r="S149" s="3060"/>
      <c r="T149" s="1405" t="s">
        <v>2341</v>
      </c>
      <c r="V149" s="1406"/>
      <c r="W149" s="1398"/>
      <c r="X149" s="1399"/>
      <c r="Y149" s="1399"/>
      <c r="Z149" s="1399"/>
      <c r="AA149" s="1399"/>
      <c r="AB149" s="1399"/>
      <c r="AC149" s="1400"/>
      <c r="AD149" s="1398"/>
      <c r="AE149" s="1399"/>
      <c r="AF149" s="1399"/>
      <c r="AG149" s="1399"/>
      <c r="AH149" s="1399"/>
      <c r="AI149" s="1399"/>
      <c r="AJ149" s="1400"/>
      <c r="AK149" s="1398"/>
      <c r="AL149" s="1399"/>
      <c r="AM149" s="1399"/>
      <c r="AN149" s="1399"/>
      <c r="AO149" s="1399"/>
      <c r="AP149" s="1399"/>
      <c r="AQ149" s="1400"/>
      <c r="AR149" s="1398"/>
      <c r="AS149" s="1399"/>
      <c r="AT149" s="1399"/>
      <c r="AU149" s="1399"/>
      <c r="AV149" s="1399"/>
      <c r="AW149" s="1399"/>
      <c r="AX149" s="1400"/>
      <c r="AY149" s="1398"/>
      <c r="AZ149" s="1399"/>
      <c r="BA149" s="1401"/>
      <c r="BB149" s="3064"/>
      <c r="BC149" s="3065"/>
      <c r="BD149" s="3066"/>
      <c r="BE149" s="3067"/>
      <c r="BF149" s="3068"/>
      <c r="BG149" s="3069"/>
      <c r="BH149" s="3069"/>
      <c r="BI149" s="3069"/>
      <c r="BJ149" s="3070"/>
    </row>
    <row r="150" spans="2:62" ht="20.25" customHeight="1" x14ac:dyDescent="0.2">
      <c r="B150" s="3107"/>
      <c r="C150" s="3110"/>
      <c r="D150" s="3111"/>
      <c r="E150" s="1407"/>
      <c r="F150" s="1408">
        <f>C149</f>
        <v>0</v>
      </c>
      <c r="G150" s="1407"/>
      <c r="H150" s="1408">
        <f>I149</f>
        <v>0</v>
      </c>
      <c r="I150" s="3112"/>
      <c r="J150" s="3113"/>
      <c r="K150" s="3114"/>
      <c r="L150" s="3115"/>
      <c r="M150" s="3115"/>
      <c r="N150" s="3111"/>
      <c r="O150" s="3058"/>
      <c r="P150" s="3059"/>
      <c r="Q150" s="3059"/>
      <c r="R150" s="3059"/>
      <c r="S150" s="3060"/>
      <c r="T150" s="1402" t="s">
        <v>2344</v>
      </c>
      <c r="U150" s="1403"/>
      <c r="V150" s="1404"/>
      <c r="W150" s="1390" t="str">
        <f>IF(W149="","",VLOOKUP(W149,'シフト記号表（従来型・ユニット型共通）'!$C$6:$L$47,10,FALSE))</f>
        <v/>
      </c>
      <c r="X150" s="1391" t="str">
        <f>IF(X149="","",VLOOKUP(X149,'シフト記号表（従来型・ユニット型共通）'!$C$6:$L$47,10,FALSE))</f>
        <v/>
      </c>
      <c r="Y150" s="1391" t="str">
        <f>IF(Y149="","",VLOOKUP(Y149,'シフト記号表（従来型・ユニット型共通）'!$C$6:$L$47,10,FALSE))</f>
        <v/>
      </c>
      <c r="Z150" s="1391" t="str">
        <f>IF(Z149="","",VLOOKUP(Z149,'シフト記号表（従来型・ユニット型共通）'!$C$6:$L$47,10,FALSE))</f>
        <v/>
      </c>
      <c r="AA150" s="1391" t="str">
        <f>IF(AA149="","",VLOOKUP(AA149,'シフト記号表（従来型・ユニット型共通）'!$C$6:$L$47,10,FALSE))</f>
        <v/>
      </c>
      <c r="AB150" s="1391" t="str">
        <f>IF(AB149="","",VLOOKUP(AB149,'シフト記号表（従来型・ユニット型共通）'!$C$6:$L$47,10,FALSE))</f>
        <v/>
      </c>
      <c r="AC150" s="1392" t="str">
        <f>IF(AC149="","",VLOOKUP(AC149,'シフト記号表（従来型・ユニット型共通）'!$C$6:$L$47,10,FALSE))</f>
        <v/>
      </c>
      <c r="AD150" s="1390" t="str">
        <f>IF(AD149="","",VLOOKUP(AD149,'シフト記号表（従来型・ユニット型共通）'!$C$6:$L$47,10,FALSE))</f>
        <v/>
      </c>
      <c r="AE150" s="1391" t="str">
        <f>IF(AE149="","",VLOOKUP(AE149,'シフト記号表（従来型・ユニット型共通）'!$C$6:$L$47,10,FALSE))</f>
        <v/>
      </c>
      <c r="AF150" s="1391" t="str">
        <f>IF(AF149="","",VLOOKUP(AF149,'シフト記号表（従来型・ユニット型共通）'!$C$6:$L$47,10,FALSE))</f>
        <v/>
      </c>
      <c r="AG150" s="1391" t="str">
        <f>IF(AG149="","",VLOOKUP(AG149,'シフト記号表（従来型・ユニット型共通）'!$C$6:$L$47,10,FALSE))</f>
        <v/>
      </c>
      <c r="AH150" s="1391" t="str">
        <f>IF(AH149="","",VLOOKUP(AH149,'シフト記号表（従来型・ユニット型共通）'!$C$6:$L$47,10,FALSE))</f>
        <v/>
      </c>
      <c r="AI150" s="1391" t="str">
        <f>IF(AI149="","",VLOOKUP(AI149,'シフト記号表（従来型・ユニット型共通）'!$C$6:$L$47,10,FALSE))</f>
        <v/>
      </c>
      <c r="AJ150" s="1392" t="str">
        <f>IF(AJ149="","",VLOOKUP(AJ149,'シフト記号表（従来型・ユニット型共通）'!$C$6:$L$47,10,FALSE))</f>
        <v/>
      </c>
      <c r="AK150" s="1390" t="str">
        <f>IF(AK149="","",VLOOKUP(AK149,'シフト記号表（従来型・ユニット型共通）'!$C$6:$L$47,10,FALSE))</f>
        <v/>
      </c>
      <c r="AL150" s="1391" t="str">
        <f>IF(AL149="","",VLOOKUP(AL149,'シフト記号表（従来型・ユニット型共通）'!$C$6:$L$47,10,FALSE))</f>
        <v/>
      </c>
      <c r="AM150" s="1391" t="str">
        <f>IF(AM149="","",VLOOKUP(AM149,'シフト記号表（従来型・ユニット型共通）'!$C$6:$L$47,10,FALSE))</f>
        <v/>
      </c>
      <c r="AN150" s="1391" t="str">
        <f>IF(AN149="","",VLOOKUP(AN149,'シフト記号表（従来型・ユニット型共通）'!$C$6:$L$47,10,FALSE))</f>
        <v/>
      </c>
      <c r="AO150" s="1391" t="str">
        <f>IF(AO149="","",VLOOKUP(AO149,'シフト記号表（従来型・ユニット型共通）'!$C$6:$L$47,10,FALSE))</f>
        <v/>
      </c>
      <c r="AP150" s="1391" t="str">
        <f>IF(AP149="","",VLOOKUP(AP149,'シフト記号表（従来型・ユニット型共通）'!$C$6:$L$47,10,FALSE))</f>
        <v/>
      </c>
      <c r="AQ150" s="1392" t="str">
        <f>IF(AQ149="","",VLOOKUP(AQ149,'シフト記号表（従来型・ユニット型共通）'!$C$6:$L$47,10,FALSE))</f>
        <v/>
      </c>
      <c r="AR150" s="1390" t="str">
        <f>IF(AR149="","",VLOOKUP(AR149,'シフト記号表（従来型・ユニット型共通）'!$C$6:$L$47,10,FALSE))</f>
        <v/>
      </c>
      <c r="AS150" s="1391" t="str">
        <f>IF(AS149="","",VLOOKUP(AS149,'シフト記号表（従来型・ユニット型共通）'!$C$6:$L$47,10,FALSE))</f>
        <v/>
      </c>
      <c r="AT150" s="1391" t="str">
        <f>IF(AT149="","",VLOOKUP(AT149,'シフト記号表（従来型・ユニット型共通）'!$C$6:$L$47,10,FALSE))</f>
        <v/>
      </c>
      <c r="AU150" s="1391" t="str">
        <f>IF(AU149="","",VLOOKUP(AU149,'シフト記号表（従来型・ユニット型共通）'!$C$6:$L$47,10,FALSE))</f>
        <v/>
      </c>
      <c r="AV150" s="1391" t="str">
        <f>IF(AV149="","",VLOOKUP(AV149,'シフト記号表（従来型・ユニット型共通）'!$C$6:$L$47,10,FALSE))</f>
        <v/>
      </c>
      <c r="AW150" s="1391" t="str">
        <f>IF(AW149="","",VLOOKUP(AW149,'シフト記号表（従来型・ユニット型共通）'!$C$6:$L$47,10,FALSE))</f>
        <v/>
      </c>
      <c r="AX150" s="1392" t="str">
        <f>IF(AX149="","",VLOOKUP(AX149,'シフト記号表（従来型・ユニット型共通）'!$C$6:$L$47,10,FALSE))</f>
        <v/>
      </c>
      <c r="AY150" s="1390" t="str">
        <f>IF(AY149="","",VLOOKUP(AY149,'シフト記号表（従来型・ユニット型共通）'!$C$6:$L$47,10,FALSE))</f>
        <v/>
      </c>
      <c r="AZ150" s="1391" t="str">
        <f>IF(AZ149="","",VLOOKUP(AZ149,'シフト記号表（従来型・ユニット型共通）'!$C$6:$L$47,10,FALSE))</f>
        <v/>
      </c>
      <c r="BA150" s="1391" t="str">
        <f>IF(BA149="","",VLOOKUP(BA149,'シフト記号表（従来型・ユニット型共通）'!$C$6:$L$47,10,FALSE))</f>
        <v/>
      </c>
      <c r="BB150" s="3104">
        <f>IF($BE$3="４週",SUM(W150:AX150),IF($BE$3="暦月",SUM(W150:BA150),""))</f>
        <v>0</v>
      </c>
      <c r="BC150" s="3105"/>
      <c r="BD150" s="3106">
        <f>IF($BE$3="４週",BB150/4,IF($BE$3="暦月",(BB150/($BE$8/7)),""))</f>
        <v>0</v>
      </c>
      <c r="BE150" s="3105"/>
      <c r="BF150" s="3101"/>
      <c r="BG150" s="3102"/>
      <c r="BH150" s="3102"/>
      <c r="BI150" s="3102"/>
      <c r="BJ150" s="3103"/>
    </row>
    <row r="151" spans="2:62" ht="20.25" customHeight="1" x14ac:dyDescent="0.2">
      <c r="B151" s="3079">
        <f>B149+1</f>
        <v>68</v>
      </c>
      <c r="C151" s="3089"/>
      <c r="D151" s="3090"/>
      <c r="E151" s="1385"/>
      <c r="F151" s="1386"/>
      <c r="G151" s="1385"/>
      <c r="H151" s="1386"/>
      <c r="I151" s="3093"/>
      <c r="J151" s="3094"/>
      <c r="K151" s="3097"/>
      <c r="L151" s="3098"/>
      <c r="M151" s="3098"/>
      <c r="N151" s="3090"/>
      <c r="O151" s="3058"/>
      <c r="P151" s="3059"/>
      <c r="Q151" s="3059"/>
      <c r="R151" s="3059"/>
      <c r="S151" s="3060"/>
      <c r="T151" s="1405" t="s">
        <v>2341</v>
      </c>
      <c r="V151" s="1406"/>
      <c r="W151" s="1398"/>
      <c r="X151" s="1399"/>
      <c r="Y151" s="1399"/>
      <c r="Z151" s="1399"/>
      <c r="AA151" s="1399"/>
      <c r="AB151" s="1399"/>
      <c r="AC151" s="1400"/>
      <c r="AD151" s="1398"/>
      <c r="AE151" s="1399"/>
      <c r="AF151" s="1399"/>
      <c r="AG151" s="1399"/>
      <c r="AH151" s="1399"/>
      <c r="AI151" s="1399"/>
      <c r="AJ151" s="1400"/>
      <c r="AK151" s="1398"/>
      <c r="AL151" s="1399"/>
      <c r="AM151" s="1399"/>
      <c r="AN151" s="1399"/>
      <c r="AO151" s="1399"/>
      <c r="AP151" s="1399"/>
      <c r="AQ151" s="1400"/>
      <c r="AR151" s="1398"/>
      <c r="AS151" s="1399"/>
      <c r="AT151" s="1399"/>
      <c r="AU151" s="1399"/>
      <c r="AV151" s="1399"/>
      <c r="AW151" s="1399"/>
      <c r="AX151" s="1400"/>
      <c r="AY151" s="1398"/>
      <c r="AZ151" s="1399"/>
      <c r="BA151" s="1401"/>
      <c r="BB151" s="3064"/>
      <c r="BC151" s="3065"/>
      <c r="BD151" s="3066"/>
      <c r="BE151" s="3067"/>
      <c r="BF151" s="3068"/>
      <c r="BG151" s="3069"/>
      <c r="BH151" s="3069"/>
      <c r="BI151" s="3069"/>
      <c r="BJ151" s="3070"/>
    </row>
    <row r="152" spans="2:62" ht="20.25" customHeight="1" x14ac:dyDescent="0.2">
      <c r="B152" s="3107"/>
      <c r="C152" s="3110"/>
      <c r="D152" s="3111"/>
      <c r="E152" s="1407"/>
      <c r="F152" s="1408">
        <f>C151</f>
        <v>0</v>
      </c>
      <c r="G152" s="1407"/>
      <c r="H152" s="1408">
        <f>I151</f>
        <v>0</v>
      </c>
      <c r="I152" s="3112"/>
      <c r="J152" s="3113"/>
      <c r="K152" s="3114"/>
      <c r="L152" s="3115"/>
      <c r="M152" s="3115"/>
      <c r="N152" s="3111"/>
      <c r="O152" s="3058"/>
      <c r="P152" s="3059"/>
      <c r="Q152" s="3059"/>
      <c r="R152" s="3059"/>
      <c r="S152" s="3060"/>
      <c r="T152" s="1402" t="s">
        <v>2344</v>
      </c>
      <c r="U152" s="1403"/>
      <c r="V152" s="1404"/>
      <c r="W152" s="1390" t="str">
        <f>IF(W151="","",VLOOKUP(W151,'シフト記号表（従来型・ユニット型共通）'!$C$6:$L$47,10,FALSE))</f>
        <v/>
      </c>
      <c r="X152" s="1391" t="str">
        <f>IF(X151="","",VLOOKUP(X151,'シフト記号表（従来型・ユニット型共通）'!$C$6:$L$47,10,FALSE))</f>
        <v/>
      </c>
      <c r="Y152" s="1391" t="str">
        <f>IF(Y151="","",VLOOKUP(Y151,'シフト記号表（従来型・ユニット型共通）'!$C$6:$L$47,10,FALSE))</f>
        <v/>
      </c>
      <c r="Z152" s="1391" t="str">
        <f>IF(Z151="","",VLOOKUP(Z151,'シフト記号表（従来型・ユニット型共通）'!$C$6:$L$47,10,FALSE))</f>
        <v/>
      </c>
      <c r="AA152" s="1391" t="str">
        <f>IF(AA151="","",VLOOKUP(AA151,'シフト記号表（従来型・ユニット型共通）'!$C$6:$L$47,10,FALSE))</f>
        <v/>
      </c>
      <c r="AB152" s="1391" t="str">
        <f>IF(AB151="","",VLOOKUP(AB151,'シフト記号表（従来型・ユニット型共通）'!$C$6:$L$47,10,FALSE))</f>
        <v/>
      </c>
      <c r="AC152" s="1392" t="str">
        <f>IF(AC151="","",VLOOKUP(AC151,'シフト記号表（従来型・ユニット型共通）'!$C$6:$L$47,10,FALSE))</f>
        <v/>
      </c>
      <c r="AD152" s="1390" t="str">
        <f>IF(AD151="","",VLOOKUP(AD151,'シフト記号表（従来型・ユニット型共通）'!$C$6:$L$47,10,FALSE))</f>
        <v/>
      </c>
      <c r="AE152" s="1391" t="str">
        <f>IF(AE151="","",VLOOKUP(AE151,'シフト記号表（従来型・ユニット型共通）'!$C$6:$L$47,10,FALSE))</f>
        <v/>
      </c>
      <c r="AF152" s="1391" t="str">
        <f>IF(AF151="","",VLOOKUP(AF151,'シフト記号表（従来型・ユニット型共通）'!$C$6:$L$47,10,FALSE))</f>
        <v/>
      </c>
      <c r="AG152" s="1391" t="str">
        <f>IF(AG151="","",VLOOKUP(AG151,'シフト記号表（従来型・ユニット型共通）'!$C$6:$L$47,10,FALSE))</f>
        <v/>
      </c>
      <c r="AH152" s="1391" t="str">
        <f>IF(AH151="","",VLOOKUP(AH151,'シフト記号表（従来型・ユニット型共通）'!$C$6:$L$47,10,FALSE))</f>
        <v/>
      </c>
      <c r="AI152" s="1391" t="str">
        <f>IF(AI151="","",VLOOKUP(AI151,'シフト記号表（従来型・ユニット型共通）'!$C$6:$L$47,10,FALSE))</f>
        <v/>
      </c>
      <c r="AJ152" s="1392" t="str">
        <f>IF(AJ151="","",VLOOKUP(AJ151,'シフト記号表（従来型・ユニット型共通）'!$C$6:$L$47,10,FALSE))</f>
        <v/>
      </c>
      <c r="AK152" s="1390" t="str">
        <f>IF(AK151="","",VLOOKUP(AK151,'シフト記号表（従来型・ユニット型共通）'!$C$6:$L$47,10,FALSE))</f>
        <v/>
      </c>
      <c r="AL152" s="1391" t="str">
        <f>IF(AL151="","",VLOOKUP(AL151,'シフト記号表（従来型・ユニット型共通）'!$C$6:$L$47,10,FALSE))</f>
        <v/>
      </c>
      <c r="AM152" s="1391" t="str">
        <f>IF(AM151="","",VLOOKUP(AM151,'シフト記号表（従来型・ユニット型共通）'!$C$6:$L$47,10,FALSE))</f>
        <v/>
      </c>
      <c r="AN152" s="1391" t="str">
        <f>IF(AN151="","",VLOOKUP(AN151,'シフト記号表（従来型・ユニット型共通）'!$C$6:$L$47,10,FALSE))</f>
        <v/>
      </c>
      <c r="AO152" s="1391" t="str">
        <f>IF(AO151="","",VLOOKUP(AO151,'シフト記号表（従来型・ユニット型共通）'!$C$6:$L$47,10,FALSE))</f>
        <v/>
      </c>
      <c r="AP152" s="1391" t="str">
        <f>IF(AP151="","",VLOOKUP(AP151,'シフト記号表（従来型・ユニット型共通）'!$C$6:$L$47,10,FALSE))</f>
        <v/>
      </c>
      <c r="AQ152" s="1392" t="str">
        <f>IF(AQ151="","",VLOOKUP(AQ151,'シフト記号表（従来型・ユニット型共通）'!$C$6:$L$47,10,FALSE))</f>
        <v/>
      </c>
      <c r="AR152" s="1390" t="str">
        <f>IF(AR151="","",VLOOKUP(AR151,'シフト記号表（従来型・ユニット型共通）'!$C$6:$L$47,10,FALSE))</f>
        <v/>
      </c>
      <c r="AS152" s="1391" t="str">
        <f>IF(AS151="","",VLOOKUP(AS151,'シフト記号表（従来型・ユニット型共通）'!$C$6:$L$47,10,FALSE))</f>
        <v/>
      </c>
      <c r="AT152" s="1391" t="str">
        <f>IF(AT151="","",VLOOKUP(AT151,'シフト記号表（従来型・ユニット型共通）'!$C$6:$L$47,10,FALSE))</f>
        <v/>
      </c>
      <c r="AU152" s="1391" t="str">
        <f>IF(AU151="","",VLOOKUP(AU151,'シフト記号表（従来型・ユニット型共通）'!$C$6:$L$47,10,FALSE))</f>
        <v/>
      </c>
      <c r="AV152" s="1391" t="str">
        <f>IF(AV151="","",VLOOKUP(AV151,'シフト記号表（従来型・ユニット型共通）'!$C$6:$L$47,10,FALSE))</f>
        <v/>
      </c>
      <c r="AW152" s="1391" t="str">
        <f>IF(AW151="","",VLOOKUP(AW151,'シフト記号表（従来型・ユニット型共通）'!$C$6:$L$47,10,FALSE))</f>
        <v/>
      </c>
      <c r="AX152" s="1392" t="str">
        <f>IF(AX151="","",VLOOKUP(AX151,'シフト記号表（従来型・ユニット型共通）'!$C$6:$L$47,10,FALSE))</f>
        <v/>
      </c>
      <c r="AY152" s="1390" t="str">
        <f>IF(AY151="","",VLOOKUP(AY151,'シフト記号表（従来型・ユニット型共通）'!$C$6:$L$47,10,FALSE))</f>
        <v/>
      </c>
      <c r="AZ152" s="1391" t="str">
        <f>IF(AZ151="","",VLOOKUP(AZ151,'シフト記号表（従来型・ユニット型共通）'!$C$6:$L$47,10,FALSE))</f>
        <v/>
      </c>
      <c r="BA152" s="1391" t="str">
        <f>IF(BA151="","",VLOOKUP(BA151,'シフト記号表（従来型・ユニット型共通）'!$C$6:$L$47,10,FALSE))</f>
        <v/>
      </c>
      <c r="BB152" s="3104">
        <f>IF($BE$3="４週",SUM(W152:AX152),IF($BE$3="暦月",SUM(W152:BA152),""))</f>
        <v>0</v>
      </c>
      <c r="BC152" s="3105"/>
      <c r="BD152" s="3106">
        <f>IF($BE$3="４週",BB152/4,IF($BE$3="暦月",(BB152/($BE$8/7)),""))</f>
        <v>0</v>
      </c>
      <c r="BE152" s="3105"/>
      <c r="BF152" s="3101"/>
      <c r="BG152" s="3102"/>
      <c r="BH152" s="3102"/>
      <c r="BI152" s="3102"/>
      <c r="BJ152" s="3103"/>
    </row>
    <row r="153" spans="2:62" ht="20.25" customHeight="1" x14ac:dyDescent="0.2">
      <c r="B153" s="3079">
        <f>B151+1</f>
        <v>69</v>
      </c>
      <c r="C153" s="3089"/>
      <c r="D153" s="3090"/>
      <c r="E153" s="1385"/>
      <c r="F153" s="1386"/>
      <c r="G153" s="1385"/>
      <c r="H153" s="1386"/>
      <c r="I153" s="3093"/>
      <c r="J153" s="3094"/>
      <c r="K153" s="3097"/>
      <c r="L153" s="3098"/>
      <c r="M153" s="3098"/>
      <c r="N153" s="3090"/>
      <c r="O153" s="3058"/>
      <c r="P153" s="3059"/>
      <c r="Q153" s="3059"/>
      <c r="R153" s="3059"/>
      <c r="S153" s="3060"/>
      <c r="T153" s="1405" t="s">
        <v>2341</v>
      </c>
      <c r="V153" s="1406"/>
      <c r="W153" s="1398"/>
      <c r="X153" s="1399"/>
      <c r="Y153" s="1399"/>
      <c r="Z153" s="1399"/>
      <c r="AA153" s="1399"/>
      <c r="AB153" s="1399"/>
      <c r="AC153" s="1400"/>
      <c r="AD153" s="1398"/>
      <c r="AE153" s="1399"/>
      <c r="AF153" s="1399"/>
      <c r="AG153" s="1399"/>
      <c r="AH153" s="1399"/>
      <c r="AI153" s="1399"/>
      <c r="AJ153" s="1400"/>
      <c r="AK153" s="1398"/>
      <c r="AL153" s="1399"/>
      <c r="AM153" s="1399"/>
      <c r="AN153" s="1399"/>
      <c r="AO153" s="1399"/>
      <c r="AP153" s="1399"/>
      <c r="AQ153" s="1400"/>
      <c r="AR153" s="1398"/>
      <c r="AS153" s="1399"/>
      <c r="AT153" s="1399"/>
      <c r="AU153" s="1399"/>
      <c r="AV153" s="1399"/>
      <c r="AW153" s="1399"/>
      <c r="AX153" s="1400"/>
      <c r="AY153" s="1398"/>
      <c r="AZ153" s="1399"/>
      <c r="BA153" s="1401"/>
      <c r="BB153" s="3064"/>
      <c r="BC153" s="3065"/>
      <c r="BD153" s="3066"/>
      <c r="BE153" s="3067"/>
      <c r="BF153" s="3068"/>
      <c r="BG153" s="3069"/>
      <c r="BH153" s="3069"/>
      <c r="BI153" s="3069"/>
      <c r="BJ153" s="3070"/>
    </row>
    <row r="154" spans="2:62" ht="20.25" customHeight="1" x14ac:dyDescent="0.2">
      <c r="B154" s="3107"/>
      <c r="C154" s="3110"/>
      <c r="D154" s="3111"/>
      <c r="E154" s="1407"/>
      <c r="F154" s="1408">
        <f>C153</f>
        <v>0</v>
      </c>
      <c r="G154" s="1407"/>
      <c r="H154" s="1408">
        <f>I153</f>
        <v>0</v>
      </c>
      <c r="I154" s="3112"/>
      <c r="J154" s="3113"/>
      <c r="K154" s="3114"/>
      <c r="L154" s="3115"/>
      <c r="M154" s="3115"/>
      <c r="N154" s="3111"/>
      <c r="O154" s="3058"/>
      <c r="P154" s="3059"/>
      <c r="Q154" s="3059"/>
      <c r="R154" s="3059"/>
      <c r="S154" s="3060"/>
      <c r="T154" s="1402" t="s">
        <v>2344</v>
      </c>
      <c r="U154" s="1403"/>
      <c r="V154" s="1404"/>
      <c r="W154" s="1390" t="str">
        <f>IF(W153="","",VLOOKUP(W153,'シフト記号表（従来型・ユニット型共通）'!$C$6:$L$47,10,FALSE))</f>
        <v/>
      </c>
      <c r="X154" s="1391" t="str">
        <f>IF(X153="","",VLOOKUP(X153,'シフト記号表（従来型・ユニット型共通）'!$C$6:$L$47,10,FALSE))</f>
        <v/>
      </c>
      <c r="Y154" s="1391" t="str">
        <f>IF(Y153="","",VLOOKUP(Y153,'シフト記号表（従来型・ユニット型共通）'!$C$6:$L$47,10,FALSE))</f>
        <v/>
      </c>
      <c r="Z154" s="1391" t="str">
        <f>IF(Z153="","",VLOOKUP(Z153,'シフト記号表（従来型・ユニット型共通）'!$C$6:$L$47,10,FALSE))</f>
        <v/>
      </c>
      <c r="AA154" s="1391" t="str">
        <f>IF(AA153="","",VLOOKUP(AA153,'シフト記号表（従来型・ユニット型共通）'!$C$6:$L$47,10,FALSE))</f>
        <v/>
      </c>
      <c r="AB154" s="1391" t="str">
        <f>IF(AB153="","",VLOOKUP(AB153,'シフト記号表（従来型・ユニット型共通）'!$C$6:$L$47,10,FALSE))</f>
        <v/>
      </c>
      <c r="AC154" s="1392" t="str">
        <f>IF(AC153="","",VLOOKUP(AC153,'シフト記号表（従来型・ユニット型共通）'!$C$6:$L$47,10,FALSE))</f>
        <v/>
      </c>
      <c r="AD154" s="1390" t="str">
        <f>IF(AD153="","",VLOOKUP(AD153,'シフト記号表（従来型・ユニット型共通）'!$C$6:$L$47,10,FALSE))</f>
        <v/>
      </c>
      <c r="AE154" s="1391" t="str">
        <f>IF(AE153="","",VLOOKUP(AE153,'シフト記号表（従来型・ユニット型共通）'!$C$6:$L$47,10,FALSE))</f>
        <v/>
      </c>
      <c r="AF154" s="1391" t="str">
        <f>IF(AF153="","",VLOOKUP(AF153,'シフト記号表（従来型・ユニット型共通）'!$C$6:$L$47,10,FALSE))</f>
        <v/>
      </c>
      <c r="AG154" s="1391" t="str">
        <f>IF(AG153="","",VLOOKUP(AG153,'シフト記号表（従来型・ユニット型共通）'!$C$6:$L$47,10,FALSE))</f>
        <v/>
      </c>
      <c r="AH154" s="1391" t="str">
        <f>IF(AH153="","",VLOOKUP(AH153,'シフト記号表（従来型・ユニット型共通）'!$C$6:$L$47,10,FALSE))</f>
        <v/>
      </c>
      <c r="AI154" s="1391" t="str">
        <f>IF(AI153="","",VLOOKUP(AI153,'シフト記号表（従来型・ユニット型共通）'!$C$6:$L$47,10,FALSE))</f>
        <v/>
      </c>
      <c r="AJ154" s="1392" t="str">
        <f>IF(AJ153="","",VLOOKUP(AJ153,'シフト記号表（従来型・ユニット型共通）'!$C$6:$L$47,10,FALSE))</f>
        <v/>
      </c>
      <c r="AK154" s="1390" t="str">
        <f>IF(AK153="","",VLOOKUP(AK153,'シフト記号表（従来型・ユニット型共通）'!$C$6:$L$47,10,FALSE))</f>
        <v/>
      </c>
      <c r="AL154" s="1391" t="str">
        <f>IF(AL153="","",VLOOKUP(AL153,'シフト記号表（従来型・ユニット型共通）'!$C$6:$L$47,10,FALSE))</f>
        <v/>
      </c>
      <c r="AM154" s="1391" t="str">
        <f>IF(AM153="","",VLOOKUP(AM153,'シフト記号表（従来型・ユニット型共通）'!$C$6:$L$47,10,FALSE))</f>
        <v/>
      </c>
      <c r="AN154" s="1391" t="str">
        <f>IF(AN153="","",VLOOKUP(AN153,'シフト記号表（従来型・ユニット型共通）'!$C$6:$L$47,10,FALSE))</f>
        <v/>
      </c>
      <c r="AO154" s="1391" t="str">
        <f>IF(AO153="","",VLOOKUP(AO153,'シフト記号表（従来型・ユニット型共通）'!$C$6:$L$47,10,FALSE))</f>
        <v/>
      </c>
      <c r="AP154" s="1391" t="str">
        <f>IF(AP153="","",VLOOKUP(AP153,'シフト記号表（従来型・ユニット型共通）'!$C$6:$L$47,10,FALSE))</f>
        <v/>
      </c>
      <c r="AQ154" s="1392" t="str">
        <f>IF(AQ153="","",VLOOKUP(AQ153,'シフト記号表（従来型・ユニット型共通）'!$C$6:$L$47,10,FALSE))</f>
        <v/>
      </c>
      <c r="AR154" s="1390" t="str">
        <f>IF(AR153="","",VLOOKUP(AR153,'シフト記号表（従来型・ユニット型共通）'!$C$6:$L$47,10,FALSE))</f>
        <v/>
      </c>
      <c r="AS154" s="1391" t="str">
        <f>IF(AS153="","",VLOOKUP(AS153,'シフト記号表（従来型・ユニット型共通）'!$C$6:$L$47,10,FALSE))</f>
        <v/>
      </c>
      <c r="AT154" s="1391" t="str">
        <f>IF(AT153="","",VLOOKUP(AT153,'シフト記号表（従来型・ユニット型共通）'!$C$6:$L$47,10,FALSE))</f>
        <v/>
      </c>
      <c r="AU154" s="1391" t="str">
        <f>IF(AU153="","",VLOOKUP(AU153,'シフト記号表（従来型・ユニット型共通）'!$C$6:$L$47,10,FALSE))</f>
        <v/>
      </c>
      <c r="AV154" s="1391" t="str">
        <f>IF(AV153="","",VLOOKUP(AV153,'シフト記号表（従来型・ユニット型共通）'!$C$6:$L$47,10,FALSE))</f>
        <v/>
      </c>
      <c r="AW154" s="1391" t="str">
        <f>IF(AW153="","",VLOOKUP(AW153,'シフト記号表（従来型・ユニット型共通）'!$C$6:$L$47,10,FALSE))</f>
        <v/>
      </c>
      <c r="AX154" s="1392" t="str">
        <f>IF(AX153="","",VLOOKUP(AX153,'シフト記号表（従来型・ユニット型共通）'!$C$6:$L$47,10,FALSE))</f>
        <v/>
      </c>
      <c r="AY154" s="1390" t="str">
        <f>IF(AY153="","",VLOOKUP(AY153,'シフト記号表（従来型・ユニット型共通）'!$C$6:$L$47,10,FALSE))</f>
        <v/>
      </c>
      <c r="AZ154" s="1391" t="str">
        <f>IF(AZ153="","",VLOOKUP(AZ153,'シフト記号表（従来型・ユニット型共通）'!$C$6:$L$47,10,FALSE))</f>
        <v/>
      </c>
      <c r="BA154" s="1391" t="str">
        <f>IF(BA153="","",VLOOKUP(BA153,'シフト記号表（従来型・ユニット型共通）'!$C$6:$L$47,10,FALSE))</f>
        <v/>
      </c>
      <c r="BB154" s="3104">
        <f>IF($BE$3="４週",SUM(W154:AX154),IF($BE$3="暦月",SUM(W154:BA154),""))</f>
        <v>0</v>
      </c>
      <c r="BC154" s="3105"/>
      <c r="BD154" s="3106">
        <f>IF($BE$3="４週",BB154/4,IF($BE$3="暦月",(BB154/($BE$8/7)),""))</f>
        <v>0</v>
      </c>
      <c r="BE154" s="3105"/>
      <c r="BF154" s="3101"/>
      <c r="BG154" s="3102"/>
      <c r="BH154" s="3102"/>
      <c r="BI154" s="3102"/>
      <c r="BJ154" s="3103"/>
    </row>
    <row r="155" spans="2:62" ht="20.25" customHeight="1" x14ac:dyDescent="0.2">
      <c r="B155" s="3079">
        <f>B153+1</f>
        <v>70</v>
      </c>
      <c r="C155" s="3089"/>
      <c r="D155" s="3090"/>
      <c r="E155" s="1385"/>
      <c r="F155" s="1386"/>
      <c r="G155" s="1385"/>
      <c r="H155" s="1386"/>
      <c r="I155" s="3093"/>
      <c r="J155" s="3094"/>
      <c r="K155" s="3097"/>
      <c r="L155" s="3098"/>
      <c r="M155" s="3098"/>
      <c r="N155" s="3090"/>
      <c r="O155" s="3058"/>
      <c r="P155" s="3059"/>
      <c r="Q155" s="3059"/>
      <c r="R155" s="3059"/>
      <c r="S155" s="3060"/>
      <c r="T155" s="1405" t="s">
        <v>2341</v>
      </c>
      <c r="V155" s="1406"/>
      <c r="W155" s="1398"/>
      <c r="X155" s="1399"/>
      <c r="Y155" s="1399"/>
      <c r="Z155" s="1399"/>
      <c r="AA155" s="1399"/>
      <c r="AB155" s="1399"/>
      <c r="AC155" s="1400"/>
      <c r="AD155" s="1398"/>
      <c r="AE155" s="1399"/>
      <c r="AF155" s="1399"/>
      <c r="AG155" s="1399"/>
      <c r="AH155" s="1399"/>
      <c r="AI155" s="1399"/>
      <c r="AJ155" s="1400"/>
      <c r="AK155" s="1398"/>
      <c r="AL155" s="1399"/>
      <c r="AM155" s="1399"/>
      <c r="AN155" s="1399"/>
      <c r="AO155" s="1399"/>
      <c r="AP155" s="1399"/>
      <c r="AQ155" s="1400"/>
      <c r="AR155" s="1398"/>
      <c r="AS155" s="1399"/>
      <c r="AT155" s="1399"/>
      <c r="AU155" s="1399"/>
      <c r="AV155" s="1399"/>
      <c r="AW155" s="1399"/>
      <c r="AX155" s="1400"/>
      <c r="AY155" s="1398"/>
      <c r="AZ155" s="1399"/>
      <c r="BA155" s="1401"/>
      <c r="BB155" s="3064"/>
      <c r="BC155" s="3065"/>
      <c r="BD155" s="3066"/>
      <c r="BE155" s="3067"/>
      <c r="BF155" s="3068"/>
      <c r="BG155" s="3069"/>
      <c r="BH155" s="3069"/>
      <c r="BI155" s="3069"/>
      <c r="BJ155" s="3070"/>
    </row>
    <row r="156" spans="2:62" ht="20.25" customHeight="1" x14ac:dyDescent="0.2">
      <c r="B156" s="3107"/>
      <c r="C156" s="3110"/>
      <c r="D156" s="3111"/>
      <c r="E156" s="1407"/>
      <c r="F156" s="1408">
        <f>C155</f>
        <v>0</v>
      </c>
      <c r="G156" s="1407"/>
      <c r="H156" s="1408">
        <f>I155</f>
        <v>0</v>
      </c>
      <c r="I156" s="3112"/>
      <c r="J156" s="3113"/>
      <c r="K156" s="3114"/>
      <c r="L156" s="3115"/>
      <c r="M156" s="3115"/>
      <c r="N156" s="3111"/>
      <c r="O156" s="3058"/>
      <c r="P156" s="3059"/>
      <c r="Q156" s="3059"/>
      <c r="R156" s="3059"/>
      <c r="S156" s="3060"/>
      <c r="T156" s="1402" t="s">
        <v>2344</v>
      </c>
      <c r="U156" s="1403"/>
      <c r="V156" s="1404"/>
      <c r="W156" s="1390" t="str">
        <f>IF(W155="","",VLOOKUP(W155,'シフト記号表（従来型・ユニット型共通）'!$C$6:$L$47,10,FALSE))</f>
        <v/>
      </c>
      <c r="X156" s="1391" t="str">
        <f>IF(X155="","",VLOOKUP(X155,'シフト記号表（従来型・ユニット型共通）'!$C$6:$L$47,10,FALSE))</f>
        <v/>
      </c>
      <c r="Y156" s="1391" t="str">
        <f>IF(Y155="","",VLOOKUP(Y155,'シフト記号表（従来型・ユニット型共通）'!$C$6:$L$47,10,FALSE))</f>
        <v/>
      </c>
      <c r="Z156" s="1391" t="str">
        <f>IF(Z155="","",VLOOKUP(Z155,'シフト記号表（従来型・ユニット型共通）'!$C$6:$L$47,10,FALSE))</f>
        <v/>
      </c>
      <c r="AA156" s="1391" t="str">
        <f>IF(AA155="","",VLOOKUP(AA155,'シフト記号表（従来型・ユニット型共通）'!$C$6:$L$47,10,FALSE))</f>
        <v/>
      </c>
      <c r="AB156" s="1391" t="str">
        <f>IF(AB155="","",VLOOKUP(AB155,'シフト記号表（従来型・ユニット型共通）'!$C$6:$L$47,10,FALSE))</f>
        <v/>
      </c>
      <c r="AC156" s="1392" t="str">
        <f>IF(AC155="","",VLOOKUP(AC155,'シフト記号表（従来型・ユニット型共通）'!$C$6:$L$47,10,FALSE))</f>
        <v/>
      </c>
      <c r="AD156" s="1390" t="str">
        <f>IF(AD155="","",VLOOKUP(AD155,'シフト記号表（従来型・ユニット型共通）'!$C$6:$L$47,10,FALSE))</f>
        <v/>
      </c>
      <c r="AE156" s="1391" t="str">
        <f>IF(AE155="","",VLOOKUP(AE155,'シフト記号表（従来型・ユニット型共通）'!$C$6:$L$47,10,FALSE))</f>
        <v/>
      </c>
      <c r="AF156" s="1391" t="str">
        <f>IF(AF155="","",VLOOKUP(AF155,'シフト記号表（従来型・ユニット型共通）'!$C$6:$L$47,10,FALSE))</f>
        <v/>
      </c>
      <c r="AG156" s="1391" t="str">
        <f>IF(AG155="","",VLOOKUP(AG155,'シフト記号表（従来型・ユニット型共通）'!$C$6:$L$47,10,FALSE))</f>
        <v/>
      </c>
      <c r="AH156" s="1391" t="str">
        <f>IF(AH155="","",VLOOKUP(AH155,'シフト記号表（従来型・ユニット型共通）'!$C$6:$L$47,10,FALSE))</f>
        <v/>
      </c>
      <c r="AI156" s="1391" t="str">
        <f>IF(AI155="","",VLOOKUP(AI155,'シフト記号表（従来型・ユニット型共通）'!$C$6:$L$47,10,FALSE))</f>
        <v/>
      </c>
      <c r="AJ156" s="1392" t="str">
        <f>IF(AJ155="","",VLOOKUP(AJ155,'シフト記号表（従来型・ユニット型共通）'!$C$6:$L$47,10,FALSE))</f>
        <v/>
      </c>
      <c r="AK156" s="1390" t="str">
        <f>IF(AK155="","",VLOOKUP(AK155,'シフト記号表（従来型・ユニット型共通）'!$C$6:$L$47,10,FALSE))</f>
        <v/>
      </c>
      <c r="AL156" s="1391" t="str">
        <f>IF(AL155="","",VLOOKUP(AL155,'シフト記号表（従来型・ユニット型共通）'!$C$6:$L$47,10,FALSE))</f>
        <v/>
      </c>
      <c r="AM156" s="1391" t="str">
        <f>IF(AM155="","",VLOOKUP(AM155,'シフト記号表（従来型・ユニット型共通）'!$C$6:$L$47,10,FALSE))</f>
        <v/>
      </c>
      <c r="AN156" s="1391" t="str">
        <f>IF(AN155="","",VLOOKUP(AN155,'シフト記号表（従来型・ユニット型共通）'!$C$6:$L$47,10,FALSE))</f>
        <v/>
      </c>
      <c r="AO156" s="1391" t="str">
        <f>IF(AO155="","",VLOOKUP(AO155,'シフト記号表（従来型・ユニット型共通）'!$C$6:$L$47,10,FALSE))</f>
        <v/>
      </c>
      <c r="AP156" s="1391" t="str">
        <f>IF(AP155="","",VLOOKUP(AP155,'シフト記号表（従来型・ユニット型共通）'!$C$6:$L$47,10,FALSE))</f>
        <v/>
      </c>
      <c r="AQ156" s="1392" t="str">
        <f>IF(AQ155="","",VLOOKUP(AQ155,'シフト記号表（従来型・ユニット型共通）'!$C$6:$L$47,10,FALSE))</f>
        <v/>
      </c>
      <c r="AR156" s="1390" t="str">
        <f>IF(AR155="","",VLOOKUP(AR155,'シフト記号表（従来型・ユニット型共通）'!$C$6:$L$47,10,FALSE))</f>
        <v/>
      </c>
      <c r="AS156" s="1391" t="str">
        <f>IF(AS155="","",VLOOKUP(AS155,'シフト記号表（従来型・ユニット型共通）'!$C$6:$L$47,10,FALSE))</f>
        <v/>
      </c>
      <c r="AT156" s="1391" t="str">
        <f>IF(AT155="","",VLOOKUP(AT155,'シフト記号表（従来型・ユニット型共通）'!$C$6:$L$47,10,FALSE))</f>
        <v/>
      </c>
      <c r="AU156" s="1391" t="str">
        <f>IF(AU155="","",VLOOKUP(AU155,'シフト記号表（従来型・ユニット型共通）'!$C$6:$L$47,10,FALSE))</f>
        <v/>
      </c>
      <c r="AV156" s="1391" t="str">
        <f>IF(AV155="","",VLOOKUP(AV155,'シフト記号表（従来型・ユニット型共通）'!$C$6:$L$47,10,FALSE))</f>
        <v/>
      </c>
      <c r="AW156" s="1391" t="str">
        <f>IF(AW155="","",VLOOKUP(AW155,'シフト記号表（従来型・ユニット型共通）'!$C$6:$L$47,10,FALSE))</f>
        <v/>
      </c>
      <c r="AX156" s="1392" t="str">
        <f>IF(AX155="","",VLOOKUP(AX155,'シフト記号表（従来型・ユニット型共通）'!$C$6:$L$47,10,FALSE))</f>
        <v/>
      </c>
      <c r="AY156" s="1390" t="str">
        <f>IF(AY155="","",VLOOKUP(AY155,'シフト記号表（従来型・ユニット型共通）'!$C$6:$L$47,10,FALSE))</f>
        <v/>
      </c>
      <c r="AZ156" s="1391" t="str">
        <f>IF(AZ155="","",VLOOKUP(AZ155,'シフト記号表（従来型・ユニット型共通）'!$C$6:$L$47,10,FALSE))</f>
        <v/>
      </c>
      <c r="BA156" s="1391" t="str">
        <f>IF(BA155="","",VLOOKUP(BA155,'シフト記号表（従来型・ユニット型共通）'!$C$6:$L$47,10,FALSE))</f>
        <v/>
      </c>
      <c r="BB156" s="3104">
        <f>IF($BE$3="４週",SUM(W156:AX156),IF($BE$3="暦月",SUM(W156:BA156),""))</f>
        <v>0</v>
      </c>
      <c r="BC156" s="3105"/>
      <c r="BD156" s="3106">
        <f>IF($BE$3="４週",BB156/4,IF($BE$3="暦月",(BB156/($BE$8/7)),""))</f>
        <v>0</v>
      </c>
      <c r="BE156" s="3105"/>
      <c r="BF156" s="3101"/>
      <c r="BG156" s="3102"/>
      <c r="BH156" s="3102"/>
      <c r="BI156" s="3102"/>
      <c r="BJ156" s="3103"/>
    </row>
    <row r="157" spans="2:62" ht="20.25" customHeight="1" x14ac:dyDescent="0.2">
      <c r="B157" s="3079">
        <f>B155+1</f>
        <v>71</v>
      </c>
      <c r="C157" s="3089"/>
      <c r="D157" s="3090"/>
      <c r="E157" s="1385"/>
      <c r="F157" s="1386"/>
      <c r="G157" s="1385"/>
      <c r="H157" s="1386"/>
      <c r="I157" s="3093"/>
      <c r="J157" s="3094"/>
      <c r="K157" s="3097"/>
      <c r="L157" s="3098"/>
      <c r="M157" s="3098"/>
      <c r="N157" s="3090"/>
      <c r="O157" s="3058"/>
      <c r="P157" s="3059"/>
      <c r="Q157" s="3059"/>
      <c r="R157" s="3059"/>
      <c r="S157" s="3060"/>
      <c r="T157" s="1405" t="s">
        <v>2341</v>
      </c>
      <c r="V157" s="1406"/>
      <c r="W157" s="1398"/>
      <c r="X157" s="1399"/>
      <c r="Y157" s="1399"/>
      <c r="Z157" s="1399"/>
      <c r="AA157" s="1399"/>
      <c r="AB157" s="1399"/>
      <c r="AC157" s="1400"/>
      <c r="AD157" s="1398"/>
      <c r="AE157" s="1399"/>
      <c r="AF157" s="1399"/>
      <c r="AG157" s="1399"/>
      <c r="AH157" s="1399"/>
      <c r="AI157" s="1399"/>
      <c r="AJ157" s="1400"/>
      <c r="AK157" s="1398"/>
      <c r="AL157" s="1399"/>
      <c r="AM157" s="1399"/>
      <c r="AN157" s="1399"/>
      <c r="AO157" s="1399"/>
      <c r="AP157" s="1399"/>
      <c r="AQ157" s="1400"/>
      <c r="AR157" s="1398"/>
      <c r="AS157" s="1399"/>
      <c r="AT157" s="1399"/>
      <c r="AU157" s="1399"/>
      <c r="AV157" s="1399"/>
      <c r="AW157" s="1399"/>
      <c r="AX157" s="1400"/>
      <c r="AY157" s="1398"/>
      <c r="AZ157" s="1399"/>
      <c r="BA157" s="1401"/>
      <c r="BB157" s="3064"/>
      <c r="BC157" s="3065"/>
      <c r="BD157" s="3066"/>
      <c r="BE157" s="3067"/>
      <c r="BF157" s="3068"/>
      <c r="BG157" s="3069"/>
      <c r="BH157" s="3069"/>
      <c r="BI157" s="3069"/>
      <c r="BJ157" s="3070"/>
    </row>
    <row r="158" spans="2:62" ht="20.25" customHeight="1" x14ac:dyDescent="0.2">
      <c r="B158" s="3107"/>
      <c r="C158" s="3110"/>
      <c r="D158" s="3111"/>
      <c r="E158" s="1407"/>
      <c r="F158" s="1408">
        <f>C157</f>
        <v>0</v>
      </c>
      <c r="G158" s="1407"/>
      <c r="H158" s="1408">
        <f>I157</f>
        <v>0</v>
      </c>
      <c r="I158" s="3112"/>
      <c r="J158" s="3113"/>
      <c r="K158" s="3114"/>
      <c r="L158" s="3115"/>
      <c r="M158" s="3115"/>
      <c r="N158" s="3111"/>
      <c r="O158" s="3058"/>
      <c r="P158" s="3059"/>
      <c r="Q158" s="3059"/>
      <c r="R158" s="3059"/>
      <c r="S158" s="3060"/>
      <c r="T158" s="1402" t="s">
        <v>2344</v>
      </c>
      <c r="U158" s="1403"/>
      <c r="V158" s="1404"/>
      <c r="W158" s="1390" t="str">
        <f>IF(W157="","",VLOOKUP(W157,'シフト記号表（従来型・ユニット型共通）'!$C$6:$L$47,10,FALSE))</f>
        <v/>
      </c>
      <c r="X158" s="1391" t="str">
        <f>IF(X157="","",VLOOKUP(X157,'シフト記号表（従来型・ユニット型共通）'!$C$6:$L$47,10,FALSE))</f>
        <v/>
      </c>
      <c r="Y158" s="1391" t="str">
        <f>IF(Y157="","",VLOOKUP(Y157,'シフト記号表（従来型・ユニット型共通）'!$C$6:$L$47,10,FALSE))</f>
        <v/>
      </c>
      <c r="Z158" s="1391" t="str">
        <f>IF(Z157="","",VLOOKUP(Z157,'シフト記号表（従来型・ユニット型共通）'!$C$6:$L$47,10,FALSE))</f>
        <v/>
      </c>
      <c r="AA158" s="1391" t="str">
        <f>IF(AA157="","",VLOOKUP(AA157,'シフト記号表（従来型・ユニット型共通）'!$C$6:$L$47,10,FALSE))</f>
        <v/>
      </c>
      <c r="AB158" s="1391" t="str">
        <f>IF(AB157="","",VLOOKUP(AB157,'シフト記号表（従来型・ユニット型共通）'!$C$6:$L$47,10,FALSE))</f>
        <v/>
      </c>
      <c r="AC158" s="1392" t="str">
        <f>IF(AC157="","",VLOOKUP(AC157,'シフト記号表（従来型・ユニット型共通）'!$C$6:$L$47,10,FALSE))</f>
        <v/>
      </c>
      <c r="AD158" s="1390" t="str">
        <f>IF(AD157="","",VLOOKUP(AD157,'シフト記号表（従来型・ユニット型共通）'!$C$6:$L$47,10,FALSE))</f>
        <v/>
      </c>
      <c r="AE158" s="1391" t="str">
        <f>IF(AE157="","",VLOOKUP(AE157,'シフト記号表（従来型・ユニット型共通）'!$C$6:$L$47,10,FALSE))</f>
        <v/>
      </c>
      <c r="AF158" s="1391" t="str">
        <f>IF(AF157="","",VLOOKUP(AF157,'シフト記号表（従来型・ユニット型共通）'!$C$6:$L$47,10,FALSE))</f>
        <v/>
      </c>
      <c r="AG158" s="1391" t="str">
        <f>IF(AG157="","",VLOOKUP(AG157,'シフト記号表（従来型・ユニット型共通）'!$C$6:$L$47,10,FALSE))</f>
        <v/>
      </c>
      <c r="AH158" s="1391" t="str">
        <f>IF(AH157="","",VLOOKUP(AH157,'シフト記号表（従来型・ユニット型共通）'!$C$6:$L$47,10,FALSE))</f>
        <v/>
      </c>
      <c r="AI158" s="1391" t="str">
        <f>IF(AI157="","",VLOOKUP(AI157,'シフト記号表（従来型・ユニット型共通）'!$C$6:$L$47,10,FALSE))</f>
        <v/>
      </c>
      <c r="AJ158" s="1392" t="str">
        <f>IF(AJ157="","",VLOOKUP(AJ157,'シフト記号表（従来型・ユニット型共通）'!$C$6:$L$47,10,FALSE))</f>
        <v/>
      </c>
      <c r="AK158" s="1390" t="str">
        <f>IF(AK157="","",VLOOKUP(AK157,'シフト記号表（従来型・ユニット型共通）'!$C$6:$L$47,10,FALSE))</f>
        <v/>
      </c>
      <c r="AL158" s="1391" t="str">
        <f>IF(AL157="","",VLOOKUP(AL157,'シフト記号表（従来型・ユニット型共通）'!$C$6:$L$47,10,FALSE))</f>
        <v/>
      </c>
      <c r="AM158" s="1391" t="str">
        <f>IF(AM157="","",VLOOKUP(AM157,'シフト記号表（従来型・ユニット型共通）'!$C$6:$L$47,10,FALSE))</f>
        <v/>
      </c>
      <c r="AN158" s="1391" t="str">
        <f>IF(AN157="","",VLOOKUP(AN157,'シフト記号表（従来型・ユニット型共通）'!$C$6:$L$47,10,FALSE))</f>
        <v/>
      </c>
      <c r="AO158" s="1391" t="str">
        <f>IF(AO157="","",VLOOKUP(AO157,'シフト記号表（従来型・ユニット型共通）'!$C$6:$L$47,10,FALSE))</f>
        <v/>
      </c>
      <c r="AP158" s="1391" t="str">
        <f>IF(AP157="","",VLOOKUP(AP157,'シフト記号表（従来型・ユニット型共通）'!$C$6:$L$47,10,FALSE))</f>
        <v/>
      </c>
      <c r="AQ158" s="1392" t="str">
        <f>IF(AQ157="","",VLOOKUP(AQ157,'シフト記号表（従来型・ユニット型共通）'!$C$6:$L$47,10,FALSE))</f>
        <v/>
      </c>
      <c r="AR158" s="1390" t="str">
        <f>IF(AR157="","",VLOOKUP(AR157,'シフト記号表（従来型・ユニット型共通）'!$C$6:$L$47,10,FALSE))</f>
        <v/>
      </c>
      <c r="AS158" s="1391" t="str">
        <f>IF(AS157="","",VLOOKUP(AS157,'シフト記号表（従来型・ユニット型共通）'!$C$6:$L$47,10,FALSE))</f>
        <v/>
      </c>
      <c r="AT158" s="1391" t="str">
        <f>IF(AT157="","",VLOOKUP(AT157,'シフト記号表（従来型・ユニット型共通）'!$C$6:$L$47,10,FALSE))</f>
        <v/>
      </c>
      <c r="AU158" s="1391" t="str">
        <f>IF(AU157="","",VLOOKUP(AU157,'シフト記号表（従来型・ユニット型共通）'!$C$6:$L$47,10,FALSE))</f>
        <v/>
      </c>
      <c r="AV158" s="1391" t="str">
        <f>IF(AV157="","",VLOOKUP(AV157,'シフト記号表（従来型・ユニット型共通）'!$C$6:$L$47,10,FALSE))</f>
        <v/>
      </c>
      <c r="AW158" s="1391" t="str">
        <f>IF(AW157="","",VLOOKUP(AW157,'シフト記号表（従来型・ユニット型共通）'!$C$6:$L$47,10,FALSE))</f>
        <v/>
      </c>
      <c r="AX158" s="1392" t="str">
        <f>IF(AX157="","",VLOOKUP(AX157,'シフト記号表（従来型・ユニット型共通）'!$C$6:$L$47,10,FALSE))</f>
        <v/>
      </c>
      <c r="AY158" s="1390" t="str">
        <f>IF(AY157="","",VLOOKUP(AY157,'シフト記号表（従来型・ユニット型共通）'!$C$6:$L$47,10,FALSE))</f>
        <v/>
      </c>
      <c r="AZ158" s="1391" t="str">
        <f>IF(AZ157="","",VLOOKUP(AZ157,'シフト記号表（従来型・ユニット型共通）'!$C$6:$L$47,10,FALSE))</f>
        <v/>
      </c>
      <c r="BA158" s="1391" t="str">
        <f>IF(BA157="","",VLOOKUP(BA157,'シフト記号表（従来型・ユニット型共通）'!$C$6:$L$47,10,FALSE))</f>
        <v/>
      </c>
      <c r="BB158" s="3104">
        <f>IF($BE$3="４週",SUM(W158:AX158),IF($BE$3="暦月",SUM(W158:BA158),""))</f>
        <v>0</v>
      </c>
      <c r="BC158" s="3105"/>
      <c r="BD158" s="3106">
        <f>IF($BE$3="４週",BB158/4,IF($BE$3="暦月",(BB158/($BE$8/7)),""))</f>
        <v>0</v>
      </c>
      <c r="BE158" s="3105"/>
      <c r="BF158" s="3101"/>
      <c r="BG158" s="3102"/>
      <c r="BH158" s="3102"/>
      <c r="BI158" s="3102"/>
      <c r="BJ158" s="3103"/>
    </row>
    <row r="159" spans="2:62" ht="20.25" customHeight="1" x14ac:dyDescent="0.2">
      <c r="B159" s="3079">
        <f>B157+1</f>
        <v>72</v>
      </c>
      <c r="C159" s="3089"/>
      <c r="D159" s="3090"/>
      <c r="E159" s="1385"/>
      <c r="F159" s="1386"/>
      <c r="G159" s="1385"/>
      <c r="H159" s="1386"/>
      <c r="I159" s="3093"/>
      <c r="J159" s="3094"/>
      <c r="K159" s="3097"/>
      <c r="L159" s="3098"/>
      <c r="M159" s="3098"/>
      <c r="N159" s="3090"/>
      <c r="O159" s="3058"/>
      <c r="P159" s="3059"/>
      <c r="Q159" s="3059"/>
      <c r="R159" s="3059"/>
      <c r="S159" s="3060"/>
      <c r="T159" s="1405" t="s">
        <v>2341</v>
      </c>
      <c r="V159" s="1406"/>
      <c r="W159" s="1398"/>
      <c r="X159" s="1399"/>
      <c r="Y159" s="1399"/>
      <c r="Z159" s="1399"/>
      <c r="AA159" s="1399"/>
      <c r="AB159" s="1399"/>
      <c r="AC159" s="1400"/>
      <c r="AD159" s="1398"/>
      <c r="AE159" s="1399"/>
      <c r="AF159" s="1399"/>
      <c r="AG159" s="1399"/>
      <c r="AH159" s="1399"/>
      <c r="AI159" s="1399"/>
      <c r="AJ159" s="1400"/>
      <c r="AK159" s="1398"/>
      <c r="AL159" s="1399"/>
      <c r="AM159" s="1399"/>
      <c r="AN159" s="1399"/>
      <c r="AO159" s="1399"/>
      <c r="AP159" s="1399"/>
      <c r="AQ159" s="1400"/>
      <c r="AR159" s="1398"/>
      <c r="AS159" s="1399"/>
      <c r="AT159" s="1399"/>
      <c r="AU159" s="1399"/>
      <c r="AV159" s="1399"/>
      <c r="AW159" s="1399"/>
      <c r="AX159" s="1400"/>
      <c r="AY159" s="1398"/>
      <c r="AZ159" s="1399"/>
      <c r="BA159" s="1401"/>
      <c r="BB159" s="3064"/>
      <c r="BC159" s="3065"/>
      <c r="BD159" s="3066"/>
      <c r="BE159" s="3067"/>
      <c r="BF159" s="3068"/>
      <c r="BG159" s="3069"/>
      <c r="BH159" s="3069"/>
      <c r="BI159" s="3069"/>
      <c r="BJ159" s="3070"/>
    </row>
    <row r="160" spans="2:62" ht="20.25" customHeight="1" x14ac:dyDescent="0.2">
      <c r="B160" s="3107"/>
      <c r="C160" s="3110"/>
      <c r="D160" s="3111"/>
      <c r="E160" s="1407"/>
      <c r="F160" s="1408">
        <f>C159</f>
        <v>0</v>
      </c>
      <c r="G160" s="1407"/>
      <c r="H160" s="1408">
        <f>I159</f>
        <v>0</v>
      </c>
      <c r="I160" s="3112"/>
      <c r="J160" s="3113"/>
      <c r="K160" s="3114"/>
      <c r="L160" s="3115"/>
      <c r="M160" s="3115"/>
      <c r="N160" s="3111"/>
      <c r="O160" s="3058"/>
      <c r="P160" s="3059"/>
      <c r="Q160" s="3059"/>
      <c r="R160" s="3059"/>
      <c r="S160" s="3060"/>
      <c r="T160" s="1402" t="s">
        <v>2344</v>
      </c>
      <c r="U160" s="1403"/>
      <c r="V160" s="1404"/>
      <c r="W160" s="1390" t="str">
        <f>IF(W159="","",VLOOKUP(W159,'シフト記号表（従来型・ユニット型共通）'!$C$6:$L$47,10,FALSE))</f>
        <v/>
      </c>
      <c r="X160" s="1391" t="str">
        <f>IF(X159="","",VLOOKUP(X159,'シフト記号表（従来型・ユニット型共通）'!$C$6:$L$47,10,FALSE))</f>
        <v/>
      </c>
      <c r="Y160" s="1391" t="str">
        <f>IF(Y159="","",VLOOKUP(Y159,'シフト記号表（従来型・ユニット型共通）'!$C$6:$L$47,10,FALSE))</f>
        <v/>
      </c>
      <c r="Z160" s="1391" t="str">
        <f>IF(Z159="","",VLOOKUP(Z159,'シフト記号表（従来型・ユニット型共通）'!$C$6:$L$47,10,FALSE))</f>
        <v/>
      </c>
      <c r="AA160" s="1391" t="str">
        <f>IF(AA159="","",VLOOKUP(AA159,'シフト記号表（従来型・ユニット型共通）'!$C$6:$L$47,10,FALSE))</f>
        <v/>
      </c>
      <c r="AB160" s="1391" t="str">
        <f>IF(AB159="","",VLOOKUP(AB159,'シフト記号表（従来型・ユニット型共通）'!$C$6:$L$47,10,FALSE))</f>
        <v/>
      </c>
      <c r="AC160" s="1392" t="str">
        <f>IF(AC159="","",VLOOKUP(AC159,'シフト記号表（従来型・ユニット型共通）'!$C$6:$L$47,10,FALSE))</f>
        <v/>
      </c>
      <c r="AD160" s="1390" t="str">
        <f>IF(AD159="","",VLOOKUP(AD159,'シフト記号表（従来型・ユニット型共通）'!$C$6:$L$47,10,FALSE))</f>
        <v/>
      </c>
      <c r="AE160" s="1391" t="str">
        <f>IF(AE159="","",VLOOKUP(AE159,'シフト記号表（従来型・ユニット型共通）'!$C$6:$L$47,10,FALSE))</f>
        <v/>
      </c>
      <c r="AF160" s="1391" t="str">
        <f>IF(AF159="","",VLOOKUP(AF159,'シフト記号表（従来型・ユニット型共通）'!$C$6:$L$47,10,FALSE))</f>
        <v/>
      </c>
      <c r="AG160" s="1391" t="str">
        <f>IF(AG159="","",VLOOKUP(AG159,'シフト記号表（従来型・ユニット型共通）'!$C$6:$L$47,10,FALSE))</f>
        <v/>
      </c>
      <c r="AH160" s="1391" t="str">
        <f>IF(AH159="","",VLOOKUP(AH159,'シフト記号表（従来型・ユニット型共通）'!$C$6:$L$47,10,FALSE))</f>
        <v/>
      </c>
      <c r="AI160" s="1391" t="str">
        <f>IF(AI159="","",VLOOKUP(AI159,'シフト記号表（従来型・ユニット型共通）'!$C$6:$L$47,10,FALSE))</f>
        <v/>
      </c>
      <c r="AJ160" s="1392" t="str">
        <f>IF(AJ159="","",VLOOKUP(AJ159,'シフト記号表（従来型・ユニット型共通）'!$C$6:$L$47,10,FALSE))</f>
        <v/>
      </c>
      <c r="AK160" s="1390" t="str">
        <f>IF(AK159="","",VLOOKUP(AK159,'シフト記号表（従来型・ユニット型共通）'!$C$6:$L$47,10,FALSE))</f>
        <v/>
      </c>
      <c r="AL160" s="1391" t="str">
        <f>IF(AL159="","",VLOOKUP(AL159,'シフト記号表（従来型・ユニット型共通）'!$C$6:$L$47,10,FALSE))</f>
        <v/>
      </c>
      <c r="AM160" s="1391" t="str">
        <f>IF(AM159="","",VLOOKUP(AM159,'シフト記号表（従来型・ユニット型共通）'!$C$6:$L$47,10,FALSE))</f>
        <v/>
      </c>
      <c r="AN160" s="1391" t="str">
        <f>IF(AN159="","",VLOOKUP(AN159,'シフト記号表（従来型・ユニット型共通）'!$C$6:$L$47,10,FALSE))</f>
        <v/>
      </c>
      <c r="AO160" s="1391" t="str">
        <f>IF(AO159="","",VLOOKUP(AO159,'シフト記号表（従来型・ユニット型共通）'!$C$6:$L$47,10,FALSE))</f>
        <v/>
      </c>
      <c r="AP160" s="1391" t="str">
        <f>IF(AP159="","",VLOOKUP(AP159,'シフト記号表（従来型・ユニット型共通）'!$C$6:$L$47,10,FALSE))</f>
        <v/>
      </c>
      <c r="AQ160" s="1392" t="str">
        <f>IF(AQ159="","",VLOOKUP(AQ159,'シフト記号表（従来型・ユニット型共通）'!$C$6:$L$47,10,FALSE))</f>
        <v/>
      </c>
      <c r="AR160" s="1390" t="str">
        <f>IF(AR159="","",VLOOKUP(AR159,'シフト記号表（従来型・ユニット型共通）'!$C$6:$L$47,10,FALSE))</f>
        <v/>
      </c>
      <c r="AS160" s="1391" t="str">
        <f>IF(AS159="","",VLOOKUP(AS159,'シフト記号表（従来型・ユニット型共通）'!$C$6:$L$47,10,FALSE))</f>
        <v/>
      </c>
      <c r="AT160" s="1391" t="str">
        <f>IF(AT159="","",VLOOKUP(AT159,'シフト記号表（従来型・ユニット型共通）'!$C$6:$L$47,10,FALSE))</f>
        <v/>
      </c>
      <c r="AU160" s="1391" t="str">
        <f>IF(AU159="","",VLOOKUP(AU159,'シフト記号表（従来型・ユニット型共通）'!$C$6:$L$47,10,FALSE))</f>
        <v/>
      </c>
      <c r="AV160" s="1391" t="str">
        <f>IF(AV159="","",VLOOKUP(AV159,'シフト記号表（従来型・ユニット型共通）'!$C$6:$L$47,10,FALSE))</f>
        <v/>
      </c>
      <c r="AW160" s="1391" t="str">
        <f>IF(AW159="","",VLOOKUP(AW159,'シフト記号表（従来型・ユニット型共通）'!$C$6:$L$47,10,FALSE))</f>
        <v/>
      </c>
      <c r="AX160" s="1392" t="str">
        <f>IF(AX159="","",VLOOKUP(AX159,'シフト記号表（従来型・ユニット型共通）'!$C$6:$L$47,10,FALSE))</f>
        <v/>
      </c>
      <c r="AY160" s="1390" t="str">
        <f>IF(AY159="","",VLOOKUP(AY159,'シフト記号表（従来型・ユニット型共通）'!$C$6:$L$47,10,FALSE))</f>
        <v/>
      </c>
      <c r="AZ160" s="1391" t="str">
        <f>IF(AZ159="","",VLOOKUP(AZ159,'シフト記号表（従来型・ユニット型共通）'!$C$6:$L$47,10,FALSE))</f>
        <v/>
      </c>
      <c r="BA160" s="1391" t="str">
        <f>IF(BA159="","",VLOOKUP(BA159,'シフト記号表（従来型・ユニット型共通）'!$C$6:$L$47,10,FALSE))</f>
        <v/>
      </c>
      <c r="BB160" s="3104">
        <f>IF($BE$3="４週",SUM(W160:AX160),IF($BE$3="暦月",SUM(W160:BA160),""))</f>
        <v>0</v>
      </c>
      <c r="BC160" s="3105"/>
      <c r="BD160" s="3106">
        <f>IF($BE$3="４週",BB160/4,IF($BE$3="暦月",(BB160/($BE$8/7)),""))</f>
        <v>0</v>
      </c>
      <c r="BE160" s="3105"/>
      <c r="BF160" s="3101"/>
      <c r="BG160" s="3102"/>
      <c r="BH160" s="3102"/>
      <c r="BI160" s="3102"/>
      <c r="BJ160" s="3103"/>
    </row>
    <row r="161" spans="2:62" ht="20.25" customHeight="1" x14ac:dyDescent="0.2">
      <c r="B161" s="3079">
        <f>B159+1</f>
        <v>73</v>
      </c>
      <c r="C161" s="3089"/>
      <c r="D161" s="3090"/>
      <c r="E161" s="1385"/>
      <c r="F161" s="1386"/>
      <c r="G161" s="1385"/>
      <c r="H161" s="1386"/>
      <c r="I161" s="3093"/>
      <c r="J161" s="3094"/>
      <c r="K161" s="3097"/>
      <c r="L161" s="3098"/>
      <c r="M161" s="3098"/>
      <c r="N161" s="3090"/>
      <c r="O161" s="3058"/>
      <c r="P161" s="3059"/>
      <c r="Q161" s="3059"/>
      <c r="R161" s="3059"/>
      <c r="S161" s="3060"/>
      <c r="T161" s="1405" t="s">
        <v>2341</v>
      </c>
      <c r="V161" s="1406"/>
      <c r="W161" s="1398"/>
      <c r="X161" s="1399"/>
      <c r="Y161" s="1399"/>
      <c r="Z161" s="1399"/>
      <c r="AA161" s="1399"/>
      <c r="AB161" s="1399"/>
      <c r="AC161" s="1400"/>
      <c r="AD161" s="1398"/>
      <c r="AE161" s="1399"/>
      <c r="AF161" s="1399"/>
      <c r="AG161" s="1399"/>
      <c r="AH161" s="1399"/>
      <c r="AI161" s="1399"/>
      <c r="AJ161" s="1400"/>
      <c r="AK161" s="1398"/>
      <c r="AL161" s="1399"/>
      <c r="AM161" s="1399"/>
      <c r="AN161" s="1399"/>
      <c r="AO161" s="1399"/>
      <c r="AP161" s="1399"/>
      <c r="AQ161" s="1400"/>
      <c r="AR161" s="1398"/>
      <c r="AS161" s="1399"/>
      <c r="AT161" s="1399"/>
      <c r="AU161" s="1399"/>
      <c r="AV161" s="1399"/>
      <c r="AW161" s="1399"/>
      <c r="AX161" s="1400"/>
      <c r="AY161" s="1398"/>
      <c r="AZ161" s="1399"/>
      <c r="BA161" s="1401"/>
      <c r="BB161" s="3064"/>
      <c r="BC161" s="3065"/>
      <c r="BD161" s="3066"/>
      <c r="BE161" s="3067"/>
      <c r="BF161" s="3068"/>
      <c r="BG161" s="3069"/>
      <c r="BH161" s="3069"/>
      <c r="BI161" s="3069"/>
      <c r="BJ161" s="3070"/>
    </row>
    <row r="162" spans="2:62" ht="20.25" customHeight="1" x14ac:dyDescent="0.2">
      <c r="B162" s="3107"/>
      <c r="C162" s="3110"/>
      <c r="D162" s="3111"/>
      <c r="E162" s="1407"/>
      <c r="F162" s="1408">
        <f>C161</f>
        <v>0</v>
      </c>
      <c r="G162" s="1407"/>
      <c r="H162" s="1408">
        <f>I161</f>
        <v>0</v>
      </c>
      <c r="I162" s="3112"/>
      <c r="J162" s="3113"/>
      <c r="K162" s="3114"/>
      <c r="L162" s="3115"/>
      <c r="M162" s="3115"/>
      <c r="N162" s="3111"/>
      <c r="O162" s="3058"/>
      <c r="P162" s="3059"/>
      <c r="Q162" s="3059"/>
      <c r="R162" s="3059"/>
      <c r="S162" s="3060"/>
      <c r="T162" s="1402" t="s">
        <v>2344</v>
      </c>
      <c r="U162" s="1403"/>
      <c r="V162" s="1404"/>
      <c r="W162" s="1390" t="str">
        <f>IF(W161="","",VLOOKUP(W161,'シフト記号表（従来型・ユニット型共通）'!$C$6:$L$47,10,FALSE))</f>
        <v/>
      </c>
      <c r="X162" s="1391" t="str">
        <f>IF(X161="","",VLOOKUP(X161,'シフト記号表（従来型・ユニット型共通）'!$C$6:$L$47,10,FALSE))</f>
        <v/>
      </c>
      <c r="Y162" s="1391" t="str">
        <f>IF(Y161="","",VLOOKUP(Y161,'シフト記号表（従来型・ユニット型共通）'!$C$6:$L$47,10,FALSE))</f>
        <v/>
      </c>
      <c r="Z162" s="1391" t="str">
        <f>IF(Z161="","",VLOOKUP(Z161,'シフト記号表（従来型・ユニット型共通）'!$C$6:$L$47,10,FALSE))</f>
        <v/>
      </c>
      <c r="AA162" s="1391" t="str">
        <f>IF(AA161="","",VLOOKUP(AA161,'シフト記号表（従来型・ユニット型共通）'!$C$6:$L$47,10,FALSE))</f>
        <v/>
      </c>
      <c r="AB162" s="1391" t="str">
        <f>IF(AB161="","",VLOOKUP(AB161,'シフト記号表（従来型・ユニット型共通）'!$C$6:$L$47,10,FALSE))</f>
        <v/>
      </c>
      <c r="AC162" s="1392" t="str">
        <f>IF(AC161="","",VLOOKUP(AC161,'シフト記号表（従来型・ユニット型共通）'!$C$6:$L$47,10,FALSE))</f>
        <v/>
      </c>
      <c r="AD162" s="1390" t="str">
        <f>IF(AD161="","",VLOOKUP(AD161,'シフト記号表（従来型・ユニット型共通）'!$C$6:$L$47,10,FALSE))</f>
        <v/>
      </c>
      <c r="AE162" s="1391" t="str">
        <f>IF(AE161="","",VLOOKUP(AE161,'シフト記号表（従来型・ユニット型共通）'!$C$6:$L$47,10,FALSE))</f>
        <v/>
      </c>
      <c r="AF162" s="1391" t="str">
        <f>IF(AF161="","",VLOOKUP(AF161,'シフト記号表（従来型・ユニット型共通）'!$C$6:$L$47,10,FALSE))</f>
        <v/>
      </c>
      <c r="AG162" s="1391" t="str">
        <f>IF(AG161="","",VLOOKUP(AG161,'シフト記号表（従来型・ユニット型共通）'!$C$6:$L$47,10,FALSE))</f>
        <v/>
      </c>
      <c r="AH162" s="1391" t="str">
        <f>IF(AH161="","",VLOOKUP(AH161,'シフト記号表（従来型・ユニット型共通）'!$C$6:$L$47,10,FALSE))</f>
        <v/>
      </c>
      <c r="AI162" s="1391" t="str">
        <f>IF(AI161="","",VLOOKUP(AI161,'シフト記号表（従来型・ユニット型共通）'!$C$6:$L$47,10,FALSE))</f>
        <v/>
      </c>
      <c r="AJ162" s="1392" t="str">
        <f>IF(AJ161="","",VLOOKUP(AJ161,'シフト記号表（従来型・ユニット型共通）'!$C$6:$L$47,10,FALSE))</f>
        <v/>
      </c>
      <c r="AK162" s="1390" t="str">
        <f>IF(AK161="","",VLOOKUP(AK161,'シフト記号表（従来型・ユニット型共通）'!$C$6:$L$47,10,FALSE))</f>
        <v/>
      </c>
      <c r="AL162" s="1391" t="str">
        <f>IF(AL161="","",VLOOKUP(AL161,'シフト記号表（従来型・ユニット型共通）'!$C$6:$L$47,10,FALSE))</f>
        <v/>
      </c>
      <c r="AM162" s="1391" t="str">
        <f>IF(AM161="","",VLOOKUP(AM161,'シフト記号表（従来型・ユニット型共通）'!$C$6:$L$47,10,FALSE))</f>
        <v/>
      </c>
      <c r="AN162" s="1391" t="str">
        <f>IF(AN161="","",VLOOKUP(AN161,'シフト記号表（従来型・ユニット型共通）'!$C$6:$L$47,10,FALSE))</f>
        <v/>
      </c>
      <c r="AO162" s="1391" t="str">
        <f>IF(AO161="","",VLOOKUP(AO161,'シフト記号表（従来型・ユニット型共通）'!$C$6:$L$47,10,FALSE))</f>
        <v/>
      </c>
      <c r="AP162" s="1391" t="str">
        <f>IF(AP161="","",VLOOKUP(AP161,'シフト記号表（従来型・ユニット型共通）'!$C$6:$L$47,10,FALSE))</f>
        <v/>
      </c>
      <c r="AQ162" s="1392" t="str">
        <f>IF(AQ161="","",VLOOKUP(AQ161,'シフト記号表（従来型・ユニット型共通）'!$C$6:$L$47,10,FALSE))</f>
        <v/>
      </c>
      <c r="AR162" s="1390" t="str">
        <f>IF(AR161="","",VLOOKUP(AR161,'シフト記号表（従来型・ユニット型共通）'!$C$6:$L$47,10,FALSE))</f>
        <v/>
      </c>
      <c r="AS162" s="1391" t="str">
        <f>IF(AS161="","",VLOOKUP(AS161,'シフト記号表（従来型・ユニット型共通）'!$C$6:$L$47,10,FALSE))</f>
        <v/>
      </c>
      <c r="AT162" s="1391" t="str">
        <f>IF(AT161="","",VLOOKUP(AT161,'シフト記号表（従来型・ユニット型共通）'!$C$6:$L$47,10,FALSE))</f>
        <v/>
      </c>
      <c r="AU162" s="1391" t="str">
        <f>IF(AU161="","",VLOOKUP(AU161,'シフト記号表（従来型・ユニット型共通）'!$C$6:$L$47,10,FALSE))</f>
        <v/>
      </c>
      <c r="AV162" s="1391" t="str">
        <f>IF(AV161="","",VLOOKUP(AV161,'シフト記号表（従来型・ユニット型共通）'!$C$6:$L$47,10,FALSE))</f>
        <v/>
      </c>
      <c r="AW162" s="1391" t="str">
        <f>IF(AW161="","",VLOOKUP(AW161,'シフト記号表（従来型・ユニット型共通）'!$C$6:$L$47,10,FALSE))</f>
        <v/>
      </c>
      <c r="AX162" s="1392" t="str">
        <f>IF(AX161="","",VLOOKUP(AX161,'シフト記号表（従来型・ユニット型共通）'!$C$6:$L$47,10,FALSE))</f>
        <v/>
      </c>
      <c r="AY162" s="1390" t="str">
        <f>IF(AY161="","",VLOOKUP(AY161,'シフト記号表（従来型・ユニット型共通）'!$C$6:$L$47,10,FALSE))</f>
        <v/>
      </c>
      <c r="AZ162" s="1391" t="str">
        <f>IF(AZ161="","",VLOOKUP(AZ161,'シフト記号表（従来型・ユニット型共通）'!$C$6:$L$47,10,FALSE))</f>
        <v/>
      </c>
      <c r="BA162" s="1391" t="str">
        <f>IF(BA161="","",VLOOKUP(BA161,'シフト記号表（従来型・ユニット型共通）'!$C$6:$L$47,10,FALSE))</f>
        <v/>
      </c>
      <c r="BB162" s="3104">
        <f>IF($BE$3="４週",SUM(W162:AX162),IF($BE$3="暦月",SUM(W162:BA162),""))</f>
        <v>0</v>
      </c>
      <c r="BC162" s="3105"/>
      <c r="BD162" s="3106">
        <f>IF($BE$3="４週",BB162/4,IF($BE$3="暦月",(BB162/($BE$8/7)),""))</f>
        <v>0</v>
      </c>
      <c r="BE162" s="3105"/>
      <c r="BF162" s="3101"/>
      <c r="BG162" s="3102"/>
      <c r="BH162" s="3102"/>
      <c r="BI162" s="3102"/>
      <c r="BJ162" s="3103"/>
    </row>
    <row r="163" spans="2:62" ht="20.25" customHeight="1" x14ac:dyDescent="0.2">
      <c r="B163" s="3079">
        <f>B161+1</f>
        <v>74</v>
      </c>
      <c r="C163" s="3089"/>
      <c r="D163" s="3090"/>
      <c r="E163" s="1385"/>
      <c r="F163" s="1386"/>
      <c r="G163" s="1385"/>
      <c r="H163" s="1386"/>
      <c r="I163" s="3093"/>
      <c r="J163" s="3094"/>
      <c r="K163" s="3097"/>
      <c r="L163" s="3098"/>
      <c r="M163" s="3098"/>
      <c r="N163" s="3090"/>
      <c r="O163" s="3058"/>
      <c r="P163" s="3059"/>
      <c r="Q163" s="3059"/>
      <c r="R163" s="3059"/>
      <c r="S163" s="3060"/>
      <c r="T163" s="1405" t="s">
        <v>2341</v>
      </c>
      <c r="V163" s="1406"/>
      <c r="W163" s="1398"/>
      <c r="X163" s="1399"/>
      <c r="Y163" s="1399"/>
      <c r="Z163" s="1399"/>
      <c r="AA163" s="1399"/>
      <c r="AB163" s="1399"/>
      <c r="AC163" s="1400"/>
      <c r="AD163" s="1398"/>
      <c r="AE163" s="1399"/>
      <c r="AF163" s="1399"/>
      <c r="AG163" s="1399"/>
      <c r="AH163" s="1399"/>
      <c r="AI163" s="1399"/>
      <c r="AJ163" s="1400"/>
      <c r="AK163" s="1398"/>
      <c r="AL163" s="1399"/>
      <c r="AM163" s="1399"/>
      <c r="AN163" s="1399"/>
      <c r="AO163" s="1399"/>
      <c r="AP163" s="1399"/>
      <c r="AQ163" s="1400"/>
      <c r="AR163" s="1398"/>
      <c r="AS163" s="1399"/>
      <c r="AT163" s="1399"/>
      <c r="AU163" s="1399"/>
      <c r="AV163" s="1399"/>
      <c r="AW163" s="1399"/>
      <c r="AX163" s="1400"/>
      <c r="AY163" s="1398"/>
      <c r="AZ163" s="1399"/>
      <c r="BA163" s="1401"/>
      <c r="BB163" s="3064"/>
      <c r="BC163" s="3065"/>
      <c r="BD163" s="3066"/>
      <c r="BE163" s="3067"/>
      <c r="BF163" s="3068"/>
      <c r="BG163" s="3069"/>
      <c r="BH163" s="3069"/>
      <c r="BI163" s="3069"/>
      <c r="BJ163" s="3070"/>
    </row>
    <row r="164" spans="2:62" ht="20.25" customHeight="1" x14ac:dyDescent="0.2">
      <c r="B164" s="3107"/>
      <c r="C164" s="3110"/>
      <c r="D164" s="3111"/>
      <c r="E164" s="1407"/>
      <c r="F164" s="1408">
        <f>C163</f>
        <v>0</v>
      </c>
      <c r="G164" s="1407"/>
      <c r="H164" s="1408">
        <f>I163</f>
        <v>0</v>
      </c>
      <c r="I164" s="3112"/>
      <c r="J164" s="3113"/>
      <c r="K164" s="3114"/>
      <c r="L164" s="3115"/>
      <c r="M164" s="3115"/>
      <c r="N164" s="3111"/>
      <c r="O164" s="3058"/>
      <c r="P164" s="3059"/>
      <c r="Q164" s="3059"/>
      <c r="R164" s="3059"/>
      <c r="S164" s="3060"/>
      <c r="T164" s="1402" t="s">
        <v>2344</v>
      </c>
      <c r="U164" s="1403"/>
      <c r="V164" s="1404"/>
      <c r="W164" s="1390" t="str">
        <f>IF(W163="","",VLOOKUP(W163,'シフト記号表（従来型・ユニット型共通）'!$C$6:$L$47,10,FALSE))</f>
        <v/>
      </c>
      <c r="X164" s="1391" t="str">
        <f>IF(X163="","",VLOOKUP(X163,'シフト記号表（従来型・ユニット型共通）'!$C$6:$L$47,10,FALSE))</f>
        <v/>
      </c>
      <c r="Y164" s="1391" t="str">
        <f>IF(Y163="","",VLOOKUP(Y163,'シフト記号表（従来型・ユニット型共通）'!$C$6:$L$47,10,FALSE))</f>
        <v/>
      </c>
      <c r="Z164" s="1391" t="str">
        <f>IF(Z163="","",VLOOKUP(Z163,'シフト記号表（従来型・ユニット型共通）'!$C$6:$L$47,10,FALSE))</f>
        <v/>
      </c>
      <c r="AA164" s="1391" t="str">
        <f>IF(AA163="","",VLOOKUP(AA163,'シフト記号表（従来型・ユニット型共通）'!$C$6:$L$47,10,FALSE))</f>
        <v/>
      </c>
      <c r="AB164" s="1391" t="str">
        <f>IF(AB163="","",VLOOKUP(AB163,'シフト記号表（従来型・ユニット型共通）'!$C$6:$L$47,10,FALSE))</f>
        <v/>
      </c>
      <c r="AC164" s="1392" t="str">
        <f>IF(AC163="","",VLOOKUP(AC163,'シフト記号表（従来型・ユニット型共通）'!$C$6:$L$47,10,FALSE))</f>
        <v/>
      </c>
      <c r="AD164" s="1390" t="str">
        <f>IF(AD163="","",VLOOKUP(AD163,'シフト記号表（従来型・ユニット型共通）'!$C$6:$L$47,10,FALSE))</f>
        <v/>
      </c>
      <c r="AE164" s="1391" t="str">
        <f>IF(AE163="","",VLOOKUP(AE163,'シフト記号表（従来型・ユニット型共通）'!$C$6:$L$47,10,FALSE))</f>
        <v/>
      </c>
      <c r="AF164" s="1391" t="str">
        <f>IF(AF163="","",VLOOKUP(AF163,'シフト記号表（従来型・ユニット型共通）'!$C$6:$L$47,10,FALSE))</f>
        <v/>
      </c>
      <c r="AG164" s="1391" t="str">
        <f>IF(AG163="","",VLOOKUP(AG163,'シフト記号表（従来型・ユニット型共通）'!$C$6:$L$47,10,FALSE))</f>
        <v/>
      </c>
      <c r="AH164" s="1391" t="str">
        <f>IF(AH163="","",VLOOKUP(AH163,'シフト記号表（従来型・ユニット型共通）'!$C$6:$L$47,10,FALSE))</f>
        <v/>
      </c>
      <c r="AI164" s="1391" t="str">
        <f>IF(AI163="","",VLOOKUP(AI163,'シフト記号表（従来型・ユニット型共通）'!$C$6:$L$47,10,FALSE))</f>
        <v/>
      </c>
      <c r="AJ164" s="1392" t="str">
        <f>IF(AJ163="","",VLOOKUP(AJ163,'シフト記号表（従来型・ユニット型共通）'!$C$6:$L$47,10,FALSE))</f>
        <v/>
      </c>
      <c r="AK164" s="1390" t="str">
        <f>IF(AK163="","",VLOOKUP(AK163,'シフト記号表（従来型・ユニット型共通）'!$C$6:$L$47,10,FALSE))</f>
        <v/>
      </c>
      <c r="AL164" s="1391" t="str">
        <f>IF(AL163="","",VLOOKUP(AL163,'シフト記号表（従来型・ユニット型共通）'!$C$6:$L$47,10,FALSE))</f>
        <v/>
      </c>
      <c r="AM164" s="1391" t="str">
        <f>IF(AM163="","",VLOOKUP(AM163,'シフト記号表（従来型・ユニット型共通）'!$C$6:$L$47,10,FALSE))</f>
        <v/>
      </c>
      <c r="AN164" s="1391" t="str">
        <f>IF(AN163="","",VLOOKUP(AN163,'シフト記号表（従来型・ユニット型共通）'!$C$6:$L$47,10,FALSE))</f>
        <v/>
      </c>
      <c r="AO164" s="1391" t="str">
        <f>IF(AO163="","",VLOOKUP(AO163,'シフト記号表（従来型・ユニット型共通）'!$C$6:$L$47,10,FALSE))</f>
        <v/>
      </c>
      <c r="AP164" s="1391" t="str">
        <f>IF(AP163="","",VLOOKUP(AP163,'シフト記号表（従来型・ユニット型共通）'!$C$6:$L$47,10,FALSE))</f>
        <v/>
      </c>
      <c r="AQ164" s="1392" t="str">
        <f>IF(AQ163="","",VLOOKUP(AQ163,'シフト記号表（従来型・ユニット型共通）'!$C$6:$L$47,10,FALSE))</f>
        <v/>
      </c>
      <c r="AR164" s="1390" t="str">
        <f>IF(AR163="","",VLOOKUP(AR163,'シフト記号表（従来型・ユニット型共通）'!$C$6:$L$47,10,FALSE))</f>
        <v/>
      </c>
      <c r="AS164" s="1391" t="str">
        <f>IF(AS163="","",VLOOKUP(AS163,'シフト記号表（従来型・ユニット型共通）'!$C$6:$L$47,10,FALSE))</f>
        <v/>
      </c>
      <c r="AT164" s="1391" t="str">
        <f>IF(AT163="","",VLOOKUP(AT163,'シフト記号表（従来型・ユニット型共通）'!$C$6:$L$47,10,FALSE))</f>
        <v/>
      </c>
      <c r="AU164" s="1391" t="str">
        <f>IF(AU163="","",VLOOKUP(AU163,'シフト記号表（従来型・ユニット型共通）'!$C$6:$L$47,10,FALSE))</f>
        <v/>
      </c>
      <c r="AV164" s="1391" t="str">
        <f>IF(AV163="","",VLOOKUP(AV163,'シフト記号表（従来型・ユニット型共通）'!$C$6:$L$47,10,FALSE))</f>
        <v/>
      </c>
      <c r="AW164" s="1391" t="str">
        <f>IF(AW163="","",VLOOKUP(AW163,'シフト記号表（従来型・ユニット型共通）'!$C$6:$L$47,10,FALSE))</f>
        <v/>
      </c>
      <c r="AX164" s="1392" t="str">
        <f>IF(AX163="","",VLOOKUP(AX163,'シフト記号表（従来型・ユニット型共通）'!$C$6:$L$47,10,FALSE))</f>
        <v/>
      </c>
      <c r="AY164" s="1390" t="str">
        <f>IF(AY163="","",VLOOKUP(AY163,'シフト記号表（従来型・ユニット型共通）'!$C$6:$L$47,10,FALSE))</f>
        <v/>
      </c>
      <c r="AZ164" s="1391" t="str">
        <f>IF(AZ163="","",VLOOKUP(AZ163,'シフト記号表（従来型・ユニット型共通）'!$C$6:$L$47,10,FALSE))</f>
        <v/>
      </c>
      <c r="BA164" s="1391" t="str">
        <f>IF(BA163="","",VLOOKUP(BA163,'シフト記号表（従来型・ユニット型共通）'!$C$6:$L$47,10,FALSE))</f>
        <v/>
      </c>
      <c r="BB164" s="3104">
        <f>IF($BE$3="４週",SUM(W164:AX164),IF($BE$3="暦月",SUM(W164:BA164),""))</f>
        <v>0</v>
      </c>
      <c r="BC164" s="3105"/>
      <c r="BD164" s="3106">
        <f>IF($BE$3="４週",BB164/4,IF($BE$3="暦月",(BB164/($BE$8/7)),""))</f>
        <v>0</v>
      </c>
      <c r="BE164" s="3105"/>
      <c r="BF164" s="3101"/>
      <c r="BG164" s="3102"/>
      <c r="BH164" s="3102"/>
      <c r="BI164" s="3102"/>
      <c r="BJ164" s="3103"/>
    </row>
    <row r="165" spans="2:62" ht="20.25" customHeight="1" x14ac:dyDescent="0.2">
      <c r="B165" s="3079">
        <f>B163+1</f>
        <v>75</v>
      </c>
      <c r="C165" s="3089"/>
      <c r="D165" s="3090"/>
      <c r="E165" s="1385"/>
      <c r="F165" s="1386"/>
      <c r="G165" s="1385"/>
      <c r="H165" s="1386"/>
      <c r="I165" s="3093"/>
      <c r="J165" s="3094"/>
      <c r="K165" s="3097"/>
      <c r="L165" s="3098"/>
      <c r="M165" s="3098"/>
      <c r="N165" s="3090"/>
      <c r="O165" s="3058"/>
      <c r="P165" s="3059"/>
      <c r="Q165" s="3059"/>
      <c r="R165" s="3059"/>
      <c r="S165" s="3060"/>
      <c r="T165" s="1405" t="s">
        <v>2341</v>
      </c>
      <c r="V165" s="1406"/>
      <c r="W165" s="1398"/>
      <c r="X165" s="1399"/>
      <c r="Y165" s="1399"/>
      <c r="Z165" s="1399"/>
      <c r="AA165" s="1399"/>
      <c r="AB165" s="1399"/>
      <c r="AC165" s="1400"/>
      <c r="AD165" s="1398"/>
      <c r="AE165" s="1399"/>
      <c r="AF165" s="1399"/>
      <c r="AG165" s="1399"/>
      <c r="AH165" s="1399"/>
      <c r="AI165" s="1399"/>
      <c r="AJ165" s="1400"/>
      <c r="AK165" s="1398"/>
      <c r="AL165" s="1399"/>
      <c r="AM165" s="1399"/>
      <c r="AN165" s="1399"/>
      <c r="AO165" s="1399"/>
      <c r="AP165" s="1399"/>
      <c r="AQ165" s="1400"/>
      <c r="AR165" s="1398"/>
      <c r="AS165" s="1399"/>
      <c r="AT165" s="1399"/>
      <c r="AU165" s="1399"/>
      <c r="AV165" s="1399"/>
      <c r="AW165" s="1399"/>
      <c r="AX165" s="1400"/>
      <c r="AY165" s="1398"/>
      <c r="AZ165" s="1399"/>
      <c r="BA165" s="1401"/>
      <c r="BB165" s="3064"/>
      <c r="BC165" s="3065"/>
      <c r="BD165" s="3066"/>
      <c r="BE165" s="3067"/>
      <c r="BF165" s="3068"/>
      <c r="BG165" s="3069"/>
      <c r="BH165" s="3069"/>
      <c r="BI165" s="3069"/>
      <c r="BJ165" s="3070"/>
    </row>
    <row r="166" spans="2:62" ht="20.25" customHeight="1" x14ac:dyDescent="0.2">
      <c r="B166" s="3107"/>
      <c r="C166" s="3110"/>
      <c r="D166" s="3111"/>
      <c r="E166" s="1407"/>
      <c r="F166" s="1408">
        <f>C165</f>
        <v>0</v>
      </c>
      <c r="G166" s="1407"/>
      <c r="H166" s="1408">
        <f>I165</f>
        <v>0</v>
      </c>
      <c r="I166" s="3112"/>
      <c r="J166" s="3113"/>
      <c r="K166" s="3114"/>
      <c r="L166" s="3115"/>
      <c r="M166" s="3115"/>
      <c r="N166" s="3111"/>
      <c r="O166" s="3058"/>
      <c r="P166" s="3059"/>
      <c r="Q166" s="3059"/>
      <c r="R166" s="3059"/>
      <c r="S166" s="3060"/>
      <c r="T166" s="1402" t="s">
        <v>2344</v>
      </c>
      <c r="U166" s="1403"/>
      <c r="V166" s="1404"/>
      <c r="W166" s="1390" t="str">
        <f>IF(W165="","",VLOOKUP(W165,'シフト記号表（従来型・ユニット型共通）'!$C$6:$L$47,10,FALSE))</f>
        <v/>
      </c>
      <c r="X166" s="1391" t="str">
        <f>IF(X165="","",VLOOKUP(X165,'シフト記号表（従来型・ユニット型共通）'!$C$6:$L$47,10,FALSE))</f>
        <v/>
      </c>
      <c r="Y166" s="1391" t="str">
        <f>IF(Y165="","",VLOOKUP(Y165,'シフト記号表（従来型・ユニット型共通）'!$C$6:$L$47,10,FALSE))</f>
        <v/>
      </c>
      <c r="Z166" s="1391" t="str">
        <f>IF(Z165="","",VLOOKUP(Z165,'シフト記号表（従来型・ユニット型共通）'!$C$6:$L$47,10,FALSE))</f>
        <v/>
      </c>
      <c r="AA166" s="1391" t="str">
        <f>IF(AA165="","",VLOOKUP(AA165,'シフト記号表（従来型・ユニット型共通）'!$C$6:$L$47,10,FALSE))</f>
        <v/>
      </c>
      <c r="AB166" s="1391" t="str">
        <f>IF(AB165="","",VLOOKUP(AB165,'シフト記号表（従来型・ユニット型共通）'!$C$6:$L$47,10,FALSE))</f>
        <v/>
      </c>
      <c r="AC166" s="1392" t="str">
        <f>IF(AC165="","",VLOOKUP(AC165,'シフト記号表（従来型・ユニット型共通）'!$C$6:$L$47,10,FALSE))</f>
        <v/>
      </c>
      <c r="AD166" s="1390" t="str">
        <f>IF(AD165="","",VLOOKUP(AD165,'シフト記号表（従来型・ユニット型共通）'!$C$6:$L$47,10,FALSE))</f>
        <v/>
      </c>
      <c r="AE166" s="1391" t="str">
        <f>IF(AE165="","",VLOOKUP(AE165,'シフト記号表（従来型・ユニット型共通）'!$C$6:$L$47,10,FALSE))</f>
        <v/>
      </c>
      <c r="AF166" s="1391" t="str">
        <f>IF(AF165="","",VLOOKUP(AF165,'シフト記号表（従来型・ユニット型共通）'!$C$6:$L$47,10,FALSE))</f>
        <v/>
      </c>
      <c r="AG166" s="1391" t="str">
        <f>IF(AG165="","",VLOOKUP(AG165,'シフト記号表（従来型・ユニット型共通）'!$C$6:$L$47,10,FALSE))</f>
        <v/>
      </c>
      <c r="AH166" s="1391" t="str">
        <f>IF(AH165="","",VLOOKUP(AH165,'シフト記号表（従来型・ユニット型共通）'!$C$6:$L$47,10,FALSE))</f>
        <v/>
      </c>
      <c r="AI166" s="1391" t="str">
        <f>IF(AI165="","",VLOOKUP(AI165,'シフト記号表（従来型・ユニット型共通）'!$C$6:$L$47,10,FALSE))</f>
        <v/>
      </c>
      <c r="AJ166" s="1392" t="str">
        <f>IF(AJ165="","",VLOOKUP(AJ165,'シフト記号表（従来型・ユニット型共通）'!$C$6:$L$47,10,FALSE))</f>
        <v/>
      </c>
      <c r="AK166" s="1390" t="str">
        <f>IF(AK165="","",VLOOKUP(AK165,'シフト記号表（従来型・ユニット型共通）'!$C$6:$L$47,10,FALSE))</f>
        <v/>
      </c>
      <c r="AL166" s="1391" t="str">
        <f>IF(AL165="","",VLOOKUP(AL165,'シフト記号表（従来型・ユニット型共通）'!$C$6:$L$47,10,FALSE))</f>
        <v/>
      </c>
      <c r="AM166" s="1391" t="str">
        <f>IF(AM165="","",VLOOKUP(AM165,'シフト記号表（従来型・ユニット型共通）'!$C$6:$L$47,10,FALSE))</f>
        <v/>
      </c>
      <c r="AN166" s="1391" t="str">
        <f>IF(AN165="","",VLOOKUP(AN165,'シフト記号表（従来型・ユニット型共通）'!$C$6:$L$47,10,FALSE))</f>
        <v/>
      </c>
      <c r="AO166" s="1391" t="str">
        <f>IF(AO165="","",VLOOKUP(AO165,'シフト記号表（従来型・ユニット型共通）'!$C$6:$L$47,10,FALSE))</f>
        <v/>
      </c>
      <c r="AP166" s="1391" t="str">
        <f>IF(AP165="","",VLOOKUP(AP165,'シフト記号表（従来型・ユニット型共通）'!$C$6:$L$47,10,FALSE))</f>
        <v/>
      </c>
      <c r="AQ166" s="1392" t="str">
        <f>IF(AQ165="","",VLOOKUP(AQ165,'シフト記号表（従来型・ユニット型共通）'!$C$6:$L$47,10,FALSE))</f>
        <v/>
      </c>
      <c r="AR166" s="1390" t="str">
        <f>IF(AR165="","",VLOOKUP(AR165,'シフト記号表（従来型・ユニット型共通）'!$C$6:$L$47,10,FALSE))</f>
        <v/>
      </c>
      <c r="AS166" s="1391" t="str">
        <f>IF(AS165="","",VLOOKUP(AS165,'シフト記号表（従来型・ユニット型共通）'!$C$6:$L$47,10,FALSE))</f>
        <v/>
      </c>
      <c r="AT166" s="1391" t="str">
        <f>IF(AT165="","",VLOOKUP(AT165,'シフト記号表（従来型・ユニット型共通）'!$C$6:$L$47,10,FALSE))</f>
        <v/>
      </c>
      <c r="AU166" s="1391" t="str">
        <f>IF(AU165="","",VLOOKUP(AU165,'シフト記号表（従来型・ユニット型共通）'!$C$6:$L$47,10,FALSE))</f>
        <v/>
      </c>
      <c r="AV166" s="1391" t="str">
        <f>IF(AV165="","",VLOOKUP(AV165,'シフト記号表（従来型・ユニット型共通）'!$C$6:$L$47,10,FALSE))</f>
        <v/>
      </c>
      <c r="AW166" s="1391" t="str">
        <f>IF(AW165="","",VLOOKUP(AW165,'シフト記号表（従来型・ユニット型共通）'!$C$6:$L$47,10,FALSE))</f>
        <v/>
      </c>
      <c r="AX166" s="1392" t="str">
        <f>IF(AX165="","",VLOOKUP(AX165,'シフト記号表（従来型・ユニット型共通）'!$C$6:$L$47,10,FALSE))</f>
        <v/>
      </c>
      <c r="AY166" s="1390" t="str">
        <f>IF(AY165="","",VLOOKUP(AY165,'シフト記号表（従来型・ユニット型共通）'!$C$6:$L$47,10,FALSE))</f>
        <v/>
      </c>
      <c r="AZ166" s="1391" t="str">
        <f>IF(AZ165="","",VLOOKUP(AZ165,'シフト記号表（従来型・ユニット型共通）'!$C$6:$L$47,10,FALSE))</f>
        <v/>
      </c>
      <c r="BA166" s="1391" t="str">
        <f>IF(BA165="","",VLOOKUP(BA165,'シフト記号表（従来型・ユニット型共通）'!$C$6:$L$47,10,FALSE))</f>
        <v/>
      </c>
      <c r="BB166" s="3104">
        <f>IF($BE$3="４週",SUM(W166:AX166),IF($BE$3="暦月",SUM(W166:BA166),""))</f>
        <v>0</v>
      </c>
      <c r="BC166" s="3105"/>
      <c r="BD166" s="3106">
        <f>IF($BE$3="４週",BB166/4,IF($BE$3="暦月",(BB166/($BE$8/7)),""))</f>
        <v>0</v>
      </c>
      <c r="BE166" s="3105"/>
      <c r="BF166" s="3101"/>
      <c r="BG166" s="3102"/>
      <c r="BH166" s="3102"/>
      <c r="BI166" s="3102"/>
      <c r="BJ166" s="3103"/>
    </row>
    <row r="167" spans="2:62" ht="20.25" customHeight="1" x14ac:dyDescent="0.2">
      <c r="B167" s="3079">
        <f>B165+1</f>
        <v>76</v>
      </c>
      <c r="C167" s="3089"/>
      <c r="D167" s="3090"/>
      <c r="E167" s="1385"/>
      <c r="F167" s="1386"/>
      <c r="G167" s="1385"/>
      <c r="H167" s="1386"/>
      <c r="I167" s="3093"/>
      <c r="J167" s="3094"/>
      <c r="K167" s="3097"/>
      <c r="L167" s="3098"/>
      <c r="M167" s="3098"/>
      <c r="N167" s="3090"/>
      <c r="O167" s="3058"/>
      <c r="P167" s="3059"/>
      <c r="Q167" s="3059"/>
      <c r="R167" s="3059"/>
      <c r="S167" s="3060"/>
      <c r="T167" s="1405" t="s">
        <v>2341</v>
      </c>
      <c r="V167" s="1406"/>
      <c r="W167" s="1398"/>
      <c r="X167" s="1399"/>
      <c r="Y167" s="1399"/>
      <c r="Z167" s="1399"/>
      <c r="AA167" s="1399"/>
      <c r="AB167" s="1399"/>
      <c r="AC167" s="1400"/>
      <c r="AD167" s="1398"/>
      <c r="AE167" s="1399"/>
      <c r="AF167" s="1399"/>
      <c r="AG167" s="1399"/>
      <c r="AH167" s="1399"/>
      <c r="AI167" s="1399"/>
      <c r="AJ167" s="1400"/>
      <c r="AK167" s="1398"/>
      <c r="AL167" s="1399"/>
      <c r="AM167" s="1399"/>
      <c r="AN167" s="1399"/>
      <c r="AO167" s="1399"/>
      <c r="AP167" s="1399"/>
      <c r="AQ167" s="1400"/>
      <c r="AR167" s="1398"/>
      <c r="AS167" s="1399"/>
      <c r="AT167" s="1399"/>
      <c r="AU167" s="1399"/>
      <c r="AV167" s="1399"/>
      <c r="AW167" s="1399"/>
      <c r="AX167" s="1400"/>
      <c r="AY167" s="1398"/>
      <c r="AZ167" s="1399"/>
      <c r="BA167" s="1401"/>
      <c r="BB167" s="3064"/>
      <c r="BC167" s="3065"/>
      <c r="BD167" s="3066"/>
      <c r="BE167" s="3067"/>
      <c r="BF167" s="3068"/>
      <c r="BG167" s="3069"/>
      <c r="BH167" s="3069"/>
      <c r="BI167" s="3069"/>
      <c r="BJ167" s="3070"/>
    </row>
    <row r="168" spans="2:62" ht="20.25" customHeight="1" x14ac:dyDescent="0.2">
      <c r="B168" s="3107"/>
      <c r="C168" s="3110"/>
      <c r="D168" s="3111"/>
      <c r="E168" s="1407"/>
      <c r="F168" s="1408">
        <f>C167</f>
        <v>0</v>
      </c>
      <c r="G168" s="1407"/>
      <c r="H168" s="1408">
        <f>I167</f>
        <v>0</v>
      </c>
      <c r="I168" s="3112"/>
      <c r="J168" s="3113"/>
      <c r="K168" s="3114"/>
      <c r="L168" s="3115"/>
      <c r="M168" s="3115"/>
      <c r="N168" s="3111"/>
      <c r="O168" s="3058"/>
      <c r="P168" s="3059"/>
      <c r="Q168" s="3059"/>
      <c r="R168" s="3059"/>
      <c r="S168" s="3060"/>
      <c r="T168" s="1402" t="s">
        <v>2344</v>
      </c>
      <c r="U168" s="1403"/>
      <c r="V168" s="1404"/>
      <c r="W168" s="1390" t="str">
        <f>IF(W167="","",VLOOKUP(W167,'シフト記号表（従来型・ユニット型共通）'!$C$6:$L$47,10,FALSE))</f>
        <v/>
      </c>
      <c r="X168" s="1391" t="str">
        <f>IF(X167="","",VLOOKUP(X167,'シフト記号表（従来型・ユニット型共通）'!$C$6:$L$47,10,FALSE))</f>
        <v/>
      </c>
      <c r="Y168" s="1391" t="str">
        <f>IF(Y167="","",VLOOKUP(Y167,'シフト記号表（従来型・ユニット型共通）'!$C$6:$L$47,10,FALSE))</f>
        <v/>
      </c>
      <c r="Z168" s="1391" t="str">
        <f>IF(Z167="","",VLOOKUP(Z167,'シフト記号表（従来型・ユニット型共通）'!$C$6:$L$47,10,FALSE))</f>
        <v/>
      </c>
      <c r="AA168" s="1391" t="str">
        <f>IF(AA167="","",VLOOKUP(AA167,'シフト記号表（従来型・ユニット型共通）'!$C$6:$L$47,10,FALSE))</f>
        <v/>
      </c>
      <c r="AB168" s="1391" t="str">
        <f>IF(AB167="","",VLOOKUP(AB167,'シフト記号表（従来型・ユニット型共通）'!$C$6:$L$47,10,FALSE))</f>
        <v/>
      </c>
      <c r="AC168" s="1392" t="str">
        <f>IF(AC167="","",VLOOKUP(AC167,'シフト記号表（従来型・ユニット型共通）'!$C$6:$L$47,10,FALSE))</f>
        <v/>
      </c>
      <c r="AD168" s="1390" t="str">
        <f>IF(AD167="","",VLOOKUP(AD167,'シフト記号表（従来型・ユニット型共通）'!$C$6:$L$47,10,FALSE))</f>
        <v/>
      </c>
      <c r="AE168" s="1391" t="str">
        <f>IF(AE167="","",VLOOKUP(AE167,'シフト記号表（従来型・ユニット型共通）'!$C$6:$L$47,10,FALSE))</f>
        <v/>
      </c>
      <c r="AF168" s="1391" t="str">
        <f>IF(AF167="","",VLOOKUP(AF167,'シフト記号表（従来型・ユニット型共通）'!$C$6:$L$47,10,FALSE))</f>
        <v/>
      </c>
      <c r="AG168" s="1391" t="str">
        <f>IF(AG167="","",VLOOKUP(AG167,'シフト記号表（従来型・ユニット型共通）'!$C$6:$L$47,10,FALSE))</f>
        <v/>
      </c>
      <c r="AH168" s="1391" t="str">
        <f>IF(AH167="","",VLOOKUP(AH167,'シフト記号表（従来型・ユニット型共通）'!$C$6:$L$47,10,FALSE))</f>
        <v/>
      </c>
      <c r="AI168" s="1391" t="str">
        <f>IF(AI167="","",VLOOKUP(AI167,'シフト記号表（従来型・ユニット型共通）'!$C$6:$L$47,10,FALSE))</f>
        <v/>
      </c>
      <c r="AJ168" s="1392" t="str">
        <f>IF(AJ167="","",VLOOKUP(AJ167,'シフト記号表（従来型・ユニット型共通）'!$C$6:$L$47,10,FALSE))</f>
        <v/>
      </c>
      <c r="AK168" s="1390" t="str">
        <f>IF(AK167="","",VLOOKUP(AK167,'シフト記号表（従来型・ユニット型共通）'!$C$6:$L$47,10,FALSE))</f>
        <v/>
      </c>
      <c r="AL168" s="1391" t="str">
        <f>IF(AL167="","",VLOOKUP(AL167,'シフト記号表（従来型・ユニット型共通）'!$C$6:$L$47,10,FALSE))</f>
        <v/>
      </c>
      <c r="AM168" s="1391" t="str">
        <f>IF(AM167="","",VLOOKUP(AM167,'シフト記号表（従来型・ユニット型共通）'!$C$6:$L$47,10,FALSE))</f>
        <v/>
      </c>
      <c r="AN168" s="1391" t="str">
        <f>IF(AN167="","",VLOOKUP(AN167,'シフト記号表（従来型・ユニット型共通）'!$C$6:$L$47,10,FALSE))</f>
        <v/>
      </c>
      <c r="AO168" s="1391" t="str">
        <f>IF(AO167="","",VLOOKUP(AO167,'シフト記号表（従来型・ユニット型共通）'!$C$6:$L$47,10,FALSE))</f>
        <v/>
      </c>
      <c r="AP168" s="1391" t="str">
        <f>IF(AP167="","",VLOOKUP(AP167,'シフト記号表（従来型・ユニット型共通）'!$C$6:$L$47,10,FALSE))</f>
        <v/>
      </c>
      <c r="AQ168" s="1392" t="str">
        <f>IF(AQ167="","",VLOOKUP(AQ167,'シフト記号表（従来型・ユニット型共通）'!$C$6:$L$47,10,FALSE))</f>
        <v/>
      </c>
      <c r="AR168" s="1390" t="str">
        <f>IF(AR167="","",VLOOKUP(AR167,'シフト記号表（従来型・ユニット型共通）'!$C$6:$L$47,10,FALSE))</f>
        <v/>
      </c>
      <c r="AS168" s="1391" t="str">
        <f>IF(AS167="","",VLOOKUP(AS167,'シフト記号表（従来型・ユニット型共通）'!$C$6:$L$47,10,FALSE))</f>
        <v/>
      </c>
      <c r="AT168" s="1391" t="str">
        <f>IF(AT167="","",VLOOKUP(AT167,'シフト記号表（従来型・ユニット型共通）'!$C$6:$L$47,10,FALSE))</f>
        <v/>
      </c>
      <c r="AU168" s="1391" t="str">
        <f>IF(AU167="","",VLOOKUP(AU167,'シフト記号表（従来型・ユニット型共通）'!$C$6:$L$47,10,FALSE))</f>
        <v/>
      </c>
      <c r="AV168" s="1391" t="str">
        <f>IF(AV167="","",VLOOKUP(AV167,'シフト記号表（従来型・ユニット型共通）'!$C$6:$L$47,10,FALSE))</f>
        <v/>
      </c>
      <c r="AW168" s="1391" t="str">
        <f>IF(AW167="","",VLOOKUP(AW167,'シフト記号表（従来型・ユニット型共通）'!$C$6:$L$47,10,FALSE))</f>
        <v/>
      </c>
      <c r="AX168" s="1392" t="str">
        <f>IF(AX167="","",VLOOKUP(AX167,'シフト記号表（従来型・ユニット型共通）'!$C$6:$L$47,10,FALSE))</f>
        <v/>
      </c>
      <c r="AY168" s="1390" t="str">
        <f>IF(AY167="","",VLOOKUP(AY167,'シフト記号表（従来型・ユニット型共通）'!$C$6:$L$47,10,FALSE))</f>
        <v/>
      </c>
      <c r="AZ168" s="1391" t="str">
        <f>IF(AZ167="","",VLOOKUP(AZ167,'シフト記号表（従来型・ユニット型共通）'!$C$6:$L$47,10,FALSE))</f>
        <v/>
      </c>
      <c r="BA168" s="1391" t="str">
        <f>IF(BA167="","",VLOOKUP(BA167,'シフト記号表（従来型・ユニット型共通）'!$C$6:$L$47,10,FALSE))</f>
        <v/>
      </c>
      <c r="BB168" s="3104">
        <f>IF($BE$3="４週",SUM(W168:AX168),IF($BE$3="暦月",SUM(W168:BA168),""))</f>
        <v>0</v>
      </c>
      <c r="BC168" s="3105"/>
      <c r="BD168" s="3106">
        <f>IF($BE$3="４週",BB168/4,IF($BE$3="暦月",(BB168/($BE$8/7)),""))</f>
        <v>0</v>
      </c>
      <c r="BE168" s="3105"/>
      <c r="BF168" s="3101"/>
      <c r="BG168" s="3102"/>
      <c r="BH168" s="3102"/>
      <c r="BI168" s="3102"/>
      <c r="BJ168" s="3103"/>
    </row>
    <row r="169" spans="2:62" ht="20.25" customHeight="1" x14ac:dyDescent="0.2">
      <c r="B169" s="3079">
        <f>B167+1</f>
        <v>77</v>
      </c>
      <c r="C169" s="3089"/>
      <c r="D169" s="3090"/>
      <c r="E169" s="1385"/>
      <c r="F169" s="1386"/>
      <c r="G169" s="1385"/>
      <c r="H169" s="1386"/>
      <c r="I169" s="3093"/>
      <c r="J169" s="3094"/>
      <c r="K169" s="3097"/>
      <c r="L169" s="3098"/>
      <c r="M169" s="3098"/>
      <c r="N169" s="3090"/>
      <c r="O169" s="3058"/>
      <c r="P169" s="3059"/>
      <c r="Q169" s="3059"/>
      <c r="R169" s="3059"/>
      <c r="S169" s="3060"/>
      <c r="T169" s="1405" t="s">
        <v>2341</v>
      </c>
      <c r="V169" s="1406"/>
      <c r="W169" s="1398"/>
      <c r="X169" s="1399"/>
      <c r="Y169" s="1399"/>
      <c r="Z169" s="1399"/>
      <c r="AA169" s="1399"/>
      <c r="AB169" s="1399"/>
      <c r="AC169" s="1400"/>
      <c r="AD169" s="1398"/>
      <c r="AE169" s="1399"/>
      <c r="AF169" s="1399"/>
      <c r="AG169" s="1399"/>
      <c r="AH169" s="1399"/>
      <c r="AI169" s="1399"/>
      <c r="AJ169" s="1400"/>
      <c r="AK169" s="1398"/>
      <c r="AL169" s="1399"/>
      <c r="AM169" s="1399"/>
      <c r="AN169" s="1399"/>
      <c r="AO169" s="1399"/>
      <c r="AP169" s="1399"/>
      <c r="AQ169" s="1400"/>
      <c r="AR169" s="1398"/>
      <c r="AS169" s="1399"/>
      <c r="AT169" s="1399"/>
      <c r="AU169" s="1399"/>
      <c r="AV169" s="1399"/>
      <c r="AW169" s="1399"/>
      <c r="AX169" s="1400"/>
      <c r="AY169" s="1398"/>
      <c r="AZ169" s="1399"/>
      <c r="BA169" s="1401"/>
      <c r="BB169" s="3064"/>
      <c r="BC169" s="3065"/>
      <c r="BD169" s="3066"/>
      <c r="BE169" s="3067"/>
      <c r="BF169" s="3068"/>
      <c r="BG169" s="3069"/>
      <c r="BH169" s="3069"/>
      <c r="BI169" s="3069"/>
      <c r="BJ169" s="3070"/>
    </row>
    <row r="170" spans="2:62" ht="20.25" customHeight="1" x14ac:dyDescent="0.2">
      <c r="B170" s="3107"/>
      <c r="C170" s="3110"/>
      <c r="D170" s="3111"/>
      <c r="E170" s="1407"/>
      <c r="F170" s="1408">
        <f>C169</f>
        <v>0</v>
      </c>
      <c r="G170" s="1407"/>
      <c r="H170" s="1408">
        <f>I169</f>
        <v>0</v>
      </c>
      <c r="I170" s="3112"/>
      <c r="J170" s="3113"/>
      <c r="K170" s="3114"/>
      <c r="L170" s="3115"/>
      <c r="M170" s="3115"/>
      <c r="N170" s="3111"/>
      <c r="O170" s="3058"/>
      <c r="P170" s="3059"/>
      <c r="Q170" s="3059"/>
      <c r="R170" s="3059"/>
      <c r="S170" s="3060"/>
      <c r="T170" s="1402" t="s">
        <v>2344</v>
      </c>
      <c r="U170" s="1403"/>
      <c r="V170" s="1404"/>
      <c r="W170" s="1390" t="str">
        <f>IF(W169="","",VLOOKUP(W169,'シフト記号表（従来型・ユニット型共通）'!$C$6:$L$47,10,FALSE))</f>
        <v/>
      </c>
      <c r="X170" s="1391" t="str">
        <f>IF(X169="","",VLOOKUP(X169,'シフト記号表（従来型・ユニット型共通）'!$C$6:$L$47,10,FALSE))</f>
        <v/>
      </c>
      <c r="Y170" s="1391" t="str">
        <f>IF(Y169="","",VLOOKUP(Y169,'シフト記号表（従来型・ユニット型共通）'!$C$6:$L$47,10,FALSE))</f>
        <v/>
      </c>
      <c r="Z170" s="1391" t="str">
        <f>IF(Z169="","",VLOOKUP(Z169,'シフト記号表（従来型・ユニット型共通）'!$C$6:$L$47,10,FALSE))</f>
        <v/>
      </c>
      <c r="AA170" s="1391" t="str">
        <f>IF(AA169="","",VLOOKUP(AA169,'シフト記号表（従来型・ユニット型共通）'!$C$6:$L$47,10,FALSE))</f>
        <v/>
      </c>
      <c r="AB170" s="1391" t="str">
        <f>IF(AB169="","",VLOOKUP(AB169,'シフト記号表（従来型・ユニット型共通）'!$C$6:$L$47,10,FALSE))</f>
        <v/>
      </c>
      <c r="AC170" s="1392" t="str">
        <f>IF(AC169="","",VLOOKUP(AC169,'シフト記号表（従来型・ユニット型共通）'!$C$6:$L$47,10,FALSE))</f>
        <v/>
      </c>
      <c r="AD170" s="1390" t="str">
        <f>IF(AD169="","",VLOOKUP(AD169,'シフト記号表（従来型・ユニット型共通）'!$C$6:$L$47,10,FALSE))</f>
        <v/>
      </c>
      <c r="AE170" s="1391" t="str">
        <f>IF(AE169="","",VLOOKUP(AE169,'シフト記号表（従来型・ユニット型共通）'!$C$6:$L$47,10,FALSE))</f>
        <v/>
      </c>
      <c r="AF170" s="1391" t="str">
        <f>IF(AF169="","",VLOOKUP(AF169,'シフト記号表（従来型・ユニット型共通）'!$C$6:$L$47,10,FALSE))</f>
        <v/>
      </c>
      <c r="AG170" s="1391" t="str">
        <f>IF(AG169="","",VLOOKUP(AG169,'シフト記号表（従来型・ユニット型共通）'!$C$6:$L$47,10,FALSE))</f>
        <v/>
      </c>
      <c r="AH170" s="1391" t="str">
        <f>IF(AH169="","",VLOOKUP(AH169,'シフト記号表（従来型・ユニット型共通）'!$C$6:$L$47,10,FALSE))</f>
        <v/>
      </c>
      <c r="AI170" s="1391" t="str">
        <f>IF(AI169="","",VLOOKUP(AI169,'シフト記号表（従来型・ユニット型共通）'!$C$6:$L$47,10,FALSE))</f>
        <v/>
      </c>
      <c r="AJ170" s="1392" t="str">
        <f>IF(AJ169="","",VLOOKUP(AJ169,'シフト記号表（従来型・ユニット型共通）'!$C$6:$L$47,10,FALSE))</f>
        <v/>
      </c>
      <c r="AK170" s="1390" t="str">
        <f>IF(AK169="","",VLOOKUP(AK169,'シフト記号表（従来型・ユニット型共通）'!$C$6:$L$47,10,FALSE))</f>
        <v/>
      </c>
      <c r="AL170" s="1391" t="str">
        <f>IF(AL169="","",VLOOKUP(AL169,'シフト記号表（従来型・ユニット型共通）'!$C$6:$L$47,10,FALSE))</f>
        <v/>
      </c>
      <c r="AM170" s="1391" t="str">
        <f>IF(AM169="","",VLOOKUP(AM169,'シフト記号表（従来型・ユニット型共通）'!$C$6:$L$47,10,FALSE))</f>
        <v/>
      </c>
      <c r="AN170" s="1391" t="str">
        <f>IF(AN169="","",VLOOKUP(AN169,'シフト記号表（従来型・ユニット型共通）'!$C$6:$L$47,10,FALSE))</f>
        <v/>
      </c>
      <c r="AO170" s="1391" t="str">
        <f>IF(AO169="","",VLOOKUP(AO169,'シフト記号表（従来型・ユニット型共通）'!$C$6:$L$47,10,FALSE))</f>
        <v/>
      </c>
      <c r="AP170" s="1391" t="str">
        <f>IF(AP169="","",VLOOKUP(AP169,'シフト記号表（従来型・ユニット型共通）'!$C$6:$L$47,10,FALSE))</f>
        <v/>
      </c>
      <c r="AQ170" s="1392" t="str">
        <f>IF(AQ169="","",VLOOKUP(AQ169,'シフト記号表（従来型・ユニット型共通）'!$C$6:$L$47,10,FALSE))</f>
        <v/>
      </c>
      <c r="AR170" s="1390" t="str">
        <f>IF(AR169="","",VLOOKUP(AR169,'シフト記号表（従来型・ユニット型共通）'!$C$6:$L$47,10,FALSE))</f>
        <v/>
      </c>
      <c r="AS170" s="1391" t="str">
        <f>IF(AS169="","",VLOOKUP(AS169,'シフト記号表（従来型・ユニット型共通）'!$C$6:$L$47,10,FALSE))</f>
        <v/>
      </c>
      <c r="AT170" s="1391" t="str">
        <f>IF(AT169="","",VLOOKUP(AT169,'シフト記号表（従来型・ユニット型共通）'!$C$6:$L$47,10,FALSE))</f>
        <v/>
      </c>
      <c r="AU170" s="1391" t="str">
        <f>IF(AU169="","",VLOOKUP(AU169,'シフト記号表（従来型・ユニット型共通）'!$C$6:$L$47,10,FALSE))</f>
        <v/>
      </c>
      <c r="AV170" s="1391" t="str">
        <f>IF(AV169="","",VLOOKUP(AV169,'シフト記号表（従来型・ユニット型共通）'!$C$6:$L$47,10,FALSE))</f>
        <v/>
      </c>
      <c r="AW170" s="1391" t="str">
        <f>IF(AW169="","",VLOOKUP(AW169,'シフト記号表（従来型・ユニット型共通）'!$C$6:$L$47,10,FALSE))</f>
        <v/>
      </c>
      <c r="AX170" s="1392" t="str">
        <f>IF(AX169="","",VLOOKUP(AX169,'シフト記号表（従来型・ユニット型共通）'!$C$6:$L$47,10,FALSE))</f>
        <v/>
      </c>
      <c r="AY170" s="1390" t="str">
        <f>IF(AY169="","",VLOOKUP(AY169,'シフト記号表（従来型・ユニット型共通）'!$C$6:$L$47,10,FALSE))</f>
        <v/>
      </c>
      <c r="AZ170" s="1391" t="str">
        <f>IF(AZ169="","",VLOOKUP(AZ169,'シフト記号表（従来型・ユニット型共通）'!$C$6:$L$47,10,FALSE))</f>
        <v/>
      </c>
      <c r="BA170" s="1391" t="str">
        <f>IF(BA169="","",VLOOKUP(BA169,'シフト記号表（従来型・ユニット型共通）'!$C$6:$L$47,10,FALSE))</f>
        <v/>
      </c>
      <c r="BB170" s="3104">
        <f>IF($BE$3="４週",SUM(W170:AX170),IF($BE$3="暦月",SUM(W170:BA170),""))</f>
        <v>0</v>
      </c>
      <c r="BC170" s="3105"/>
      <c r="BD170" s="3106">
        <f>IF($BE$3="４週",BB170/4,IF($BE$3="暦月",(BB170/($BE$8/7)),""))</f>
        <v>0</v>
      </c>
      <c r="BE170" s="3105"/>
      <c r="BF170" s="3101"/>
      <c r="BG170" s="3102"/>
      <c r="BH170" s="3102"/>
      <c r="BI170" s="3102"/>
      <c r="BJ170" s="3103"/>
    </row>
    <row r="171" spans="2:62" ht="20.25" customHeight="1" x14ac:dyDescent="0.2">
      <c r="B171" s="3079">
        <f>B169+1</f>
        <v>78</v>
      </c>
      <c r="C171" s="3089"/>
      <c r="D171" s="3090"/>
      <c r="E171" s="1385"/>
      <c r="F171" s="1386"/>
      <c r="G171" s="1385"/>
      <c r="H171" s="1386"/>
      <c r="I171" s="3093"/>
      <c r="J171" s="3094"/>
      <c r="K171" s="3097"/>
      <c r="L171" s="3098"/>
      <c r="M171" s="3098"/>
      <c r="N171" s="3090"/>
      <c r="O171" s="3058"/>
      <c r="P171" s="3059"/>
      <c r="Q171" s="3059"/>
      <c r="R171" s="3059"/>
      <c r="S171" s="3060"/>
      <c r="T171" s="1405" t="s">
        <v>2341</v>
      </c>
      <c r="V171" s="1406"/>
      <c r="W171" s="1398"/>
      <c r="X171" s="1399"/>
      <c r="Y171" s="1399"/>
      <c r="Z171" s="1399"/>
      <c r="AA171" s="1399"/>
      <c r="AB171" s="1399"/>
      <c r="AC171" s="1400"/>
      <c r="AD171" s="1398"/>
      <c r="AE171" s="1399"/>
      <c r="AF171" s="1399"/>
      <c r="AG171" s="1399"/>
      <c r="AH171" s="1399"/>
      <c r="AI171" s="1399"/>
      <c r="AJ171" s="1400"/>
      <c r="AK171" s="1398"/>
      <c r="AL171" s="1399"/>
      <c r="AM171" s="1399"/>
      <c r="AN171" s="1399"/>
      <c r="AO171" s="1399"/>
      <c r="AP171" s="1399"/>
      <c r="AQ171" s="1400"/>
      <c r="AR171" s="1398"/>
      <c r="AS171" s="1399"/>
      <c r="AT171" s="1399"/>
      <c r="AU171" s="1399"/>
      <c r="AV171" s="1399"/>
      <c r="AW171" s="1399"/>
      <c r="AX171" s="1400"/>
      <c r="AY171" s="1398"/>
      <c r="AZ171" s="1399"/>
      <c r="BA171" s="1401"/>
      <c r="BB171" s="3064"/>
      <c r="BC171" s="3065"/>
      <c r="BD171" s="3066"/>
      <c r="BE171" s="3067"/>
      <c r="BF171" s="3068"/>
      <c r="BG171" s="3069"/>
      <c r="BH171" s="3069"/>
      <c r="BI171" s="3069"/>
      <c r="BJ171" s="3070"/>
    </row>
    <row r="172" spans="2:62" ht="20.25" customHeight="1" x14ac:dyDescent="0.2">
      <c r="B172" s="3107"/>
      <c r="C172" s="3110"/>
      <c r="D172" s="3111"/>
      <c r="E172" s="1407"/>
      <c r="F172" s="1408">
        <f>C171</f>
        <v>0</v>
      </c>
      <c r="G172" s="1407"/>
      <c r="H172" s="1408">
        <f>I171</f>
        <v>0</v>
      </c>
      <c r="I172" s="3112"/>
      <c r="J172" s="3113"/>
      <c r="K172" s="3114"/>
      <c r="L172" s="3115"/>
      <c r="M172" s="3115"/>
      <c r="N172" s="3111"/>
      <c r="O172" s="3058"/>
      <c r="P172" s="3059"/>
      <c r="Q172" s="3059"/>
      <c r="R172" s="3059"/>
      <c r="S172" s="3060"/>
      <c r="T172" s="1402" t="s">
        <v>2344</v>
      </c>
      <c r="U172" s="1403"/>
      <c r="V172" s="1404"/>
      <c r="W172" s="1390" t="str">
        <f>IF(W171="","",VLOOKUP(W171,'シフト記号表（従来型・ユニット型共通）'!$C$6:$L$47,10,FALSE))</f>
        <v/>
      </c>
      <c r="X172" s="1391" t="str">
        <f>IF(X171="","",VLOOKUP(X171,'シフト記号表（従来型・ユニット型共通）'!$C$6:$L$47,10,FALSE))</f>
        <v/>
      </c>
      <c r="Y172" s="1391" t="str">
        <f>IF(Y171="","",VLOOKUP(Y171,'シフト記号表（従来型・ユニット型共通）'!$C$6:$L$47,10,FALSE))</f>
        <v/>
      </c>
      <c r="Z172" s="1391" t="str">
        <f>IF(Z171="","",VLOOKUP(Z171,'シフト記号表（従来型・ユニット型共通）'!$C$6:$L$47,10,FALSE))</f>
        <v/>
      </c>
      <c r="AA172" s="1391" t="str">
        <f>IF(AA171="","",VLOOKUP(AA171,'シフト記号表（従来型・ユニット型共通）'!$C$6:$L$47,10,FALSE))</f>
        <v/>
      </c>
      <c r="AB172" s="1391" t="str">
        <f>IF(AB171="","",VLOOKUP(AB171,'シフト記号表（従来型・ユニット型共通）'!$C$6:$L$47,10,FALSE))</f>
        <v/>
      </c>
      <c r="AC172" s="1392" t="str">
        <f>IF(AC171="","",VLOOKUP(AC171,'シフト記号表（従来型・ユニット型共通）'!$C$6:$L$47,10,FALSE))</f>
        <v/>
      </c>
      <c r="AD172" s="1390" t="str">
        <f>IF(AD171="","",VLOOKUP(AD171,'シフト記号表（従来型・ユニット型共通）'!$C$6:$L$47,10,FALSE))</f>
        <v/>
      </c>
      <c r="AE172" s="1391" t="str">
        <f>IF(AE171="","",VLOOKUP(AE171,'シフト記号表（従来型・ユニット型共通）'!$C$6:$L$47,10,FALSE))</f>
        <v/>
      </c>
      <c r="AF172" s="1391" t="str">
        <f>IF(AF171="","",VLOOKUP(AF171,'シフト記号表（従来型・ユニット型共通）'!$C$6:$L$47,10,FALSE))</f>
        <v/>
      </c>
      <c r="AG172" s="1391" t="str">
        <f>IF(AG171="","",VLOOKUP(AG171,'シフト記号表（従来型・ユニット型共通）'!$C$6:$L$47,10,FALSE))</f>
        <v/>
      </c>
      <c r="AH172" s="1391" t="str">
        <f>IF(AH171="","",VLOOKUP(AH171,'シフト記号表（従来型・ユニット型共通）'!$C$6:$L$47,10,FALSE))</f>
        <v/>
      </c>
      <c r="AI172" s="1391" t="str">
        <f>IF(AI171="","",VLOOKUP(AI171,'シフト記号表（従来型・ユニット型共通）'!$C$6:$L$47,10,FALSE))</f>
        <v/>
      </c>
      <c r="AJ172" s="1392" t="str">
        <f>IF(AJ171="","",VLOOKUP(AJ171,'シフト記号表（従来型・ユニット型共通）'!$C$6:$L$47,10,FALSE))</f>
        <v/>
      </c>
      <c r="AK172" s="1390" t="str">
        <f>IF(AK171="","",VLOOKUP(AK171,'シフト記号表（従来型・ユニット型共通）'!$C$6:$L$47,10,FALSE))</f>
        <v/>
      </c>
      <c r="AL172" s="1391" t="str">
        <f>IF(AL171="","",VLOOKUP(AL171,'シフト記号表（従来型・ユニット型共通）'!$C$6:$L$47,10,FALSE))</f>
        <v/>
      </c>
      <c r="AM172" s="1391" t="str">
        <f>IF(AM171="","",VLOOKUP(AM171,'シフト記号表（従来型・ユニット型共通）'!$C$6:$L$47,10,FALSE))</f>
        <v/>
      </c>
      <c r="AN172" s="1391" t="str">
        <f>IF(AN171="","",VLOOKUP(AN171,'シフト記号表（従来型・ユニット型共通）'!$C$6:$L$47,10,FALSE))</f>
        <v/>
      </c>
      <c r="AO172" s="1391" t="str">
        <f>IF(AO171="","",VLOOKUP(AO171,'シフト記号表（従来型・ユニット型共通）'!$C$6:$L$47,10,FALSE))</f>
        <v/>
      </c>
      <c r="AP172" s="1391" t="str">
        <f>IF(AP171="","",VLOOKUP(AP171,'シフト記号表（従来型・ユニット型共通）'!$C$6:$L$47,10,FALSE))</f>
        <v/>
      </c>
      <c r="AQ172" s="1392" t="str">
        <f>IF(AQ171="","",VLOOKUP(AQ171,'シフト記号表（従来型・ユニット型共通）'!$C$6:$L$47,10,FALSE))</f>
        <v/>
      </c>
      <c r="AR172" s="1390" t="str">
        <f>IF(AR171="","",VLOOKUP(AR171,'シフト記号表（従来型・ユニット型共通）'!$C$6:$L$47,10,FALSE))</f>
        <v/>
      </c>
      <c r="AS172" s="1391" t="str">
        <f>IF(AS171="","",VLOOKUP(AS171,'シフト記号表（従来型・ユニット型共通）'!$C$6:$L$47,10,FALSE))</f>
        <v/>
      </c>
      <c r="AT172" s="1391" t="str">
        <f>IF(AT171="","",VLOOKUP(AT171,'シフト記号表（従来型・ユニット型共通）'!$C$6:$L$47,10,FALSE))</f>
        <v/>
      </c>
      <c r="AU172" s="1391" t="str">
        <f>IF(AU171="","",VLOOKUP(AU171,'シフト記号表（従来型・ユニット型共通）'!$C$6:$L$47,10,FALSE))</f>
        <v/>
      </c>
      <c r="AV172" s="1391" t="str">
        <f>IF(AV171="","",VLOOKUP(AV171,'シフト記号表（従来型・ユニット型共通）'!$C$6:$L$47,10,FALSE))</f>
        <v/>
      </c>
      <c r="AW172" s="1391" t="str">
        <f>IF(AW171="","",VLOOKUP(AW171,'シフト記号表（従来型・ユニット型共通）'!$C$6:$L$47,10,FALSE))</f>
        <v/>
      </c>
      <c r="AX172" s="1392" t="str">
        <f>IF(AX171="","",VLOOKUP(AX171,'シフト記号表（従来型・ユニット型共通）'!$C$6:$L$47,10,FALSE))</f>
        <v/>
      </c>
      <c r="AY172" s="1390" t="str">
        <f>IF(AY171="","",VLOOKUP(AY171,'シフト記号表（従来型・ユニット型共通）'!$C$6:$L$47,10,FALSE))</f>
        <v/>
      </c>
      <c r="AZ172" s="1391" t="str">
        <f>IF(AZ171="","",VLOOKUP(AZ171,'シフト記号表（従来型・ユニット型共通）'!$C$6:$L$47,10,FALSE))</f>
        <v/>
      </c>
      <c r="BA172" s="1391" t="str">
        <f>IF(BA171="","",VLOOKUP(BA171,'シフト記号表（従来型・ユニット型共通）'!$C$6:$L$47,10,FALSE))</f>
        <v/>
      </c>
      <c r="BB172" s="3104">
        <f>IF($BE$3="４週",SUM(W172:AX172),IF($BE$3="暦月",SUM(W172:BA172),""))</f>
        <v>0</v>
      </c>
      <c r="BC172" s="3105"/>
      <c r="BD172" s="3106">
        <f>IF($BE$3="４週",BB172/4,IF($BE$3="暦月",(BB172/($BE$8/7)),""))</f>
        <v>0</v>
      </c>
      <c r="BE172" s="3105"/>
      <c r="BF172" s="3101"/>
      <c r="BG172" s="3102"/>
      <c r="BH172" s="3102"/>
      <c r="BI172" s="3102"/>
      <c r="BJ172" s="3103"/>
    </row>
    <row r="173" spans="2:62" ht="20.25" customHeight="1" x14ac:dyDescent="0.2">
      <c r="B173" s="3079">
        <f>B171+1</f>
        <v>79</v>
      </c>
      <c r="C173" s="3089"/>
      <c r="D173" s="3090"/>
      <c r="E173" s="1385"/>
      <c r="F173" s="1386"/>
      <c r="G173" s="1385"/>
      <c r="H173" s="1386"/>
      <c r="I173" s="3093"/>
      <c r="J173" s="3094"/>
      <c r="K173" s="3097"/>
      <c r="L173" s="3098"/>
      <c r="M173" s="3098"/>
      <c r="N173" s="3090"/>
      <c r="O173" s="3058"/>
      <c r="P173" s="3059"/>
      <c r="Q173" s="3059"/>
      <c r="R173" s="3059"/>
      <c r="S173" s="3060"/>
      <c r="T173" s="1405" t="s">
        <v>2341</v>
      </c>
      <c r="V173" s="1406"/>
      <c r="W173" s="1398"/>
      <c r="X173" s="1399"/>
      <c r="Y173" s="1399"/>
      <c r="Z173" s="1399"/>
      <c r="AA173" s="1399"/>
      <c r="AB173" s="1399"/>
      <c r="AC173" s="1400"/>
      <c r="AD173" s="1398"/>
      <c r="AE173" s="1399"/>
      <c r="AF173" s="1399"/>
      <c r="AG173" s="1399"/>
      <c r="AH173" s="1399"/>
      <c r="AI173" s="1399"/>
      <c r="AJ173" s="1400"/>
      <c r="AK173" s="1398"/>
      <c r="AL173" s="1399"/>
      <c r="AM173" s="1399"/>
      <c r="AN173" s="1399"/>
      <c r="AO173" s="1399"/>
      <c r="AP173" s="1399"/>
      <c r="AQ173" s="1400"/>
      <c r="AR173" s="1398"/>
      <c r="AS173" s="1399"/>
      <c r="AT173" s="1399"/>
      <c r="AU173" s="1399"/>
      <c r="AV173" s="1399"/>
      <c r="AW173" s="1399"/>
      <c r="AX173" s="1400"/>
      <c r="AY173" s="1398"/>
      <c r="AZ173" s="1399"/>
      <c r="BA173" s="1401"/>
      <c r="BB173" s="3064"/>
      <c r="BC173" s="3065"/>
      <c r="BD173" s="3066"/>
      <c r="BE173" s="3067"/>
      <c r="BF173" s="3068"/>
      <c r="BG173" s="3069"/>
      <c r="BH173" s="3069"/>
      <c r="BI173" s="3069"/>
      <c r="BJ173" s="3070"/>
    </row>
    <row r="174" spans="2:62" ht="20.25" customHeight="1" x14ac:dyDescent="0.2">
      <c r="B174" s="3107"/>
      <c r="C174" s="3110"/>
      <c r="D174" s="3111"/>
      <c r="E174" s="1407"/>
      <c r="F174" s="1408">
        <f>C173</f>
        <v>0</v>
      </c>
      <c r="G174" s="1407"/>
      <c r="H174" s="1408">
        <f>I173</f>
        <v>0</v>
      </c>
      <c r="I174" s="3112"/>
      <c r="J174" s="3113"/>
      <c r="K174" s="3114"/>
      <c r="L174" s="3115"/>
      <c r="M174" s="3115"/>
      <c r="N174" s="3111"/>
      <c r="O174" s="3058"/>
      <c r="P174" s="3059"/>
      <c r="Q174" s="3059"/>
      <c r="R174" s="3059"/>
      <c r="S174" s="3060"/>
      <c r="T174" s="1402" t="s">
        <v>2344</v>
      </c>
      <c r="U174" s="1403"/>
      <c r="V174" s="1404"/>
      <c r="W174" s="1390" t="str">
        <f>IF(W173="","",VLOOKUP(W173,'シフト記号表（従来型・ユニット型共通）'!$C$6:$L$47,10,FALSE))</f>
        <v/>
      </c>
      <c r="X174" s="1391" t="str">
        <f>IF(X173="","",VLOOKUP(X173,'シフト記号表（従来型・ユニット型共通）'!$C$6:$L$47,10,FALSE))</f>
        <v/>
      </c>
      <c r="Y174" s="1391" t="str">
        <f>IF(Y173="","",VLOOKUP(Y173,'シフト記号表（従来型・ユニット型共通）'!$C$6:$L$47,10,FALSE))</f>
        <v/>
      </c>
      <c r="Z174" s="1391" t="str">
        <f>IF(Z173="","",VLOOKUP(Z173,'シフト記号表（従来型・ユニット型共通）'!$C$6:$L$47,10,FALSE))</f>
        <v/>
      </c>
      <c r="AA174" s="1391" t="str">
        <f>IF(AA173="","",VLOOKUP(AA173,'シフト記号表（従来型・ユニット型共通）'!$C$6:$L$47,10,FALSE))</f>
        <v/>
      </c>
      <c r="AB174" s="1391" t="str">
        <f>IF(AB173="","",VLOOKUP(AB173,'シフト記号表（従来型・ユニット型共通）'!$C$6:$L$47,10,FALSE))</f>
        <v/>
      </c>
      <c r="AC174" s="1392" t="str">
        <f>IF(AC173="","",VLOOKUP(AC173,'シフト記号表（従来型・ユニット型共通）'!$C$6:$L$47,10,FALSE))</f>
        <v/>
      </c>
      <c r="AD174" s="1390" t="str">
        <f>IF(AD173="","",VLOOKUP(AD173,'シフト記号表（従来型・ユニット型共通）'!$C$6:$L$47,10,FALSE))</f>
        <v/>
      </c>
      <c r="AE174" s="1391" t="str">
        <f>IF(AE173="","",VLOOKUP(AE173,'シフト記号表（従来型・ユニット型共通）'!$C$6:$L$47,10,FALSE))</f>
        <v/>
      </c>
      <c r="AF174" s="1391" t="str">
        <f>IF(AF173="","",VLOOKUP(AF173,'シフト記号表（従来型・ユニット型共通）'!$C$6:$L$47,10,FALSE))</f>
        <v/>
      </c>
      <c r="AG174" s="1391" t="str">
        <f>IF(AG173="","",VLOOKUP(AG173,'シフト記号表（従来型・ユニット型共通）'!$C$6:$L$47,10,FALSE))</f>
        <v/>
      </c>
      <c r="AH174" s="1391" t="str">
        <f>IF(AH173="","",VLOOKUP(AH173,'シフト記号表（従来型・ユニット型共通）'!$C$6:$L$47,10,FALSE))</f>
        <v/>
      </c>
      <c r="AI174" s="1391" t="str">
        <f>IF(AI173="","",VLOOKUP(AI173,'シフト記号表（従来型・ユニット型共通）'!$C$6:$L$47,10,FALSE))</f>
        <v/>
      </c>
      <c r="AJ174" s="1392" t="str">
        <f>IF(AJ173="","",VLOOKUP(AJ173,'シフト記号表（従来型・ユニット型共通）'!$C$6:$L$47,10,FALSE))</f>
        <v/>
      </c>
      <c r="AK174" s="1390" t="str">
        <f>IF(AK173="","",VLOOKUP(AK173,'シフト記号表（従来型・ユニット型共通）'!$C$6:$L$47,10,FALSE))</f>
        <v/>
      </c>
      <c r="AL174" s="1391" t="str">
        <f>IF(AL173="","",VLOOKUP(AL173,'シフト記号表（従来型・ユニット型共通）'!$C$6:$L$47,10,FALSE))</f>
        <v/>
      </c>
      <c r="AM174" s="1391" t="str">
        <f>IF(AM173="","",VLOOKUP(AM173,'シフト記号表（従来型・ユニット型共通）'!$C$6:$L$47,10,FALSE))</f>
        <v/>
      </c>
      <c r="AN174" s="1391" t="str">
        <f>IF(AN173="","",VLOOKUP(AN173,'シフト記号表（従来型・ユニット型共通）'!$C$6:$L$47,10,FALSE))</f>
        <v/>
      </c>
      <c r="AO174" s="1391" t="str">
        <f>IF(AO173="","",VLOOKUP(AO173,'シフト記号表（従来型・ユニット型共通）'!$C$6:$L$47,10,FALSE))</f>
        <v/>
      </c>
      <c r="AP174" s="1391" t="str">
        <f>IF(AP173="","",VLOOKUP(AP173,'シフト記号表（従来型・ユニット型共通）'!$C$6:$L$47,10,FALSE))</f>
        <v/>
      </c>
      <c r="AQ174" s="1392" t="str">
        <f>IF(AQ173="","",VLOOKUP(AQ173,'シフト記号表（従来型・ユニット型共通）'!$C$6:$L$47,10,FALSE))</f>
        <v/>
      </c>
      <c r="AR174" s="1390" t="str">
        <f>IF(AR173="","",VLOOKUP(AR173,'シフト記号表（従来型・ユニット型共通）'!$C$6:$L$47,10,FALSE))</f>
        <v/>
      </c>
      <c r="AS174" s="1391" t="str">
        <f>IF(AS173="","",VLOOKUP(AS173,'シフト記号表（従来型・ユニット型共通）'!$C$6:$L$47,10,FALSE))</f>
        <v/>
      </c>
      <c r="AT174" s="1391" t="str">
        <f>IF(AT173="","",VLOOKUP(AT173,'シフト記号表（従来型・ユニット型共通）'!$C$6:$L$47,10,FALSE))</f>
        <v/>
      </c>
      <c r="AU174" s="1391" t="str">
        <f>IF(AU173="","",VLOOKUP(AU173,'シフト記号表（従来型・ユニット型共通）'!$C$6:$L$47,10,FALSE))</f>
        <v/>
      </c>
      <c r="AV174" s="1391" t="str">
        <f>IF(AV173="","",VLOOKUP(AV173,'シフト記号表（従来型・ユニット型共通）'!$C$6:$L$47,10,FALSE))</f>
        <v/>
      </c>
      <c r="AW174" s="1391" t="str">
        <f>IF(AW173="","",VLOOKUP(AW173,'シフト記号表（従来型・ユニット型共通）'!$C$6:$L$47,10,FALSE))</f>
        <v/>
      </c>
      <c r="AX174" s="1392" t="str">
        <f>IF(AX173="","",VLOOKUP(AX173,'シフト記号表（従来型・ユニット型共通）'!$C$6:$L$47,10,FALSE))</f>
        <v/>
      </c>
      <c r="AY174" s="1390" t="str">
        <f>IF(AY173="","",VLOOKUP(AY173,'シフト記号表（従来型・ユニット型共通）'!$C$6:$L$47,10,FALSE))</f>
        <v/>
      </c>
      <c r="AZ174" s="1391" t="str">
        <f>IF(AZ173="","",VLOOKUP(AZ173,'シフト記号表（従来型・ユニット型共通）'!$C$6:$L$47,10,FALSE))</f>
        <v/>
      </c>
      <c r="BA174" s="1391" t="str">
        <f>IF(BA173="","",VLOOKUP(BA173,'シフト記号表（従来型・ユニット型共通）'!$C$6:$L$47,10,FALSE))</f>
        <v/>
      </c>
      <c r="BB174" s="3104">
        <f>IF($BE$3="４週",SUM(W174:AX174),IF($BE$3="暦月",SUM(W174:BA174),""))</f>
        <v>0</v>
      </c>
      <c r="BC174" s="3105"/>
      <c r="BD174" s="3106">
        <f>IF($BE$3="４週",BB174/4,IF($BE$3="暦月",(BB174/($BE$8/7)),""))</f>
        <v>0</v>
      </c>
      <c r="BE174" s="3105"/>
      <c r="BF174" s="3101"/>
      <c r="BG174" s="3102"/>
      <c r="BH174" s="3102"/>
      <c r="BI174" s="3102"/>
      <c r="BJ174" s="3103"/>
    </row>
    <row r="175" spans="2:62" ht="20.25" customHeight="1" x14ac:dyDescent="0.2">
      <c r="B175" s="3079">
        <f>B173+1</f>
        <v>80</v>
      </c>
      <c r="C175" s="3089"/>
      <c r="D175" s="3090"/>
      <c r="E175" s="1385"/>
      <c r="F175" s="1386"/>
      <c r="G175" s="1385"/>
      <c r="H175" s="1386"/>
      <c r="I175" s="3093"/>
      <c r="J175" s="3094"/>
      <c r="K175" s="3097"/>
      <c r="L175" s="3098"/>
      <c r="M175" s="3098"/>
      <c r="N175" s="3090"/>
      <c r="O175" s="3058"/>
      <c r="P175" s="3059"/>
      <c r="Q175" s="3059"/>
      <c r="R175" s="3059"/>
      <c r="S175" s="3060"/>
      <c r="T175" s="1405" t="s">
        <v>2341</v>
      </c>
      <c r="V175" s="1406"/>
      <c r="W175" s="1398"/>
      <c r="X175" s="1399"/>
      <c r="Y175" s="1399"/>
      <c r="Z175" s="1399"/>
      <c r="AA175" s="1399"/>
      <c r="AB175" s="1399"/>
      <c r="AC175" s="1400"/>
      <c r="AD175" s="1398"/>
      <c r="AE175" s="1399"/>
      <c r="AF175" s="1399"/>
      <c r="AG175" s="1399"/>
      <c r="AH175" s="1399"/>
      <c r="AI175" s="1399"/>
      <c r="AJ175" s="1400"/>
      <c r="AK175" s="1398"/>
      <c r="AL175" s="1399"/>
      <c r="AM175" s="1399"/>
      <c r="AN175" s="1399"/>
      <c r="AO175" s="1399"/>
      <c r="AP175" s="1399"/>
      <c r="AQ175" s="1400"/>
      <c r="AR175" s="1398"/>
      <c r="AS175" s="1399"/>
      <c r="AT175" s="1399"/>
      <c r="AU175" s="1399"/>
      <c r="AV175" s="1399"/>
      <c r="AW175" s="1399"/>
      <c r="AX175" s="1400"/>
      <c r="AY175" s="1398"/>
      <c r="AZ175" s="1399"/>
      <c r="BA175" s="1401"/>
      <c r="BB175" s="3064"/>
      <c r="BC175" s="3065"/>
      <c r="BD175" s="3066"/>
      <c r="BE175" s="3067"/>
      <c r="BF175" s="3068"/>
      <c r="BG175" s="3069"/>
      <c r="BH175" s="3069"/>
      <c r="BI175" s="3069"/>
      <c r="BJ175" s="3070"/>
    </row>
    <row r="176" spans="2:62" ht="20.25" customHeight="1" x14ac:dyDescent="0.2">
      <c r="B176" s="3107"/>
      <c r="C176" s="3110"/>
      <c r="D176" s="3111"/>
      <c r="E176" s="1407"/>
      <c r="F176" s="1408">
        <f>C175</f>
        <v>0</v>
      </c>
      <c r="G176" s="1407"/>
      <c r="H176" s="1408">
        <f>I175</f>
        <v>0</v>
      </c>
      <c r="I176" s="3112"/>
      <c r="J176" s="3113"/>
      <c r="K176" s="3114"/>
      <c r="L176" s="3115"/>
      <c r="M176" s="3115"/>
      <c r="N176" s="3111"/>
      <c r="O176" s="3058"/>
      <c r="P176" s="3059"/>
      <c r="Q176" s="3059"/>
      <c r="R176" s="3059"/>
      <c r="S176" s="3060"/>
      <c r="T176" s="1402" t="s">
        <v>2344</v>
      </c>
      <c r="U176" s="1403"/>
      <c r="V176" s="1404"/>
      <c r="W176" s="1390" t="str">
        <f>IF(W175="","",VLOOKUP(W175,'シフト記号表（従来型・ユニット型共通）'!$C$6:$L$47,10,FALSE))</f>
        <v/>
      </c>
      <c r="X176" s="1391" t="str">
        <f>IF(X175="","",VLOOKUP(X175,'シフト記号表（従来型・ユニット型共通）'!$C$6:$L$47,10,FALSE))</f>
        <v/>
      </c>
      <c r="Y176" s="1391" t="str">
        <f>IF(Y175="","",VLOOKUP(Y175,'シフト記号表（従来型・ユニット型共通）'!$C$6:$L$47,10,FALSE))</f>
        <v/>
      </c>
      <c r="Z176" s="1391" t="str">
        <f>IF(Z175="","",VLOOKUP(Z175,'シフト記号表（従来型・ユニット型共通）'!$C$6:$L$47,10,FALSE))</f>
        <v/>
      </c>
      <c r="AA176" s="1391" t="str">
        <f>IF(AA175="","",VLOOKUP(AA175,'シフト記号表（従来型・ユニット型共通）'!$C$6:$L$47,10,FALSE))</f>
        <v/>
      </c>
      <c r="AB176" s="1391" t="str">
        <f>IF(AB175="","",VLOOKUP(AB175,'シフト記号表（従来型・ユニット型共通）'!$C$6:$L$47,10,FALSE))</f>
        <v/>
      </c>
      <c r="AC176" s="1392" t="str">
        <f>IF(AC175="","",VLOOKUP(AC175,'シフト記号表（従来型・ユニット型共通）'!$C$6:$L$47,10,FALSE))</f>
        <v/>
      </c>
      <c r="AD176" s="1390" t="str">
        <f>IF(AD175="","",VLOOKUP(AD175,'シフト記号表（従来型・ユニット型共通）'!$C$6:$L$47,10,FALSE))</f>
        <v/>
      </c>
      <c r="AE176" s="1391" t="str">
        <f>IF(AE175="","",VLOOKUP(AE175,'シフト記号表（従来型・ユニット型共通）'!$C$6:$L$47,10,FALSE))</f>
        <v/>
      </c>
      <c r="AF176" s="1391" t="str">
        <f>IF(AF175="","",VLOOKUP(AF175,'シフト記号表（従来型・ユニット型共通）'!$C$6:$L$47,10,FALSE))</f>
        <v/>
      </c>
      <c r="AG176" s="1391" t="str">
        <f>IF(AG175="","",VLOOKUP(AG175,'シフト記号表（従来型・ユニット型共通）'!$C$6:$L$47,10,FALSE))</f>
        <v/>
      </c>
      <c r="AH176" s="1391" t="str">
        <f>IF(AH175="","",VLOOKUP(AH175,'シフト記号表（従来型・ユニット型共通）'!$C$6:$L$47,10,FALSE))</f>
        <v/>
      </c>
      <c r="AI176" s="1391" t="str">
        <f>IF(AI175="","",VLOOKUP(AI175,'シフト記号表（従来型・ユニット型共通）'!$C$6:$L$47,10,FALSE))</f>
        <v/>
      </c>
      <c r="AJ176" s="1392" t="str">
        <f>IF(AJ175="","",VLOOKUP(AJ175,'シフト記号表（従来型・ユニット型共通）'!$C$6:$L$47,10,FALSE))</f>
        <v/>
      </c>
      <c r="AK176" s="1390" t="str">
        <f>IF(AK175="","",VLOOKUP(AK175,'シフト記号表（従来型・ユニット型共通）'!$C$6:$L$47,10,FALSE))</f>
        <v/>
      </c>
      <c r="AL176" s="1391" t="str">
        <f>IF(AL175="","",VLOOKUP(AL175,'シフト記号表（従来型・ユニット型共通）'!$C$6:$L$47,10,FALSE))</f>
        <v/>
      </c>
      <c r="AM176" s="1391" t="str">
        <f>IF(AM175="","",VLOOKUP(AM175,'シフト記号表（従来型・ユニット型共通）'!$C$6:$L$47,10,FALSE))</f>
        <v/>
      </c>
      <c r="AN176" s="1391" t="str">
        <f>IF(AN175="","",VLOOKUP(AN175,'シフト記号表（従来型・ユニット型共通）'!$C$6:$L$47,10,FALSE))</f>
        <v/>
      </c>
      <c r="AO176" s="1391" t="str">
        <f>IF(AO175="","",VLOOKUP(AO175,'シフト記号表（従来型・ユニット型共通）'!$C$6:$L$47,10,FALSE))</f>
        <v/>
      </c>
      <c r="AP176" s="1391" t="str">
        <f>IF(AP175="","",VLOOKUP(AP175,'シフト記号表（従来型・ユニット型共通）'!$C$6:$L$47,10,FALSE))</f>
        <v/>
      </c>
      <c r="AQ176" s="1392" t="str">
        <f>IF(AQ175="","",VLOOKUP(AQ175,'シフト記号表（従来型・ユニット型共通）'!$C$6:$L$47,10,FALSE))</f>
        <v/>
      </c>
      <c r="AR176" s="1390" t="str">
        <f>IF(AR175="","",VLOOKUP(AR175,'シフト記号表（従来型・ユニット型共通）'!$C$6:$L$47,10,FALSE))</f>
        <v/>
      </c>
      <c r="AS176" s="1391" t="str">
        <f>IF(AS175="","",VLOOKUP(AS175,'シフト記号表（従来型・ユニット型共通）'!$C$6:$L$47,10,FALSE))</f>
        <v/>
      </c>
      <c r="AT176" s="1391" t="str">
        <f>IF(AT175="","",VLOOKUP(AT175,'シフト記号表（従来型・ユニット型共通）'!$C$6:$L$47,10,FALSE))</f>
        <v/>
      </c>
      <c r="AU176" s="1391" t="str">
        <f>IF(AU175="","",VLOOKUP(AU175,'シフト記号表（従来型・ユニット型共通）'!$C$6:$L$47,10,FALSE))</f>
        <v/>
      </c>
      <c r="AV176" s="1391" t="str">
        <f>IF(AV175="","",VLOOKUP(AV175,'シフト記号表（従来型・ユニット型共通）'!$C$6:$L$47,10,FALSE))</f>
        <v/>
      </c>
      <c r="AW176" s="1391" t="str">
        <f>IF(AW175="","",VLOOKUP(AW175,'シフト記号表（従来型・ユニット型共通）'!$C$6:$L$47,10,FALSE))</f>
        <v/>
      </c>
      <c r="AX176" s="1392" t="str">
        <f>IF(AX175="","",VLOOKUP(AX175,'シフト記号表（従来型・ユニット型共通）'!$C$6:$L$47,10,FALSE))</f>
        <v/>
      </c>
      <c r="AY176" s="1390" t="str">
        <f>IF(AY175="","",VLOOKUP(AY175,'シフト記号表（従来型・ユニット型共通）'!$C$6:$L$47,10,FALSE))</f>
        <v/>
      </c>
      <c r="AZ176" s="1391" t="str">
        <f>IF(AZ175="","",VLOOKUP(AZ175,'シフト記号表（従来型・ユニット型共通）'!$C$6:$L$47,10,FALSE))</f>
        <v/>
      </c>
      <c r="BA176" s="1391" t="str">
        <f>IF(BA175="","",VLOOKUP(BA175,'シフト記号表（従来型・ユニット型共通）'!$C$6:$L$47,10,FALSE))</f>
        <v/>
      </c>
      <c r="BB176" s="3104">
        <f>IF($BE$3="４週",SUM(W176:AX176),IF($BE$3="暦月",SUM(W176:BA176),""))</f>
        <v>0</v>
      </c>
      <c r="BC176" s="3105"/>
      <c r="BD176" s="3106">
        <f>IF($BE$3="４週",BB176/4,IF($BE$3="暦月",(BB176/($BE$8/7)),""))</f>
        <v>0</v>
      </c>
      <c r="BE176" s="3105"/>
      <c r="BF176" s="3101"/>
      <c r="BG176" s="3102"/>
      <c r="BH176" s="3102"/>
      <c r="BI176" s="3102"/>
      <c r="BJ176" s="3103"/>
    </row>
    <row r="177" spans="2:62" ht="20.25" customHeight="1" x14ac:dyDescent="0.2">
      <c r="B177" s="3079">
        <f>B175+1</f>
        <v>81</v>
      </c>
      <c r="C177" s="3089"/>
      <c r="D177" s="3090"/>
      <c r="E177" s="1385"/>
      <c r="F177" s="1386"/>
      <c r="G177" s="1385"/>
      <c r="H177" s="1386"/>
      <c r="I177" s="3093"/>
      <c r="J177" s="3094"/>
      <c r="K177" s="3097"/>
      <c r="L177" s="3098"/>
      <c r="M177" s="3098"/>
      <c r="N177" s="3090"/>
      <c r="O177" s="3058"/>
      <c r="P177" s="3059"/>
      <c r="Q177" s="3059"/>
      <c r="R177" s="3059"/>
      <c r="S177" s="3060"/>
      <c r="T177" s="1405" t="s">
        <v>2341</v>
      </c>
      <c r="V177" s="1406"/>
      <c r="W177" s="1398"/>
      <c r="X177" s="1399"/>
      <c r="Y177" s="1399"/>
      <c r="Z177" s="1399"/>
      <c r="AA177" s="1399"/>
      <c r="AB177" s="1399"/>
      <c r="AC177" s="1400"/>
      <c r="AD177" s="1398"/>
      <c r="AE177" s="1399"/>
      <c r="AF177" s="1399"/>
      <c r="AG177" s="1399"/>
      <c r="AH177" s="1399"/>
      <c r="AI177" s="1399"/>
      <c r="AJ177" s="1400"/>
      <c r="AK177" s="1398"/>
      <c r="AL177" s="1399"/>
      <c r="AM177" s="1399"/>
      <c r="AN177" s="1399"/>
      <c r="AO177" s="1399"/>
      <c r="AP177" s="1399"/>
      <c r="AQ177" s="1400"/>
      <c r="AR177" s="1398"/>
      <c r="AS177" s="1399"/>
      <c r="AT177" s="1399"/>
      <c r="AU177" s="1399"/>
      <c r="AV177" s="1399"/>
      <c r="AW177" s="1399"/>
      <c r="AX177" s="1400"/>
      <c r="AY177" s="1398"/>
      <c r="AZ177" s="1399"/>
      <c r="BA177" s="1401"/>
      <c r="BB177" s="3064"/>
      <c r="BC177" s="3065"/>
      <c r="BD177" s="3066"/>
      <c r="BE177" s="3067"/>
      <c r="BF177" s="3068"/>
      <c r="BG177" s="3069"/>
      <c r="BH177" s="3069"/>
      <c r="BI177" s="3069"/>
      <c r="BJ177" s="3070"/>
    </row>
    <row r="178" spans="2:62" ht="20.25" customHeight="1" x14ac:dyDescent="0.2">
      <c r="B178" s="3107"/>
      <c r="C178" s="3110"/>
      <c r="D178" s="3111"/>
      <c r="E178" s="1407"/>
      <c r="F178" s="1408">
        <f>C177</f>
        <v>0</v>
      </c>
      <c r="G178" s="1407"/>
      <c r="H178" s="1408">
        <f>I177</f>
        <v>0</v>
      </c>
      <c r="I178" s="3112"/>
      <c r="J178" s="3113"/>
      <c r="K178" s="3114"/>
      <c r="L178" s="3115"/>
      <c r="M178" s="3115"/>
      <c r="N178" s="3111"/>
      <c r="O178" s="3058"/>
      <c r="P178" s="3059"/>
      <c r="Q178" s="3059"/>
      <c r="R178" s="3059"/>
      <c r="S178" s="3060"/>
      <c r="T178" s="1402" t="s">
        <v>2344</v>
      </c>
      <c r="U178" s="1403"/>
      <c r="V178" s="1404"/>
      <c r="W178" s="1390" t="str">
        <f>IF(W177="","",VLOOKUP(W177,'シフト記号表（従来型・ユニット型共通）'!$C$6:$L$47,10,FALSE))</f>
        <v/>
      </c>
      <c r="X178" s="1391" t="str">
        <f>IF(X177="","",VLOOKUP(X177,'シフト記号表（従来型・ユニット型共通）'!$C$6:$L$47,10,FALSE))</f>
        <v/>
      </c>
      <c r="Y178" s="1391" t="str">
        <f>IF(Y177="","",VLOOKUP(Y177,'シフト記号表（従来型・ユニット型共通）'!$C$6:$L$47,10,FALSE))</f>
        <v/>
      </c>
      <c r="Z178" s="1391" t="str">
        <f>IF(Z177="","",VLOOKUP(Z177,'シフト記号表（従来型・ユニット型共通）'!$C$6:$L$47,10,FALSE))</f>
        <v/>
      </c>
      <c r="AA178" s="1391" t="str">
        <f>IF(AA177="","",VLOOKUP(AA177,'シフト記号表（従来型・ユニット型共通）'!$C$6:$L$47,10,FALSE))</f>
        <v/>
      </c>
      <c r="AB178" s="1391" t="str">
        <f>IF(AB177="","",VLOOKUP(AB177,'シフト記号表（従来型・ユニット型共通）'!$C$6:$L$47,10,FALSE))</f>
        <v/>
      </c>
      <c r="AC178" s="1392" t="str">
        <f>IF(AC177="","",VLOOKUP(AC177,'シフト記号表（従来型・ユニット型共通）'!$C$6:$L$47,10,FALSE))</f>
        <v/>
      </c>
      <c r="AD178" s="1390" t="str">
        <f>IF(AD177="","",VLOOKUP(AD177,'シフト記号表（従来型・ユニット型共通）'!$C$6:$L$47,10,FALSE))</f>
        <v/>
      </c>
      <c r="AE178" s="1391" t="str">
        <f>IF(AE177="","",VLOOKUP(AE177,'シフト記号表（従来型・ユニット型共通）'!$C$6:$L$47,10,FALSE))</f>
        <v/>
      </c>
      <c r="AF178" s="1391" t="str">
        <f>IF(AF177="","",VLOOKUP(AF177,'シフト記号表（従来型・ユニット型共通）'!$C$6:$L$47,10,FALSE))</f>
        <v/>
      </c>
      <c r="AG178" s="1391" t="str">
        <f>IF(AG177="","",VLOOKUP(AG177,'シフト記号表（従来型・ユニット型共通）'!$C$6:$L$47,10,FALSE))</f>
        <v/>
      </c>
      <c r="AH178" s="1391" t="str">
        <f>IF(AH177="","",VLOOKUP(AH177,'シフト記号表（従来型・ユニット型共通）'!$C$6:$L$47,10,FALSE))</f>
        <v/>
      </c>
      <c r="AI178" s="1391" t="str">
        <f>IF(AI177="","",VLOOKUP(AI177,'シフト記号表（従来型・ユニット型共通）'!$C$6:$L$47,10,FALSE))</f>
        <v/>
      </c>
      <c r="AJ178" s="1392" t="str">
        <f>IF(AJ177="","",VLOOKUP(AJ177,'シフト記号表（従来型・ユニット型共通）'!$C$6:$L$47,10,FALSE))</f>
        <v/>
      </c>
      <c r="AK178" s="1390" t="str">
        <f>IF(AK177="","",VLOOKUP(AK177,'シフト記号表（従来型・ユニット型共通）'!$C$6:$L$47,10,FALSE))</f>
        <v/>
      </c>
      <c r="AL178" s="1391" t="str">
        <f>IF(AL177="","",VLOOKUP(AL177,'シフト記号表（従来型・ユニット型共通）'!$C$6:$L$47,10,FALSE))</f>
        <v/>
      </c>
      <c r="AM178" s="1391" t="str">
        <f>IF(AM177="","",VLOOKUP(AM177,'シフト記号表（従来型・ユニット型共通）'!$C$6:$L$47,10,FALSE))</f>
        <v/>
      </c>
      <c r="AN178" s="1391" t="str">
        <f>IF(AN177="","",VLOOKUP(AN177,'シフト記号表（従来型・ユニット型共通）'!$C$6:$L$47,10,FALSE))</f>
        <v/>
      </c>
      <c r="AO178" s="1391" t="str">
        <f>IF(AO177="","",VLOOKUP(AO177,'シフト記号表（従来型・ユニット型共通）'!$C$6:$L$47,10,FALSE))</f>
        <v/>
      </c>
      <c r="AP178" s="1391" t="str">
        <f>IF(AP177="","",VLOOKUP(AP177,'シフト記号表（従来型・ユニット型共通）'!$C$6:$L$47,10,FALSE))</f>
        <v/>
      </c>
      <c r="AQ178" s="1392" t="str">
        <f>IF(AQ177="","",VLOOKUP(AQ177,'シフト記号表（従来型・ユニット型共通）'!$C$6:$L$47,10,FALSE))</f>
        <v/>
      </c>
      <c r="AR178" s="1390" t="str">
        <f>IF(AR177="","",VLOOKUP(AR177,'シフト記号表（従来型・ユニット型共通）'!$C$6:$L$47,10,FALSE))</f>
        <v/>
      </c>
      <c r="AS178" s="1391" t="str">
        <f>IF(AS177="","",VLOOKUP(AS177,'シフト記号表（従来型・ユニット型共通）'!$C$6:$L$47,10,FALSE))</f>
        <v/>
      </c>
      <c r="AT178" s="1391" t="str">
        <f>IF(AT177="","",VLOOKUP(AT177,'シフト記号表（従来型・ユニット型共通）'!$C$6:$L$47,10,FALSE))</f>
        <v/>
      </c>
      <c r="AU178" s="1391" t="str">
        <f>IF(AU177="","",VLOOKUP(AU177,'シフト記号表（従来型・ユニット型共通）'!$C$6:$L$47,10,FALSE))</f>
        <v/>
      </c>
      <c r="AV178" s="1391" t="str">
        <f>IF(AV177="","",VLOOKUP(AV177,'シフト記号表（従来型・ユニット型共通）'!$C$6:$L$47,10,FALSE))</f>
        <v/>
      </c>
      <c r="AW178" s="1391" t="str">
        <f>IF(AW177="","",VLOOKUP(AW177,'シフト記号表（従来型・ユニット型共通）'!$C$6:$L$47,10,FALSE))</f>
        <v/>
      </c>
      <c r="AX178" s="1392" t="str">
        <f>IF(AX177="","",VLOOKUP(AX177,'シフト記号表（従来型・ユニット型共通）'!$C$6:$L$47,10,FALSE))</f>
        <v/>
      </c>
      <c r="AY178" s="1390" t="str">
        <f>IF(AY177="","",VLOOKUP(AY177,'シフト記号表（従来型・ユニット型共通）'!$C$6:$L$47,10,FALSE))</f>
        <v/>
      </c>
      <c r="AZ178" s="1391" t="str">
        <f>IF(AZ177="","",VLOOKUP(AZ177,'シフト記号表（従来型・ユニット型共通）'!$C$6:$L$47,10,FALSE))</f>
        <v/>
      </c>
      <c r="BA178" s="1391" t="str">
        <f>IF(BA177="","",VLOOKUP(BA177,'シフト記号表（従来型・ユニット型共通）'!$C$6:$L$47,10,FALSE))</f>
        <v/>
      </c>
      <c r="BB178" s="3104">
        <f>IF($BE$3="４週",SUM(W178:AX178),IF($BE$3="暦月",SUM(W178:BA178),""))</f>
        <v>0</v>
      </c>
      <c r="BC178" s="3105"/>
      <c r="BD178" s="3106">
        <f>IF($BE$3="４週",BB178/4,IF($BE$3="暦月",(BB178/($BE$8/7)),""))</f>
        <v>0</v>
      </c>
      <c r="BE178" s="3105"/>
      <c r="BF178" s="3101"/>
      <c r="BG178" s="3102"/>
      <c r="BH178" s="3102"/>
      <c r="BI178" s="3102"/>
      <c r="BJ178" s="3103"/>
    </row>
    <row r="179" spans="2:62" ht="20.25" customHeight="1" x14ac:dyDescent="0.2">
      <c r="B179" s="3079">
        <f>B177+1</f>
        <v>82</v>
      </c>
      <c r="C179" s="3089"/>
      <c r="D179" s="3090"/>
      <c r="E179" s="1385"/>
      <c r="F179" s="1386"/>
      <c r="G179" s="1385"/>
      <c r="H179" s="1386"/>
      <c r="I179" s="3093"/>
      <c r="J179" s="3094"/>
      <c r="K179" s="3097"/>
      <c r="L179" s="3098"/>
      <c r="M179" s="3098"/>
      <c r="N179" s="3090"/>
      <c r="O179" s="3058"/>
      <c r="P179" s="3059"/>
      <c r="Q179" s="3059"/>
      <c r="R179" s="3059"/>
      <c r="S179" s="3060"/>
      <c r="T179" s="1405" t="s">
        <v>2341</v>
      </c>
      <c r="V179" s="1406"/>
      <c r="W179" s="1398"/>
      <c r="X179" s="1399"/>
      <c r="Y179" s="1399"/>
      <c r="Z179" s="1399"/>
      <c r="AA179" s="1399"/>
      <c r="AB179" s="1399"/>
      <c r="AC179" s="1400"/>
      <c r="AD179" s="1398"/>
      <c r="AE179" s="1399"/>
      <c r="AF179" s="1399"/>
      <c r="AG179" s="1399"/>
      <c r="AH179" s="1399"/>
      <c r="AI179" s="1399"/>
      <c r="AJ179" s="1400"/>
      <c r="AK179" s="1398"/>
      <c r="AL179" s="1399"/>
      <c r="AM179" s="1399"/>
      <c r="AN179" s="1399"/>
      <c r="AO179" s="1399"/>
      <c r="AP179" s="1399"/>
      <c r="AQ179" s="1400"/>
      <c r="AR179" s="1398"/>
      <c r="AS179" s="1399"/>
      <c r="AT179" s="1399"/>
      <c r="AU179" s="1399"/>
      <c r="AV179" s="1399"/>
      <c r="AW179" s="1399"/>
      <c r="AX179" s="1400"/>
      <c r="AY179" s="1398"/>
      <c r="AZ179" s="1399"/>
      <c r="BA179" s="1401"/>
      <c r="BB179" s="3064"/>
      <c r="BC179" s="3065"/>
      <c r="BD179" s="3066"/>
      <c r="BE179" s="3067"/>
      <c r="BF179" s="3068"/>
      <c r="BG179" s="3069"/>
      <c r="BH179" s="3069"/>
      <c r="BI179" s="3069"/>
      <c r="BJ179" s="3070"/>
    </row>
    <row r="180" spans="2:62" ht="20.25" customHeight="1" x14ac:dyDescent="0.2">
      <c r="B180" s="3107"/>
      <c r="C180" s="3110"/>
      <c r="D180" s="3111"/>
      <c r="E180" s="1407"/>
      <c r="F180" s="1408">
        <f>C179</f>
        <v>0</v>
      </c>
      <c r="G180" s="1407"/>
      <c r="H180" s="1408">
        <f>I179</f>
        <v>0</v>
      </c>
      <c r="I180" s="3112"/>
      <c r="J180" s="3113"/>
      <c r="K180" s="3114"/>
      <c r="L180" s="3115"/>
      <c r="M180" s="3115"/>
      <c r="N180" s="3111"/>
      <c r="O180" s="3058"/>
      <c r="P180" s="3059"/>
      <c r="Q180" s="3059"/>
      <c r="R180" s="3059"/>
      <c r="S180" s="3060"/>
      <c r="T180" s="1402" t="s">
        <v>2344</v>
      </c>
      <c r="U180" s="1403"/>
      <c r="V180" s="1404"/>
      <c r="W180" s="1390" t="str">
        <f>IF(W179="","",VLOOKUP(W179,'シフト記号表（従来型・ユニット型共通）'!$C$6:$L$47,10,FALSE))</f>
        <v/>
      </c>
      <c r="X180" s="1391" t="str">
        <f>IF(X179="","",VLOOKUP(X179,'シフト記号表（従来型・ユニット型共通）'!$C$6:$L$47,10,FALSE))</f>
        <v/>
      </c>
      <c r="Y180" s="1391" t="str">
        <f>IF(Y179="","",VLOOKUP(Y179,'シフト記号表（従来型・ユニット型共通）'!$C$6:$L$47,10,FALSE))</f>
        <v/>
      </c>
      <c r="Z180" s="1391" t="str">
        <f>IF(Z179="","",VLOOKUP(Z179,'シフト記号表（従来型・ユニット型共通）'!$C$6:$L$47,10,FALSE))</f>
        <v/>
      </c>
      <c r="AA180" s="1391" t="str">
        <f>IF(AA179="","",VLOOKUP(AA179,'シフト記号表（従来型・ユニット型共通）'!$C$6:$L$47,10,FALSE))</f>
        <v/>
      </c>
      <c r="AB180" s="1391" t="str">
        <f>IF(AB179="","",VLOOKUP(AB179,'シフト記号表（従来型・ユニット型共通）'!$C$6:$L$47,10,FALSE))</f>
        <v/>
      </c>
      <c r="AC180" s="1392" t="str">
        <f>IF(AC179="","",VLOOKUP(AC179,'シフト記号表（従来型・ユニット型共通）'!$C$6:$L$47,10,FALSE))</f>
        <v/>
      </c>
      <c r="AD180" s="1390" t="str">
        <f>IF(AD179="","",VLOOKUP(AD179,'シフト記号表（従来型・ユニット型共通）'!$C$6:$L$47,10,FALSE))</f>
        <v/>
      </c>
      <c r="AE180" s="1391" t="str">
        <f>IF(AE179="","",VLOOKUP(AE179,'シフト記号表（従来型・ユニット型共通）'!$C$6:$L$47,10,FALSE))</f>
        <v/>
      </c>
      <c r="AF180" s="1391" t="str">
        <f>IF(AF179="","",VLOOKUP(AF179,'シフト記号表（従来型・ユニット型共通）'!$C$6:$L$47,10,FALSE))</f>
        <v/>
      </c>
      <c r="AG180" s="1391" t="str">
        <f>IF(AG179="","",VLOOKUP(AG179,'シフト記号表（従来型・ユニット型共通）'!$C$6:$L$47,10,FALSE))</f>
        <v/>
      </c>
      <c r="AH180" s="1391" t="str">
        <f>IF(AH179="","",VLOOKUP(AH179,'シフト記号表（従来型・ユニット型共通）'!$C$6:$L$47,10,FALSE))</f>
        <v/>
      </c>
      <c r="AI180" s="1391" t="str">
        <f>IF(AI179="","",VLOOKUP(AI179,'シフト記号表（従来型・ユニット型共通）'!$C$6:$L$47,10,FALSE))</f>
        <v/>
      </c>
      <c r="AJ180" s="1392" t="str">
        <f>IF(AJ179="","",VLOOKUP(AJ179,'シフト記号表（従来型・ユニット型共通）'!$C$6:$L$47,10,FALSE))</f>
        <v/>
      </c>
      <c r="AK180" s="1390" t="str">
        <f>IF(AK179="","",VLOOKUP(AK179,'シフト記号表（従来型・ユニット型共通）'!$C$6:$L$47,10,FALSE))</f>
        <v/>
      </c>
      <c r="AL180" s="1391" t="str">
        <f>IF(AL179="","",VLOOKUP(AL179,'シフト記号表（従来型・ユニット型共通）'!$C$6:$L$47,10,FALSE))</f>
        <v/>
      </c>
      <c r="AM180" s="1391" t="str">
        <f>IF(AM179="","",VLOOKUP(AM179,'シフト記号表（従来型・ユニット型共通）'!$C$6:$L$47,10,FALSE))</f>
        <v/>
      </c>
      <c r="AN180" s="1391" t="str">
        <f>IF(AN179="","",VLOOKUP(AN179,'シフト記号表（従来型・ユニット型共通）'!$C$6:$L$47,10,FALSE))</f>
        <v/>
      </c>
      <c r="AO180" s="1391" t="str">
        <f>IF(AO179="","",VLOOKUP(AO179,'シフト記号表（従来型・ユニット型共通）'!$C$6:$L$47,10,FALSE))</f>
        <v/>
      </c>
      <c r="AP180" s="1391" t="str">
        <f>IF(AP179="","",VLOOKUP(AP179,'シフト記号表（従来型・ユニット型共通）'!$C$6:$L$47,10,FALSE))</f>
        <v/>
      </c>
      <c r="AQ180" s="1392" t="str">
        <f>IF(AQ179="","",VLOOKUP(AQ179,'シフト記号表（従来型・ユニット型共通）'!$C$6:$L$47,10,FALSE))</f>
        <v/>
      </c>
      <c r="AR180" s="1390" t="str">
        <f>IF(AR179="","",VLOOKUP(AR179,'シフト記号表（従来型・ユニット型共通）'!$C$6:$L$47,10,FALSE))</f>
        <v/>
      </c>
      <c r="AS180" s="1391" t="str">
        <f>IF(AS179="","",VLOOKUP(AS179,'シフト記号表（従来型・ユニット型共通）'!$C$6:$L$47,10,FALSE))</f>
        <v/>
      </c>
      <c r="AT180" s="1391" t="str">
        <f>IF(AT179="","",VLOOKUP(AT179,'シフト記号表（従来型・ユニット型共通）'!$C$6:$L$47,10,FALSE))</f>
        <v/>
      </c>
      <c r="AU180" s="1391" t="str">
        <f>IF(AU179="","",VLOOKUP(AU179,'シフト記号表（従来型・ユニット型共通）'!$C$6:$L$47,10,FALSE))</f>
        <v/>
      </c>
      <c r="AV180" s="1391" t="str">
        <f>IF(AV179="","",VLOOKUP(AV179,'シフト記号表（従来型・ユニット型共通）'!$C$6:$L$47,10,FALSE))</f>
        <v/>
      </c>
      <c r="AW180" s="1391" t="str">
        <f>IF(AW179="","",VLOOKUP(AW179,'シフト記号表（従来型・ユニット型共通）'!$C$6:$L$47,10,FALSE))</f>
        <v/>
      </c>
      <c r="AX180" s="1392" t="str">
        <f>IF(AX179="","",VLOOKUP(AX179,'シフト記号表（従来型・ユニット型共通）'!$C$6:$L$47,10,FALSE))</f>
        <v/>
      </c>
      <c r="AY180" s="1390" t="str">
        <f>IF(AY179="","",VLOOKUP(AY179,'シフト記号表（従来型・ユニット型共通）'!$C$6:$L$47,10,FALSE))</f>
        <v/>
      </c>
      <c r="AZ180" s="1391" t="str">
        <f>IF(AZ179="","",VLOOKUP(AZ179,'シフト記号表（従来型・ユニット型共通）'!$C$6:$L$47,10,FALSE))</f>
        <v/>
      </c>
      <c r="BA180" s="1391" t="str">
        <f>IF(BA179="","",VLOOKUP(BA179,'シフト記号表（従来型・ユニット型共通）'!$C$6:$L$47,10,FALSE))</f>
        <v/>
      </c>
      <c r="BB180" s="3104">
        <f>IF($BE$3="４週",SUM(W180:AX180),IF($BE$3="暦月",SUM(W180:BA180),""))</f>
        <v>0</v>
      </c>
      <c r="BC180" s="3105"/>
      <c r="BD180" s="3106">
        <f>IF($BE$3="４週",BB180/4,IF($BE$3="暦月",(BB180/($BE$8/7)),""))</f>
        <v>0</v>
      </c>
      <c r="BE180" s="3105"/>
      <c r="BF180" s="3101"/>
      <c r="BG180" s="3102"/>
      <c r="BH180" s="3102"/>
      <c r="BI180" s="3102"/>
      <c r="BJ180" s="3103"/>
    </row>
    <row r="181" spans="2:62" ht="20.25" customHeight="1" x14ac:dyDescent="0.2">
      <c r="B181" s="3079">
        <f>B179+1</f>
        <v>83</v>
      </c>
      <c r="C181" s="3089"/>
      <c r="D181" s="3090"/>
      <c r="E181" s="1385"/>
      <c r="F181" s="1386"/>
      <c r="G181" s="1385"/>
      <c r="H181" s="1386"/>
      <c r="I181" s="3093"/>
      <c r="J181" s="3094"/>
      <c r="K181" s="3097"/>
      <c r="L181" s="3098"/>
      <c r="M181" s="3098"/>
      <c r="N181" s="3090"/>
      <c r="O181" s="3058"/>
      <c r="P181" s="3059"/>
      <c r="Q181" s="3059"/>
      <c r="R181" s="3059"/>
      <c r="S181" s="3060"/>
      <c r="T181" s="1405" t="s">
        <v>2341</v>
      </c>
      <c r="V181" s="1406"/>
      <c r="W181" s="1398"/>
      <c r="X181" s="1399"/>
      <c r="Y181" s="1399"/>
      <c r="Z181" s="1399"/>
      <c r="AA181" s="1399"/>
      <c r="AB181" s="1399"/>
      <c r="AC181" s="1400"/>
      <c r="AD181" s="1398"/>
      <c r="AE181" s="1399"/>
      <c r="AF181" s="1399"/>
      <c r="AG181" s="1399"/>
      <c r="AH181" s="1399"/>
      <c r="AI181" s="1399"/>
      <c r="AJ181" s="1400"/>
      <c r="AK181" s="1398"/>
      <c r="AL181" s="1399"/>
      <c r="AM181" s="1399"/>
      <c r="AN181" s="1399"/>
      <c r="AO181" s="1399"/>
      <c r="AP181" s="1399"/>
      <c r="AQ181" s="1400"/>
      <c r="AR181" s="1398"/>
      <c r="AS181" s="1399"/>
      <c r="AT181" s="1399"/>
      <c r="AU181" s="1399"/>
      <c r="AV181" s="1399"/>
      <c r="AW181" s="1399"/>
      <c r="AX181" s="1400"/>
      <c r="AY181" s="1398"/>
      <c r="AZ181" s="1399"/>
      <c r="BA181" s="1401"/>
      <c r="BB181" s="3064"/>
      <c r="BC181" s="3065"/>
      <c r="BD181" s="3066"/>
      <c r="BE181" s="3067"/>
      <c r="BF181" s="3068"/>
      <c r="BG181" s="3069"/>
      <c r="BH181" s="3069"/>
      <c r="BI181" s="3069"/>
      <c r="BJ181" s="3070"/>
    </row>
    <row r="182" spans="2:62" ht="20.25" customHeight="1" x14ac:dyDescent="0.2">
      <c r="B182" s="3107"/>
      <c r="C182" s="3110"/>
      <c r="D182" s="3111"/>
      <c r="E182" s="1407"/>
      <c r="F182" s="1408">
        <f>C181</f>
        <v>0</v>
      </c>
      <c r="G182" s="1407"/>
      <c r="H182" s="1408">
        <f>I181</f>
        <v>0</v>
      </c>
      <c r="I182" s="3112"/>
      <c r="J182" s="3113"/>
      <c r="K182" s="3114"/>
      <c r="L182" s="3115"/>
      <c r="M182" s="3115"/>
      <c r="N182" s="3111"/>
      <c r="O182" s="3058"/>
      <c r="P182" s="3059"/>
      <c r="Q182" s="3059"/>
      <c r="R182" s="3059"/>
      <c r="S182" s="3060"/>
      <c r="T182" s="1402" t="s">
        <v>2344</v>
      </c>
      <c r="U182" s="1403"/>
      <c r="V182" s="1404"/>
      <c r="W182" s="1390" t="str">
        <f>IF(W181="","",VLOOKUP(W181,'シフト記号表（従来型・ユニット型共通）'!$C$6:$L$47,10,FALSE))</f>
        <v/>
      </c>
      <c r="X182" s="1391" t="str">
        <f>IF(X181="","",VLOOKUP(X181,'シフト記号表（従来型・ユニット型共通）'!$C$6:$L$47,10,FALSE))</f>
        <v/>
      </c>
      <c r="Y182" s="1391" t="str">
        <f>IF(Y181="","",VLOOKUP(Y181,'シフト記号表（従来型・ユニット型共通）'!$C$6:$L$47,10,FALSE))</f>
        <v/>
      </c>
      <c r="Z182" s="1391" t="str">
        <f>IF(Z181="","",VLOOKUP(Z181,'シフト記号表（従来型・ユニット型共通）'!$C$6:$L$47,10,FALSE))</f>
        <v/>
      </c>
      <c r="AA182" s="1391" t="str">
        <f>IF(AA181="","",VLOOKUP(AA181,'シフト記号表（従来型・ユニット型共通）'!$C$6:$L$47,10,FALSE))</f>
        <v/>
      </c>
      <c r="AB182" s="1391" t="str">
        <f>IF(AB181="","",VLOOKUP(AB181,'シフト記号表（従来型・ユニット型共通）'!$C$6:$L$47,10,FALSE))</f>
        <v/>
      </c>
      <c r="AC182" s="1392" t="str">
        <f>IF(AC181="","",VLOOKUP(AC181,'シフト記号表（従来型・ユニット型共通）'!$C$6:$L$47,10,FALSE))</f>
        <v/>
      </c>
      <c r="AD182" s="1390" t="str">
        <f>IF(AD181="","",VLOOKUP(AD181,'シフト記号表（従来型・ユニット型共通）'!$C$6:$L$47,10,FALSE))</f>
        <v/>
      </c>
      <c r="AE182" s="1391" t="str">
        <f>IF(AE181="","",VLOOKUP(AE181,'シフト記号表（従来型・ユニット型共通）'!$C$6:$L$47,10,FALSE))</f>
        <v/>
      </c>
      <c r="AF182" s="1391" t="str">
        <f>IF(AF181="","",VLOOKUP(AF181,'シフト記号表（従来型・ユニット型共通）'!$C$6:$L$47,10,FALSE))</f>
        <v/>
      </c>
      <c r="AG182" s="1391" t="str">
        <f>IF(AG181="","",VLOOKUP(AG181,'シフト記号表（従来型・ユニット型共通）'!$C$6:$L$47,10,FALSE))</f>
        <v/>
      </c>
      <c r="AH182" s="1391" t="str">
        <f>IF(AH181="","",VLOOKUP(AH181,'シフト記号表（従来型・ユニット型共通）'!$C$6:$L$47,10,FALSE))</f>
        <v/>
      </c>
      <c r="AI182" s="1391" t="str">
        <f>IF(AI181="","",VLOOKUP(AI181,'シフト記号表（従来型・ユニット型共通）'!$C$6:$L$47,10,FALSE))</f>
        <v/>
      </c>
      <c r="AJ182" s="1392" t="str">
        <f>IF(AJ181="","",VLOOKUP(AJ181,'シフト記号表（従来型・ユニット型共通）'!$C$6:$L$47,10,FALSE))</f>
        <v/>
      </c>
      <c r="AK182" s="1390" t="str">
        <f>IF(AK181="","",VLOOKUP(AK181,'シフト記号表（従来型・ユニット型共通）'!$C$6:$L$47,10,FALSE))</f>
        <v/>
      </c>
      <c r="AL182" s="1391" t="str">
        <f>IF(AL181="","",VLOOKUP(AL181,'シフト記号表（従来型・ユニット型共通）'!$C$6:$L$47,10,FALSE))</f>
        <v/>
      </c>
      <c r="AM182" s="1391" t="str">
        <f>IF(AM181="","",VLOOKUP(AM181,'シフト記号表（従来型・ユニット型共通）'!$C$6:$L$47,10,FALSE))</f>
        <v/>
      </c>
      <c r="AN182" s="1391" t="str">
        <f>IF(AN181="","",VLOOKUP(AN181,'シフト記号表（従来型・ユニット型共通）'!$C$6:$L$47,10,FALSE))</f>
        <v/>
      </c>
      <c r="AO182" s="1391" t="str">
        <f>IF(AO181="","",VLOOKUP(AO181,'シフト記号表（従来型・ユニット型共通）'!$C$6:$L$47,10,FALSE))</f>
        <v/>
      </c>
      <c r="AP182" s="1391" t="str">
        <f>IF(AP181="","",VLOOKUP(AP181,'シフト記号表（従来型・ユニット型共通）'!$C$6:$L$47,10,FALSE))</f>
        <v/>
      </c>
      <c r="AQ182" s="1392" t="str">
        <f>IF(AQ181="","",VLOOKUP(AQ181,'シフト記号表（従来型・ユニット型共通）'!$C$6:$L$47,10,FALSE))</f>
        <v/>
      </c>
      <c r="AR182" s="1390" t="str">
        <f>IF(AR181="","",VLOOKUP(AR181,'シフト記号表（従来型・ユニット型共通）'!$C$6:$L$47,10,FALSE))</f>
        <v/>
      </c>
      <c r="AS182" s="1391" t="str">
        <f>IF(AS181="","",VLOOKUP(AS181,'シフト記号表（従来型・ユニット型共通）'!$C$6:$L$47,10,FALSE))</f>
        <v/>
      </c>
      <c r="AT182" s="1391" t="str">
        <f>IF(AT181="","",VLOOKUP(AT181,'シフト記号表（従来型・ユニット型共通）'!$C$6:$L$47,10,FALSE))</f>
        <v/>
      </c>
      <c r="AU182" s="1391" t="str">
        <f>IF(AU181="","",VLOOKUP(AU181,'シフト記号表（従来型・ユニット型共通）'!$C$6:$L$47,10,FALSE))</f>
        <v/>
      </c>
      <c r="AV182" s="1391" t="str">
        <f>IF(AV181="","",VLOOKUP(AV181,'シフト記号表（従来型・ユニット型共通）'!$C$6:$L$47,10,FALSE))</f>
        <v/>
      </c>
      <c r="AW182" s="1391" t="str">
        <f>IF(AW181="","",VLOOKUP(AW181,'シフト記号表（従来型・ユニット型共通）'!$C$6:$L$47,10,FALSE))</f>
        <v/>
      </c>
      <c r="AX182" s="1392" t="str">
        <f>IF(AX181="","",VLOOKUP(AX181,'シフト記号表（従来型・ユニット型共通）'!$C$6:$L$47,10,FALSE))</f>
        <v/>
      </c>
      <c r="AY182" s="1390" t="str">
        <f>IF(AY181="","",VLOOKUP(AY181,'シフト記号表（従来型・ユニット型共通）'!$C$6:$L$47,10,FALSE))</f>
        <v/>
      </c>
      <c r="AZ182" s="1391" t="str">
        <f>IF(AZ181="","",VLOOKUP(AZ181,'シフト記号表（従来型・ユニット型共通）'!$C$6:$L$47,10,FALSE))</f>
        <v/>
      </c>
      <c r="BA182" s="1391" t="str">
        <f>IF(BA181="","",VLOOKUP(BA181,'シフト記号表（従来型・ユニット型共通）'!$C$6:$L$47,10,FALSE))</f>
        <v/>
      </c>
      <c r="BB182" s="3104">
        <f>IF($BE$3="４週",SUM(W182:AX182),IF($BE$3="暦月",SUM(W182:BA182),""))</f>
        <v>0</v>
      </c>
      <c r="BC182" s="3105"/>
      <c r="BD182" s="3106">
        <f>IF($BE$3="４週",BB182/4,IF($BE$3="暦月",(BB182/($BE$8/7)),""))</f>
        <v>0</v>
      </c>
      <c r="BE182" s="3105"/>
      <c r="BF182" s="3101"/>
      <c r="BG182" s="3102"/>
      <c r="BH182" s="3102"/>
      <c r="BI182" s="3102"/>
      <c r="BJ182" s="3103"/>
    </row>
    <row r="183" spans="2:62" ht="20.25" customHeight="1" x14ac:dyDescent="0.2">
      <c r="B183" s="3079">
        <f>B181+1</f>
        <v>84</v>
      </c>
      <c r="C183" s="3089"/>
      <c r="D183" s="3090"/>
      <c r="E183" s="1385"/>
      <c r="F183" s="1386"/>
      <c r="G183" s="1385"/>
      <c r="H183" s="1386"/>
      <c r="I183" s="3093"/>
      <c r="J183" s="3094"/>
      <c r="K183" s="3097"/>
      <c r="L183" s="3098"/>
      <c r="M183" s="3098"/>
      <c r="N183" s="3090"/>
      <c r="O183" s="3058"/>
      <c r="P183" s="3059"/>
      <c r="Q183" s="3059"/>
      <c r="R183" s="3059"/>
      <c r="S183" s="3060"/>
      <c r="T183" s="1405" t="s">
        <v>2341</v>
      </c>
      <c r="V183" s="1406"/>
      <c r="W183" s="1398"/>
      <c r="X183" s="1399"/>
      <c r="Y183" s="1399"/>
      <c r="Z183" s="1399"/>
      <c r="AA183" s="1399"/>
      <c r="AB183" s="1399"/>
      <c r="AC183" s="1400"/>
      <c r="AD183" s="1398"/>
      <c r="AE183" s="1399"/>
      <c r="AF183" s="1399"/>
      <c r="AG183" s="1399"/>
      <c r="AH183" s="1399"/>
      <c r="AI183" s="1399"/>
      <c r="AJ183" s="1400"/>
      <c r="AK183" s="1398"/>
      <c r="AL183" s="1399"/>
      <c r="AM183" s="1399"/>
      <c r="AN183" s="1399"/>
      <c r="AO183" s="1399"/>
      <c r="AP183" s="1399"/>
      <c r="AQ183" s="1400"/>
      <c r="AR183" s="1398"/>
      <c r="AS183" s="1399"/>
      <c r="AT183" s="1399"/>
      <c r="AU183" s="1399"/>
      <c r="AV183" s="1399"/>
      <c r="AW183" s="1399"/>
      <c r="AX183" s="1400"/>
      <c r="AY183" s="1398"/>
      <c r="AZ183" s="1399"/>
      <c r="BA183" s="1401"/>
      <c r="BB183" s="3064"/>
      <c r="BC183" s="3065"/>
      <c r="BD183" s="3066"/>
      <c r="BE183" s="3067"/>
      <c r="BF183" s="3068"/>
      <c r="BG183" s="3069"/>
      <c r="BH183" s="3069"/>
      <c r="BI183" s="3069"/>
      <c r="BJ183" s="3070"/>
    </row>
    <row r="184" spans="2:62" ht="20.25" customHeight="1" x14ac:dyDescent="0.2">
      <c r="B184" s="3107"/>
      <c r="C184" s="3110"/>
      <c r="D184" s="3111"/>
      <c r="E184" s="1407"/>
      <c r="F184" s="1408">
        <f>C183</f>
        <v>0</v>
      </c>
      <c r="G184" s="1407"/>
      <c r="H184" s="1408">
        <f>I183</f>
        <v>0</v>
      </c>
      <c r="I184" s="3112"/>
      <c r="J184" s="3113"/>
      <c r="K184" s="3114"/>
      <c r="L184" s="3115"/>
      <c r="M184" s="3115"/>
      <c r="N184" s="3111"/>
      <c r="O184" s="3058"/>
      <c r="P184" s="3059"/>
      <c r="Q184" s="3059"/>
      <c r="R184" s="3059"/>
      <c r="S184" s="3060"/>
      <c r="T184" s="1402" t="s">
        <v>2344</v>
      </c>
      <c r="U184" s="1403"/>
      <c r="V184" s="1404"/>
      <c r="W184" s="1390" t="str">
        <f>IF(W183="","",VLOOKUP(W183,'シフト記号表（従来型・ユニット型共通）'!$C$6:$L$47,10,FALSE))</f>
        <v/>
      </c>
      <c r="X184" s="1391" t="str">
        <f>IF(X183="","",VLOOKUP(X183,'シフト記号表（従来型・ユニット型共通）'!$C$6:$L$47,10,FALSE))</f>
        <v/>
      </c>
      <c r="Y184" s="1391" t="str">
        <f>IF(Y183="","",VLOOKUP(Y183,'シフト記号表（従来型・ユニット型共通）'!$C$6:$L$47,10,FALSE))</f>
        <v/>
      </c>
      <c r="Z184" s="1391" t="str">
        <f>IF(Z183="","",VLOOKUP(Z183,'シフト記号表（従来型・ユニット型共通）'!$C$6:$L$47,10,FALSE))</f>
        <v/>
      </c>
      <c r="AA184" s="1391" t="str">
        <f>IF(AA183="","",VLOOKUP(AA183,'シフト記号表（従来型・ユニット型共通）'!$C$6:$L$47,10,FALSE))</f>
        <v/>
      </c>
      <c r="AB184" s="1391" t="str">
        <f>IF(AB183="","",VLOOKUP(AB183,'シフト記号表（従来型・ユニット型共通）'!$C$6:$L$47,10,FALSE))</f>
        <v/>
      </c>
      <c r="AC184" s="1392" t="str">
        <f>IF(AC183="","",VLOOKUP(AC183,'シフト記号表（従来型・ユニット型共通）'!$C$6:$L$47,10,FALSE))</f>
        <v/>
      </c>
      <c r="AD184" s="1390" t="str">
        <f>IF(AD183="","",VLOOKUP(AD183,'シフト記号表（従来型・ユニット型共通）'!$C$6:$L$47,10,FALSE))</f>
        <v/>
      </c>
      <c r="AE184" s="1391" t="str">
        <f>IF(AE183="","",VLOOKUP(AE183,'シフト記号表（従来型・ユニット型共通）'!$C$6:$L$47,10,FALSE))</f>
        <v/>
      </c>
      <c r="AF184" s="1391" t="str">
        <f>IF(AF183="","",VLOOKUP(AF183,'シフト記号表（従来型・ユニット型共通）'!$C$6:$L$47,10,FALSE))</f>
        <v/>
      </c>
      <c r="AG184" s="1391" t="str">
        <f>IF(AG183="","",VLOOKUP(AG183,'シフト記号表（従来型・ユニット型共通）'!$C$6:$L$47,10,FALSE))</f>
        <v/>
      </c>
      <c r="AH184" s="1391" t="str">
        <f>IF(AH183="","",VLOOKUP(AH183,'シフト記号表（従来型・ユニット型共通）'!$C$6:$L$47,10,FALSE))</f>
        <v/>
      </c>
      <c r="AI184" s="1391" t="str">
        <f>IF(AI183="","",VLOOKUP(AI183,'シフト記号表（従来型・ユニット型共通）'!$C$6:$L$47,10,FALSE))</f>
        <v/>
      </c>
      <c r="AJ184" s="1392" t="str">
        <f>IF(AJ183="","",VLOOKUP(AJ183,'シフト記号表（従来型・ユニット型共通）'!$C$6:$L$47,10,FALSE))</f>
        <v/>
      </c>
      <c r="AK184" s="1390" t="str">
        <f>IF(AK183="","",VLOOKUP(AK183,'シフト記号表（従来型・ユニット型共通）'!$C$6:$L$47,10,FALSE))</f>
        <v/>
      </c>
      <c r="AL184" s="1391" t="str">
        <f>IF(AL183="","",VLOOKUP(AL183,'シフト記号表（従来型・ユニット型共通）'!$C$6:$L$47,10,FALSE))</f>
        <v/>
      </c>
      <c r="AM184" s="1391" t="str">
        <f>IF(AM183="","",VLOOKUP(AM183,'シフト記号表（従来型・ユニット型共通）'!$C$6:$L$47,10,FALSE))</f>
        <v/>
      </c>
      <c r="AN184" s="1391" t="str">
        <f>IF(AN183="","",VLOOKUP(AN183,'シフト記号表（従来型・ユニット型共通）'!$C$6:$L$47,10,FALSE))</f>
        <v/>
      </c>
      <c r="AO184" s="1391" t="str">
        <f>IF(AO183="","",VLOOKUP(AO183,'シフト記号表（従来型・ユニット型共通）'!$C$6:$L$47,10,FALSE))</f>
        <v/>
      </c>
      <c r="AP184" s="1391" t="str">
        <f>IF(AP183="","",VLOOKUP(AP183,'シフト記号表（従来型・ユニット型共通）'!$C$6:$L$47,10,FALSE))</f>
        <v/>
      </c>
      <c r="AQ184" s="1392" t="str">
        <f>IF(AQ183="","",VLOOKUP(AQ183,'シフト記号表（従来型・ユニット型共通）'!$C$6:$L$47,10,FALSE))</f>
        <v/>
      </c>
      <c r="AR184" s="1390" t="str">
        <f>IF(AR183="","",VLOOKUP(AR183,'シフト記号表（従来型・ユニット型共通）'!$C$6:$L$47,10,FALSE))</f>
        <v/>
      </c>
      <c r="AS184" s="1391" t="str">
        <f>IF(AS183="","",VLOOKUP(AS183,'シフト記号表（従来型・ユニット型共通）'!$C$6:$L$47,10,FALSE))</f>
        <v/>
      </c>
      <c r="AT184" s="1391" t="str">
        <f>IF(AT183="","",VLOOKUP(AT183,'シフト記号表（従来型・ユニット型共通）'!$C$6:$L$47,10,FALSE))</f>
        <v/>
      </c>
      <c r="AU184" s="1391" t="str">
        <f>IF(AU183="","",VLOOKUP(AU183,'シフト記号表（従来型・ユニット型共通）'!$C$6:$L$47,10,FALSE))</f>
        <v/>
      </c>
      <c r="AV184" s="1391" t="str">
        <f>IF(AV183="","",VLOOKUP(AV183,'シフト記号表（従来型・ユニット型共通）'!$C$6:$L$47,10,FALSE))</f>
        <v/>
      </c>
      <c r="AW184" s="1391" t="str">
        <f>IF(AW183="","",VLOOKUP(AW183,'シフト記号表（従来型・ユニット型共通）'!$C$6:$L$47,10,FALSE))</f>
        <v/>
      </c>
      <c r="AX184" s="1392" t="str">
        <f>IF(AX183="","",VLOOKUP(AX183,'シフト記号表（従来型・ユニット型共通）'!$C$6:$L$47,10,FALSE))</f>
        <v/>
      </c>
      <c r="AY184" s="1390" t="str">
        <f>IF(AY183="","",VLOOKUP(AY183,'シフト記号表（従来型・ユニット型共通）'!$C$6:$L$47,10,FALSE))</f>
        <v/>
      </c>
      <c r="AZ184" s="1391" t="str">
        <f>IF(AZ183="","",VLOOKUP(AZ183,'シフト記号表（従来型・ユニット型共通）'!$C$6:$L$47,10,FALSE))</f>
        <v/>
      </c>
      <c r="BA184" s="1391" t="str">
        <f>IF(BA183="","",VLOOKUP(BA183,'シフト記号表（従来型・ユニット型共通）'!$C$6:$L$47,10,FALSE))</f>
        <v/>
      </c>
      <c r="BB184" s="3104">
        <f>IF($BE$3="４週",SUM(W184:AX184),IF($BE$3="暦月",SUM(W184:BA184),""))</f>
        <v>0</v>
      </c>
      <c r="BC184" s="3105"/>
      <c r="BD184" s="3106">
        <f>IF($BE$3="４週",BB184/4,IF($BE$3="暦月",(BB184/($BE$8/7)),""))</f>
        <v>0</v>
      </c>
      <c r="BE184" s="3105"/>
      <c r="BF184" s="3101"/>
      <c r="BG184" s="3102"/>
      <c r="BH184" s="3102"/>
      <c r="BI184" s="3102"/>
      <c r="BJ184" s="3103"/>
    </row>
    <row r="185" spans="2:62" ht="20.25" customHeight="1" x14ac:dyDescent="0.2">
      <c r="B185" s="3079">
        <f>B183+1</f>
        <v>85</v>
      </c>
      <c r="C185" s="3089"/>
      <c r="D185" s="3090"/>
      <c r="E185" s="1385"/>
      <c r="F185" s="1386"/>
      <c r="G185" s="1385"/>
      <c r="H185" s="1386"/>
      <c r="I185" s="3093"/>
      <c r="J185" s="3094"/>
      <c r="K185" s="3097"/>
      <c r="L185" s="3098"/>
      <c r="M185" s="3098"/>
      <c r="N185" s="3090"/>
      <c r="O185" s="3058"/>
      <c r="P185" s="3059"/>
      <c r="Q185" s="3059"/>
      <c r="R185" s="3059"/>
      <c r="S185" s="3060"/>
      <c r="T185" s="1405" t="s">
        <v>2341</v>
      </c>
      <c r="V185" s="1406"/>
      <c r="W185" s="1398"/>
      <c r="X185" s="1399"/>
      <c r="Y185" s="1399"/>
      <c r="Z185" s="1399"/>
      <c r="AA185" s="1399"/>
      <c r="AB185" s="1399"/>
      <c r="AC185" s="1400"/>
      <c r="AD185" s="1398"/>
      <c r="AE185" s="1399"/>
      <c r="AF185" s="1399"/>
      <c r="AG185" s="1399"/>
      <c r="AH185" s="1399"/>
      <c r="AI185" s="1399"/>
      <c r="AJ185" s="1400"/>
      <c r="AK185" s="1398"/>
      <c r="AL185" s="1399"/>
      <c r="AM185" s="1399"/>
      <c r="AN185" s="1399"/>
      <c r="AO185" s="1399"/>
      <c r="AP185" s="1399"/>
      <c r="AQ185" s="1400"/>
      <c r="AR185" s="1398"/>
      <c r="AS185" s="1399"/>
      <c r="AT185" s="1399"/>
      <c r="AU185" s="1399"/>
      <c r="AV185" s="1399"/>
      <c r="AW185" s="1399"/>
      <c r="AX185" s="1400"/>
      <c r="AY185" s="1398"/>
      <c r="AZ185" s="1399"/>
      <c r="BA185" s="1401"/>
      <c r="BB185" s="3064"/>
      <c r="BC185" s="3065"/>
      <c r="BD185" s="3066"/>
      <c r="BE185" s="3067"/>
      <c r="BF185" s="3068"/>
      <c r="BG185" s="3069"/>
      <c r="BH185" s="3069"/>
      <c r="BI185" s="3069"/>
      <c r="BJ185" s="3070"/>
    </row>
    <row r="186" spans="2:62" ht="20.25" customHeight="1" x14ac:dyDescent="0.2">
      <c r="B186" s="3107"/>
      <c r="C186" s="3110"/>
      <c r="D186" s="3111"/>
      <c r="E186" s="1407"/>
      <c r="F186" s="1408">
        <f>C185</f>
        <v>0</v>
      </c>
      <c r="G186" s="1407"/>
      <c r="H186" s="1408">
        <f>I185</f>
        <v>0</v>
      </c>
      <c r="I186" s="3112"/>
      <c r="J186" s="3113"/>
      <c r="K186" s="3114"/>
      <c r="L186" s="3115"/>
      <c r="M186" s="3115"/>
      <c r="N186" s="3111"/>
      <c r="O186" s="3058"/>
      <c r="P186" s="3059"/>
      <c r="Q186" s="3059"/>
      <c r="R186" s="3059"/>
      <c r="S186" s="3060"/>
      <c r="T186" s="1402" t="s">
        <v>2344</v>
      </c>
      <c r="U186" s="1403"/>
      <c r="V186" s="1404"/>
      <c r="W186" s="1390" t="str">
        <f>IF(W185="","",VLOOKUP(W185,'シフト記号表（従来型・ユニット型共通）'!$C$6:$L$47,10,FALSE))</f>
        <v/>
      </c>
      <c r="X186" s="1391" t="str">
        <f>IF(X185="","",VLOOKUP(X185,'シフト記号表（従来型・ユニット型共通）'!$C$6:$L$47,10,FALSE))</f>
        <v/>
      </c>
      <c r="Y186" s="1391" t="str">
        <f>IF(Y185="","",VLOOKUP(Y185,'シフト記号表（従来型・ユニット型共通）'!$C$6:$L$47,10,FALSE))</f>
        <v/>
      </c>
      <c r="Z186" s="1391" t="str">
        <f>IF(Z185="","",VLOOKUP(Z185,'シフト記号表（従来型・ユニット型共通）'!$C$6:$L$47,10,FALSE))</f>
        <v/>
      </c>
      <c r="AA186" s="1391" t="str">
        <f>IF(AA185="","",VLOOKUP(AA185,'シフト記号表（従来型・ユニット型共通）'!$C$6:$L$47,10,FALSE))</f>
        <v/>
      </c>
      <c r="AB186" s="1391" t="str">
        <f>IF(AB185="","",VLOOKUP(AB185,'シフト記号表（従来型・ユニット型共通）'!$C$6:$L$47,10,FALSE))</f>
        <v/>
      </c>
      <c r="AC186" s="1392" t="str">
        <f>IF(AC185="","",VLOOKUP(AC185,'シフト記号表（従来型・ユニット型共通）'!$C$6:$L$47,10,FALSE))</f>
        <v/>
      </c>
      <c r="AD186" s="1390" t="str">
        <f>IF(AD185="","",VLOOKUP(AD185,'シフト記号表（従来型・ユニット型共通）'!$C$6:$L$47,10,FALSE))</f>
        <v/>
      </c>
      <c r="AE186" s="1391" t="str">
        <f>IF(AE185="","",VLOOKUP(AE185,'シフト記号表（従来型・ユニット型共通）'!$C$6:$L$47,10,FALSE))</f>
        <v/>
      </c>
      <c r="AF186" s="1391" t="str">
        <f>IF(AF185="","",VLOOKUP(AF185,'シフト記号表（従来型・ユニット型共通）'!$C$6:$L$47,10,FALSE))</f>
        <v/>
      </c>
      <c r="AG186" s="1391" t="str">
        <f>IF(AG185="","",VLOOKUP(AG185,'シフト記号表（従来型・ユニット型共通）'!$C$6:$L$47,10,FALSE))</f>
        <v/>
      </c>
      <c r="AH186" s="1391" t="str">
        <f>IF(AH185="","",VLOOKUP(AH185,'シフト記号表（従来型・ユニット型共通）'!$C$6:$L$47,10,FALSE))</f>
        <v/>
      </c>
      <c r="AI186" s="1391" t="str">
        <f>IF(AI185="","",VLOOKUP(AI185,'シフト記号表（従来型・ユニット型共通）'!$C$6:$L$47,10,FALSE))</f>
        <v/>
      </c>
      <c r="AJ186" s="1392" t="str">
        <f>IF(AJ185="","",VLOOKUP(AJ185,'シフト記号表（従来型・ユニット型共通）'!$C$6:$L$47,10,FALSE))</f>
        <v/>
      </c>
      <c r="AK186" s="1390" t="str">
        <f>IF(AK185="","",VLOOKUP(AK185,'シフト記号表（従来型・ユニット型共通）'!$C$6:$L$47,10,FALSE))</f>
        <v/>
      </c>
      <c r="AL186" s="1391" t="str">
        <f>IF(AL185="","",VLOOKUP(AL185,'シフト記号表（従来型・ユニット型共通）'!$C$6:$L$47,10,FALSE))</f>
        <v/>
      </c>
      <c r="AM186" s="1391" t="str">
        <f>IF(AM185="","",VLOOKUP(AM185,'シフト記号表（従来型・ユニット型共通）'!$C$6:$L$47,10,FALSE))</f>
        <v/>
      </c>
      <c r="AN186" s="1391" t="str">
        <f>IF(AN185="","",VLOOKUP(AN185,'シフト記号表（従来型・ユニット型共通）'!$C$6:$L$47,10,FALSE))</f>
        <v/>
      </c>
      <c r="AO186" s="1391" t="str">
        <f>IF(AO185="","",VLOOKUP(AO185,'シフト記号表（従来型・ユニット型共通）'!$C$6:$L$47,10,FALSE))</f>
        <v/>
      </c>
      <c r="AP186" s="1391" t="str">
        <f>IF(AP185="","",VLOOKUP(AP185,'シフト記号表（従来型・ユニット型共通）'!$C$6:$L$47,10,FALSE))</f>
        <v/>
      </c>
      <c r="AQ186" s="1392" t="str">
        <f>IF(AQ185="","",VLOOKUP(AQ185,'シフト記号表（従来型・ユニット型共通）'!$C$6:$L$47,10,FALSE))</f>
        <v/>
      </c>
      <c r="AR186" s="1390" t="str">
        <f>IF(AR185="","",VLOOKUP(AR185,'シフト記号表（従来型・ユニット型共通）'!$C$6:$L$47,10,FALSE))</f>
        <v/>
      </c>
      <c r="AS186" s="1391" t="str">
        <f>IF(AS185="","",VLOOKUP(AS185,'シフト記号表（従来型・ユニット型共通）'!$C$6:$L$47,10,FALSE))</f>
        <v/>
      </c>
      <c r="AT186" s="1391" t="str">
        <f>IF(AT185="","",VLOOKUP(AT185,'シフト記号表（従来型・ユニット型共通）'!$C$6:$L$47,10,FALSE))</f>
        <v/>
      </c>
      <c r="AU186" s="1391" t="str">
        <f>IF(AU185="","",VLOOKUP(AU185,'シフト記号表（従来型・ユニット型共通）'!$C$6:$L$47,10,FALSE))</f>
        <v/>
      </c>
      <c r="AV186" s="1391" t="str">
        <f>IF(AV185="","",VLOOKUP(AV185,'シフト記号表（従来型・ユニット型共通）'!$C$6:$L$47,10,FALSE))</f>
        <v/>
      </c>
      <c r="AW186" s="1391" t="str">
        <f>IF(AW185="","",VLOOKUP(AW185,'シフト記号表（従来型・ユニット型共通）'!$C$6:$L$47,10,FALSE))</f>
        <v/>
      </c>
      <c r="AX186" s="1392" t="str">
        <f>IF(AX185="","",VLOOKUP(AX185,'シフト記号表（従来型・ユニット型共通）'!$C$6:$L$47,10,FALSE))</f>
        <v/>
      </c>
      <c r="AY186" s="1390" t="str">
        <f>IF(AY185="","",VLOOKUP(AY185,'シフト記号表（従来型・ユニット型共通）'!$C$6:$L$47,10,FALSE))</f>
        <v/>
      </c>
      <c r="AZ186" s="1391" t="str">
        <f>IF(AZ185="","",VLOOKUP(AZ185,'シフト記号表（従来型・ユニット型共通）'!$C$6:$L$47,10,FALSE))</f>
        <v/>
      </c>
      <c r="BA186" s="1391" t="str">
        <f>IF(BA185="","",VLOOKUP(BA185,'シフト記号表（従来型・ユニット型共通）'!$C$6:$L$47,10,FALSE))</f>
        <v/>
      </c>
      <c r="BB186" s="3104">
        <f>IF($BE$3="４週",SUM(W186:AX186),IF($BE$3="暦月",SUM(W186:BA186),""))</f>
        <v>0</v>
      </c>
      <c r="BC186" s="3105"/>
      <c r="BD186" s="3106">
        <f>IF($BE$3="４週",BB186/4,IF($BE$3="暦月",(BB186/($BE$8/7)),""))</f>
        <v>0</v>
      </c>
      <c r="BE186" s="3105"/>
      <c r="BF186" s="3101"/>
      <c r="BG186" s="3102"/>
      <c r="BH186" s="3102"/>
      <c r="BI186" s="3102"/>
      <c r="BJ186" s="3103"/>
    </row>
    <row r="187" spans="2:62" ht="20.25" customHeight="1" x14ac:dyDescent="0.2">
      <c r="B187" s="3079">
        <f>B185+1</f>
        <v>86</v>
      </c>
      <c r="C187" s="3089"/>
      <c r="D187" s="3090"/>
      <c r="E187" s="1385"/>
      <c r="F187" s="1386"/>
      <c r="G187" s="1385"/>
      <c r="H187" s="1386"/>
      <c r="I187" s="3093"/>
      <c r="J187" s="3094"/>
      <c r="K187" s="3097"/>
      <c r="L187" s="3098"/>
      <c r="M187" s="3098"/>
      <c r="N187" s="3090"/>
      <c r="O187" s="3058"/>
      <c r="P187" s="3059"/>
      <c r="Q187" s="3059"/>
      <c r="R187" s="3059"/>
      <c r="S187" s="3060"/>
      <c r="T187" s="1405" t="s">
        <v>2341</v>
      </c>
      <c r="V187" s="1406"/>
      <c r="W187" s="1398"/>
      <c r="X187" s="1399"/>
      <c r="Y187" s="1399"/>
      <c r="Z187" s="1399"/>
      <c r="AA187" s="1399"/>
      <c r="AB187" s="1399"/>
      <c r="AC187" s="1400"/>
      <c r="AD187" s="1398"/>
      <c r="AE187" s="1399"/>
      <c r="AF187" s="1399"/>
      <c r="AG187" s="1399"/>
      <c r="AH187" s="1399"/>
      <c r="AI187" s="1399"/>
      <c r="AJ187" s="1400"/>
      <c r="AK187" s="1398"/>
      <c r="AL187" s="1399"/>
      <c r="AM187" s="1399"/>
      <c r="AN187" s="1399"/>
      <c r="AO187" s="1399"/>
      <c r="AP187" s="1399"/>
      <c r="AQ187" s="1400"/>
      <c r="AR187" s="1398"/>
      <c r="AS187" s="1399"/>
      <c r="AT187" s="1399"/>
      <c r="AU187" s="1399"/>
      <c r="AV187" s="1399"/>
      <c r="AW187" s="1399"/>
      <c r="AX187" s="1400"/>
      <c r="AY187" s="1398"/>
      <c r="AZ187" s="1399"/>
      <c r="BA187" s="1401"/>
      <c r="BB187" s="3064"/>
      <c r="BC187" s="3065"/>
      <c r="BD187" s="3066"/>
      <c r="BE187" s="3067"/>
      <c r="BF187" s="3068"/>
      <c r="BG187" s="3069"/>
      <c r="BH187" s="3069"/>
      <c r="BI187" s="3069"/>
      <c r="BJ187" s="3070"/>
    </row>
    <row r="188" spans="2:62" ht="20.25" customHeight="1" x14ac:dyDescent="0.2">
      <c r="B188" s="3107"/>
      <c r="C188" s="3110"/>
      <c r="D188" s="3111"/>
      <c r="E188" s="1407"/>
      <c r="F188" s="1408">
        <f>C187</f>
        <v>0</v>
      </c>
      <c r="G188" s="1407"/>
      <c r="H188" s="1408">
        <f>I187</f>
        <v>0</v>
      </c>
      <c r="I188" s="3112"/>
      <c r="J188" s="3113"/>
      <c r="K188" s="3114"/>
      <c r="L188" s="3115"/>
      <c r="M188" s="3115"/>
      <c r="N188" s="3111"/>
      <c r="O188" s="3058"/>
      <c r="P188" s="3059"/>
      <c r="Q188" s="3059"/>
      <c r="R188" s="3059"/>
      <c r="S188" s="3060"/>
      <c r="T188" s="1402" t="s">
        <v>2344</v>
      </c>
      <c r="U188" s="1403"/>
      <c r="V188" s="1404"/>
      <c r="W188" s="1390" t="str">
        <f>IF(W187="","",VLOOKUP(W187,'シフト記号表（従来型・ユニット型共通）'!$C$6:$L$47,10,FALSE))</f>
        <v/>
      </c>
      <c r="X188" s="1391" t="str">
        <f>IF(X187="","",VLOOKUP(X187,'シフト記号表（従来型・ユニット型共通）'!$C$6:$L$47,10,FALSE))</f>
        <v/>
      </c>
      <c r="Y188" s="1391" t="str">
        <f>IF(Y187="","",VLOOKUP(Y187,'シフト記号表（従来型・ユニット型共通）'!$C$6:$L$47,10,FALSE))</f>
        <v/>
      </c>
      <c r="Z188" s="1391" t="str">
        <f>IF(Z187="","",VLOOKUP(Z187,'シフト記号表（従来型・ユニット型共通）'!$C$6:$L$47,10,FALSE))</f>
        <v/>
      </c>
      <c r="AA188" s="1391" t="str">
        <f>IF(AA187="","",VLOOKUP(AA187,'シフト記号表（従来型・ユニット型共通）'!$C$6:$L$47,10,FALSE))</f>
        <v/>
      </c>
      <c r="AB188" s="1391" t="str">
        <f>IF(AB187="","",VLOOKUP(AB187,'シフト記号表（従来型・ユニット型共通）'!$C$6:$L$47,10,FALSE))</f>
        <v/>
      </c>
      <c r="AC188" s="1392" t="str">
        <f>IF(AC187="","",VLOOKUP(AC187,'シフト記号表（従来型・ユニット型共通）'!$C$6:$L$47,10,FALSE))</f>
        <v/>
      </c>
      <c r="AD188" s="1390" t="str">
        <f>IF(AD187="","",VLOOKUP(AD187,'シフト記号表（従来型・ユニット型共通）'!$C$6:$L$47,10,FALSE))</f>
        <v/>
      </c>
      <c r="AE188" s="1391" t="str">
        <f>IF(AE187="","",VLOOKUP(AE187,'シフト記号表（従来型・ユニット型共通）'!$C$6:$L$47,10,FALSE))</f>
        <v/>
      </c>
      <c r="AF188" s="1391" t="str">
        <f>IF(AF187="","",VLOOKUP(AF187,'シフト記号表（従来型・ユニット型共通）'!$C$6:$L$47,10,FALSE))</f>
        <v/>
      </c>
      <c r="AG188" s="1391" t="str">
        <f>IF(AG187="","",VLOOKUP(AG187,'シフト記号表（従来型・ユニット型共通）'!$C$6:$L$47,10,FALSE))</f>
        <v/>
      </c>
      <c r="AH188" s="1391" t="str">
        <f>IF(AH187="","",VLOOKUP(AH187,'シフト記号表（従来型・ユニット型共通）'!$C$6:$L$47,10,FALSE))</f>
        <v/>
      </c>
      <c r="AI188" s="1391" t="str">
        <f>IF(AI187="","",VLOOKUP(AI187,'シフト記号表（従来型・ユニット型共通）'!$C$6:$L$47,10,FALSE))</f>
        <v/>
      </c>
      <c r="AJ188" s="1392" t="str">
        <f>IF(AJ187="","",VLOOKUP(AJ187,'シフト記号表（従来型・ユニット型共通）'!$C$6:$L$47,10,FALSE))</f>
        <v/>
      </c>
      <c r="AK188" s="1390" t="str">
        <f>IF(AK187="","",VLOOKUP(AK187,'シフト記号表（従来型・ユニット型共通）'!$C$6:$L$47,10,FALSE))</f>
        <v/>
      </c>
      <c r="AL188" s="1391" t="str">
        <f>IF(AL187="","",VLOOKUP(AL187,'シフト記号表（従来型・ユニット型共通）'!$C$6:$L$47,10,FALSE))</f>
        <v/>
      </c>
      <c r="AM188" s="1391" t="str">
        <f>IF(AM187="","",VLOOKUP(AM187,'シフト記号表（従来型・ユニット型共通）'!$C$6:$L$47,10,FALSE))</f>
        <v/>
      </c>
      <c r="AN188" s="1391" t="str">
        <f>IF(AN187="","",VLOOKUP(AN187,'シフト記号表（従来型・ユニット型共通）'!$C$6:$L$47,10,FALSE))</f>
        <v/>
      </c>
      <c r="AO188" s="1391" t="str">
        <f>IF(AO187="","",VLOOKUP(AO187,'シフト記号表（従来型・ユニット型共通）'!$C$6:$L$47,10,FALSE))</f>
        <v/>
      </c>
      <c r="AP188" s="1391" t="str">
        <f>IF(AP187="","",VLOOKUP(AP187,'シフト記号表（従来型・ユニット型共通）'!$C$6:$L$47,10,FALSE))</f>
        <v/>
      </c>
      <c r="AQ188" s="1392" t="str">
        <f>IF(AQ187="","",VLOOKUP(AQ187,'シフト記号表（従来型・ユニット型共通）'!$C$6:$L$47,10,FALSE))</f>
        <v/>
      </c>
      <c r="AR188" s="1390" t="str">
        <f>IF(AR187="","",VLOOKUP(AR187,'シフト記号表（従来型・ユニット型共通）'!$C$6:$L$47,10,FALSE))</f>
        <v/>
      </c>
      <c r="AS188" s="1391" t="str">
        <f>IF(AS187="","",VLOOKUP(AS187,'シフト記号表（従来型・ユニット型共通）'!$C$6:$L$47,10,FALSE))</f>
        <v/>
      </c>
      <c r="AT188" s="1391" t="str">
        <f>IF(AT187="","",VLOOKUP(AT187,'シフト記号表（従来型・ユニット型共通）'!$C$6:$L$47,10,FALSE))</f>
        <v/>
      </c>
      <c r="AU188" s="1391" t="str">
        <f>IF(AU187="","",VLOOKUP(AU187,'シフト記号表（従来型・ユニット型共通）'!$C$6:$L$47,10,FALSE))</f>
        <v/>
      </c>
      <c r="AV188" s="1391" t="str">
        <f>IF(AV187="","",VLOOKUP(AV187,'シフト記号表（従来型・ユニット型共通）'!$C$6:$L$47,10,FALSE))</f>
        <v/>
      </c>
      <c r="AW188" s="1391" t="str">
        <f>IF(AW187="","",VLOOKUP(AW187,'シフト記号表（従来型・ユニット型共通）'!$C$6:$L$47,10,FALSE))</f>
        <v/>
      </c>
      <c r="AX188" s="1392" t="str">
        <f>IF(AX187="","",VLOOKUP(AX187,'シフト記号表（従来型・ユニット型共通）'!$C$6:$L$47,10,FALSE))</f>
        <v/>
      </c>
      <c r="AY188" s="1390" t="str">
        <f>IF(AY187="","",VLOOKUP(AY187,'シフト記号表（従来型・ユニット型共通）'!$C$6:$L$47,10,FALSE))</f>
        <v/>
      </c>
      <c r="AZ188" s="1391" t="str">
        <f>IF(AZ187="","",VLOOKUP(AZ187,'シフト記号表（従来型・ユニット型共通）'!$C$6:$L$47,10,FALSE))</f>
        <v/>
      </c>
      <c r="BA188" s="1391" t="str">
        <f>IF(BA187="","",VLOOKUP(BA187,'シフト記号表（従来型・ユニット型共通）'!$C$6:$L$47,10,FALSE))</f>
        <v/>
      </c>
      <c r="BB188" s="3104">
        <f>IF($BE$3="４週",SUM(W188:AX188),IF($BE$3="暦月",SUM(W188:BA188),""))</f>
        <v>0</v>
      </c>
      <c r="BC188" s="3105"/>
      <c r="BD188" s="3106">
        <f>IF($BE$3="４週",BB188/4,IF($BE$3="暦月",(BB188/($BE$8/7)),""))</f>
        <v>0</v>
      </c>
      <c r="BE188" s="3105"/>
      <c r="BF188" s="3101"/>
      <c r="BG188" s="3102"/>
      <c r="BH188" s="3102"/>
      <c r="BI188" s="3102"/>
      <c r="BJ188" s="3103"/>
    </row>
    <row r="189" spans="2:62" ht="20.25" customHeight="1" x14ac:dyDescent="0.2">
      <c r="B189" s="3079">
        <f>B187+1</f>
        <v>87</v>
      </c>
      <c r="C189" s="3089"/>
      <c r="D189" s="3090"/>
      <c r="E189" s="1385"/>
      <c r="F189" s="1386"/>
      <c r="G189" s="1385"/>
      <c r="H189" s="1386"/>
      <c r="I189" s="3093"/>
      <c r="J189" s="3094"/>
      <c r="K189" s="3097"/>
      <c r="L189" s="3098"/>
      <c r="M189" s="3098"/>
      <c r="N189" s="3090"/>
      <c r="O189" s="3058"/>
      <c r="P189" s="3059"/>
      <c r="Q189" s="3059"/>
      <c r="R189" s="3059"/>
      <c r="S189" s="3060"/>
      <c r="T189" s="1405" t="s">
        <v>2341</v>
      </c>
      <c r="V189" s="1406"/>
      <c r="W189" s="1398"/>
      <c r="X189" s="1399"/>
      <c r="Y189" s="1399"/>
      <c r="Z189" s="1399"/>
      <c r="AA189" s="1399"/>
      <c r="AB189" s="1399"/>
      <c r="AC189" s="1400"/>
      <c r="AD189" s="1398"/>
      <c r="AE189" s="1399"/>
      <c r="AF189" s="1399"/>
      <c r="AG189" s="1399"/>
      <c r="AH189" s="1399"/>
      <c r="AI189" s="1399"/>
      <c r="AJ189" s="1400"/>
      <c r="AK189" s="1398"/>
      <c r="AL189" s="1399"/>
      <c r="AM189" s="1399"/>
      <c r="AN189" s="1399"/>
      <c r="AO189" s="1399"/>
      <c r="AP189" s="1399"/>
      <c r="AQ189" s="1400"/>
      <c r="AR189" s="1398"/>
      <c r="AS189" s="1399"/>
      <c r="AT189" s="1399"/>
      <c r="AU189" s="1399"/>
      <c r="AV189" s="1399"/>
      <c r="AW189" s="1399"/>
      <c r="AX189" s="1400"/>
      <c r="AY189" s="1398"/>
      <c r="AZ189" s="1399"/>
      <c r="BA189" s="1401"/>
      <c r="BB189" s="3064"/>
      <c r="BC189" s="3065"/>
      <c r="BD189" s="3066"/>
      <c r="BE189" s="3067"/>
      <c r="BF189" s="3068"/>
      <c r="BG189" s="3069"/>
      <c r="BH189" s="3069"/>
      <c r="BI189" s="3069"/>
      <c r="BJ189" s="3070"/>
    </row>
    <row r="190" spans="2:62" ht="20.25" customHeight="1" x14ac:dyDescent="0.2">
      <c r="B190" s="3107"/>
      <c r="C190" s="3110"/>
      <c r="D190" s="3111"/>
      <c r="E190" s="1407"/>
      <c r="F190" s="1408">
        <f>C189</f>
        <v>0</v>
      </c>
      <c r="G190" s="1407"/>
      <c r="H190" s="1408">
        <f>I189</f>
        <v>0</v>
      </c>
      <c r="I190" s="3112"/>
      <c r="J190" s="3113"/>
      <c r="K190" s="3114"/>
      <c r="L190" s="3115"/>
      <c r="M190" s="3115"/>
      <c r="N190" s="3111"/>
      <c r="O190" s="3058"/>
      <c r="P190" s="3059"/>
      <c r="Q190" s="3059"/>
      <c r="R190" s="3059"/>
      <c r="S190" s="3060"/>
      <c r="T190" s="1402" t="s">
        <v>2344</v>
      </c>
      <c r="U190" s="1403"/>
      <c r="V190" s="1404"/>
      <c r="W190" s="1390" t="str">
        <f>IF(W189="","",VLOOKUP(W189,'シフト記号表（従来型・ユニット型共通）'!$C$6:$L$47,10,FALSE))</f>
        <v/>
      </c>
      <c r="X190" s="1391" t="str">
        <f>IF(X189="","",VLOOKUP(X189,'シフト記号表（従来型・ユニット型共通）'!$C$6:$L$47,10,FALSE))</f>
        <v/>
      </c>
      <c r="Y190" s="1391" t="str">
        <f>IF(Y189="","",VLOOKUP(Y189,'シフト記号表（従来型・ユニット型共通）'!$C$6:$L$47,10,FALSE))</f>
        <v/>
      </c>
      <c r="Z190" s="1391" t="str">
        <f>IF(Z189="","",VLOOKUP(Z189,'シフト記号表（従来型・ユニット型共通）'!$C$6:$L$47,10,FALSE))</f>
        <v/>
      </c>
      <c r="AA190" s="1391" t="str">
        <f>IF(AA189="","",VLOOKUP(AA189,'シフト記号表（従来型・ユニット型共通）'!$C$6:$L$47,10,FALSE))</f>
        <v/>
      </c>
      <c r="AB190" s="1391" t="str">
        <f>IF(AB189="","",VLOOKUP(AB189,'シフト記号表（従来型・ユニット型共通）'!$C$6:$L$47,10,FALSE))</f>
        <v/>
      </c>
      <c r="AC190" s="1392" t="str">
        <f>IF(AC189="","",VLOOKUP(AC189,'シフト記号表（従来型・ユニット型共通）'!$C$6:$L$47,10,FALSE))</f>
        <v/>
      </c>
      <c r="AD190" s="1390" t="str">
        <f>IF(AD189="","",VLOOKUP(AD189,'シフト記号表（従来型・ユニット型共通）'!$C$6:$L$47,10,FALSE))</f>
        <v/>
      </c>
      <c r="AE190" s="1391" t="str">
        <f>IF(AE189="","",VLOOKUP(AE189,'シフト記号表（従来型・ユニット型共通）'!$C$6:$L$47,10,FALSE))</f>
        <v/>
      </c>
      <c r="AF190" s="1391" t="str">
        <f>IF(AF189="","",VLOOKUP(AF189,'シフト記号表（従来型・ユニット型共通）'!$C$6:$L$47,10,FALSE))</f>
        <v/>
      </c>
      <c r="AG190" s="1391" t="str">
        <f>IF(AG189="","",VLOOKUP(AG189,'シフト記号表（従来型・ユニット型共通）'!$C$6:$L$47,10,FALSE))</f>
        <v/>
      </c>
      <c r="AH190" s="1391" t="str">
        <f>IF(AH189="","",VLOOKUP(AH189,'シフト記号表（従来型・ユニット型共通）'!$C$6:$L$47,10,FALSE))</f>
        <v/>
      </c>
      <c r="AI190" s="1391" t="str">
        <f>IF(AI189="","",VLOOKUP(AI189,'シフト記号表（従来型・ユニット型共通）'!$C$6:$L$47,10,FALSE))</f>
        <v/>
      </c>
      <c r="AJ190" s="1392" t="str">
        <f>IF(AJ189="","",VLOOKUP(AJ189,'シフト記号表（従来型・ユニット型共通）'!$C$6:$L$47,10,FALSE))</f>
        <v/>
      </c>
      <c r="AK190" s="1390" t="str">
        <f>IF(AK189="","",VLOOKUP(AK189,'シフト記号表（従来型・ユニット型共通）'!$C$6:$L$47,10,FALSE))</f>
        <v/>
      </c>
      <c r="AL190" s="1391" t="str">
        <f>IF(AL189="","",VLOOKUP(AL189,'シフト記号表（従来型・ユニット型共通）'!$C$6:$L$47,10,FALSE))</f>
        <v/>
      </c>
      <c r="AM190" s="1391" t="str">
        <f>IF(AM189="","",VLOOKUP(AM189,'シフト記号表（従来型・ユニット型共通）'!$C$6:$L$47,10,FALSE))</f>
        <v/>
      </c>
      <c r="AN190" s="1391" t="str">
        <f>IF(AN189="","",VLOOKUP(AN189,'シフト記号表（従来型・ユニット型共通）'!$C$6:$L$47,10,FALSE))</f>
        <v/>
      </c>
      <c r="AO190" s="1391" t="str">
        <f>IF(AO189="","",VLOOKUP(AO189,'シフト記号表（従来型・ユニット型共通）'!$C$6:$L$47,10,FALSE))</f>
        <v/>
      </c>
      <c r="AP190" s="1391" t="str">
        <f>IF(AP189="","",VLOOKUP(AP189,'シフト記号表（従来型・ユニット型共通）'!$C$6:$L$47,10,FALSE))</f>
        <v/>
      </c>
      <c r="AQ190" s="1392" t="str">
        <f>IF(AQ189="","",VLOOKUP(AQ189,'シフト記号表（従来型・ユニット型共通）'!$C$6:$L$47,10,FALSE))</f>
        <v/>
      </c>
      <c r="AR190" s="1390" t="str">
        <f>IF(AR189="","",VLOOKUP(AR189,'シフト記号表（従来型・ユニット型共通）'!$C$6:$L$47,10,FALSE))</f>
        <v/>
      </c>
      <c r="AS190" s="1391" t="str">
        <f>IF(AS189="","",VLOOKUP(AS189,'シフト記号表（従来型・ユニット型共通）'!$C$6:$L$47,10,FALSE))</f>
        <v/>
      </c>
      <c r="AT190" s="1391" t="str">
        <f>IF(AT189="","",VLOOKUP(AT189,'シフト記号表（従来型・ユニット型共通）'!$C$6:$L$47,10,FALSE))</f>
        <v/>
      </c>
      <c r="AU190" s="1391" t="str">
        <f>IF(AU189="","",VLOOKUP(AU189,'シフト記号表（従来型・ユニット型共通）'!$C$6:$L$47,10,FALSE))</f>
        <v/>
      </c>
      <c r="AV190" s="1391" t="str">
        <f>IF(AV189="","",VLOOKUP(AV189,'シフト記号表（従来型・ユニット型共通）'!$C$6:$L$47,10,FALSE))</f>
        <v/>
      </c>
      <c r="AW190" s="1391" t="str">
        <f>IF(AW189="","",VLOOKUP(AW189,'シフト記号表（従来型・ユニット型共通）'!$C$6:$L$47,10,FALSE))</f>
        <v/>
      </c>
      <c r="AX190" s="1392" t="str">
        <f>IF(AX189="","",VLOOKUP(AX189,'シフト記号表（従来型・ユニット型共通）'!$C$6:$L$47,10,FALSE))</f>
        <v/>
      </c>
      <c r="AY190" s="1390" t="str">
        <f>IF(AY189="","",VLOOKUP(AY189,'シフト記号表（従来型・ユニット型共通）'!$C$6:$L$47,10,FALSE))</f>
        <v/>
      </c>
      <c r="AZ190" s="1391" t="str">
        <f>IF(AZ189="","",VLOOKUP(AZ189,'シフト記号表（従来型・ユニット型共通）'!$C$6:$L$47,10,FALSE))</f>
        <v/>
      </c>
      <c r="BA190" s="1391" t="str">
        <f>IF(BA189="","",VLOOKUP(BA189,'シフト記号表（従来型・ユニット型共通）'!$C$6:$L$47,10,FALSE))</f>
        <v/>
      </c>
      <c r="BB190" s="3104">
        <f>IF($BE$3="４週",SUM(W190:AX190),IF($BE$3="暦月",SUM(W190:BA190),""))</f>
        <v>0</v>
      </c>
      <c r="BC190" s="3105"/>
      <c r="BD190" s="3106">
        <f>IF($BE$3="４週",BB190/4,IF($BE$3="暦月",(BB190/($BE$8/7)),""))</f>
        <v>0</v>
      </c>
      <c r="BE190" s="3105"/>
      <c r="BF190" s="3101"/>
      <c r="BG190" s="3102"/>
      <c r="BH190" s="3102"/>
      <c r="BI190" s="3102"/>
      <c r="BJ190" s="3103"/>
    </row>
    <row r="191" spans="2:62" ht="20.25" customHeight="1" x14ac:dyDescent="0.2">
      <c r="B191" s="3079">
        <f>B189+1</f>
        <v>88</v>
      </c>
      <c r="C191" s="3089"/>
      <c r="D191" s="3090"/>
      <c r="E191" s="1385"/>
      <c r="F191" s="1386"/>
      <c r="G191" s="1385"/>
      <c r="H191" s="1386"/>
      <c r="I191" s="3093"/>
      <c r="J191" s="3094"/>
      <c r="K191" s="3097"/>
      <c r="L191" s="3098"/>
      <c r="M191" s="3098"/>
      <c r="N191" s="3090"/>
      <c r="O191" s="3058"/>
      <c r="P191" s="3059"/>
      <c r="Q191" s="3059"/>
      <c r="R191" s="3059"/>
      <c r="S191" s="3060"/>
      <c r="T191" s="1405" t="s">
        <v>2341</v>
      </c>
      <c r="V191" s="1406"/>
      <c r="W191" s="1398"/>
      <c r="X191" s="1399"/>
      <c r="Y191" s="1399"/>
      <c r="Z191" s="1399"/>
      <c r="AA191" s="1399"/>
      <c r="AB191" s="1399"/>
      <c r="AC191" s="1400"/>
      <c r="AD191" s="1398"/>
      <c r="AE191" s="1399"/>
      <c r="AF191" s="1399"/>
      <c r="AG191" s="1399"/>
      <c r="AH191" s="1399"/>
      <c r="AI191" s="1399"/>
      <c r="AJ191" s="1400"/>
      <c r="AK191" s="1398"/>
      <c r="AL191" s="1399"/>
      <c r="AM191" s="1399"/>
      <c r="AN191" s="1399"/>
      <c r="AO191" s="1399"/>
      <c r="AP191" s="1399"/>
      <c r="AQ191" s="1400"/>
      <c r="AR191" s="1398"/>
      <c r="AS191" s="1399"/>
      <c r="AT191" s="1399"/>
      <c r="AU191" s="1399"/>
      <c r="AV191" s="1399"/>
      <c r="AW191" s="1399"/>
      <c r="AX191" s="1400"/>
      <c r="AY191" s="1398"/>
      <c r="AZ191" s="1399"/>
      <c r="BA191" s="1401"/>
      <c r="BB191" s="3064"/>
      <c r="BC191" s="3065"/>
      <c r="BD191" s="3066"/>
      <c r="BE191" s="3067"/>
      <c r="BF191" s="3068"/>
      <c r="BG191" s="3069"/>
      <c r="BH191" s="3069"/>
      <c r="BI191" s="3069"/>
      <c r="BJ191" s="3070"/>
    </row>
    <row r="192" spans="2:62" ht="20.25" customHeight="1" x14ac:dyDescent="0.2">
      <c r="B192" s="3107"/>
      <c r="C192" s="3110"/>
      <c r="D192" s="3111"/>
      <c r="E192" s="1407"/>
      <c r="F192" s="1408">
        <f>C191</f>
        <v>0</v>
      </c>
      <c r="G192" s="1407"/>
      <c r="H192" s="1408">
        <f>I191</f>
        <v>0</v>
      </c>
      <c r="I192" s="3112"/>
      <c r="J192" s="3113"/>
      <c r="K192" s="3114"/>
      <c r="L192" s="3115"/>
      <c r="M192" s="3115"/>
      <c r="N192" s="3111"/>
      <c r="O192" s="3058"/>
      <c r="P192" s="3059"/>
      <c r="Q192" s="3059"/>
      <c r="R192" s="3059"/>
      <c r="S192" s="3060"/>
      <c r="T192" s="1402" t="s">
        <v>2344</v>
      </c>
      <c r="U192" s="1403"/>
      <c r="V192" s="1404"/>
      <c r="W192" s="1390" t="str">
        <f>IF(W191="","",VLOOKUP(W191,'シフト記号表（従来型・ユニット型共通）'!$C$6:$L$47,10,FALSE))</f>
        <v/>
      </c>
      <c r="X192" s="1391" t="str">
        <f>IF(X191="","",VLOOKUP(X191,'シフト記号表（従来型・ユニット型共通）'!$C$6:$L$47,10,FALSE))</f>
        <v/>
      </c>
      <c r="Y192" s="1391" t="str">
        <f>IF(Y191="","",VLOOKUP(Y191,'シフト記号表（従来型・ユニット型共通）'!$C$6:$L$47,10,FALSE))</f>
        <v/>
      </c>
      <c r="Z192" s="1391" t="str">
        <f>IF(Z191="","",VLOOKUP(Z191,'シフト記号表（従来型・ユニット型共通）'!$C$6:$L$47,10,FALSE))</f>
        <v/>
      </c>
      <c r="AA192" s="1391" t="str">
        <f>IF(AA191="","",VLOOKUP(AA191,'シフト記号表（従来型・ユニット型共通）'!$C$6:$L$47,10,FALSE))</f>
        <v/>
      </c>
      <c r="AB192" s="1391" t="str">
        <f>IF(AB191="","",VLOOKUP(AB191,'シフト記号表（従来型・ユニット型共通）'!$C$6:$L$47,10,FALSE))</f>
        <v/>
      </c>
      <c r="AC192" s="1392" t="str">
        <f>IF(AC191="","",VLOOKUP(AC191,'シフト記号表（従来型・ユニット型共通）'!$C$6:$L$47,10,FALSE))</f>
        <v/>
      </c>
      <c r="AD192" s="1390" t="str">
        <f>IF(AD191="","",VLOOKUP(AD191,'シフト記号表（従来型・ユニット型共通）'!$C$6:$L$47,10,FALSE))</f>
        <v/>
      </c>
      <c r="AE192" s="1391" t="str">
        <f>IF(AE191="","",VLOOKUP(AE191,'シフト記号表（従来型・ユニット型共通）'!$C$6:$L$47,10,FALSE))</f>
        <v/>
      </c>
      <c r="AF192" s="1391" t="str">
        <f>IF(AF191="","",VLOOKUP(AF191,'シフト記号表（従来型・ユニット型共通）'!$C$6:$L$47,10,FALSE))</f>
        <v/>
      </c>
      <c r="AG192" s="1391" t="str">
        <f>IF(AG191="","",VLOOKUP(AG191,'シフト記号表（従来型・ユニット型共通）'!$C$6:$L$47,10,FALSE))</f>
        <v/>
      </c>
      <c r="AH192" s="1391" t="str">
        <f>IF(AH191="","",VLOOKUP(AH191,'シフト記号表（従来型・ユニット型共通）'!$C$6:$L$47,10,FALSE))</f>
        <v/>
      </c>
      <c r="AI192" s="1391" t="str">
        <f>IF(AI191="","",VLOOKUP(AI191,'シフト記号表（従来型・ユニット型共通）'!$C$6:$L$47,10,FALSE))</f>
        <v/>
      </c>
      <c r="AJ192" s="1392" t="str">
        <f>IF(AJ191="","",VLOOKUP(AJ191,'シフト記号表（従来型・ユニット型共通）'!$C$6:$L$47,10,FALSE))</f>
        <v/>
      </c>
      <c r="AK192" s="1390" t="str">
        <f>IF(AK191="","",VLOOKUP(AK191,'シフト記号表（従来型・ユニット型共通）'!$C$6:$L$47,10,FALSE))</f>
        <v/>
      </c>
      <c r="AL192" s="1391" t="str">
        <f>IF(AL191="","",VLOOKUP(AL191,'シフト記号表（従来型・ユニット型共通）'!$C$6:$L$47,10,FALSE))</f>
        <v/>
      </c>
      <c r="AM192" s="1391" t="str">
        <f>IF(AM191="","",VLOOKUP(AM191,'シフト記号表（従来型・ユニット型共通）'!$C$6:$L$47,10,FALSE))</f>
        <v/>
      </c>
      <c r="AN192" s="1391" t="str">
        <f>IF(AN191="","",VLOOKUP(AN191,'シフト記号表（従来型・ユニット型共通）'!$C$6:$L$47,10,FALSE))</f>
        <v/>
      </c>
      <c r="AO192" s="1391" t="str">
        <f>IF(AO191="","",VLOOKUP(AO191,'シフト記号表（従来型・ユニット型共通）'!$C$6:$L$47,10,FALSE))</f>
        <v/>
      </c>
      <c r="AP192" s="1391" t="str">
        <f>IF(AP191="","",VLOOKUP(AP191,'シフト記号表（従来型・ユニット型共通）'!$C$6:$L$47,10,FALSE))</f>
        <v/>
      </c>
      <c r="AQ192" s="1392" t="str">
        <f>IF(AQ191="","",VLOOKUP(AQ191,'シフト記号表（従来型・ユニット型共通）'!$C$6:$L$47,10,FALSE))</f>
        <v/>
      </c>
      <c r="AR192" s="1390" t="str">
        <f>IF(AR191="","",VLOOKUP(AR191,'シフト記号表（従来型・ユニット型共通）'!$C$6:$L$47,10,FALSE))</f>
        <v/>
      </c>
      <c r="AS192" s="1391" t="str">
        <f>IF(AS191="","",VLOOKUP(AS191,'シフト記号表（従来型・ユニット型共通）'!$C$6:$L$47,10,FALSE))</f>
        <v/>
      </c>
      <c r="AT192" s="1391" t="str">
        <f>IF(AT191="","",VLOOKUP(AT191,'シフト記号表（従来型・ユニット型共通）'!$C$6:$L$47,10,FALSE))</f>
        <v/>
      </c>
      <c r="AU192" s="1391" t="str">
        <f>IF(AU191="","",VLOOKUP(AU191,'シフト記号表（従来型・ユニット型共通）'!$C$6:$L$47,10,FALSE))</f>
        <v/>
      </c>
      <c r="AV192" s="1391" t="str">
        <f>IF(AV191="","",VLOOKUP(AV191,'シフト記号表（従来型・ユニット型共通）'!$C$6:$L$47,10,FALSE))</f>
        <v/>
      </c>
      <c r="AW192" s="1391" t="str">
        <f>IF(AW191="","",VLOOKUP(AW191,'シフト記号表（従来型・ユニット型共通）'!$C$6:$L$47,10,FALSE))</f>
        <v/>
      </c>
      <c r="AX192" s="1392" t="str">
        <f>IF(AX191="","",VLOOKUP(AX191,'シフト記号表（従来型・ユニット型共通）'!$C$6:$L$47,10,FALSE))</f>
        <v/>
      </c>
      <c r="AY192" s="1390" t="str">
        <f>IF(AY191="","",VLOOKUP(AY191,'シフト記号表（従来型・ユニット型共通）'!$C$6:$L$47,10,FALSE))</f>
        <v/>
      </c>
      <c r="AZ192" s="1391" t="str">
        <f>IF(AZ191="","",VLOOKUP(AZ191,'シフト記号表（従来型・ユニット型共通）'!$C$6:$L$47,10,FALSE))</f>
        <v/>
      </c>
      <c r="BA192" s="1391" t="str">
        <f>IF(BA191="","",VLOOKUP(BA191,'シフト記号表（従来型・ユニット型共通）'!$C$6:$L$47,10,FALSE))</f>
        <v/>
      </c>
      <c r="BB192" s="3104">
        <f>IF($BE$3="４週",SUM(W192:AX192),IF($BE$3="暦月",SUM(W192:BA192),""))</f>
        <v>0</v>
      </c>
      <c r="BC192" s="3105"/>
      <c r="BD192" s="3106">
        <f>IF($BE$3="４週",BB192/4,IF($BE$3="暦月",(BB192/($BE$8/7)),""))</f>
        <v>0</v>
      </c>
      <c r="BE192" s="3105"/>
      <c r="BF192" s="3101"/>
      <c r="BG192" s="3102"/>
      <c r="BH192" s="3102"/>
      <c r="BI192" s="3102"/>
      <c r="BJ192" s="3103"/>
    </row>
    <row r="193" spans="2:62" ht="20.25" customHeight="1" x14ac:dyDescent="0.2">
      <c r="B193" s="3079">
        <f>B191+1</f>
        <v>89</v>
      </c>
      <c r="C193" s="3089"/>
      <c r="D193" s="3090"/>
      <c r="E193" s="1385"/>
      <c r="F193" s="1386"/>
      <c r="G193" s="1385"/>
      <c r="H193" s="1386"/>
      <c r="I193" s="3093"/>
      <c r="J193" s="3094"/>
      <c r="K193" s="3097"/>
      <c r="L193" s="3098"/>
      <c r="M193" s="3098"/>
      <c r="N193" s="3090"/>
      <c r="O193" s="3058"/>
      <c r="P193" s="3059"/>
      <c r="Q193" s="3059"/>
      <c r="R193" s="3059"/>
      <c r="S193" s="3060"/>
      <c r="T193" s="1405" t="s">
        <v>2341</v>
      </c>
      <c r="V193" s="1406"/>
      <c r="W193" s="1398"/>
      <c r="X193" s="1399"/>
      <c r="Y193" s="1399"/>
      <c r="Z193" s="1399"/>
      <c r="AA193" s="1399"/>
      <c r="AB193" s="1399"/>
      <c r="AC193" s="1400"/>
      <c r="AD193" s="1398"/>
      <c r="AE193" s="1399"/>
      <c r="AF193" s="1399"/>
      <c r="AG193" s="1399"/>
      <c r="AH193" s="1399"/>
      <c r="AI193" s="1399"/>
      <c r="AJ193" s="1400"/>
      <c r="AK193" s="1398"/>
      <c r="AL193" s="1399"/>
      <c r="AM193" s="1399"/>
      <c r="AN193" s="1399"/>
      <c r="AO193" s="1399"/>
      <c r="AP193" s="1399"/>
      <c r="AQ193" s="1400"/>
      <c r="AR193" s="1398"/>
      <c r="AS193" s="1399"/>
      <c r="AT193" s="1399"/>
      <c r="AU193" s="1399"/>
      <c r="AV193" s="1399"/>
      <c r="AW193" s="1399"/>
      <c r="AX193" s="1400"/>
      <c r="AY193" s="1398"/>
      <c r="AZ193" s="1399"/>
      <c r="BA193" s="1401"/>
      <c r="BB193" s="3064"/>
      <c r="BC193" s="3065"/>
      <c r="BD193" s="3066"/>
      <c r="BE193" s="3067"/>
      <c r="BF193" s="3068"/>
      <c r="BG193" s="3069"/>
      <c r="BH193" s="3069"/>
      <c r="BI193" s="3069"/>
      <c r="BJ193" s="3070"/>
    </row>
    <row r="194" spans="2:62" ht="20.25" customHeight="1" x14ac:dyDescent="0.2">
      <c r="B194" s="3107"/>
      <c r="C194" s="3110"/>
      <c r="D194" s="3111"/>
      <c r="E194" s="1407"/>
      <c r="F194" s="1408">
        <f>C193</f>
        <v>0</v>
      </c>
      <c r="G194" s="1407"/>
      <c r="H194" s="1408">
        <f>I193</f>
        <v>0</v>
      </c>
      <c r="I194" s="3112"/>
      <c r="J194" s="3113"/>
      <c r="K194" s="3114"/>
      <c r="L194" s="3115"/>
      <c r="M194" s="3115"/>
      <c r="N194" s="3111"/>
      <c r="O194" s="3058"/>
      <c r="P194" s="3059"/>
      <c r="Q194" s="3059"/>
      <c r="R194" s="3059"/>
      <c r="S194" s="3060"/>
      <c r="T194" s="1402" t="s">
        <v>2344</v>
      </c>
      <c r="U194" s="1403"/>
      <c r="V194" s="1404"/>
      <c r="W194" s="1390" t="str">
        <f>IF(W193="","",VLOOKUP(W193,'シフト記号表（従来型・ユニット型共通）'!$C$6:$L$47,10,FALSE))</f>
        <v/>
      </c>
      <c r="X194" s="1391" t="str">
        <f>IF(X193="","",VLOOKUP(X193,'シフト記号表（従来型・ユニット型共通）'!$C$6:$L$47,10,FALSE))</f>
        <v/>
      </c>
      <c r="Y194" s="1391" t="str">
        <f>IF(Y193="","",VLOOKUP(Y193,'シフト記号表（従来型・ユニット型共通）'!$C$6:$L$47,10,FALSE))</f>
        <v/>
      </c>
      <c r="Z194" s="1391" t="str">
        <f>IF(Z193="","",VLOOKUP(Z193,'シフト記号表（従来型・ユニット型共通）'!$C$6:$L$47,10,FALSE))</f>
        <v/>
      </c>
      <c r="AA194" s="1391" t="str">
        <f>IF(AA193="","",VLOOKUP(AA193,'シフト記号表（従来型・ユニット型共通）'!$C$6:$L$47,10,FALSE))</f>
        <v/>
      </c>
      <c r="AB194" s="1391" t="str">
        <f>IF(AB193="","",VLOOKUP(AB193,'シフト記号表（従来型・ユニット型共通）'!$C$6:$L$47,10,FALSE))</f>
        <v/>
      </c>
      <c r="AC194" s="1392" t="str">
        <f>IF(AC193="","",VLOOKUP(AC193,'シフト記号表（従来型・ユニット型共通）'!$C$6:$L$47,10,FALSE))</f>
        <v/>
      </c>
      <c r="AD194" s="1390" t="str">
        <f>IF(AD193="","",VLOOKUP(AD193,'シフト記号表（従来型・ユニット型共通）'!$C$6:$L$47,10,FALSE))</f>
        <v/>
      </c>
      <c r="AE194" s="1391" t="str">
        <f>IF(AE193="","",VLOOKUP(AE193,'シフト記号表（従来型・ユニット型共通）'!$C$6:$L$47,10,FALSE))</f>
        <v/>
      </c>
      <c r="AF194" s="1391" t="str">
        <f>IF(AF193="","",VLOOKUP(AF193,'シフト記号表（従来型・ユニット型共通）'!$C$6:$L$47,10,FALSE))</f>
        <v/>
      </c>
      <c r="AG194" s="1391" t="str">
        <f>IF(AG193="","",VLOOKUP(AG193,'シフト記号表（従来型・ユニット型共通）'!$C$6:$L$47,10,FALSE))</f>
        <v/>
      </c>
      <c r="AH194" s="1391" t="str">
        <f>IF(AH193="","",VLOOKUP(AH193,'シフト記号表（従来型・ユニット型共通）'!$C$6:$L$47,10,FALSE))</f>
        <v/>
      </c>
      <c r="AI194" s="1391" t="str">
        <f>IF(AI193="","",VLOOKUP(AI193,'シフト記号表（従来型・ユニット型共通）'!$C$6:$L$47,10,FALSE))</f>
        <v/>
      </c>
      <c r="AJ194" s="1392" t="str">
        <f>IF(AJ193="","",VLOOKUP(AJ193,'シフト記号表（従来型・ユニット型共通）'!$C$6:$L$47,10,FALSE))</f>
        <v/>
      </c>
      <c r="AK194" s="1390" t="str">
        <f>IF(AK193="","",VLOOKUP(AK193,'シフト記号表（従来型・ユニット型共通）'!$C$6:$L$47,10,FALSE))</f>
        <v/>
      </c>
      <c r="AL194" s="1391" t="str">
        <f>IF(AL193="","",VLOOKUP(AL193,'シフト記号表（従来型・ユニット型共通）'!$C$6:$L$47,10,FALSE))</f>
        <v/>
      </c>
      <c r="AM194" s="1391" t="str">
        <f>IF(AM193="","",VLOOKUP(AM193,'シフト記号表（従来型・ユニット型共通）'!$C$6:$L$47,10,FALSE))</f>
        <v/>
      </c>
      <c r="AN194" s="1391" t="str">
        <f>IF(AN193="","",VLOOKUP(AN193,'シフト記号表（従来型・ユニット型共通）'!$C$6:$L$47,10,FALSE))</f>
        <v/>
      </c>
      <c r="AO194" s="1391" t="str">
        <f>IF(AO193="","",VLOOKUP(AO193,'シフト記号表（従来型・ユニット型共通）'!$C$6:$L$47,10,FALSE))</f>
        <v/>
      </c>
      <c r="AP194" s="1391" t="str">
        <f>IF(AP193="","",VLOOKUP(AP193,'シフト記号表（従来型・ユニット型共通）'!$C$6:$L$47,10,FALSE))</f>
        <v/>
      </c>
      <c r="AQ194" s="1392" t="str">
        <f>IF(AQ193="","",VLOOKUP(AQ193,'シフト記号表（従来型・ユニット型共通）'!$C$6:$L$47,10,FALSE))</f>
        <v/>
      </c>
      <c r="AR194" s="1390" t="str">
        <f>IF(AR193="","",VLOOKUP(AR193,'シフト記号表（従来型・ユニット型共通）'!$C$6:$L$47,10,FALSE))</f>
        <v/>
      </c>
      <c r="AS194" s="1391" t="str">
        <f>IF(AS193="","",VLOOKUP(AS193,'シフト記号表（従来型・ユニット型共通）'!$C$6:$L$47,10,FALSE))</f>
        <v/>
      </c>
      <c r="AT194" s="1391" t="str">
        <f>IF(AT193="","",VLOOKUP(AT193,'シフト記号表（従来型・ユニット型共通）'!$C$6:$L$47,10,FALSE))</f>
        <v/>
      </c>
      <c r="AU194" s="1391" t="str">
        <f>IF(AU193="","",VLOOKUP(AU193,'シフト記号表（従来型・ユニット型共通）'!$C$6:$L$47,10,FALSE))</f>
        <v/>
      </c>
      <c r="AV194" s="1391" t="str">
        <f>IF(AV193="","",VLOOKUP(AV193,'シフト記号表（従来型・ユニット型共通）'!$C$6:$L$47,10,FALSE))</f>
        <v/>
      </c>
      <c r="AW194" s="1391" t="str">
        <f>IF(AW193="","",VLOOKUP(AW193,'シフト記号表（従来型・ユニット型共通）'!$C$6:$L$47,10,FALSE))</f>
        <v/>
      </c>
      <c r="AX194" s="1392" t="str">
        <f>IF(AX193="","",VLOOKUP(AX193,'シフト記号表（従来型・ユニット型共通）'!$C$6:$L$47,10,FALSE))</f>
        <v/>
      </c>
      <c r="AY194" s="1390" t="str">
        <f>IF(AY193="","",VLOOKUP(AY193,'シフト記号表（従来型・ユニット型共通）'!$C$6:$L$47,10,FALSE))</f>
        <v/>
      </c>
      <c r="AZ194" s="1391" t="str">
        <f>IF(AZ193="","",VLOOKUP(AZ193,'シフト記号表（従来型・ユニット型共通）'!$C$6:$L$47,10,FALSE))</f>
        <v/>
      </c>
      <c r="BA194" s="1391" t="str">
        <f>IF(BA193="","",VLOOKUP(BA193,'シフト記号表（従来型・ユニット型共通）'!$C$6:$L$47,10,FALSE))</f>
        <v/>
      </c>
      <c r="BB194" s="3104">
        <f>IF($BE$3="４週",SUM(W194:AX194),IF($BE$3="暦月",SUM(W194:BA194),""))</f>
        <v>0</v>
      </c>
      <c r="BC194" s="3105"/>
      <c r="BD194" s="3106">
        <f>IF($BE$3="４週",BB194/4,IF($BE$3="暦月",(BB194/($BE$8/7)),""))</f>
        <v>0</v>
      </c>
      <c r="BE194" s="3105"/>
      <c r="BF194" s="3101"/>
      <c r="BG194" s="3102"/>
      <c r="BH194" s="3102"/>
      <c r="BI194" s="3102"/>
      <c r="BJ194" s="3103"/>
    </row>
    <row r="195" spans="2:62" ht="20.25" customHeight="1" x14ac:dyDescent="0.2">
      <c r="B195" s="3079">
        <f>B193+1</f>
        <v>90</v>
      </c>
      <c r="C195" s="3089"/>
      <c r="D195" s="3090"/>
      <c r="E195" s="1385"/>
      <c r="F195" s="1386"/>
      <c r="G195" s="1385"/>
      <c r="H195" s="1386"/>
      <c r="I195" s="3093"/>
      <c r="J195" s="3094"/>
      <c r="K195" s="3097"/>
      <c r="L195" s="3098"/>
      <c r="M195" s="3098"/>
      <c r="N195" s="3090"/>
      <c r="O195" s="3058"/>
      <c r="P195" s="3059"/>
      <c r="Q195" s="3059"/>
      <c r="R195" s="3059"/>
      <c r="S195" s="3060"/>
      <c r="T195" s="1405" t="s">
        <v>2341</v>
      </c>
      <c r="V195" s="1406"/>
      <c r="W195" s="1398"/>
      <c r="X195" s="1399"/>
      <c r="Y195" s="1399"/>
      <c r="Z195" s="1399"/>
      <c r="AA195" s="1399"/>
      <c r="AB195" s="1399"/>
      <c r="AC195" s="1400"/>
      <c r="AD195" s="1398"/>
      <c r="AE195" s="1399"/>
      <c r="AF195" s="1399"/>
      <c r="AG195" s="1399"/>
      <c r="AH195" s="1399"/>
      <c r="AI195" s="1399"/>
      <c r="AJ195" s="1400"/>
      <c r="AK195" s="1398"/>
      <c r="AL195" s="1399"/>
      <c r="AM195" s="1399"/>
      <c r="AN195" s="1399"/>
      <c r="AO195" s="1399"/>
      <c r="AP195" s="1399"/>
      <c r="AQ195" s="1400"/>
      <c r="AR195" s="1398"/>
      <c r="AS195" s="1399"/>
      <c r="AT195" s="1399"/>
      <c r="AU195" s="1399"/>
      <c r="AV195" s="1399"/>
      <c r="AW195" s="1399"/>
      <c r="AX195" s="1400"/>
      <c r="AY195" s="1398"/>
      <c r="AZ195" s="1399"/>
      <c r="BA195" s="1401"/>
      <c r="BB195" s="3064"/>
      <c r="BC195" s="3065"/>
      <c r="BD195" s="3066"/>
      <c r="BE195" s="3067"/>
      <c r="BF195" s="3068"/>
      <c r="BG195" s="3069"/>
      <c r="BH195" s="3069"/>
      <c r="BI195" s="3069"/>
      <c r="BJ195" s="3070"/>
    </row>
    <row r="196" spans="2:62" ht="20.25" customHeight="1" x14ac:dyDescent="0.2">
      <c r="B196" s="3107"/>
      <c r="C196" s="3110"/>
      <c r="D196" s="3111"/>
      <c r="E196" s="1407"/>
      <c r="F196" s="1408">
        <f>C195</f>
        <v>0</v>
      </c>
      <c r="G196" s="1407"/>
      <c r="H196" s="1408">
        <f>I195</f>
        <v>0</v>
      </c>
      <c r="I196" s="3112"/>
      <c r="J196" s="3113"/>
      <c r="K196" s="3114"/>
      <c r="L196" s="3115"/>
      <c r="M196" s="3115"/>
      <c r="N196" s="3111"/>
      <c r="O196" s="3058"/>
      <c r="P196" s="3059"/>
      <c r="Q196" s="3059"/>
      <c r="R196" s="3059"/>
      <c r="S196" s="3060"/>
      <c r="T196" s="1402" t="s">
        <v>2344</v>
      </c>
      <c r="U196" s="1403"/>
      <c r="V196" s="1404"/>
      <c r="W196" s="1390" t="str">
        <f>IF(W195="","",VLOOKUP(W195,'シフト記号表（従来型・ユニット型共通）'!$C$6:$L$47,10,FALSE))</f>
        <v/>
      </c>
      <c r="X196" s="1391" t="str">
        <f>IF(X195="","",VLOOKUP(X195,'シフト記号表（従来型・ユニット型共通）'!$C$6:$L$47,10,FALSE))</f>
        <v/>
      </c>
      <c r="Y196" s="1391" t="str">
        <f>IF(Y195="","",VLOOKUP(Y195,'シフト記号表（従来型・ユニット型共通）'!$C$6:$L$47,10,FALSE))</f>
        <v/>
      </c>
      <c r="Z196" s="1391" t="str">
        <f>IF(Z195="","",VLOOKUP(Z195,'シフト記号表（従来型・ユニット型共通）'!$C$6:$L$47,10,FALSE))</f>
        <v/>
      </c>
      <c r="AA196" s="1391" t="str">
        <f>IF(AA195="","",VLOOKUP(AA195,'シフト記号表（従来型・ユニット型共通）'!$C$6:$L$47,10,FALSE))</f>
        <v/>
      </c>
      <c r="AB196" s="1391" t="str">
        <f>IF(AB195="","",VLOOKUP(AB195,'シフト記号表（従来型・ユニット型共通）'!$C$6:$L$47,10,FALSE))</f>
        <v/>
      </c>
      <c r="AC196" s="1392" t="str">
        <f>IF(AC195="","",VLOOKUP(AC195,'シフト記号表（従来型・ユニット型共通）'!$C$6:$L$47,10,FALSE))</f>
        <v/>
      </c>
      <c r="AD196" s="1390" t="str">
        <f>IF(AD195="","",VLOOKUP(AD195,'シフト記号表（従来型・ユニット型共通）'!$C$6:$L$47,10,FALSE))</f>
        <v/>
      </c>
      <c r="AE196" s="1391" t="str">
        <f>IF(AE195="","",VLOOKUP(AE195,'シフト記号表（従来型・ユニット型共通）'!$C$6:$L$47,10,FALSE))</f>
        <v/>
      </c>
      <c r="AF196" s="1391" t="str">
        <f>IF(AF195="","",VLOOKUP(AF195,'シフト記号表（従来型・ユニット型共通）'!$C$6:$L$47,10,FALSE))</f>
        <v/>
      </c>
      <c r="AG196" s="1391" t="str">
        <f>IF(AG195="","",VLOOKUP(AG195,'シフト記号表（従来型・ユニット型共通）'!$C$6:$L$47,10,FALSE))</f>
        <v/>
      </c>
      <c r="AH196" s="1391" t="str">
        <f>IF(AH195="","",VLOOKUP(AH195,'シフト記号表（従来型・ユニット型共通）'!$C$6:$L$47,10,FALSE))</f>
        <v/>
      </c>
      <c r="AI196" s="1391" t="str">
        <f>IF(AI195="","",VLOOKUP(AI195,'シフト記号表（従来型・ユニット型共通）'!$C$6:$L$47,10,FALSE))</f>
        <v/>
      </c>
      <c r="AJ196" s="1392" t="str">
        <f>IF(AJ195="","",VLOOKUP(AJ195,'シフト記号表（従来型・ユニット型共通）'!$C$6:$L$47,10,FALSE))</f>
        <v/>
      </c>
      <c r="AK196" s="1390" t="str">
        <f>IF(AK195="","",VLOOKUP(AK195,'シフト記号表（従来型・ユニット型共通）'!$C$6:$L$47,10,FALSE))</f>
        <v/>
      </c>
      <c r="AL196" s="1391" t="str">
        <f>IF(AL195="","",VLOOKUP(AL195,'シフト記号表（従来型・ユニット型共通）'!$C$6:$L$47,10,FALSE))</f>
        <v/>
      </c>
      <c r="AM196" s="1391" t="str">
        <f>IF(AM195="","",VLOOKUP(AM195,'シフト記号表（従来型・ユニット型共通）'!$C$6:$L$47,10,FALSE))</f>
        <v/>
      </c>
      <c r="AN196" s="1391" t="str">
        <f>IF(AN195="","",VLOOKUP(AN195,'シフト記号表（従来型・ユニット型共通）'!$C$6:$L$47,10,FALSE))</f>
        <v/>
      </c>
      <c r="AO196" s="1391" t="str">
        <f>IF(AO195="","",VLOOKUP(AO195,'シフト記号表（従来型・ユニット型共通）'!$C$6:$L$47,10,FALSE))</f>
        <v/>
      </c>
      <c r="AP196" s="1391" t="str">
        <f>IF(AP195="","",VLOOKUP(AP195,'シフト記号表（従来型・ユニット型共通）'!$C$6:$L$47,10,FALSE))</f>
        <v/>
      </c>
      <c r="AQ196" s="1392" t="str">
        <f>IF(AQ195="","",VLOOKUP(AQ195,'シフト記号表（従来型・ユニット型共通）'!$C$6:$L$47,10,FALSE))</f>
        <v/>
      </c>
      <c r="AR196" s="1390" t="str">
        <f>IF(AR195="","",VLOOKUP(AR195,'シフト記号表（従来型・ユニット型共通）'!$C$6:$L$47,10,FALSE))</f>
        <v/>
      </c>
      <c r="AS196" s="1391" t="str">
        <f>IF(AS195="","",VLOOKUP(AS195,'シフト記号表（従来型・ユニット型共通）'!$C$6:$L$47,10,FALSE))</f>
        <v/>
      </c>
      <c r="AT196" s="1391" t="str">
        <f>IF(AT195="","",VLOOKUP(AT195,'シフト記号表（従来型・ユニット型共通）'!$C$6:$L$47,10,FALSE))</f>
        <v/>
      </c>
      <c r="AU196" s="1391" t="str">
        <f>IF(AU195="","",VLOOKUP(AU195,'シフト記号表（従来型・ユニット型共通）'!$C$6:$L$47,10,FALSE))</f>
        <v/>
      </c>
      <c r="AV196" s="1391" t="str">
        <f>IF(AV195="","",VLOOKUP(AV195,'シフト記号表（従来型・ユニット型共通）'!$C$6:$L$47,10,FALSE))</f>
        <v/>
      </c>
      <c r="AW196" s="1391" t="str">
        <f>IF(AW195="","",VLOOKUP(AW195,'シフト記号表（従来型・ユニット型共通）'!$C$6:$L$47,10,FALSE))</f>
        <v/>
      </c>
      <c r="AX196" s="1392" t="str">
        <f>IF(AX195="","",VLOOKUP(AX195,'シフト記号表（従来型・ユニット型共通）'!$C$6:$L$47,10,FALSE))</f>
        <v/>
      </c>
      <c r="AY196" s="1390" t="str">
        <f>IF(AY195="","",VLOOKUP(AY195,'シフト記号表（従来型・ユニット型共通）'!$C$6:$L$47,10,FALSE))</f>
        <v/>
      </c>
      <c r="AZ196" s="1391" t="str">
        <f>IF(AZ195="","",VLOOKUP(AZ195,'シフト記号表（従来型・ユニット型共通）'!$C$6:$L$47,10,FALSE))</f>
        <v/>
      </c>
      <c r="BA196" s="1391" t="str">
        <f>IF(BA195="","",VLOOKUP(BA195,'シフト記号表（従来型・ユニット型共通）'!$C$6:$L$47,10,FALSE))</f>
        <v/>
      </c>
      <c r="BB196" s="3104">
        <f>IF($BE$3="４週",SUM(W196:AX196),IF($BE$3="暦月",SUM(W196:BA196),""))</f>
        <v>0</v>
      </c>
      <c r="BC196" s="3105"/>
      <c r="BD196" s="3106">
        <f>IF($BE$3="４週",BB196/4,IF($BE$3="暦月",(BB196/($BE$8/7)),""))</f>
        <v>0</v>
      </c>
      <c r="BE196" s="3105"/>
      <c r="BF196" s="3101"/>
      <c r="BG196" s="3102"/>
      <c r="BH196" s="3102"/>
      <c r="BI196" s="3102"/>
      <c r="BJ196" s="3103"/>
    </row>
    <row r="197" spans="2:62" ht="20.25" customHeight="1" x14ac:dyDescent="0.2">
      <c r="B197" s="3079">
        <f>B195+1</f>
        <v>91</v>
      </c>
      <c r="C197" s="3089"/>
      <c r="D197" s="3090"/>
      <c r="E197" s="1385"/>
      <c r="F197" s="1386"/>
      <c r="G197" s="1385"/>
      <c r="H197" s="1386"/>
      <c r="I197" s="3093"/>
      <c r="J197" s="3094"/>
      <c r="K197" s="3097"/>
      <c r="L197" s="3098"/>
      <c r="M197" s="3098"/>
      <c r="N197" s="3090"/>
      <c r="O197" s="3058"/>
      <c r="P197" s="3059"/>
      <c r="Q197" s="3059"/>
      <c r="R197" s="3059"/>
      <c r="S197" s="3060"/>
      <c r="T197" s="1405" t="s">
        <v>2341</v>
      </c>
      <c r="V197" s="1406"/>
      <c r="W197" s="1398"/>
      <c r="X197" s="1399"/>
      <c r="Y197" s="1399"/>
      <c r="Z197" s="1399"/>
      <c r="AA197" s="1399"/>
      <c r="AB197" s="1399"/>
      <c r="AC197" s="1400"/>
      <c r="AD197" s="1398"/>
      <c r="AE197" s="1399"/>
      <c r="AF197" s="1399"/>
      <c r="AG197" s="1399"/>
      <c r="AH197" s="1399"/>
      <c r="AI197" s="1399"/>
      <c r="AJ197" s="1400"/>
      <c r="AK197" s="1398"/>
      <c r="AL197" s="1399"/>
      <c r="AM197" s="1399"/>
      <c r="AN197" s="1399"/>
      <c r="AO197" s="1399"/>
      <c r="AP197" s="1399"/>
      <c r="AQ197" s="1400"/>
      <c r="AR197" s="1398"/>
      <c r="AS197" s="1399"/>
      <c r="AT197" s="1399"/>
      <c r="AU197" s="1399"/>
      <c r="AV197" s="1399"/>
      <c r="AW197" s="1399"/>
      <c r="AX197" s="1400"/>
      <c r="AY197" s="1398"/>
      <c r="AZ197" s="1399"/>
      <c r="BA197" s="1401"/>
      <c r="BB197" s="3064"/>
      <c r="BC197" s="3065"/>
      <c r="BD197" s="3066"/>
      <c r="BE197" s="3067"/>
      <c r="BF197" s="3068"/>
      <c r="BG197" s="3069"/>
      <c r="BH197" s="3069"/>
      <c r="BI197" s="3069"/>
      <c r="BJ197" s="3070"/>
    </row>
    <row r="198" spans="2:62" ht="20.25" customHeight="1" x14ac:dyDescent="0.2">
      <c r="B198" s="3107"/>
      <c r="C198" s="3110"/>
      <c r="D198" s="3111"/>
      <c r="E198" s="1407"/>
      <c r="F198" s="1408">
        <f>C197</f>
        <v>0</v>
      </c>
      <c r="G198" s="1407"/>
      <c r="H198" s="1408">
        <f>I197</f>
        <v>0</v>
      </c>
      <c r="I198" s="3112"/>
      <c r="J198" s="3113"/>
      <c r="K198" s="3114"/>
      <c r="L198" s="3115"/>
      <c r="M198" s="3115"/>
      <c r="N198" s="3111"/>
      <c r="O198" s="3058"/>
      <c r="P198" s="3059"/>
      <c r="Q198" s="3059"/>
      <c r="R198" s="3059"/>
      <c r="S198" s="3060"/>
      <c r="T198" s="1402" t="s">
        <v>2344</v>
      </c>
      <c r="U198" s="1403"/>
      <c r="V198" s="1404"/>
      <c r="W198" s="1390" t="str">
        <f>IF(W197="","",VLOOKUP(W197,'シフト記号表（従来型・ユニット型共通）'!$C$6:$L$47,10,FALSE))</f>
        <v/>
      </c>
      <c r="X198" s="1391" t="str">
        <f>IF(X197="","",VLOOKUP(X197,'シフト記号表（従来型・ユニット型共通）'!$C$6:$L$47,10,FALSE))</f>
        <v/>
      </c>
      <c r="Y198" s="1391" t="str">
        <f>IF(Y197="","",VLOOKUP(Y197,'シフト記号表（従来型・ユニット型共通）'!$C$6:$L$47,10,FALSE))</f>
        <v/>
      </c>
      <c r="Z198" s="1391" t="str">
        <f>IF(Z197="","",VLOOKUP(Z197,'シフト記号表（従来型・ユニット型共通）'!$C$6:$L$47,10,FALSE))</f>
        <v/>
      </c>
      <c r="AA198" s="1391" t="str">
        <f>IF(AA197="","",VLOOKUP(AA197,'シフト記号表（従来型・ユニット型共通）'!$C$6:$L$47,10,FALSE))</f>
        <v/>
      </c>
      <c r="AB198" s="1391" t="str">
        <f>IF(AB197="","",VLOOKUP(AB197,'シフト記号表（従来型・ユニット型共通）'!$C$6:$L$47,10,FALSE))</f>
        <v/>
      </c>
      <c r="AC198" s="1392" t="str">
        <f>IF(AC197="","",VLOOKUP(AC197,'シフト記号表（従来型・ユニット型共通）'!$C$6:$L$47,10,FALSE))</f>
        <v/>
      </c>
      <c r="AD198" s="1390" t="str">
        <f>IF(AD197="","",VLOOKUP(AD197,'シフト記号表（従来型・ユニット型共通）'!$C$6:$L$47,10,FALSE))</f>
        <v/>
      </c>
      <c r="AE198" s="1391" t="str">
        <f>IF(AE197="","",VLOOKUP(AE197,'シフト記号表（従来型・ユニット型共通）'!$C$6:$L$47,10,FALSE))</f>
        <v/>
      </c>
      <c r="AF198" s="1391" t="str">
        <f>IF(AF197="","",VLOOKUP(AF197,'シフト記号表（従来型・ユニット型共通）'!$C$6:$L$47,10,FALSE))</f>
        <v/>
      </c>
      <c r="AG198" s="1391" t="str">
        <f>IF(AG197="","",VLOOKUP(AG197,'シフト記号表（従来型・ユニット型共通）'!$C$6:$L$47,10,FALSE))</f>
        <v/>
      </c>
      <c r="AH198" s="1391" t="str">
        <f>IF(AH197="","",VLOOKUP(AH197,'シフト記号表（従来型・ユニット型共通）'!$C$6:$L$47,10,FALSE))</f>
        <v/>
      </c>
      <c r="AI198" s="1391" t="str">
        <f>IF(AI197="","",VLOOKUP(AI197,'シフト記号表（従来型・ユニット型共通）'!$C$6:$L$47,10,FALSE))</f>
        <v/>
      </c>
      <c r="AJ198" s="1392" t="str">
        <f>IF(AJ197="","",VLOOKUP(AJ197,'シフト記号表（従来型・ユニット型共通）'!$C$6:$L$47,10,FALSE))</f>
        <v/>
      </c>
      <c r="AK198" s="1390" t="str">
        <f>IF(AK197="","",VLOOKUP(AK197,'シフト記号表（従来型・ユニット型共通）'!$C$6:$L$47,10,FALSE))</f>
        <v/>
      </c>
      <c r="AL198" s="1391" t="str">
        <f>IF(AL197="","",VLOOKUP(AL197,'シフト記号表（従来型・ユニット型共通）'!$C$6:$L$47,10,FALSE))</f>
        <v/>
      </c>
      <c r="AM198" s="1391" t="str">
        <f>IF(AM197="","",VLOOKUP(AM197,'シフト記号表（従来型・ユニット型共通）'!$C$6:$L$47,10,FALSE))</f>
        <v/>
      </c>
      <c r="AN198" s="1391" t="str">
        <f>IF(AN197="","",VLOOKUP(AN197,'シフト記号表（従来型・ユニット型共通）'!$C$6:$L$47,10,FALSE))</f>
        <v/>
      </c>
      <c r="AO198" s="1391" t="str">
        <f>IF(AO197="","",VLOOKUP(AO197,'シフト記号表（従来型・ユニット型共通）'!$C$6:$L$47,10,FALSE))</f>
        <v/>
      </c>
      <c r="AP198" s="1391" t="str">
        <f>IF(AP197="","",VLOOKUP(AP197,'シフト記号表（従来型・ユニット型共通）'!$C$6:$L$47,10,FALSE))</f>
        <v/>
      </c>
      <c r="AQ198" s="1392" t="str">
        <f>IF(AQ197="","",VLOOKUP(AQ197,'シフト記号表（従来型・ユニット型共通）'!$C$6:$L$47,10,FALSE))</f>
        <v/>
      </c>
      <c r="AR198" s="1390" t="str">
        <f>IF(AR197="","",VLOOKUP(AR197,'シフト記号表（従来型・ユニット型共通）'!$C$6:$L$47,10,FALSE))</f>
        <v/>
      </c>
      <c r="AS198" s="1391" t="str">
        <f>IF(AS197="","",VLOOKUP(AS197,'シフト記号表（従来型・ユニット型共通）'!$C$6:$L$47,10,FALSE))</f>
        <v/>
      </c>
      <c r="AT198" s="1391" t="str">
        <f>IF(AT197="","",VLOOKUP(AT197,'シフト記号表（従来型・ユニット型共通）'!$C$6:$L$47,10,FALSE))</f>
        <v/>
      </c>
      <c r="AU198" s="1391" t="str">
        <f>IF(AU197="","",VLOOKUP(AU197,'シフト記号表（従来型・ユニット型共通）'!$C$6:$L$47,10,FALSE))</f>
        <v/>
      </c>
      <c r="AV198" s="1391" t="str">
        <f>IF(AV197="","",VLOOKUP(AV197,'シフト記号表（従来型・ユニット型共通）'!$C$6:$L$47,10,FALSE))</f>
        <v/>
      </c>
      <c r="AW198" s="1391" t="str">
        <f>IF(AW197="","",VLOOKUP(AW197,'シフト記号表（従来型・ユニット型共通）'!$C$6:$L$47,10,FALSE))</f>
        <v/>
      </c>
      <c r="AX198" s="1392" t="str">
        <f>IF(AX197="","",VLOOKUP(AX197,'シフト記号表（従来型・ユニット型共通）'!$C$6:$L$47,10,FALSE))</f>
        <v/>
      </c>
      <c r="AY198" s="1390" t="str">
        <f>IF(AY197="","",VLOOKUP(AY197,'シフト記号表（従来型・ユニット型共通）'!$C$6:$L$47,10,FALSE))</f>
        <v/>
      </c>
      <c r="AZ198" s="1391" t="str">
        <f>IF(AZ197="","",VLOOKUP(AZ197,'シフト記号表（従来型・ユニット型共通）'!$C$6:$L$47,10,FALSE))</f>
        <v/>
      </c>
      <c r="BA198" s="1391" t="str">
        <f>IF(BA197="","",VLOOKUP(BA197,'シフト記号表（従来型・ユニット型共通）'!$C$6:$L$47,10,FALSE))</f>
        <v/>
      </c>
      <c r="BB198" s="3104">
        <f>IF($BE$3="４週",SUM(W198:AX198),IF($BE$3="暦月",SUM(W198:BA198),""))</f>
        <v>0</v>
      </c>
      <c r="BC198" s="3105"/>
      <c r="BD198" s="3106">
        <f>IF($BE$3="４週",BB198/4,IF($BE$3="暦月",(BB198/($BE$8/7)),""))</f>
        <v>0</v>
      </c>
      <c r="BE198" s="3105"/>
      <c r="BF198" s="3101"/>
      <c r="BG198" s="3102"/>
      <c r="BH198" s="3102"/>
      <c r="BI198" s="3102"/>
      <c r="BJ198" s="3103"/>
    </row>
    <row r="199" spans="2:62" ht="20.25" customHeight="1" x14ac:dyDescent="0.2">
      <c r="B199" s="3079">
        <f>B197+1</f>
        <v>92</v>
      </c>
      <c r="C199" s="3089"/>
      <c r="D199" s="3090"/>
      <c r="E199" s="1385"/>
      <c r="F199" s="1386"/>
      <c r="G199" s="1385"/>
      <c r="H199" s="1386"/>
      <c r="I199" s="3093"/>
      <c r="J199" s="3094"/>
      <c r="K199" s="3097"/>
      <c r="L199" s="3098"/>
      <c r="M199" s="3098"/>
      <c r="N199" s="3090"/>
      <c r="O199" s="3058"/>
      <c r="P199" s="3059"/>
      <c r="Q199" s="3059"/>
      <c r="R199" s="3059"/>
      <c r="S199" s="3060"/>
      <c r="T199" s="1405" t="s">
        <v>2341</v>
      </c>
      <c r="V199" s="1406"/>
      <c r="W199" s="1398"/>
      <c r="X199" s="1399"/>
      <c r="Y199" s="1399"/>
      <c r="Z199" s="1399"/>
      <c r="AA199" s="1399"/>
      <c r="AB199" s="1399"/>
      <c r="AC199" s="1400"/>
      <c r="AD199" s="1398"/>
      <c r="AE199" s="1399"/>
      <c r="AF199" s="1399"/>
      <c r="AG199" s="1399"/>
      <c r="AH199" s="1399"/>
      <c r="AI199" s="1399"/>
      <c r="AJ199" s="1400"/>
      <c r="AK199" s="1398"/>
      <c r="AL199" s="1399"/>
      <c r="AM199" s="1399"/>
      <c r="AN199" s="1399"/>
      <c r="AO199" s="1399"/>
      <c r="AP199" s="1399"/>
      <c r="AQ199" s="1400"/>
      <c r="AR199" s="1398"/>
      <c r="AS199" s="1399"/>
      <c r="AT199" s="1399"/>
      <c r="AU199" s="1399"/>
      <c r="AV199" s="1399"/>
      <c r="AW199" s="1399"/>
      <c r="AX199" s="1400"/>
      <c r="AY199" s="1398"/>
      <c r="AZ199" s="1399"/>
      <c r="BA199" s="1401"/>
      <c r="BB199" s="3064"/>
      <c r="BC199" s="3065"/>
      <c r="BD199" s="3066"/>
      <c r="BE199" s="3067"/>
      <c r="BF199" s="3068"/>
      <c r="BG199" s="3069"/>
      <c r="BH199" s="3069"/>
      <c r="BI199" s="3069"/>
      <c r="BJ199" s="3070"/>
    </row>
    <row r="200" spans="2:62" ht="20.25" customHeight="1" x14ac:dyDescent="0.2">
      <c r="B200" s="3107"/>
      <c r="C200" s="3110"/>
      <c r="D200" s="3111"/>
      <c r="E200" s="1407"/>
      <c r="F200" s="1408">
        <f>C199</f>
        <v>0</v>
      </c>
      <c r="G200" s="1407"/>
      <c r="H200" s="1408">
        <f>I199</f>
        <v>0</v>
      </c>
      <c r="I200" s="3112"/>
      <c r="J200" s="3113"/>
      <c r="K200" s="3114"/>
      <c r="L200" s="3115"/>
      <c r="M200" s="3115"/>
      <c r="N200" s="3111"/>
      <c r="O200" s="3058"/>
      <c r="P200" s="3059"/>
      <c r="Q200" s="3059"/>
      <c r="R200" s="3059"/>
      <c r="S200" s="3060"/>
      <c r="T200" s="1402" t="s">
        <v>2344</v>
      </c>
      <c r="U200" s="1403"/>
      <c r="V200" s="1404"/>
      <c r="W200" s="1390" t="str">
        <f>IF(W199="","",VLOOKUP(W199,'シフト記号表（従来型・ユニット型共通）'!$C$6:$L$47,10,FALSE))</f>
        <v/>
      </c>
      <c r="X200" s="1391" t="str">
        <f>IF(X199="","",VLOOKUP(X199,'シフト記号表（従来型・ユニット型共通）'!$C$6:$L$47,10,FALSE))</f>
        <v/>
      </c>
      <c r="Y200" s="1391" t="str">
        <f>IF(Y199="","",VLOOKUP(Y199,'シフト記号表（従来型・ユニット型共通）'!$C$6:$L$47,10,FALSE))</f>
        <v/>
      </c>
      <c r="Z200" s="1391" t="str">
        <f>IF(Z199="","",VLOOKUP(Z199,'シフト記号表（従来型・ユニット型共通）'!$C$6:$L$47,10,FALSE))</f>
        <v/>
      </c>
      <c r="AA200" s="1391" t="str">
        <f>IF(AA199="","",VLOOKUP(AA199,'シフト記号表（従来型・ユニット型共通）'!$C$6:$L$47,10,FALSE))</f>
        <v/>
      </c>
      <c r="AB200" s="1391" t="str">
        <f>IF(AB199="","",VLOOKUP(AB199,'シフト記号表（従来型・ユニット型共通）'!$C$6:$L$47,10,FALSE))</f>
        <v/>
      </c>
      <c r="AC200" s="1392" t="str">
        <f>IF(AC199="","",VLOOKUP(AC199,'シフト記号表（従来型・ユニット型共通）'!$C$6:$L$47,10,FALSE))</f>
        <v/>
      </c>
      <c r="AD200" s="1390" t="str">
        <f>IF(AD199="","",VLOOKUP(AD199,'シフト記号表（従来型・ユニット型共通）'!$C$6:$L$47,10,FALSE))</f>
        <v/>
      </c>
      <c r="AE200" s="1391" t="str">
        <f>IF(AE199="","",VLOOKUP(AE199,'シフト記号表（従来型・ユニット型共通）'!$C$6:$L$47,10,FALSE))</f>
        <v/>
      </c>
      <c r="AF200" s="1391" t="str">
        <f>IF(AF199="","",VLOOKUP(AF199,'シフト記号表（従来型・ユニット型共通）'!$C$6:$L$47,10,FALSE))</f>
        <v/>
      </c>
      <c r="AG200" s="1391" t="str">
        <f>IF(AG199="","",VLOOKUP(AG199,'シフト記号表（従来型・ユニット型共通）'!$C$6:$L$47,10,FALSE))</f>
        <v/>
      </c>
      <c r="AH200" s="1391" t="str">
        <f>IF(AH199="","",VLOOKUP(AH199,'シフト記号表（従来型・ユニット型共通）'!$C$6:$L$47,10,FALSE))</f>
        <v/>
      </c>
      <c r="AI200" s="1391" t="str">
        <f>IF(AI199="","",VLOOKUP(AI199,'シフト記号表（従来型・ユニット型共通）'!$C$6:$L$47,10,FALSE))</f>
        <v/>
      </c>
      <c r="AJ200" s="1392" t="str">
        <f>IF(AJ199="","",VLOOKUP(AJ199,'シフト記号表（従来型・ユニット型共通）'!$C$6:$L$47,10,FALSE))</f>
        <v/>
      </c>
      <c r="AK200" s="1390" t="str">
        <f>IF(AK199="","",VLOOKUP(AK199,'シフト記号表（従来型・ユニット型共通）'!$C$6:$L$47,10,FALSE))</f>
        <v/>
      </c>
      <c r="AL200" s="1391" t="str">
        <f>IF(AL199="","",VLOOKUP(AL199,'シフト記号表（従来型・ユニット型共通）'!$C$6:$L$47,10,FALSE))</f>
        <v/>
      </c>
      <c r="AM200" s="1391" t="str">
        <f>IF(AM199="","",VLOOKUP(AM199,'シフト記号表（従来型・ユニット型共通）'!$C$6:$L$47,10,FALSE))</f>
        <v/>
      </c>
      <c r="AN200" s="1391" t="str">
        <f>IF(AN199="","",VLOOKUP(AN199,'シフト記号表（従来型・ユニット型共通）'!$C$6:$L$47,10,FALSE))</f>
        <v/>
      </c>
      <c r="AO200" s="1391" t="str">
        <f>IF(AO199="","",VLOOKUP(AO199,'シフト記号表（従来型・ユニット型共通）'!$C$6:$L$47,10,FALSE))</f>
        <v/>
      </c>
      <c r="AP200" s="1391" t="str">
        <f>IF(AP199="","",VLOOKUP(AP199,'シフト記号表（従来型・ユニット型共通）'!$C$6:$L$47,10,FALSE))</f>
        <v/>
      </c>
      <c r="AQ200" s="1392" t="str">
        <f>IF(AQ199="","",VLOOKUP(AQ199,'シフト記号表（従来型・ユニット型共通）'!$C$6:$L$47,10,FALSE))</f>
        <v/>
      </c>
      <c r="AR200" s="1390" t="str">
        <f>IF(AR199="","",VLOOKUP(AR199,'シフト記号表（従来型・ユニット型共通）'!$C$6:$L$47,10,FALSE))</f>
        <v/>
      </c>
      <c r="AS200" s="1391" t="str">
        <f>IF(AS199="","",VLOOKUP(AS199,'シフト記号表（従来型・ユニット型共通）'!$C$6:$L$47,10,FALSE))</f>
        <v/>
      </c>
      <c r="AT200" s="1391" t="str">
        <f>IF(AT199="","",VLOOKUP(AT199,'シフト記号表（従来型・ユニット型共通）'!$C$6:$L$47,10,FALSE))</f>
        <v/>
      </c>
      <c r="AU200" s="1391" t="str">
        <f>IF(AU199="","",VLOOKUP(AU199,'シフト記号表（従来型・ユニット型共通）'!$C$6:$L$47,10,FALSE))</f>
        <v/>
      </c>
      <c r="AV200" s="1391" t="str">
        <f>IF(AV199="","",VLOOKUP(AV199,'シフト記号表（従来型・ユニット型共通）'!$C$6:$L$47,10,FALSE))</f>
        <v/>
      </c>
      <c r="AW200" s="1391" t="str">
        <f>IF(AW199="","",VLOOKUP(AW199,'シフト記号表（従来型・ユニット型共通）'!$C$6:$L$47,10,FALSE))</f>
        <v/>
      </c>
      <c r="AX200" s="1392" t="str">
        <f>IF(AX199="","",VLOOKUP(AX199,'シフト記号表（従来型・ユニット型共通）'!$C$6:$L$47,10,FALSE))</f>
        <v/>
      </c>
      <c r="AY200" s="1390" t="str">
        <f>IF(AY199="","",VLOOKUP(AY199,'シフト記号表（従来型・ユニット型共通）'!$C$6:$L$47,10,FALSE))</f>
        <v/>
      </c>
      <c r="AZ200" s="1391" t="str">
        <f>IF(AZ199="","",VLOOKUP(AZ199,'シフト記号表（従来型・ユニット型共通）'!$C$6:$L$47,10,FALSE))</f>
        <v/>
      </c>
      <c r="BA200" s="1391" t="str">
        <f>IF(BA199="","",VLOOKUP(BA199,'シフト記号表（従来型・ユニット型共通）'!$C$6:$L$47,10,FALSE))</f>
        <v/>
      </c>
      <c r="BB200" s="3104">
        <f>IF($BE$3="４週",SUM(W200:AX200),IF($BE$3="暦月",SUM(W200:BA200),""))</f>
        <v>0</v>
      </c>
      <c r="BC200" s="3105"/>
      <c r="BD200" s="3106">
        <f>IF($BE$3="４週",BB200/4,IF($BE$3="暦月",(BB200/($BE$8/7)),""))</f>
        <v>0</v>
      </c>
      <c r="BE200" s="3105"/>
      <c r="BF200" s="3101"/>
      <c r="BG200" s="3102"/>
      <c r="BH200" s="3102"/>
      <c r="BI200" s="3102"/>
      <c r="BJ200" s="3103"/>
    </row>
    <row r="201" spans="2:62" ht="20.25" customHeight="1" x14ac:dyDescent="0.2">
      <c r="B201" s="3079">
        <f>B199+1</f>
        <v>93</v>
      </c>
      <c r="C201" s="3089"/>
      <c r="D201" s="3090"/>
      <c r="E201" s="1385"/>
      <c r="F201" s="1386"/>
      <c r="G201" s="1385"/>
      <c r="H201" s="1386"/>
      <c r="I201" s="3093"/>
      <c r="J201" s="3094"/>
      <c r="K201" s="3097"/>
      <c r="L201" s="3098"/>
      <c r="M201" s="3098"/>
      <c r="N201" s="3090"/>
      <c r="O201" s="3058"/>
      <c r="P201" s="3059"/>
      <c r="Q201" s="3059"/>
      <c r="R201" s="3059"/>
      <c r="S201" s="3060"/>
      <c r="T201" s="1405" t="s">
        <v>2341</v>
      </c>
      <c r="V201" s="1406"/>
      <c r="W201" s="1398"/>
      <c r="X201" s="1399"/>
      <c r="Y201" s="1399"/>
      <c r="Z201" s="1399"/>
      <c r="AA201" s="1399"/>
      <c r="AB201" s="1399"/>
      <c r="AC201" s="1400"/>
      <c r="AD201" s="1398"/>
      <c r="AE201" s="1399"/>
      <c r="AF201" s="1399"/>
      <c r="AG201" s="1399"/>
      <c r="AH201" s="1399"/>
      <c r="AI201" s="1399"/>
      <c r="AJ201" s="1400"/>
      <c r="AK201" s="1398"/>
      <c r="AL201" s="1399"/>
      <c r="AM201" s="1399"/>
      <c r="AN201" s="1399"/>
      <c r="AO201" s="1399"/>
      <c r="AP201" s="1399"/>
      <c r="AQ201" s="1400"/>
      <c r="AR201" s="1398"/>
      <c r="AS201" s="1399"/>
      <c r="AT201" s="1399"/>
      <c r="AU201" s="1399"/>
      <c r="AV201" s="1399"/>
      <c r="AW201" s="1399"/>
      <c r="AX201" s="1400"/>
      <c r="AY201" s="1398"/>
      <c r="AZ201" s="1399"/>
      <c r="BA201" s="1401"/>
      <c r="BB201" s="3064"/>
      <c r="BC201" s="3065"/>
      <c r="BD201" s="3066"/>
      <c r="BE201" s="3067"/>
      <c r="BF201" s="3068"/>
      <c r="BG201" s="3069"/>
      <c r="BH201" s="3069"/>
      <c r="BI201" s="3069"/>
      <c r="BJ201" s="3070"/>
    </row>
    <row r="202" spans="2:62" ht="20.25" customHeight="1" x14ac:dyDescent="0.2">
      <c r="B202" s="3107"/>
      <c r="C202" s="3110"/>
      <c r="D202" s="3111"/>
      <c r="E202" s="1407"/>
      <c r="F202" s="1408">
        <f>C201</f>
        <v>0</v>
      </c>
      <c r="G202" s="1407"/>
      <c r="H202" s="1408">
        <f>I201</f>
        <v>0</v>
      </c>
      <c r="I202" s="3112"/>
      <c r="J202" s="3113"/>
      <c r="K202" s="3114"/>
      <c r="L202" s="3115"/>
      <c r="M202" s="3115"/>
      <c r="N202" s="3111"/>
      <c r="O202" s="3058"/>
      <c r="P202" s="3059"/>
      <c r="Q202" s="3059"/>
      <c r="R202" s="3059"/>
      <c r="S202" s="3060"/>
      <c r="T202" s="1402" t="s">
        <v>2344</v>
      </c>
      <c r="U202" s="1403"/>
      <c r="V202" s="1404"/>
      <c r="W202" s="1390" t="str">
        <f>IF(W201="","",VLOOKUP(W201,'シフト記号表（従来型・ユニット型共通）'!$C$6:$L$47,10,FALSE))</f>
        <v/>
      </c>
      <c r="X202" s="1391" t="str">
        <f>IF(X201="","",VLOOKUP(X201,'シフト記号表（従来型・ユニット型共通）'!$C$6:$L$47,10,FALSE))</f>
        <v/>
      </c>
      <c r="Y202" s="1391" t="str">
        <f>IF(Y201="","",VLOOKUP(Y201,'シフト記号表（従来型・ユニット型共通）'!$C$6:$L$47,10,FALSE))</f>
        <v/>
      </c>
      <c r="Z202" s="1391" t="str">
        <f>IF(Z201="","",VLOOKUP(Z201,'シフト記号表（従来型・ユニット型共通）'!$C$6:$L$47,10,FALSE))</f>
        <v/>
      </c>
      <c r="AA202" s="1391" t="str">
        <f>IF(AA201="","",VLOOKUP(AA201,'シフト記号表（従来型・ユニット型共通）'!$C$6:$L$47,10,FALSE))</f>
        <v/>
      </c>
      <c r="AB202" s="1391" t="str">
        <f>IF(AB201="","",VLOOKUP(AB201,'シフト記号表（従来型・ユニット型共通）'!$C$6:$L$47,10,FALSE))</f>
        <v/>
      </c>
      <c r="AC202" s="1392" t="str">
        <f>IF(AC201="","",VLOOKUP(AC201,'シフト記号表（従来型・ユニット型共通）'!$C$6:$L$47,10,FALSE))</f>
        <v/>
      </c>
      <c r="AD202" s="1390" t="str">
        <f>IF(AD201="","",VLOOKUP(AD201,'シフト記号表（従来型・ユニット型共通）'!$C$6:$L$47,10,FALSE))</f>
        <v/>
      </c>
      <c r="AE202" s="1391" t="str">
        <f>IF(AE201="","",VLOOKUP(AE201,'シフト記号表（従来型・ユニット型共通）'!$C$6:$L$47,10,FALSE))</f>
        <v/>
      </c>
      <c r="AF202" s="1391" t="str">
        <f>IF(AF201="","",VLOOKUP(AF201,'シフト記号表（従来型・ユニット型共通）'!$C$6:$L$47,10,FALSE))</f>
        <v/>
      </c>
      <c r="AG202" s="1391" t="str">
        <f>IF(AG201="","",VLOOKUP(AG201,'シフト記号表（従来型・ユニット型共通）'!$C$6:$L$47,10,FALSE))</f>
        <v/>
      </c>
      <c r="AH202" s="1391" t="str">
        <f>IF(AH201="","",VLOOKUP(AH201,'シフト記号表（従来型・ユニット型共通）'!$C$6:$L$47,10,FALSE))</f>
        <v/>
      </c>
      <c r="AI202" s="1391" t="str">
        <f>IF(AI201="","",VLOOKUP(AI201,'シフト記号表（従来型・ユニット型共通）'!$C$6:$L$47,10,FALSE))</f>
        <v/>
      </c>
      <c r="AJ202" s="1392" t="str">
        <f>IF(AJ201="","",VLOOKUP(AJ201,'シフト記号表（従来型・ユニット型共通）'!$C$6:$L$47,10,FALSE))</f>
        <v/>
      </c>
      <c r="AK202" s="1390" t="str">
        <f>IF(AK201="","",VLOOKUP(AK201,'シフト記号表（従来型・ユニット型共通）'!$C$6:$L$47,10,FALSE))</f>
        <v/>
      </c>
      <c r="AL202" s="1391" t="str">
        <f>IF(AL201="","",VLOOKUP(AL201,'シフト記号表（従来型・ユニット型共通）'!$C$6:$L$47,10,FALSE))</f>
        <v/>
      </c>
      <c r="AM202" s="1391" t="str">
        <f>IF(AM201="","",VLOOKUP(AM201,'シフト記号表（従来型・ユニット型共通）'!$C$6:$L$47,10,FALSE))</f>
        <v/>
      </c>
      <c r="AN202" s="1391" t="str">
        <f>IF(AN201="","",VLOOKUP(AN201,'シフト記号表（従来型・ユニット型共通）'!$C$6:$L$47,10,FALSE))</f>
        <v/>
      </c>
      <c r="AO202" s="1391" t="str">
        <f>IF(AO201="","",VLOOKUP(AO201,'シフト記号表（従来型・ユニット型共通）'!$C$6:$L$47,10,FALSE))</f>
        <v/>
      </c>
      <c r="AP202" s="1391" t="str">
        <f>IF(AP201="","",VLOOKUP(AP201,'シフト記号表（従来型・ユニット型共通）'!$C$6:$L$47,10,FALSE))</f>
        <v/>
      </c>
      <c r="AQ202" s="1392" t="str">
        <f>IF(AQ201="","",VLOOKUP(AQ201,'シフト記号表（従来型・ユニット型共通）'!$C$6:$L$47,10,FALSE))</f>
        <v/>
      </c>
      <c r="AR202" s="1390" t="str">
        <f>IF(AR201="","",VLOOKUP(AR201,'シフト記号表（従来型・ユニット型共通）'!$C$6:$L$47,10,FALSE))</f>
        <v/>
      </c>
      <c r="AS202" s="1391" t="str">
        <f>IF(AS201="","",VLOOKUP(AS201,'シフト記号表（従来型・ユニット型共通）'!$C$6:$L$47,10,FALSE))</f>
        <v/>
      </c>
      <c r="AT202" s="1391" t="str">
        <f>IF(AT201="","",VLOOKUP(AT201,'シフト記号表（従来型・ユニット型共通）'!$C$6:$L$47,10,FALSE))</f>
        <v/>
      </c>
      <c r="AU202" s="1391" t="str">
        <f>IF(AU201="","",VLOOKUP(AU201,'シフト記号表（従来型・ユニット型共通）'!$C$6:$L$47,10,FALSE))</f>
        <v/>
      </c>
      <c r="AV202" s="1391" t="str">
        <f>IF(AV201="","",VLOOKUP(AV201,'シフト記号表（従来型・ユニット型共通）'!$C$6:$L$47,10,FALSE))</f>
        <v/>
      </c>
      <c r="AW202" s="1391" t="str">
        <f>IF(AW201="","",VLOOKUP(AW201,'シフト記号表（従来型・ユニット型共通）'!$C$6:$L$47,10,FALSE))</f>
        <v/>
      </c>
      <c r="AX202" s="1392" t="str">
        <f>IF(AX201="","",VLOOKUP(AX201,'シフト記号表（従来型・ユニット型共通）'!$C$6:$L$47,10,FALSE))</f>
        <v/>
      </c>
      <c r="AY202" s="1390" t="str">
        <f>IF(AY201="","",VLOOKUP(AY201,'シフト記号表（従来型・ユニット型共通）'!$C$6:$L$47,10,FALSE))</f>
        <v/>
      </c>
      <c r="AZ202" s="1391" t="str">
        <f>IF(AZ201="","",VLOOKUP(AZ201,'シフト記号表（従来型・ユニット型共通）'!$C$6:$L$47,10,FALSE))</f>
        <v/>
      </c>
      <c r="BA202" s="1391" t="str">
        <f>IF(BA201="","",VLOOKUP(BA201,'シフト記号表（従来型・ユニット型共通）'!$C$6:$L$47,10,FALSE))</f>
        <v/>
      </c>
      <c r="BB202" s="3104">
        <f>IF($BE$3="４週",SUM(W202:AX202),IF($BE$3="暦月",SUM(W202:BA202),""))</f>
        <v>0</v>
      </c>
      <c r="BC202" s="3105"/>
      <c r="BD202" s="3106">
        <f>IF($BE$3="４週",BB202/4,IF($BE$3="暦月",(BB202/($BE$8/7)),""))</f>
        <v>0</v>
      </c>
      <c r="BE202" s="3105"/>
      <c r="BF202" s="3101"/>
      <c r="BG202" s="3102"/>
      <c r="BH202" s="3102"/>
      <c r="BI202" s="3102"/>
      <c r="BJ202" s="3103"/>
    </row>
    <row r="203" spans="2:62" ht="20.25" customHeight="1" x14ac:dyDescent="0.2">
      <c r="B203" s="3079">
        <f>B201+1</f>
        <v>94</v>
      </c>
      <c r="C203" s="3089"/>
      <c r="D203" s="3090"/>
      <c r="E203" s="1385"/>
      <c r="F203" s="1386"/>
      <c r="G203" s="1385"/>
      <c r="H203" s="1386"/>
      <c r="I203" s="3093"/>
      <c r="J203" s="3094"/>
      <c r="K203" s="3097"/>
      <c r="L203" s="3098"/>
      <c r="M203" s="3098"/>
      <c r="N203" s="3090"/>
      <c r="O203" s="3058"/>
      <c r="P203" s="3059"/>
      <c r="Q203" s="3059"/>
      <c r="R203" s="3059"/>
      <c r="S203" s="3060"/>
      <c r="T203" s="1405" t="s">
        <v>2341</v>
      </c>
      <c r="V203" s="1406"/>
      <c r="W203" s="1398"/>
      <c r="X203" s="1399"/>
      <c r="Y203" s="1399"/>
      <c r="Z203" s="1399"/>
      <c r="AA203" s="1399"/>
      <c r="AB203" s="1399"/>
      <c r="AC203" s="1400"/>
      <c r="AD203" s="1398"/>
      <c r="AE203" s="1399"/>
      <c r="AF203" s="1399"/>
      <c r="AG203" s="1399"/>
      <c r="AH203" s="1399"/>
      <c r="AI203" s="1399"/>
      <c r="AJ203" s="1400"/>
      <c r="AK203" s="1398"/>
      <c r="AL203" s="1399"/>
      <c r="AM203" s="1399"/>
      <c r="AN203" s="1399"/>
      <c r="AO203" s="1399"/>
      <c r="AP203" s="1399"/>
      <c r="AQ203" s="1400"/>
      <c r="AR203" s="1398"/>
      <c r="AS203" s="1399"/>
      <c r="AT203" s="1399"/>
      <c r="AU203" s="1399"/>
      <c r="AV203" s="1399"/>
      <c r="AW203" s="1399"/>
      <c r="AX203" s="1400"/>
      <c r="AY203" s="1398"/>
      <c r="AZ203" s="1399"/>
      <c r="BA203" s="1401"/>
      <c r="BB203" s="3064"/>
      <c r="BC203" s="3065"/>
      <c r="BD203" s="3066"/>
      <c r="BE203" s="3067"/>
      <c r="BF203" s="3068"/>
      <c r="BG203" s="3069"/>
      <c r="BH203" s="3069"/>
      <c r="BI203" s="3069"/>
      <c r="BJ203" s="3070"/>
    </row>
    <row r="204" spans="2:62" ht="20.25" customHeight="1" x14ac:dyDescent="0.2">
      <c r="B204" s="3107"/>
      <c r="C204" s="3110"/>
      <c r="D204" s="3111"/>
      <c r="E204" s="1407"/>
      <c r="F204" s="1408">
        <f>C203</f>
        <v>0</v>
      </c>
      <c r="G204" s="1407"/>
      <c r="H204" s="1408">
        <f>I203</f>
        <v>0</v>
      </c>
      <c r="I204" s="3112"/>
      <c r="J204" s="3113"/>
      <c r="K204" s="3114"/>
      <c r="L204" s="3115"/>
      <c r="M204" s="3115"/>
      <c r="N204" s="3111"/>
      <c r="O204" s="3058"/>
      <c r="P204" s="3059"/>
      <c r="Q204" s="3059"/>
      <c r="R204" s="3059"/>
      <c r="S204" s="3060"/>
      <c r="T204" s="1402" t="s">
        <v>2344</v>
      </c>
      <c r="U204" s="1403"/>
      <c r="V204" s="1404"/>
      <c r="W204" s="1390" t="str">
        <f>IF(W203="","",VLOOKUP(W203,'シフト記号表（従来型・ユニット型共通）'!$C$6:$L$47,10,FALSE))</f>
        <v/>
      </c>
      <c r="X204" s="1391" t="str">
        <f>IF(X203="","",VLOOKUP(X203,'シフト記号表（従来型・ユニット型共通）'!$C$6:$L$47,10,FALSE))</f>
        <v/>
      </c>
      <c r="Y204" s="1391" t="str">
        <f>IF(Y203="","",VLOOKUP(Y203,'シフト記号表（従来型・ユニット型共通）'!$C$6:$L$47,10,FALSE))</f>
        <v/>
      </c>
      <c r="Z204" s="1391" t="str">
        <f>IF(Z203="","",VLOOKUP(Z203,'シフト記号表（従来型・ユニット型共通）'!$C$6:$L$47,10,FALSE))</f>
        <v/>
      </c>
      <c r="AA204" s="1391" t="str">
        <f>IF(AA203="","",VLOOKUP(AA203,'シフト記号表（従来型・ユニット型共通）'!$C$6:$L$47,10,FALSE))</f>
        <v/>
      </c>
      <c r="AB204" s="1391" t="str">
        <f>IF(AB203="","",VLOOKUP(AB203,'シフト記号表（従来型・ユニット型共通）'!$C$6:$L$47,10,FALSE))</f>
        <v/>
      </c>
      <c r="AC204" s="1392" t="str">
        <f>IF(AC203="","",VLOOKUP(AC203,'シフト記号表（従来型・ユニット型共通）'!$C$6:$L$47,10,FALSE))</f>
        <v/>
      </c>
      <c r="AD204" s="1390" t="str">
        <f>IF(AD203="","",VLOOKUP(AD203,'シフト記号表（従来型・ユニット型共通）'!$C$6:$L$47,10,FALSE))</f>
        <v/>
      </c>
      <c r="AE204" s="1391" t="str">
        <f>IF(AE203="","",VLOOKUP(AE203,'シフト記号表（従来型・ユニット型共通）'!$C$6:$L$47,10,FALSE))</f>
        <v/>
      </c>
      <c r="AF204" s="1391" t="str">
        <f>IF(AF203="","",VLOOKUP(AF203,'シフト記号表（従来型・ユニット型共通）'!$C$6:$L$47,10,FALSE))</f>
        <v/>
      </c>
      <c r="AG204" s="1391" t="str">
        <f>IF(AG203="","",VLOOKUP(AG203,'シフト記号表（従来型・ユニット型共通）'!$C$6:$L$47,10,FALSE))</f>
        <v/>
      </c>
      <c r="AH204" s="1391" t="str">
        <f>IF(AH203="","",VLOOKUP(AH203,'シフト記号表（従来型・ユニット型共通）'!$C$6:$L$47,10,FALSE))</f>
        <v/>
      </c>
      <c r="AI204" s="1391" t="str">
        <f>IF(AI203="","",VLOOKUP(AI203,'シフト記号表（従来型・ユニット型共通）'!$C$6:$L$47,10,FALSE))</f>
        <v/>
      </c>
      <c r="AJ204" s="1392" t="str">
        <f>IF(AJ203="","",VLOOKUP(AJ203,'シフト記号表（従来型・ユニット型共通）'!$C$6:$L$47,10,FALSE))</f>
        <v/>
      </c>
      <c r="AK204" s="1390" t="str">
        <f>IF(AK203="","",VLOOKUP(AK203,'シフト記号表（従来型・ユニット型共通）'!$C$6:$L$47,10,FALSE))</f>
        <v/>
      </c>
      <c r="AL204" s="1391" t="str">
        <f>IF(AL203="","",VLOOKUP(AL203,'シフト記号表（従来型・ユニット型共通）'!$C$6:$L$47,10,FALSE))</f>
        <v/>
      </c>
      <c r="AM204" s="1391" t="str">
        <f>IF(AM203="","",VLOOKUP(AM203,'シフト記号表（従来型・ユニット型共通）'!$C$6:$L$47,10,FALSE))</f>
        <v/>
      </c>
      <c r="AN204" s="1391" t="str">
        <f>IF(AN203="","",VLOOKUP(AN203,'シフト記号表（従来型・ユニット型共通）'!$C$6:$L$47,10,FALSE))</f>
        <v/>
      </c>
      <c r="AO204" s="1391" t="str">
        <f>IF(AO203="","",VLOOKUP(AO203,'シフト記号表（従来型・ユニット型共通）'!$C$6:$L$47,10,FALSE))</f>
        <v/>
      </c>
      <c r="AP204" s="1391" t="str">
        <f>IF(AP203="","",VLOOKUP(AP203,'シフト記号表（従来型・ユニット型共通）'!$C$6:$L$47,10,FALSE))</f>
        <v/>
      </c>
      <c r="AQ204" s="1392" t="str">
        <f>IF(AQ203="","",VLOOKUP(AQ203,'シフト記号表（従来型・ユニット型共通）'!$C$6:$L$47,10,FALSE))</f>
        <v/>
      </c>
      <c r="AR204" s="1390" t="str">
        <f>IF(AR203="","",VLOOKUP(AR203,'シフト記号表（従来型・ユニット型共通）'!$C$6:$L$47,10,FALSE))</f>
        <v/>
      </c>
      <c r="AS204" s="1391" t="str">
        <f>IF(AS203="","",VLOOKUP(AS203,'シフト記号表（従来型・ユニット型共通）'!$C$6:$L$47,10,FALSE))</f>
        <v/>
      </c>
      <c r="AT204" s="1391" t="str">
        <f>IF(AT203="","",VLOOKUP(AT203,'シフト記号表（従来型・ユニット型共通）'!$C$6:$L$47,10,FALSE))</f>
        <v/>
      </c>
      <c r="AU204" s="1391" t="str">
        <f>IF(AU203="","",VLOOKUP(AU203,'シフト記号表（従来型・ユニット型共通）'!$C$6:$L$47,10,FALSE))</f>
        <v/>
      </c>
      <c r="AV204" s="1391" t="str">
        <f>IF(AV203="","",VLOOKUP(AV203,'シフト記号表（従来型・ユニット型共通）'!$C$6:$L$47,10,FALSE))</f>
        <v/>
      </c>
      <c r="AW204" s="1391" t="str">
        <f>IF(AW203="","",VLOOKUP(AW203,'シフト記号表（従来型・ユニット型共通）'!$C$6:$L$47,10,FALSE))</f>
        <v/>
      </c>
      <c r="AX204" s="1392" t="str">
        <f>IF(AX203="","",VLOOKUP(AX203,'シフト記号表（従来型・ユニット型共通）'!$C$6:$L$47,10,FALSE))</f>
        <v/>
      </c>
      <c r="AY204" s="1390" t="str">
        <f>IF(AY203="","",VLOOKUP(AY203,'シフト記号表（従来型・ユニット型共通）'!$C$6:$L$47,10,FALSE))</f>
        <v/>
      </c>
      <c r="AZ204" s="1391" t="str">
        <f>IF(AZ203="","",VLOOKUP(AZ203,'シフト記号表（従来型・ユニット型共通）'!$C$6:$L$47,10,FALSE))</f>
        <v/>
      </c>
      <c r="BA204" s="1391" t="str">
        <f>IF(BA203="","",VLOOKUP(BA203,'シフト記号表（従来型・ユニット型共通）'!$C$6:$L$47,10,FALSE))</f>
        <v/>
      </c>
      <c r="BB204" s="3104">
        <f>IF($BE$3="４週",SUM(W204:AX204),IF($BE$3="暦月",SUM(W204:BA204),""))</f>
        <v>0</v>
      </c>
      <c r="BC204" s="3105"/>
      <c r="BD204" s="3106">
        <f>IF($BE$3="４週",BB204/4,IF($BE$3="暦月",(BB204/($BE$8/7)),""))</f>
        <v>0</v>
      </c>
      <c r="BE204" s="3105"/>
      <c r="BF204" s="3101"/>
      <c r="BG204" s="3102"/>
      <c r="BH204" s="3102"/>
      <c r="BI204" s="3102"/>
      <c r="BJ204" s="3103"/>
    </row>
    <row r="205" spans="2:62" ht="20.25" customHeight="1" x14ac:dyDescent="0.2">
      <c r="B205" s="3079">
        <f>B203+1</f>
        <v>95</v>
      </c>
      <c r="C205" s="3089"/>
      <c r="D205" s="3090"/>
      <c r="E205" s="1385"/>
      <c r="F205" s="1386"/>
      <c r="G205" s="1385"/>
      <c r="H205" s="1386"/>
      <c r="I205" s="3093"/>
      <c r="J205" s="3094"/>
      <c r="K205" s="3097"/>
      <c r="L205" s="3098"/>
      <c r="M205" s="3098"/>
      <c r="N205" s="3090"/>
      <c r="O205" s="3058"/>
      <c r="P205" s="3059"/>
      <c r="Q205" s="3059"/>
      <c r="R205" s="3059"/>
      <c r="S205" s="3060"/>
      <c r="T205" s="1405" t="s">
        <v>2341</v>
      </c>
      <c r="V205" s="1406"/>
      <c r="W205" s="1398"/>
      <c r="X205" s="1399"/>
      <c r="Y205" s="1399"/>
      <c r="Z205" s="1399"/>
      <c r="AA205" s="1399"/>
      <c r="AB205" s="1399"/>
      <c r="AC205" s="1400"/>
      <c r="AD205" s="1398"/>
      <c r="AE205" s="1399"/>
      <c r="AF205" s="1399"/>
      <c r="AG205" s="1399"/>
      <c r="AH205" s="1399"/>
      <c r="AI205" s="1399"/>
      <c r="AJ205" s="1400"/>
      <c r="AK205" s="1398"/>
      <c r="AL205" s="1399"/>
      <c r="AM205" s="1399"/>
      <c r="AN205" s="1399"/>
      <c r="AO205" s="1399"/>
      <c r="AP205" s="1399"/>
      <c r="AQ205" s="1400"/>
      <c r="AR205" s="1398"/>
      <c r="AS205" s="1399"/>
      <c r="AT205" s="1399"/>
      <c r="AU205" s="1399"/>
      <c r="AV205" s="1399"/>
      <c r="AW205" s="1399"/>
      <c r="AX205" s="1400"/>
      <c r="AY205" s="1398"/>
      <c r="AZ205" s="1399"/>
      <c r="BA205" s="1401"/>
      <c r="BB205" s="3064"/>
      <c r="BC205" s="3065"/>
      <c r="BD205" s="3066"/>
      <c r="BE205" s="3067"/>
      <c r="BF205" s="3068"/>
      <c r="BG205" s="3069"/>
      <c r="BH205" s="3069"/>
      <c r="BI205" s="3069"/>
      <c r="BJ205" s="3070"/>
    </row>
    <row r="206" spans="2:62" ht="20.25" customHeight="1" x14ac:dyDescent="0.2">
      <c r="B206" s="3107"/>
      <c r="C206" s="3110"/>
      <c r="D206" s="3111"/>
      <c r="E206" s="1407"/>
      <c r="F206" s="1408">
        <f>C205</f>
        <v>0</v>
      </c>
      <c r="G206" s="1407"/>
      <c r="H206" s="1408">
        <f>I205</f>
        <v>0</v>
      </c>
      <c r="I206" s="3112"/>
      <c r="J206" s="3113"/>
      <c r="K206" s="3114"/>
      <c r="L206" s="3115"/>
      <c r="M206" s="3115"/>
      <c r="N206" s="3111"/>
      <c r="O206" s="3058"/>
      <c r="P206" s="3059"/>
      <c r="Q206" s="3059"/>
      <c r="R206" s="3059"/>
      <c r="S206" s="3060"/>
      <c r="T206" s="1402" t="s">
        <v>2344</v>
      </c>
      <c r="U206" s="1403"/>
      <c r="V206" s="1404"/>
      <c r="W206" s="1390" t="str">
        <f>IF(W205="","",VLOOKUP(W205,'シフト記号表（従来型・ユニット型共通）'!$C$6:$L$47,10,FALSE))</f>
        <v/>
      </c>
      <c r="X206" s="1391" t="str">
        <f>IF(X205="","",VLOOKUP(X205,'シフト記号表（従来型・ユニット型共通）'!$C$6:$L$47,10,FALSE))</f>
        <v/>
      </c>
      <c r="Y206" s="1391" t="str">
        <f>IF(Y205="","",VLOOKUP(Y205,'シフト記号表（従来型・ユニット型共通）'!$C$6:$L$47,10,FALSE))</f>
        <v/>
      </c>
      <c r="Z206" s="1391" t="str">
        <f>IF(Z205="","",VLOOKUP(Z205,'シフト記号表（従来型・ユニット型共通）'!$C$6:$L$47,10,FALSE))</f>
        <v/>
      </c>
      <c r="AA206" s="1391" t="str">
        <f>IF(AA205="","",VLOOKUP(AA205,'シフト記号表（従来型・ユニット型共通）'!$C$6:$L$47,10,FALSE))</f>
        <v/>
      </c>
      <c r="AB206" s="1391" t="str">
        <f>IF(AB205="","",VLOOKUP(AB205,'シフト記号表（従来型・ユニット型共通）'!$C$6:$L$47,10,FALSE))</f>
        <v/>
      </c>
      <c r="AC206" s="1392" t="str">
        <f>IF(AC205="","",VLOOKUP(AC205,'シフト記号表（従来型・ユニット型共通）'!$C$6:$L$47,10,FALSE))</f>
        <v/>
      </c>
      <c r="AD206" s="1390" t="str">
        <f>IF(AD205="","",VLOOKUP(AD205,'シフト記号表（従来型・ユニット型共通）'!$C$6:$L$47,10,FALSE))</f>
        <v/>
      </c>
      <c r="AE206" s="1391" t="str">
        <f>IF(AE205="","",VLOOKUP(AE205,'シフト記号表（従来型・ユニット型共通）'!$C$6:$L$47,10,FALSE))</f>
        <v/>
      </c>
      <c r="AF206" s="1391" t="str">
        <f>IF(AF205="","",VLOOKUP(AF205,'シフト記号表（従来型・ユニット型共通）'!$C$6:$L$47,10,FALSE))</f>
        <v/>
      </c>
      <c r="AG206" s="1391" t="str">
        <f>IF(AG205="","",VLOOKUP(AG205,'シフト記号表（従来型・ユニット型共通）'!$C$6:$L$47,10,FALSE))</f>
        <v/>
      </c>
      <c r="AH206" s="1391" t="str">
        <f>IF(AH205="","",VLOOKUP(AH205,'シフト記号表（従来型・ユニット型共通）'!$C$6:$L$47,10,FALSE))</f>
        <v/>
      </c>
      <c r="AI206" s="1391" t="str">
        <f>IF(AI205="","",VLOOKUP(AI205,'シフト記号表（従来型・ユニット型共通）'!$C$6:$L$47,10,FALSE))</f>
        <v/>
      </c>
      <c r="AJ206" s="1392" t="str">
        <f>IF(AJ205="","",VLOOKUP(AJ205,'シフト記号表（従来型・ユニット型共通）'!$C$6:$L$47,10,FALSE))</f>
        <v/>
      </c>
      <c r="AK206" s="1390" t="str">
        <f>IF(AK205="","",VLOOKUP(AK205,'シフト記号表（従来型・ユニット型共通）'!$C$6:$L$47,10,FALSE))</f>
        <v/>
      </c>
      <c r="AL206" s="1391" t="str">
        <f>IF(AL205="","",VLOOKUP(AL205,'シフト記号表（従来型・ユニット型共通）'!$C$6:$L$47,10,FALSE))</f>
        <v/>
      </c>
      <c r="AM206" s="1391" t="str">
        <f>IF(AM205="","",VLOOKUP(AM205,'シフト記号表（従来型・ユニット型共通）'!$C$6:$L$47,10,FALSE))</f>
        <v/>
      </c>
      <c r="AN206" s="1391" t="str">
        <f>IF(AN205="","",VLOOKUP(AN205,'シフト記号表（従来型・ユニット型共通）'!$C$6:$L$47,10,FALSE))</f>
        <v/>
      </c>
      <c r="AO206" s="1391" t="str">
        <f>IF(AO205="","",VLOOKUP(AO205,'シフト記号表（従来型・ユニット型共通）'!$C$6:$L$47,10,FALSE))</f>
        <v/>
      </c>
      <c r="AP206" s="1391" t="str">
        <f>IF(AP205="","",VLOOKUP(AP205,'シフト記号表（従来型・ユニット型共通）'!$C$6:$L$47,10,FALSE))</f>
        <v/>
      </c>
      <c r="AQ206" s="1392" t="str">
        <f>IF(AQ205="","",VLOOKUP(AQ205,'シフト記号表（従来型・ユニット型共通）'!$C$6:$L$47,10,FALSE))</f>
        <v/>
      </c>
      <c r="AR206" s="1390" t="str">
        <f>IF(AR205="","",VLOOKUP(AR205,'シフト記号表（従来型・ユニット型共通）'!$C$6:$L$47,10,FALSE))</f>
        <v/>
      </c>
      <c r="AS206" s="1391" t="str">
        <f>IF(AS205="","",VLOOKUP(AS205,'シフト記号表（従来型・ユニット型共通）'!$C$6:$L$47,10,FALSE))</f>
        <v/>
      </c>
      <c r="AT206" s="1391" t="str">
        <f>IF(AT205="","",VLOOKUP(AT205,'シフト記号表（従来型・ユニット型共通）'!$C$6:$L$47,10,FALSE))</f>
        <v/>
      </c>
      <c r="AU206" s="1391" t="str">
        <f>IF(AU205="","",VLOOKUP(AU205,'シフト記号表（従来型・ユニット型共通）'!$C$6:$L$47,10,FALSE))</f>
        <v/>
      </c>
      <c r="AV206" s="1391" t="str">
        <f>IF(AV205="","",VLOOKUP(AV205,'シフト記号表（従来型・ユニット型共通）'!$C$6:$L$47,10,FALSE))</f>
        <v/>
      </c>
      <c r="AW206" s="1391" t="str">
        <f>IF(AW205="","",VLOOKUP(AW205,'シフト記号表（従来型・ユニット型共通）'!$C$6:$L$47,10,FALSE))</f>
        <v/>
      </c>
      <c r="AX206" s="1392" t="str">
        <f>IF(AX205="","",VLOOKUP(AX205,'シフト記号表（従来型・ユニット型共通）'!$C$6:$L$47,10,FALSE))</f>
        <v/>
      </c>
      <c r="AY206" s="1390" t="str">
        <f>IF(AY205="","",VLOOKUP(AY205,'シフト記号表（従来型・ユニット型共通）'!$C$6:$L$47,10,FALSE))</f>
        <v/>
      </c>
      <c r="AZ206" s="1391" t="str">
        <f>IF(AZ205="","",VLOOKUP(AZ205,'シフト記号表（従来型・ユニット型共通）'!$C$6:$L$47,10,FALSE))</f>
        <v/>
      </c>
      <c r="BA206" s="1391" t="str">
        <f>IF(BA205="","",VLOOKUP(BA205,'シフト記号表（従来型・ユニット型共通）'!$C$6:$L$47,10,FALSE))</f>
        <v/>
      </c>
      <c r="BB206" s="3104">
        <f>IF($BE$3="４週",SUM(W206:AX206),IF($BE$3="暦月",SUM(W206:BA206),""))</f>
        <v>0</v>
      </c>
      <c r="BC206" s="3105"/>
      <c r="BD206" s="3106">
        <f>IF($BE$3="４週",BB206/4,IF($BE$3="暦月",(BB206/($BE$8/7)),""))</f>
        <v>0</v>
      </c>
      <c r="BE206" s="3105"/>
      <c r="BF206" s="3101"/>
      <c r="BG206" s="3102"/>
      <c r="BH206" s="3102"/>
      <c r="BI206" s="3102"/>
      <c r="BJ206" s="3103"/>
    </row>
    <row r="207" spans="2:62" ht="20.25" customHeight="1" x14ac:dyDescent="0.2">
      <c r="B207" s="3079">
        <f>B205+1</f>
        <v>96</v>
      </c>
      <c r="C207" s="3089"/>
      <c r="D207" s="3090"/>
      <c r="E207" s="1385"/>
      <c r="F207" s="1386"/>
      <c r="G207" s="1385"/>
      <c r="H207" s="1386"/>
      <c r="I207" s="3093"/>
      <c r="J207" s="3094"/>
      <c r="K207" s="3097"/>
      <c r="L207" s="3098"/>
      <c r="M207" s="3098"/>
      <c r="N207" s="3090"/>
      <c r="O207" s="3058"/>
      <c r="P207" s="3059"/>
      <c r="Q207" s="3059"/>
      <c r="R207" s="3059"/>
      <c r="S207" s="3060"/>
      <c r="T207" s="1405" t="s">
        <v>2341</v>
      </c>
      <c r="V207" s="1406"/>
      <c r="W207" s="1398"/>
      <c r="X207" s="1399"/>
      <c r="Y207" s="1399"/>
      <c r="Z207" s="1399"/>
      <c r="AA207" s="1399"/>
      <c r="AB207" s="1399"/>
      <c r="AC207" s="1400"/>
      <c r="AD207" s="1398"/>
      <c r="AE207" s="1399"/>
      <c r="AF207" s="1399"/>
      <c r="AG207" s="1399"/>
      <c r="AH207" s="1399"/>
      <c r="AI207" s="1399"/>
      <c r="AJ207" s="1400"/>
      <c r="AK207" s="1398"/>
      <c r="AL207" s="1399"/>
      <c r="AM207" s="1399"/>
      <c r="AN207" s="1399"/>
      <c r="AO207" s="1399"/>
      <c r="AP207" s="1399"/>
      <c r="AQ207" s="1400"/>
      <c r="AR207" s="1398"/>
      <c r="AS207" s="1399"/>
      <c r="AT207" s="1399"/>
      <c r="AU207" s="1399"/>
      <c r="AV207" s="1399"/>
      <c r="AW207" s="1399"/>
      <c r="AX207" s="1400"/>
      <c r="AY207" s="1398"/>
      <c r="AZ207" s="1399"/>
      <c r="BA207" s="1401"/>
      <c r="BB207" s="3064"/>
      <c r="BC207" s="3065"/>
      <c r="BD207" s="3066"/>
      <c r="BE207" s="3067"/>
      <c r="BF207" s="3068"/>
      <c r="BG207" s="3069"/>
      <c r="BH207" s="3069"/>
      <c r="BI207" s="3069"/>
      <c r="BJ207" s="3070"/>
    </row>
    <row r="208" spans="2:62" ht="20.25" customHeight="1" x14ac:dyDescent="0.2">
      <c r="B208" s="3107"/>
      <c r="C208" s="3110"/>
      <c r="D208" s="3111"/>
      <c r="E208" s="1407"/>
      <c r="F208" s="1408">
        <f>C207</f>
        <v>0</v>
      </c>
      <c r="G208" s="1407"/>
      <c r="H208" s="1408">
        <f>I207</f>
        <v>0</v>
      </c>
      <c r="I208" s="3112"/>
      <c r="J208" s="3113"/>
      <c r="K208" s="3114"/>
      <c r="L208" s="3115"/>
      <c r="M208" s="3115"/>
      <c r="N208" s="3111"/>
      <c r="O208" s="3058"/>
      <c r="P208" s="3059"/>
      <c r="Q208" s="3059"/>
      <c r="R208" s="3059"/>
      <c r="S208" s="3060"/>
      <c r="T208" s="1402" t="s">
        <v>2344</v>
      </c>
      <c r="U208" s="1403"/>
      <c r="V208" s="1404"/>
      <c r="W208" s="1390" t="str">
        <f>IF(W207="","",VLOOKUP(W207,'シフト記号表（従来型・ユニット型共通）'!$C$6:$L$47,10,FALSE))</f>
        <v/>
      </c>
      <c r="X208" s="1391" t="str">
        <f>IF(X207="","",VLOOKUP(X207,'シフト記号表（従来型・ユニット型共通）'!$C$6:$L$47,10,FALSE))</f>
        <v/>
      </c>
      <c r="Y208" s="1391" t="str">
        <f>IF(Y207="","",VLOOKUP(Y207,'シフト記号表（従来型・ユニット型共通）'!$C$6:$L$47,10,FALSE))</f>
        <v/>
      </c>
      <c r="Z208" s="1391" t="str">
        <f>IF(Z207="","",VLOOKUP(Z207,'シフト記号表（従来型・ユニット型共通）'!$C$6:$L$47,10,FALSE))</f>
        <v/>
      </c>
      <c r="AA208" s="1391" t="str">
        <f>IF(AA207="","",VLOOKUP(AA207,'シフト記号表（従来型・ユニット型共通）'!$C$6:$L$47,10,FALSE))</f>
        <v/>
      </c>
      <c r="AB208" s="1391" t="str">
        <f>IF(AB207="","",VLOOKUP(AB207,'シフト記号表（従来型・ユニット型共通）'!$C$6:$L$47,10,FALSE))</f>
        <v/>
      </c>
      <c r="AC208" s="1392" t="str">
        <f>IF(AC207="","",VLOOKUP(AC207,'シフト記号表（従来型・ユニット型共通）'!$C$6:$L$47,10,FALSE))</f>
        <v/>
      </c>
      <c r="AD208" s="1390" t="str">
        <f>IF(AD207="","",VLOOKUP(AD207,'シフト記号表（従来型・ユニット型共通）'!$C$6:$L$47,10,FALSE))</f>
        <v/>
      </c>
      <c r="AE208" s="1391" t="str">
        <f>IF(AE207="","",VLOOKUP(AE207,'シフト記号表（従来型・ユニット型共通）'!$C$6:$L$47,10,FALSE))</f>
        <v/>
      </c>
      <c r="AF208" s="1391" t="str">
        <f>IF(AF207="","",VLOOKUP(AF207,'シフト記号表（従来型・ユニット型共通）'!$C$6:$L$47,10,FALSE))</f>
        <v/>
      </c>
      <c r="AG208" s="1391" t="str">
        <f>IF(AG207="","",VLOOKUP(AG207,'シフト記号表（従来型・ユニット型共通）'!$C$6:$L$47,10,FALSE))</f>
        <v/>
      </c>
      <c r="AH208" s="1391" t="str">
        <f>IF(AH207="","",VLOOKUP(AH207,'シフト記号表（従来型・ユニット型共通）'!$C$6:$L$47,10,FALSE))</f>
        <v/>
      </c>
      <c r="AI208" s="1391" t="str">
        <f>IF(AI207="","",VLOOKUP(AI207,'シフト記号表（従来型・ユニット型共通）'!$C$6:$L$47,10,FALSE))</f>
        <v/>
      </c>
      <c r="AJ208" s="1392" t="str">
        <f>IF(AJ207="","",VLOOKUP(AJ207,'シフト記号表（従来型・ユニット型共通）'!$C$6:$L$47,10,FALSE))</f>
        <v/>
      </c>
      <c r="AK208" s="1390" t="str">
        <f>IF(AK207="","",VLOOKUP(AK207,'シフト記号表（従来型・ユニット型共通）'!$C$6:$L$47,10,FALSE))</f>
        <v/>
      </c>
      <c r="AL208" s="1391" t="str">
        <f>IF(AL207="","",VLOOKUP(AL207,'シフト記号表（従来型・ユニット型共通）'!$C$6:$L$47,10,FALSE))</f>
        <v/>
      </c>
      <c r="AM208" s="1391" t="str">
        <f>IF(AM207="","",VLOOKUP(AM207,'シフト記号表（従来型・ユニット型共通）'!$C$6:$L$47,10,FALSE))</f>
        <v/>
      </c>
      <c r="AN208" s="1391" t="str">
        <f>IF(AN207="","",VLOOKUP(AN207,'シフト記号表（従来型・ユニット型共通）'!$C$6:$L$47,10,FALSE))</f>
        <v/>
      </c>
      <c r="AO208" s="1391" t="str">
        <f>IF(AO207="","",VLOOKUP(AO207,'シフト記号表（従来型・ユニット型共通）'!$C$6:$L$47,10,FALSE))</f>
        <v/>
      </c>
      <c r="AP208" s="1391" t="str">
        <f>IF(AP207="","",VLOOKUP(AP207,'シフト記号表（従来型・ユニット型共通）'!$C$6:$L$47,10,FALSE))</f>
        <v/>
      </c>
      <c r="AQ208" s="1392" t="str">
        <f>IF(AQ207="","",VLOOKUP(AQ207,'シフト記号表（従来型・ユニット型共通）'!$C$6:$L$47,10,FALSE))</f>
        <v/>
      </c>
      <c r="AR208" s="1390" t="str">
        <f>IF(AR207="","",VLOOKUP(AR207,'シフト記号表（従来型・ユニット型共通）'!$C$6:$L$47,10,FALSE))</f>
        <v/>
      </c>
      <c r="AS208" s="1391" t="str">
        <f>IF(AS207="","",VLOOKUP(AS207,'シフト記号表（従来型・ユニット型共通）'!$C$6:$L$47,10,FALSE))</f>
        <v/>
      </c>
      <c r="AT208" s="1391" t="str">
        <f>IF(AT207="","",VLOOKUP(AT207,'シフト記号表（従来型・ユニット型共通）'!$C$6:$L$47,10,FALSE))</f>
        <v/>
      </c>
      <c r="AU208" s="1391" t="str">
        <f>IF(AU207="","",VLOOKUP(AU207,'シフト記号表（従来型・ユニット型共通）'!$C$6:$L$47,10,FALSE))</f>
        <v/>
      </c>
      <c r="AV208" s="1391" t="str">
        <f>IF(AV207="","",VLOOKUP(AV207,'シフト記号表（従来型・ユニット型共通）'!$C$6:$L$47,10,FALSE))</f>
        <v/>
      </c>
      <c r="AW208" s="1391" t="str">
        <f>IF(AW207="","",VLOOKUP(AW207,'シフト記号表（従来型・ユニット型共通）'!$C$6:$L$47,10,FALSE))</f>
        <v/>
      </c>
      <c r="AX208" s="1392" t="str">
        <f>IF(AX207="","",VLOOKUP(AX207,'シフト記号表（従来型・ユニット型共通）'!$C$6:$L$47,10,FALSE))</f>
        <v/>
      </c>
      <c r="AY208" s="1390" t="str">
        <f>IF(AY207="","",VLOOKUP(AY207,'シフト記号表（従来型・ユニット型共通）'!$C$6:$L$47,10,FALSE))</f>
        <v/>
      </c>
      <c r="AZ208" s="1391" t="str">
        <f>IF(AZ207="","",VLOOKUP(AZ207,'シフト記号表（従来型・ユニット型共通）'!$C$6:$L$47,10,FALSE))</f>
        <v/>
      </c>
      <c r="BA208" s="1391" t="str">
        <f>IF(BA207="","",VLOOKUP(BA207,'シフト記号表（従来型・ユニット型共通）'!$C$6:$L$47,10,FALSE))</f>
        <v/>
      </c>
      <c r="BB208" s="3104">
        <f>IF($BE$3="４週",SUM(W208:AX208),IF($BE$3="暦月",SUM(W208:BA208),""))</f>
        <v>0</v>
      </c>
      <c r="BC208" s="3105"/>
      <c r="BD208" s="3106">
        <f>IF($BE$3="４週",BB208/4,IF($BE$3="暦月",(BB208/($BE$8/7)),""))</f>
        <v>0</v>
      </c>
      <c r="BE208" s="3105"/>
      <c r="BF208" s="3101"/>
      <c r="BG208" s="3102"/>
      <c r="BH208" s="3102"/>
      <c r="BI208" s="3102"/>
      <c r="BJ208" s="3103"/>
    </row>
    <row r="209" spans="2:62" ht="20.25" customHeight="1" x14ac:dyDescent="0.2">
      <c r="B209" s="3079">
        <f>B207+1</f>
        <v>97</v>
      </c>
      <c r="C209" s="3089"/>
      <c r="D209" s="3090"/>
      <c r="E209" s="1385"/>
      <c r="F209" s="1386"/>
      <c r="G209" s="1385"/>
      <c r="H209" s="1386"/>
      <c r="I209" s="3093"/>
      <c r="J209" s="3094"/>
      <c r="K209" s="3097"/>
      <c r="L209" s="3098"/>
      <c r="M209" s="3098"/>
      <c r="N209" s="3090"/>
      <c r="O209" s="3058"/>
      <c r="P209" s="3059"/>
      <c r="Q209" s="3059"/>
      <c r="R209" s="3059"/>
      <c r="S209" s="3060"/>
      <c r="T209" s="1405" t="s">
        <v>2341</v>
      </c>
      <c r="V209" s="1406"/>
      <c r="W209" s="1398"/>
      <c r="X209" s="1399"/>
      <c r="Y209" s="1399"/>
      <c r="Z209" s="1399"/>
      <c r="AA209" s="1399"/>
      <c r="AB209" s="1399"/>
      <c r="AC209" s="1400"/>
      <c r="AD209" s="1398"/>
      <c r="AE209" s="1399"/>
      <c r="AF209" s="1399"/>
      <c r="AG209" s="1399"/>
      <c r="AH209" s="1399"/>
      <c r="AI209" s="1399"/>
      <c r="AJ209" s="1400"/>
      <c r="AK209" s="1398"/>
      <c r="AL209" s="1399"/>
      <c r="AM209" s="1399"/>
      <c r="AN209" s="1399"/>
      <c r="AO209" s="1399"/>
      <c r="AP209" s="1399"/>
      <c r="AQ209" s="1400"/>
      <c r="AR209" s="1398"/>
      <c r="AS209" s="1399"/>
      <c r="AT209" s="1399"/>
      <c r="AU209" s="1399"/>
      <c r="AV209" s="1399"/>
      <c r="AW209" s="1399"/>
      <c r="AX209" s="1400"/>
      <c r="AY209" s="1398"/>
      <c r="AZ209" s="1399"/>
      <c r="BA209" s="1401"/>
      <c r="BB209" s="3064"/>
      <c r="BC209" s="3065"/>
      <c r="BD209" s="3066"/>
      <c r="BE209" s="3067"/>
      <c r="BF209" s="3068"/>
      <c r="BG209" s="3069"/>
      <c r="BH209" s="3069"/>
      <c r="BI209" s="3069"/>
      <c r="BJ209" s="3070"/>
    </row>
    <row r="210" spans="2:62" ht="20.25" customHeight="1" x14ac:dyDescent="0.2">
      <c r="B210" s="3107"/>
      <c r="C210" s="3110"/>
      <c r="D210" s="3111"/>
      <c r="E210" s="1407"/>
      <c r="F210" s="1408">
        <f>C209</f>
        <v>0</v>
      </c>
      <c r="G210" s="1407"/>
      <c r="H210" s="1408">
        <f>I209</f>
        <v>0</v>
      </c>
      <c r="I210" s="3112"/>
      <c r="J210" s="3113"/>
      <c r="K210" s="3114"/>
      <c r="L210" s="3115"/>
      <c r="M210" s="3115"/>
      <c r="N210" s="3111"/>
      <c r="O210" s="3058"/>
      <c r="P210" s="3059"/>
      <c r="Q210" s="3059"/>
      <c r="R210" s="3059"/>
      <c r="S210" s="3060"/>
      <c r="T210" s="1402" t="s">
        <v>2344</v>
      </c>
      <c r="U210" s="1403"/>
      <c r="V210" s="1404"/>
      <c r="W210" s="1390" t="str">
        <f>IF(W209="","",VLOOKUP(W209,'シフト記号表（従来型・ユニット型共通）'!$C$6:$L$47,10,FALSE))</f>
        <v/>
      </c>
      <c r="X210" s="1391" t="str">
        <f>IF(X209="","",VLOOKUP(X209,'シフト記号表（従来型・ユニット型共通）'!$C$6:$L$47,10,FALSE))</f>
        <v/>
      </c>
      <c r="Y210" s="1391" t="str">
        <f>IF(Y209="","",VLOOKUP(Y209,'シフト記号表（従来型・ユニット型共通）'!$C$6:$L$47,10,FALSE))</f>
        <v/>
      </c>
      <c r="Z210" s="1391" t="str">
        <f>IF(Z209="","",VLOOKUP(Z209,'シフト記号表（従来型・ユニット型共通）'!$C$6:$L$47,10,FALSE))</f>
        <v/>
      </c>
      <c r="AA210" s="1391" t="str">
        <f>IF(AA209="","",VLOOKUP(AA209,'シフト記号表（従来型・ユニット型共通）'!$C$6:$L$47,10,FALSE))</f>
        <v/>
      </c>
      <c r="AB210" s="1391" t="str">
        <f>IF(AB209="","",VLOOKUP(AB209,'シフト記号表（従来型・ユニット型共通）'!$C$6:$L$47,10,FALSE))</f>
        <v/>
      </c>
      <c r="AC210" s="1392" t="str">
        <f>IF(AC209="","",VLOOKUP(AC209,'シフト記号表（従来型・ユニット型共通）'!$C$6:$L$47,10,FALSE))</f>
        <v/>
      </c>
      <c r="AD210" s="1390" t="str">
        <f>IF(AD209="","",VLOOKUP(AD209,'シフト記号表（従来型・ユニット型共通）'!$C$6:$L$47,10,FALSE))</f>
        <v/>
      </c>
      <c r="AE210" s="1391" t="str">
        <f>IF(AE209="","",VLOOKUP(AE209,'シフト記号表（従来型・ユニット型共通）'!$C$6:$L$47,10,FALSE))</f>
        <v/>
      </c>
      <c r="AF210" s="1391" t="str">
        <f>IF(AF209="","",VLOOKUP(AF209,'シフト記号表（従来型・ユニット型共通）'!$C$6:$L$47,10,FALSE))</f>
        <v/>
      </c>
      <c r="AG210" s="1391" t="str">
        <f>IF(AG209="","",VLOOKUP(AG209,'シフト記号表（従来型・ユニット型共通）'!$C$6:$L$47,10,FALSE))</f>
        <v/>
      </c>
      <c r="AH210" s="1391" t="str">
        <f>IF(AH209="","",VLOOKUP(AH209,'シフト記号表（従来型・ユニット型共通）'!$C$6:$L$47,10,FALSE))</f>
        <v/>
      </c>
      <c r="AI210" s="1391" t="str">
        <f>IF(AI209="","",VLOOKUP(AI209,'シフト記号表（従来型・ユニット型共通）'!$C$6:$L$47,10,FALSE))</f>
        <v/>
      </c>
      <c r="AJ210" s="1392" t="str">
        <f>IF(AJ209="","",VLOOKUP(AJ209,'シフト記号表（従来型・ユニット型共通）'!$C$6:$L$47,10,FALSE))</f>
        <v/>
      </c>
      <c r="AK210" s="1390" t="str">
        <f>IF(AK209="","",VLOOKUP(AK209,'シフト記号表（従来型・ユニット型共通）'!$C$6:$L$47,10,FALSE))</f>
        <v/>
      </c>
      <c r="AL210" s="1391" t="str">
        <f>IF(AL209="","",VLOOKUP(AL209,'シフト記号表（従来型・ユニット型共通）'!$C$6:$L$47,10,FALSE))</f>
        <v/>
      </c>
      <c r="AM210" s="1391" t="str">
        <f>IF(AM209="","",VLOOKUP(AM209,'シフト記号表（従来型・ユニット型共通）'!$C$6:$L$47,10,FALSE))</f>
        <v/>
      </c>
      <c r="AN210" s="1391" t="str">
        <f>IF(AN209="","",VLOOKUP(AN209,'シフト記号表（従来型・ユニット型共通）'!$C$6:$L$47,10,FALSE))</f>
        <v/>
      </c>
      <c r="AO210" s="1391" t="str">
        <f>IF(AO209="","",VLOOKUP(AO209,'シフト記号表（従来型・ユニット型共通）'!$C$6:$L$47,10,FALSE))</f>
        <v/>
      </c>
      <c r="AP210" s="1391" t="str">
        <f>IF(AP209="","",VLOOKUP(AP209,'シフト記号表（従来型・ユニット型共通）'!$C$6:$L$47,10,FALSE))</f>
        <v/>
      </c>
      <c r="AQ210" s="1392" t="str">
        <f>IF(AQ209="","",VLOOKUP(AQ209,'シフト記号表（従来型・ユニット型共通）'!$C$6:$L$47,10,FALSE))</f>
        <v/>
      </c>
      <c r="AR210" s="1390" t="str">
        <f>IF(AR209="","",VLOOKUP(AR209,'シフト記号表（従来型・ユニット型共通）'!$C$6:$L$47,10,FALSE))</f>
        <v/>
      </c>
      <c r="AS210" s="1391" t="str">
        <f>IF(AS209="","",VLOOKUP(AS209,'シフト記号表（従来型・ユニット型共通）'!$C$6:$L$47,10,FALSE))</f>
        <v/>
      </c>
      <c r="AT210" s="1391" t="str">
        <f>IF(AT209="","",VLOOKUP(AT209,'シフト記号表（従来型・ユニット型共通）'!$C$6:$L$47,10,FALSE))</f>
        <v/>
      </c>
      <c r="AU210" s="1391" t="str">
        <f>IF(AU209="","",VLOOKUP(AU209,'シフト記号表（従来型・ユニット型共通）'!$C$6:$L$47,10,FALSE))</f>
        <v/>
      </c>
      <c r="AV210" s="1391" t="str">
        <f>IF(AV209="","",VLOOKUP(AV209,'シフト記号表（従来型・ユニット型共通）'!$C$6:$L$47,10,FALSE))</f>
        <v/>
      </c>
      <c r="AW210" s="1391" t="str">
        <f>IF(AW209="","",VLOOKUP(AW209,'シフト記号表（従来型・ユニット型共通）'!$C$6:$L$47,10,FALSE))</f>
        <v/>
      </c>
      <c r="AX210" s="1392" t="str">
        <f>IF(AX209="","",VLOOKUP(AX209,'シフト記号表（従来型・ユニット型共通）'!$C$6:$L$47,10,FALSE))</f>
        <v/>
      </c>
      <c r="AY210" s="1390" t="str">
        <f>IF(AY209="","",VLOOKUP(AY209,'シフト記号表（従来型・ユニット型共通）'!$C$6:$L$47,10,FALSE))</f>
        <v/>
      </c>
      <c r="AZ210" s="1391" t="str">
        <f>IF(AZ209="","",VLOOKUP(AZ209,'シフト記号表（従来型・ユニット型共通）'!$C$6:$L$47,10,FALSE))</f>
        <v/>
      </c>
      <c r="BA210" s="1391" t="str">
        <f>IF(BA209="","",VLOOKUP(BA209,'シフト記号表（従来型・ユニット型共通）'!$C$6:$L$47,10,FALSE))</f>
        <v/>
      </c>
      <c r="BB210" s="3104">
        <f>IF($BE$3="４週",SUM(W210:AX210),IF($BE$3="暦月",SUM(W210:BA210),""))</f>
        <v>0</v>
      </c>
      <c r="BC210" s="3105"/>
      <c r="BD210" s="3106">
        <f>IF($BE$3="４週",BB210/4,IF($BE$3="暦月",(BB210/($BE$8/7)),""))</f>
        <v>0</v>
      </c>
      <c r="BE210" s="3105"/>
      <c r="BF210" s="3101"/>
      <c r="BG210" s="3102"/>
      <c r="BH210" s="3102"/>
      <c r="BI210" s="3102"/>
      <c r="BJ210" s="3103"/>
    </row>
    <row r="211" spans="2:62" ht="20.25" customHeight="1" x14ac:dyDescent="0.2">
      <c r="B211" s="3079">
        <f>B209+1</f>
        <v>98</v>
      </c>
      <c r="C211" s="3089"/>
      <c r="D211" s="3090"/>
      <c r="E211" s="1385"/>
      <c r="F211" s="1386"/>
      <c r="G211" s="1385"/>
      <c r="H211" s="1386"/>
      <c r="I211" s="3093"/>
      <c r="J211" s="3094"/>
      <c r="K211" s="3097"/>
      <c r="L211" s="3098"/>
      <c r="M211" s="3098"/>
      <c r="N211" s="3090"/>
      <c r="O211" s="3058"/>
      <c r="P211" s="3059"/>
      <c r="Q211" s="3059"/>
      <c r="R211" s="3059"/>
      <c r="S211" s="3060"/>
      <c r="T211" s="1405" t="s">
        <v>2341</v>
      </c>
      <c r="V211" s="1406"/>
      <c r="W211" s="1398"/>
      <c r="X211" s="1399"/>
      <c r="Y211" s="1399"/>
      <c r="Z211" s="1399"/>
      <c r="AA211" s="1399"/>
      <c r="AB211" s="1399"/>
      <c r="AC211" s="1400"/>
      <c r="AD211" s="1398"/>
      <c r="AE211" s="1399"/>
      <c r="AF211" s="1399"/>
      <c r="AG211" s="1399"/>
      <c r="AH211" s="1399"/>
      <c r="AI211" s="1399"/>
      <c r="AJ211" s="1400"/>
      <c r="AK211" s="1398"/>
      <c r="AL211" s="1399"/>
      <c r="AM211" s="1399"/>
      <c r="AN211" s="1399"/>
      <c r="AO211" s="1399"/>
      <c r="AP211" s="1399"/>
      <c r="AQ211" s="1400"/>
      <c r="AR211" s="1398"/>
      <c r="AS211" s="1399"/>
      <c r="AT211" s="1399"/>
      <c r="AU211" s="1399"/>
      <c r="AV211" s="1399"/>
      <c r="AW211" s="1399"/>
      <c r="AX211" s="1400"/>
      <c r="AY211" s="1398"/>
      <c r="AZ211" s="1399"/>
      <c r="BA211" s="1401"/>
      <c r="BB211" s="3064"/>
      <c r="BC211" s="3065"/>
      <c r="BD211" s="3066"/>
      <c r="BE211" s="3067"/>
      <c r="BF211" s="3068"/>
      <c r="BG211" s="3069"/>
      <c r="BH211" s="3069"/>
      <c r="BI211" s="3069"/>
      <c r="BJ211" s="3070"/>
    </row>
    <row r="212" spans="2:62" ht="20.25" customHeight="1" x14ac:dyDescent="0.2">
      <c r="B212" s="3107"/>
      <c r="C212" s="3110"/>
      <c r="D212" s="3111"/>
      <c r="E212" s="1407"/>
      <c r="F212" s="1408">
        <f>C211</f>
        <v>0</v>
      </c>
      <c r="G212" s="1407"/>
      <c r="H212" s="1408">
        <f>I211</f>
        <v>0</v>
      </c>
      <c r="I212" s="3112"/>
      <c r="J212" s="3113"/>
      <c r="K212" s="3114"/>
      <c r="L212" s="3115"/>
      <c r="M212" s="3115"/>
      <c r="N212" s="3111"/>
      <c r="O212" s="3058"/>
      <c r="P212" s="3059"/>
      <c r="Q212" s="3059"/>
      <c r="R212" s="3059"/>
      <c r="S212" s="3060"/>
      <c r="T212" s="1402" t="s">
        <v>2344</v>
      </c>
      <c r="U212" s="1403"/>
      <c r="V212" s="1404"/>
      <c r="W212" s="1390" t="str">
        <f>IF(W211="","",VLOOKUP(W211,'シフト記号表（従来型・ユニット型共通）'!$C$6:$L$47,10,FALSE))</f>
        <v/>
      </c>
      <c r="X212" s="1391" t="str">
        <f>IF(X211="","",VLOOKUP(X211,'シフト記号表（従来型・ユニット型共通）'!$C$6:$L$47,10,FALSE))</f>
        <v/>
      </c>
      <c r="Y212" s="1391" t="str">
        <f>IF(Y211="","",VLOOKUP(Y211,'シフト記号表（従来型・ユニット型共通）'!$C$6:$L$47,10,FALSE))</f>
        <v/>
      </c>
      <c r="Z212" s="1391" t="str">
        <f>IF(Z211="","",VLOOKUP(Z211,'シフト記号表（従来型・ユニット型共通）'!$C$6:$L$47,10,FALSE))</f>
        <v/>
      </c>
      <c r="AA212" s="1391" t="str">
        <f>IF(AA211="","",VLOOKUP(AA211,'シフト記号表（従来型・ユニット型共通）'!$C$6:$L$47,10,FALSE))</f>
        <v/>
      </c>
      <c r="AB212" s="1391" t="str">
        <f>IF(AB211="","",VLOOKUP(AB211,'シフト記号表（従来型・ユニット型共通）'!$C$6:$L$47,10,FALSE))</f>
        <v/>
      </c>
      <c r="AC212" s="1392" t="str">
        <f>IF(AC211="","",VLOOKUP(AC211,'シフト記号表（従来型・ユニット型共通）'!$C$6:$L$47,10,FALSE))</f>
        <v/>
      </c>
      <c r="AD212" s="1390" t="str">
        <f>IF(AD211="","",VLOOKUP(AD211,'シフト記号表（従来型・ユニット型共通）'!$C$6:$L$47,10,FALSE))</f>
        <v/>
      </c>
      <c r="AE212" s="1391" t="str">
        <f>IF(AE211="","",VLOOKUP(AE211,'シフト記号表（従来型・ユニット型共通）'!$C$6:$L$47,10,FALSE))</f>
        <v/>
      </c>
      <c r="AF212" s="1391" t="str">
        <f>IF(AF211="","",VLOOKUP(AF211,'シフト記号表（従来型・ユニット型共通）'!$C$6:$L$47,10,FALSE))</f>
        <v/>
      </c>
      <c r="AG212" s="1391" t="str">
        <f>IF(AG211="","",VLOOKUP(AG211,'シフト記号表（従来型・ユニット型共通）'!$C$6:$L$47,10,FALSE))</f>
        <v/>
      </c>
      <c r="AH212" s="1391" t="str">
        <f>IF(AH211="","",VLOOKUP(AH211,'シフト記号表（従来型・ユニット型共通）'!$C$6:$L$47,10,FALSE))</f>
        <v/>
      </c>
      <c r="AI212" s="1391" t="str">
        <f>IF(AI211="","",VLOOKUP(AI211,'シフト記号表（従来型・ユニット型共通）'!$C$6:$L$47,10,FALSE))</f>
        <v/>
      </c>
      <c r="AJ212" s="1392" t="str">
        <f>IF(AJ211="","",VLOOKUP(AJ211,'シフト記号表（従来型・ユニット型共通）'!$C$6:$L$47,10,FALSE))</f>
        <v/>
      </c>
      <c r="AK212" s="1390" t="str">
        <f>IF(AK211="","",VLOOKUP(AK211,'シフト記号表（従来型・ユニット型共通）'!$C$6:$L$47,10,FALSE))</f>
        <v/>
      </c>
      <c r="AL212" s="1391" t="str">
        <f>IF(AL211="","",VLOOKUP(AL211,'シフト記号表（従来型・ユニット型共通）'!$C$6:$L$47,10,FALSE))</f>
        <v/>
      </c>
      <c r="AM212" s="1391" t="str">
        <f>IF(AM211="","",VLOOKUP(AM211,'シフト記号表（従来型・ユニット型共通）'!$C$6:$L$47,10,FALSE))</f>
        <v/>
      </c>
      <c r="AN212" s="1391" t="str">
        <f>IF(AN211="","",VLOOKUP(AN211,'シフト記号表（従来型・ユニット型共通）'!$C$6:$L$47,10,FALSE))</f>
        <v/>
      </c>
      <c r="AO212" s="1391" t="str">
        <f>IF(AO211="","",VLOOKUP(AO211,'シフト記号表（従来型・ユニット型共通）'!$C$6:$L$47,10,FALSE))</f>
        <v/>
      </c>
      <c r="AP212" s="1391" t="str">
        <f>IF(AP211="","",VLOOKUP(AP211,'シフト記号表（従来型・ユニット型共通）'!$C$6:$L$47,10,FALSE))</f>
        <v/>
      </c>
      <c r="AQ212" s="1392" t="str">
        <f>IF(AQ211="","",VLOOKUP(AQ211,'シフト記号表（従来型・ユニット型共通）'!$C$6:$L$47,10,FALSE))</f>
        <v/>
      </c>
      <c r="AR212" s="1390" t="str">
        <f>IF(AR211="","",VLOOKUP(AR211,'シフト記号表（従来型・ユニット型共通）'!$C$6:$L$47,10,FALSE))</f>
        <v/>
      </c>
      <c r="AS212" s="1391" t="str">
        <f>IF(AS211="","",VLOOKUP(AS211,'シフト記号表（従来型・ユニット型共通）'!$C$6:$L$47,10,FALSE))</f>
        <v/>
      </c>
      <c r="AT212" s="1391" t="str">
        <f>IF(AT211="","",VLOOKUP(AT211,'シフト記号表（従来型・ユニット型共通）'!$C$6:$L$47,10,FALSE))</f>
        <v/>
      </c>
      <c r="AU212" s="1391" t="str">
        <f>IF(AU211="","",VLOOKUP(AU211,'シフト記号表（従来型・ユニット型共通）'!$C$6:$L$47,10,FALSE))</f>
        <v/>
      </c>
      <c r="AV212" s="1391" t="str">
        <f>IF(AV211="","",VLOOKUP(AV211,'シフト記号表（従来型・ユニット型共通）'!$C$6:$L$47,10,FALSE))</f>
        <v/>
      </c>
      <c r="AW212" s="1391" t="str">
        <f>IF(AW211="","",VLOOKUP(AW211,'シフト記号表（従来型・ユニット型共通）'!$C$6:$L$47,10,FALSE))</f>
        <v/>
      </c>
      <c r="AX212" s="1392" t="str">
        <f>IF(AX211="","",VLOOKUP(AX211,'シフト記号表（従来型・ユニット型共通）'!$C$6:$L$47,10,FALSE))</f>
        <v/>
      </c>
      <c r="AY212" s="1390" t="str">
        <f>IF(AY211="","",VLOOKUP(AY211,'シフト記号表（従来型・ユニット型共通）'!$C$6:$L$47,10,FALSE))</f>
        <v/>
      </c>
      <c r="AZ212" s="1391" t="str">
        <f>IF(AZ211="","",VLOOKUP(AZ211,'シフト記号表（従来型・ユニット型共通）'!$C$6:$L$47,10,FALSE))</f>
        <v/>
      </c>
      <c r="BA212" s="1391" t="str">
        <f>IF(BA211="","",VLOOKUP(BA211,'シフト記号表（従来型・ユニット型共通）'!$C$6:$L$47,10,FALSE))</f>
        <v/>
      </c>
      <c r="BB212" s="3104">
        <f>IF($BE$3="４週",SUM(W212:AX212),IF($BE$3="暦月",SUM(W212:BA212),""))</f>
        <v>0</v>
      </c>
      <c r="BC212" s="3105"/>
      <c r="BD212" s="3106">
        <f>IF($BE$3="４週",BB212/4,IF($BE$3="暦月",(BB212/($BE$8/7)),""))</f>
        <v>0</v>
      </c>
      <c r="BE212" s="3105"/>
      <c r="BF212" s="3101"/>
      <c r="BG212" s="3102"/>
      <c r="BH212" s="3102"/>
      <c r="BI212" s="3102"/>
      <c r="BJ212" s="3103"/>
    </row>
    <row r="213" spans="2:62" ht="20.25" customHeight="1" x14ac:dyDescent="0.2">
      <c r="B213" s="3079">
        <f>B211+1</f>
        <v>99</v>
      </c>
      <c r="C213" s="3089"/>
      <c r="D213" s="3090"/>
      <c r="E213" s="1385"/>
      <c r="F213" s="1386"/>
      <c r="G213" s="1385"/>
      <c r="H213" s="1386"/>
      <c r="I213" s="3093"/>
      <c r="J213" s="3094"/>
      <c r="K213" s="3097"/>
      <c r="L213" s="3098"/>
      <c r="M213" s="3098"/>
      <c r="N213" s="3090"/>
      <c r="O213" s="3058"/>
      <c r="P213" s="3059"/>
      <c r="Q213" s="3059"/>
      <c r="R213" s="3059"/>
      <c r="S213" s="3060"/>
      <c r="T213" s="1405" t="s">
        <v>2341</v>
      </c>
      <c r="V213" s="1406"/>
      <c r="W213" s="1398"/>
      <c r="X213" s="1399"/>
      <c r="Y213" s="1399"/>
      <c r="Z213" s="1399"/>
      <c r="AA213" s="1399"/>
      <c r="AB213" s="1399"/>
      <c r="AC213" s="1400"/>
      <c r="AD213" s="1398"/>
      <c r="AE213" s="1399"/>
      <c r="AF213" s="1399"/>
      <c r="AG213" s="1399"/>
      <c r="AH213" s="1399"/>
      <c r="AI213" s="1399"/>
      <c r="AJ213" s="1400"/>
      <c r="AK213" s="1398"/>
      <c r="AL213" s="1399"/>
      <c r="AM213" s="1399"/>
      <c r="AN213" s="1399"/>
      <c r="AO213" s="1399"/>
      <c r="AP213" s="1399"/>
      <c r="AQ213" s="1400"/>
      <c r="AR213" s="1398"/>
      <c r="AS213" s="1399"/>
      <c r="AT213" s="1399"/>
      <c r="AU213" s="1399"/>
      <c r="AV213" s="1399"/>
      <c r="AW213" s="1399"/>
      <c r="AX213" s="1400"/>
      <c r="AY213" s="1398"/>
      <c r="AZ213" s="1399"/>
      <c r="BA213" s="1401"/>
      <c r="BB213" s="3064"/>
      <c r="BC213" s="3065"/>
      <c r="BD213" s="3066"/>
      <c r="BE213" s="3067"/>
      <c r="BF213" s="3068"/>
      <c r="BG213" s="3069"/>
      <c r="BH213" s="3069"/>
      <c r="BI213" s="3069"/>
      <c r="BJ213" s="3070"/>
    </row>
    <row r="214" spans="2:62" ht="20.25" customHeight="1" x14ac:dyDescent="0.2">
      <c r="B214" s="3107"/>
      <c r="C214" s="3110"/>
      <c r="D214" s="3111"/>
      <c r="E214" s="1407"/>
      <c r="F214" s="1408">
        <f>C213</f>
        <v>0</v>
      </c>
      <c r="G214" s="1407"/>
      <c r="H214" s="1408">
        <f>I213</f>
        <v>0</v>
      </c>
      <c r="I214" s="3112"/>
      <c r="J214" s="3113"/>
      <c r="K214" s="3114"/>
      <c r="L214" s="3115"/>
      <c r="M214" s="3115"/>
      <c r="N214" s="3111"/>
      <c r="O214" s="3058"/>
      <c r="P214" s="3059"/>
      <c r="Q214" s="3059"/>
      <c r="R214" s="3059"/>
      <c r="S214" s="3060"/>
      <c r="T214" s="1402" t="s">
        <v>2344</v>
      </c>
      <c r="U214" s="1403"/>
      <c r="V214" s="1404"/>
      <c r="W214" s="1390" t="str">
        <f>IF(W213="","",VLOOKUP(W213,'シフト記号表（従来型・ユニット型共通）'!$C$6:$L$47,10,FALSE))</f>
        <v/>
      </c>
      <c r="X214" s="1391" t="str">
        <f>IF(X213="","",VLOOKUP(X213,'シフト記号表（従来型・ユニット型共通）'!$C$6:$L$47,10,FALSE))</f>
        <v/>
      </c>
      <c r="Y214" s="1391" t="str">
        <f>IF(Y213="","",VLOOKUP(Y213,'シフト記号表（従来型・ユニット型共通）'!$C$6:$L$47,10,FALSE))</f>
        <v/>
      </c>
      <c r="Z214" s="1391" t="str">
        <f>IF(Z213="","",VLOOKUP(Z213,'シフト記号表（従来型・ユニット型共通）'!$C$6:$L$47,10,FALSE))</f>
        <v/>
      </c>
      <c r="AA214" s="1391" t="str">
        <f>IF(AA213="","",VLOOKUP(AA213,'シフト記号表（従来型・ユニット型共通）'!$C$6:$L$47,10,FALSE))</f>
        <v/>
      </c>
      <c r="AB214" s="1391" t="str">
        <f>IF(AB213="","",VLOOKUP(AB213,'シフト記号表（従来型・ユニット型共通）'!$C$6:$L$47,10,FALSE))</f>
        <v/>
      </c>
      <c r="AC214" s="1392" t="str">
        <f>IF(AC213="","",VLOOKUP(AC213,'シフト記号表（従来型・ユニット型共通）'!$C$6:$L$47,10,FALSE))</f>
        <v/>
      </c>
      <c r="AD214" s="1390" t="str">
        <f>IF(AD213="","",VLOOKUP(AD213,'シフト記号表（従来型・ユニット型共通）'!$C$6:$L$47,10,FALSE))</f>
        <v/>
      </c>
      <c r="AE214" s="1391" t="str">
        <f>IF(AE213="","",VLOOKUP(AE213,'シフト記号表（従来型・ユニット型共通）'!$C$6:$L$47,10,FALSE))</f>
        <v/>
      </c>
      <c r="AF214" s="1391" t="str">
        <f>IF(AF213="","",VLOOKUP(AF213,'シフト記号表（従来型・ユニット型共通）'!$C$6:$L$47,10,FALSE))</f>
        <v/>
      </c>
      <c r="AG214" s="1391" t="str">
        <f>IF(AG213="","",VLOOKUP(AG213,'シフト記号表（従来型・ユニット型共通）'!$C$6:$L$47,10,FALSE))</f>
        <v/>
      </c>
      <c r="AH214" s="1391" t="str">
        <f>IF(AH213="","",VLOOKUP(AH213,'シフト記号表（従来型・ユニット型共通）'!$C$6:$L$47,10,FALSE))</f>
        <v/>
      </c>
      <c r="AI214" s="1391" t="str">
        <f>IF(AI213="","",VLOOKUP(AI213,'シフト記号表（従来型・ユニット型共通）'!$C$6:$L$47,10,FALSE))</f>
        <v/>
      </c>
      <c r="AJ214" s="1392" t="str">
        <f>IF(AJ213="","",VLOOKUP(AJ213,'シフト記号表（従来型・ユニット型共通）'!$C$6:$L$47,10,FALSE))</f>
        <v/>
      </c>
      <c r="AK214" s="1390" t="str">
        <f>IF(AK213="","",VLOOKUP(AK213,'シフト記号表（従来型・ユニット型共通）'!$C$6:$L$47,10,FALSE))</f>
        <v/>
      </c>
      <c r="AL214" s="1391" t="str">
        <f>IF(AL213="","",VLOOKUP(AL213,'シフト記号表（従来型・ユニット型共通）'!$C$6:$L$47,10,FALSE))</f>
        <v/>
      </c>
      <c r="AM214" s="1391" t="str">
        <f>IF(AM213="","",VLOOKUP(AM213,'シフト記号表（従来型・ユニット型共通）'!$C$6:$L$47,10,FALSE))</f>
        <v/>
      </c>
      <c r="AN214" s="1391" t="str">
        <f>IF(AN213="","",VLOOKUP(AN213,'シフト記号表（従来型・ユニット型共通）'!$C$6:$L$47,10,FALSE))</f>
        <v/>
      </c>
      <c r="AO214" s="1391" t="str">
        <f>IF(AO213="","",VLOOKUP(AO213,'シフト記号表（従来型・ユニット型共通）'!$C$6:$L$47,10,FALSE))</f>
        <v/>
      </c>
      <c r="AP214" s="1391" t="str">
        <f>IF(AP213="","",VLOOKUP(AP213,'シフト記号表（従来型・ユニット型共通）'!$C$6:$L$47,10,FALSE))</f>
        <v/>
      </c>
      <c r="AQ214" s="1392" t="str">
        <f>IF(AQ213="","",VLOOKUP(AQ213,'シフト記号表（従来型・ユニット型共通）'!$C$6:$L$47,10,FALSE))</f>
        <v/>
      </c>
      <c r="AR214" s="1390" t="str">
        <f>IF(AR213="","",VLOOKUP(AR213,'シフト記号表（従来型・ユニット型共通）'!$C$6:$L$47,10,FALSE))</f>
        <v/>
      </c>
      <c r="AS214" s="1391" t="str">
        <f>IF(AS213="","",VLOOKUP(AS213,'シフト記号表（従来型・ユニット型共通）'!$C$6:$L$47,10,FALSE))</f>
        <v/>
      </c>
      <c r="AT214" s="1391" t="str">
        <f>IF(AT213="","",VLOOKUP(AT213,'シフト記号表（従来型・ユニット型共通）'!$C$6:$L$47,10,FALSE))</f>
        <v/>
      </c>
      <c r="AU214" s="1391" t="str">
        <f>IF(AU213="","",VLOOKUP(AU213,'シフト記号表（従来型・ユニット型共通）'!$C$6:$L$47,10,FALSE))</f>
        <v/>
      </c>
      <c r="AV214" s="1391" t="str">
        <f>IF(AV213="","",VLOOKUP(AV213,'シフト記号表（従来型・ユニット型共通）'!$C$6:$L$47,10,FALSE))</f>
        <v/>
      </c>
      <c r="AW214" s="1391" t="str">
        <f>IF(AW213="","",VLOOKUP(AW213,'シフト記号表（従来型・ユニット型共通）'!$C$6:$L$47,10,FALSE))</f>
        <v/>
      </c>
      <c r="AX214" s="1392" t="str">
        <f>IF(AX213="","",VLOOKUP(AX213,'シフト記号表（従来型・ユニット型共通）'!$C$6:$L$47,10,FALSE))</f>
        <v/>
      </c>
      <c r="AY214" s="1390" t="str">
        <f>IF(AY213="","",VLOOKUP(AY213,'シフト記号表（従来型・ユニット型共通）'!$C$6:$L$47,10,FALSE))</f>
        <v/>
      </c>
      <c r="AZ214" s="1391" t="str">
        <f>IF(AZ213="","",VLOOKUP(AZ213,'シフト記号表（従来型・ユニット型共通）'!$C$6:$L$47,10,FALSE))</f>
        <v/>
      </c>
      <c r="BA214" s="1391" t="str">
        <f>IF(BA213="","",VLOOKUP(BA213,'シフト記号表（従来型・ユニット型共通）'!$C$6:$L$47,10,FALSE))</f>
        <v/>
      </c>
      <c r="BB214" s="3104">
        <f>IF($BE$3="４週",SUM(W214:AX214),IF($BE$3="暦月",SUM(W214:BA214),""))</f>
        <v>0</v>
      </c>
      <c r="BC214" s="3105"/>
      <c r="BD214" s="3106">
        <f>IF($BE$3="４週",BB214/4,IF($BE$3="暦月",(BB214/($BE$8/7)),""))</f>
        <v>0</v>
      </c>
      <c r="BE214" s="3105"/>
      <c r="BF214" s="3101"/>
      <c r="BG214" s="3102"/>
      <c r="BH214" s="3102"/>
      <c r="BI214" s="3102"/>
      <c r="BJ214" s="3103"/>
    </row>
    <row r="215" spans="2:62" ht="20.25" customHeight="1" x14ac:dyDescent="0.2">
      <c r="B215" s="3079">
        <f>B213+1</f>
        <v>100</v>
      </c>
      <c r="C215" s="3089"/>
      <c r="D215" s="3090"/>
      <c r="E215" s="1393"/>
      <c r="F215" s="1394"/>
      <c r="G215" s="1393"/>
      <c r="H215" s="1394"/>
      <c r="I215" s="3093"/>
      <c r="J215" s="3094"/>
      <c r="K215" s="3097"/>
      <c r="L215" s="3098"/>
      <c r="M215" s="3098"/>
      <c r="N215" s="3090"/>
      <c r="O215" s="3058"/>
      <c r="P215" s="3059"/>
      <c r="Q215" s="3059"/>
      <c r="R215" s="3059"/>
      <c r="S215" s="3060"/>
      <c r="T215" s="1395" t="s">
        <v>2341</v>
      </c>
      <c r="U215" s="1396"/>
      <c r="V215" s="1397"/>
      <c r="W215" s="1398"/>
      <c r="X215" s="1399"/>
      <c r="Y215" s="1399"/>
      <c r="Z215" s="1399"/>
      <c r="AA215" s="1399"/>
      <c r="AB215" s="1399"/>
      <c r="AC215" s="1400"/>
      <c r="AD215" s="1398"/>
      <c r="AE215" s="1399"/>
      <c r="AF215" s="1399"/>
      <c r="AG215" s="1399"/>
      <c r="AH215" s="1399"/>
      <c r="AI215" s="1399"/>
      <c r="AJ215" s="1400"/>
      <c r="AK215" s="1398"/>
      <c r="AL215" s="1399"/>
      <c r="AM215" s="1399"/>
      <c r="AN215" s="1399"/>
      <c r="AO215" s="1399"/>
      <c r="AP215" s="1399"/>
      <c r="AQ215" s="1400"/>
      <c r="AR215" s="1398"/>
      <c r="AS215" s="1399"/>
      <c r="AT215" s="1399"/>
      <c r="AU215" s="1399"/>
      <c r="AV215" s="1399"/>
      <c r="AW215" s="1399"/>
      <c r="AX215" s="1400"/>
      <c r="AY215" s="1398"/>
      <c r="AZ215" s="1399"/>
      <c r="BA215" s="1401"/>
      <c r="BB215" s="3064"/>
      <c r="BC215" s="3065"/>
      <c r="BD215" s="3066"/>
      <c r="BE215" s="3067"/>
      <c r="BF215" s="3068"/>
      <c r="BG215" s="3069"/>
      <c r="BH215" s="3069"/>
      <c r="BI215" s="3069"/>
      <c r="BJ215" s="3070"/>
    </row>
    <row r="216" spans="2:62" ht="20.25" customHeight="1" thickBot="1" x14ac:dyDescent="0.25">
      <c r="B216" s="3080"/>
      <c r="C216" s="3091"/>
      <c r="D216" s="3092"/>
      <c r="E216" s="1412"/>
      <c r="F216" s="1413">
        <f>C215</f>
        <v>0</v>
      </c>
      <c r="G216" s="1412"/>
      <c r="H216" s="1413">
        <f>I215</f>
        <v>0</v>
      </c>
      <c r="I216" s="3095"/>
      <c r="J216" s="3096"/>
      <c r="K216" s="3099"/>
      <c r="L216" s="3100"/>
      <c r="M216" s="3100"/>
      <c r="N216" s="3092"/>
      <c r="O216" s="3061"/>
      <c r="P216" s="3062"/>
      <c r="Q216" s="3062"/>
      <c r="R216" s="3062"/>
      <c r="S216" s="3063"/>
      <c r="T216" s="1414" t="s">
        <v>2344</v>
      </c>
      <c r="U216" s="1415"/>
      <c r="V216" s="1416"/>
      <c r="W216" s="1417" t="str">
        <f>IF(W215="","",VLOOKUP(W215,'シフト記号表（従来型・ユニット型共通）'!$C$6:$L$47,10,FALSE))</f>
        <v/>
      </c>
      <c r="X216" s="1418" t="str">
        <f>IF(X215="","",VLOOKUP(X215,'シフト記号表（従来型・ユニット型共通）'!$C$6:$L$47,10,FALSE))</f>
        <v/>
      </c>
      <c r="Y216" s="1418" t="str">
        <f>IF(Y215="","",VLOOKUP(Y215,'シフト記号表（従来型・ユニット型共通）'!$C$6:$L$47,10,FALSE))</f>
        <v/>
      </c>
      <c r="Z216" s="1418" t="str">
        <f>IF(Z215="","",VLOOKUP(Z215,'シフト記号表（従来型・ユニット型共通）'!$C$6:$L$47,10,FALSE))</f>
        <v/>
      </c>
      <c r="AA216" s="1418" t="str">
        <f>IF(AA215="","",VLOOKUP(AA215,'シフト記号表（従来型・ユニット型共通）'!$C$6:$L$47,10,FALSE))</f>
        <v/>
      </c>
      <c r="AB216" s="1418" t="str">
        <f>IF(AB215="","",VLOOKUP(AB215,'シフト記号表（従来型・ユニット型共通）'!$C$6:$L$47,10,FALSE))</f>
        <v/>
      </c>
      <c r="AC216" s="1419" t="str">
        <f>IF(AC215="","",VLOOKUP(AC215,'シフト記号表（従来型・ユニット型共通）'!$C$6:$L$47,10,FALSE))</f>
        <v/>
      </c>
      <c r="AD216" s="1417" t="str">
        <f>IF(AD215="","",VLOOKUP(AD215,'シフト記号表（従来型・ユニット型共通）'!$C$6:$L$47,10,FALSE))</f>
        <v/>
      </c>
      <c r="AE216" s="1418" t="str">
        <f>IF(AE215="","",VLOOKUP(AE215,'シフト記号表（従来型・ユニット型共通）'!$C$6:$L$47,10,FALSE))</f>
        <v/>
      </c>
      <c r="AF216" s="1418" t="str">
        <f>IF(AF215="","",VLOOKUP(AF215,'シフト記号表（従来型・ユニット型共通）'!$C$6:$L$47,10,FALSE))</f>
        <v/>
      </c>
      <c r="AG216" s="1418" t="str">
        <f>IF(AG215="","",VLOOKUP(AG215,'シフト記号表（従来型・ユニット型共通）'!$C$6:$L$47,10,FALSE))</f>
        <v/>
      </c>
      <c r="AH216" s="1418" t="str">
        <f>IF(AH215="","",VLOOKUP(AH215,'シフト記号表（従来型・ユニット型共通）'!$C$6:$L$47,10,FALSE))</f>
        <v/>
      </c>
      <c r="AI216" s="1418" t="str">
        <f>IF(AI215="","",VLOOKUP(AI215,'シフト記号表（従来型・ユニット型共通）'!$C$6:$L$47,10,FALSE))</f>
        <v/>
      </c>
      <c r="AJ216" s="1419" t="str">
        <f>IF(AJ215="","",VLOOKUP(AJ215,'シフト記号表（従来型・ユニット型共通）'!$C$6:$L$47,10,FALSE))</f>
        <v/>
      </c>
      <c r="AK216" s="1417" t="str">
        <f>IF(AK215="","",VLOOKUP(AK215,'シフト記号表（従来型・ユニット型共通）'!$C$6:$L$47,10,FALSE))</f>
        <v/>
      </c>
      <c r="AL216" s="1418" t="str">
        <f>IF(AL215="","",VLOOKUP(AL215,'シフト記号表（従来型・ユニット型共通）'!$C$6:$L$47,10,FALSE))</f>
        <v/>
      </c>
      <c r="AM216" s="1418" t="str">
        <f>IF(AM215="","",VLOOKUP(AM215,'シフト記号表（従来型・ユニット型共通）'!$C$6:$L$47,10,FALSE))</f>
        <v/>
      </c>
      <c r="AN216" s="1418" t="str">
        <f>IF(AN215="","",VLOOKUP(AN215,'シフト記号表（従来型・ユニット型共通）'!$C$6:$L$47,10,FALSE))</f>
        <v/>
      </c>
      <c r="AO216" s="1418" t="str">
        <f>IF(AO215="","",VLOOKUP(AO215,'シフト記号表（従来型・ユニット型共通）'!$C$6:$L$47,10,FALSE))</f>
        <v/>
      </c>
      <c r="AP216" s="1418" t="str">
        <f>IF(AP215="","",VLOOKUP(AP215,'シフト記号表（従来型・ユニット型共通）'!$C$6:$L$47,10,FALSE))</f>
        <v/>
      </c>
      <c r="AQ216" s="1419" t="str">
        <f>IF(AQ215="","",VLOOKUP(AQ215,'シフト記号表（従来型・ユニット型共通）'!$C$6:$L$47,10,FALSE))</f>
        <v/>
      </c>
      <c r="AR216" s="1417" t="str">
        <f>IF(AR215="","",VLOOKUP(AR215,'シフト記号表（従来型・ユニット型共通）'!$C$6:$L$47,10,FALSE))</f>
        <v/>
      </c>
      <c r="AS216" s="1418" t="str">
        <f>IF(AS215="","",VLOOKUP(AS215,'シフト記号表（従来型・ユニット型共通）'!$C$6:$L$47,10,FALSE))</f>
        <v/>
      </c>
      <c r="AT216" s="1418" t="str">
        <f>IF(AT215="","",VLOOKUP(AT215,'シフト記号表（従来型・ユニット型共通）'!$C$6:$L$47,10,FALSE))</f>
        <v/>
      </c>
      <c r="AU216" s="1418" t="str">
        <f>IF(AU215="","",VLOOKUP(AU215,'シフト記号表（従来型・ユニット型共通）'!$C$6:$L$47,10,FALSE))</f>
        <v/>
      </c>
      <c r="AV216" s="1418" t="str">
        <f>IF(AV215="","",VLOOKUP(AV215,'シフト記号表（従来型・ユニット型共通）'!$C$6:$L$47,10,FALSE))</f>
        <v/>
      </c>
      <c r="AW216" s="1418" t="str">
        <f>IF(AW215="","",VLOOKUP(AW215,'シフト記号表（従来型・ユニット型共通）'!$C$6:$L$47,10,FALSE))</f>
        <v/>
      </c>
      <c r="AX216" s="1419" t="str">
        <f>IF(AX215="","",VLOOKUP(AX215,'シフト記号表（従来型・ユニット型共通）'!$C$6:$L$47,10,FALSE))</f>
        <v/>
      </c>
      <c r="AY216" s="1417" t="str">
        <f>IF(AY215="","",VLOOKUP(AY215,'シフト記号表（従来型・ユニット型共通）'!$C$6:$L$47,10,FALSE))</f>
        <v/>
      </c>
      <c r="AZ216" s="1418" t="str">
        <f>IF(AZ215="","",VLOOKUP(AZ215,'シフト記号表（従来型・ユニット型共通）'!$C$6:$L$47,10,FALSE))</f>
        <v/>
      </c>
      <c r="BA216" s="1418" t="str">
        <f>IF(BA215="","",VLOOKUP(BA215,'シフト記号表（従来型・ユニット型共通）'!$C$6:$L$47,10,FALSE))</f>
        <v/>
      </c>
      <c r="BB216" s="3074">
        <f>IF($BE$3="４週",SUM(W216:AX216),IF($BE$3="暦月",SUM(W216:BA216),""))</f>
        <v>0</v>
      </c>
      <c r="BC216" s="3075"/>
      <c r="BD216" s="3076">
        <f>IF($BE$3="４週",BB216/4,IF($BE$3="暦月",(BB216/($BE$8/7)),""))</f>
        <v>0</v>
      </c>
      <c r="BE216" s="3075"/>
      <c r="BF216" s="3071"/>
      <c r="BG216" s="3072"/>
      <c r="BH216" s="3072"/>
      <c r="BI216" s="3072"/>
      <c r="BJ216" s="3073"/>
    </row>
    <row r="217" spans="2:62" ht="20.25" customHeight="1" x14ac:dyDescent="0.2">
      <c r="B217" s="1421"/>
      <c r="C217" s="1422"/>
      <c r="D217" s="1422"/>
      <c r="E217" s="1422"/>
      <c r="F217" s="1422"/>
      <c r="G217" s="1422"/>
      <c r="H217" s="1422"/>
      <c r="I217" s="1423"/>
      <c r="J217" s="1423"/>
      <c r="K217" s="1422"/>
      <c r="L217" s="1422"/>
      <c r="M217" s="1422"/>
      <c r="N217" s="1422"/>
      <c r="O217" s="1424"/>
      <c r="P217" s="1424"/>
      <c r="Q217" s="1424"/>
      <c r="R217" s="1425"/>
      <c r="S217" s="1425"/>
      <c r="T217" s="1425"/>
      <c r="U217" s="1426"/>
      <c r="V217" s="1427"/>
      <c r="W217" s="1428"/>
      <c r="X217" s="1428"/>
      <c r="Y217" s="1428"/>
      <c r="Z217" s="1428"/>
      <c r="AA217" s="1428"/>
      <c r="AB217" s="1428"/>
      <c r="AC217" s="1428"/>
      <c r="AD217" s="1428"/>
      <c r="AE217" s="1428"/>
      <c r="AF217" s="1428"/>
      <c r="AG217" s="1428"/>
      <c r="AH217" s="1428"/>
      <c r="AI217" s="1428"/>
      <c r="AJ217" s="1428"/>
      <c r="AK217" s="1428"/>
      <c r="AL217" s="1428"/>
      <c r="AM217" s="1428"/>
      <c r="AN217" s="1428"/>
      <c r="AO217" s="1428"/>
      <c r="AP217" s="1428"/>
      <c r="AQ217" s="1428"/>
      <c r="AR217" s="1428"/>
      <c r="AS217" s="1428"/>
      <c r="AT217" s="1428"/>
      <c r="AU217" s="1428"/>
      <c r="AV217" s="1428"/>
      <c r="AW217" s="1428"/>
      <c r="AX217" s="1428"/>
      <c r="AY217" s="1428"/>
      <c r="AZ217" s="1428"/>
      <c r="BA217" s="1428"/>
      <c r="BB217" s="1428"/>
      <c r="BC217" s="1428"/>
      <c r="BD217" s="1429"/>
      <c r="BE217" s="1429"/>
      <c r="BF217" s="1424"/>
      <c r="BG217" s="1424"/>
      <c r="BH217" s="1424"/>
      <c r="BI217" s="1424"/>
      <c r="BJ217" s="1424"/>
    </row>
    <row r="218" spans="2:62" ht="20.25" customHeight="1" x14ac:dyDescent="0.2">
      <c r="B218" s="1421"/>
      <c r="C218" s="1422"/>
      <c r="D218" s="1422"/>
      <c r="E218" s="1422"/>
      <c r="F218" s="1422"/>
      <c r="G218" s="1422"/>
      <c r="H218" s="1422"/>
      <c r="I218" s="1430"/>
      <c r="J218" s="1348" t="s">
        <v>2496</v>
      </c>
      <c r="K218" s="1348"/>
      <c r="L218" s="1348"/>
      <c r="M218" s="1348"/>
      <c r="N218" s="1348"/>
      <c r="O218" s="1348"/>
      <c r="P218" s="1348"/>
      <c r="Q218" s="1348"/>
      <c r="R218" s="1348"/>
      <c r="S218" s="1348"/>
      <c r="T218" s="1353"/>
      <c r="U218" s="1348"/>
      <c r="V218" s="1348"/>
      <c r="W218" s="1348"/>
      <c r="X218" s="1348"/>
      <c r="Y218" s="1348"/>
      <c r="Z218" s="1431"/>
      <c r="AA218" s="1431"/>
      <c r="AB218" s="1431"/>
      <c r="AC218" s="1431"/>
      <c r="AD218" s="1431"/>
      <c r="AE218" s="1431"/>
      <c r="AF218" s="1431"/>
      <c r="AG218" s="1431"/>
      <c r="AH218" s="1431"/>
      <c r="AI218" s="1431"/>
      <c r="AJ218" s="1431"/>
      <c r="AK218" s="1431"/>
      <c r="AL218" s="1431"/>
      <c r="AM218" s="1431"/>
      <c r="AN218" s="1431"/>
      <c r="AO218" s="1431"/>
      <c r="AP218" s="1431"/>
      <c r="AQ218" s="1431"/>
      <c r="AR218" s="1431"/>
      <c r="AS218" s="1431"/>
      <c r="AT218" s="1431"/>
      <c r="AU218" s="1431"/>
      <c r="AV218" s="1431"/>
      <c r="AW218" s="1431"/>
      <c r="AX218" s="1431"/>
      <c r="AY218" s="1431"/>
      <c r="AZ218" s="1431"/>
      <c r="BA218" s="1431"/>
      <c r="BB218" s="1431"/>
      <c r="BC218" s="1431"/>
      <c r="BD218" s="1432"/>
      <c r="BE218" s="1429"/>
      <c r="BF218" s="1424"/>
      <c r="BG218" s="1424"/>
      <c r="BH218" s="1424"/>
      <c r="BI218" s="1424"/>
      <c r="BJ218" s="1424"/>
    </row>
    <row r="219" spans="2:62" ht="20.25" customHeight="1" x14ac:dyDescent="0.2">
      <c r="B219" s="1421"/>
      <c r="C219" s="1422"/>
      <c r="D219" s="1422"/>
      <c r="E219" s="1422"/>
      <c r="F219" s="1422"/>
      <c r="G219" s="1422"/>
      <c r="H219" s="1422"/>
      <c r="I219" s="1430"/>
      <c r="J219" s="1348"/>
      <c r="K219" s="1348" t="s">
        <v>2403</v>
      </c>
      <c r="L219" s="1348"/>
      <c r="M219" s="1348"/>
      <c r="N219" s="1348"/>
      <c r="O219" s="1348"/>
      <c r="P219" s="1348"/>
      <c r="Q219" s="1348"/>
      <c r="R219" s="1348"/>
      <c r="S219" s="1348"/>
      <c r="T219" s="1353"/>
      <c r="U219" s="1348"/>
      <c r="V219" s="1348"/>
      <c r="W219" s="1348"/>
      <c r="X219" s="1348"/>
      <c r="Y219" s="1348"/>
      <c r="Z219" s="1431"/>
      <c r="AA219" s="1348" t="s">
        <v>2404</v>
      </c>
      <c r="AB219" s="1348"/>
      <c r="AC219" s="1348"/>
      <c r="AD219" s="1348"/>
      <c r="AE219" s="1348"/>
      <c r="AF219" s="1348"/>
      <c r="AG219" s="1348"/>
      <c r="AH219" s="1348"/>
      <c r="AI219" s="1348"/>
      <c r="AJ219" s="1353"/>
      <c r="AK219" s="1348"/>
      <c r="AL219" s="1348"/>
      <c r="AM219" s="1348"/>
      <c r="AN219" s="1348"/>
      <c r="AO219" s="1431"/>
      <c r="AP219" s="1431"/>
      <c r="AQ219" s="1348" t="s">
        <v>2405</v>
      </c>
      <c r="AR219" s="1431"/>
      <c r="AS219" s="1431"/>
      <c r="AT219" s="1431"/>
      <c r="AU219" s="1431"/>
      <c r="AV219" s="1431"/>
      <c r="AW219" s="1431"/>
      <c r="AX219" s="1431"/>
      <c r="AY219" s="1431"/>
      <c r="AZ219" s="1431"/>
      <c r="BA219" s="1431"/>
      <c r="BB219" s="1431"/>
      <c r="BC219" s="1431"/>
      <c r="BD219" s="1432"/>
      <c r="BE219" s="1429"/>
      <c r="BF219" s="3077"/>
      <c r="BG219" s="3077"/>
      <c r="BH219" s="3077"/>
      <c r="BI219" s="3077"/>
      <c r="BJ219" s="1424"/>
    </row>
    <row r="220" spans="2:62" ht="20.25" customHeight="1" x14ac:dyDescent="0.2">
      <c r="B220" s="1421"/>
      <c r="C220" s="1422"/>
      <c r="D220" s="1422"/>
      <c r="E220" s="1422"/>
      <c r="F220" s="1422"/>
      <c r="G220" s="1422"/>
      <c r="H220" s="1422"/>
      <c r="I220" s="1430"/>
      <c r="J220" s="1348"/>
      <c r="K220" s="3033" t="s">
        <v>2406</v>
      </c>
      <c r="L220" s="3033"/>
      <c r="M220" s="3033" t="s">
        <v>2407</v>
      </c>
      <c r="N220" s="3033"/>
      <c r="O220" s="3033"/>
      <c r="P220" s="3033"/>
      <c r="Q220" s="1348"/>
      <c r="R220" s="3055" t="s">
        <v>2408</v>
      </c>
      <c r="S220" s="3055"/>
      <c r="T220" s="3055"/>
      <c r="U220" s="3055"/>
      <c r="V220" s="1348"/>
      <c r="W220" s="1433" t="s">
        <v>2409</v>
      </c>
      <c r="X220" s="1433"/>
      <c r="Y220" s="1348"/>
      <c r="Z220" s="1431"/>
      <c r="AA220" s="3033" t="s">
        <v>2406</v>
      </c>
      <c r="AB220" s="3033"/>
      <c r="AC220" s="3033" t="s">
        <v>2407</v>
      </c>
      <c r="AD220" s="3033"/>
      <c r="AE220" s="3033"/>
      <c r="AF220" s="3033"/>
      <c r="AG220" s="1348"/>
      <c r="AH220" s="3055" t="s">
        <v>2408</v>
      </c>
      <c r="AI220" s="3055"/>
      <c r="AJ220" s="3055"/>
      <c r="AK220" s="3055"/>
      <c r="AL220" s="1348"/>
      <c r="AM220" s="1433" t="s">
        <v>2409</v>
      </c>
      <c r="AN220" s="1433"/>
      <c r="AO220" s="1431"/>
      <c r="AP220" s="1431"/>
      <c r="AQ220" s="1431"/>
      <c r="AR220" s="1431"/>
      <c r="AS220" s="1431"/>
      <c r="AT220" s="1431"/>
      <c r="AU220" s="1431"/>
      <c r="AV220" s="1431"/>
      <c r="AW220" s="1431"/>
      <c r="AX220" s="1431"/>
      <c r="AY220" s="1431"/>
      <c r="AZ220" s="1431"/>
      <c r="BA220" s="1431"/>
      <c r="BB220" s="1431"/>
      <c r="BC220" s="1431"/>
      <c r="BD220" s="1432"/>
      <c r="BE220" s="1429"/>
      <c r="BF220" s="3056"/>
      <c r="BG220" s="3056"/>
      <c r="BH220" s="3056"/>
      <c r="BI220" s="3056"/>
      <c r="BJ220" s="1424"/>
    </row>
    <row r="221" spans="2:62" ht="20.25" customHeight="1" x14ac:dyDescent="0.2">
      <c r="B221" s="1421"/>
      <c r="C221" s="1422"/>
      <c r="D221" s="1422"/>
      <c r="E221" s="1422"/>
      <c r="F221" s="1422"/>
      <c r="G221" s="1422"/>
      <c r="H221" s="1422"/>
      <c r="I221" s="1430"/>
      <c r="J221" s="1348"/>
      <c r="K221" s="3034"/>
      <c r="L221" s="3034"/>
      <c r="M221" s="3034" t="s">
        <v>2410</v>
      </c>
      <c r="N221" s="3034"/>
      <c r="O221" s="3034" t="s">
        <v>2411</v>
      </c>
      <c r="P221" s="3034"/>
      <c r="Q221" s="1348"/>
      <c r="R221" s="3034" t="s">
        <v>2410</v>
      </c>
      <c r="S221" s="3034"/>
      <c r="T221" s="3034" t="s">
        <v>2411</v>
      </c>
      <c r="U221" s="3034"/>
      <c r="V221" s="1348"/>
      <c r="W221" s="1433" t="s">
        <v>2412</v>
      </c>
      <c r="X221" s="1433"/>
      <c r="Y221" s="1348"/>
      <c r="Z221" s="1431"/>
      <c r="AA221" s="3034"/>
      <c r="AB221" s="3034"/>
      <c r="AC221" s="3034" t="s">
        <v>2410</v>
      </c>
      <c r="AD221" s="3034"/>
      <c r="AE221" s="3034" t="s">
        <v>2411</v>
      </c>
      <c r="AF221" s="3034"/>
      <c r="AG221" s="1348"/>
      <c r="AH221" s="3034" t="s">
        <v>2410</v>
      </c>
      <c r="AI221" s="3034"/>
      <c r="AJ221" s="3034" t="s">
        <v>2411</v>
      </c>
      <c r="AK221" s="3034"/>
      <c r="AL221" s="1348"/>
      <c r="AM221" s="1433" t="s">
        <v>2412</v>
      </c>
      <c r="AN221" s="1433"/>
      <c r="AO221" s="1431"/>
      <c r="AP221" s="1431"/>
      <c r="AQ221" s="1433" t="s">
        <v>2365</v>
      </c>
      <c r="AR221" s="1433"/>
      <c r="AS221" s="1433"/>
      <c r="AT221" s="1433"/>
      <c r="AU221" s="1348"/>
      <c r="AV221" s="1433" t="s">
        <v>2372</v>
      </c>
      <c r="AW221" s="1433"/>
      <c r="AX221" s="1433"/>
      <c r="AY221" s="1433"/>
      <c r="AZ221" s="1348"/>
      <c r="BA221" s="3034" t="s">
        <v>2413</v>
      </c>
      <c r="BB221" s="3034"/>
      <c r="BC221" s="3034"/>
      <c r="BD221" s="3034"/>
      <c r="BE221" s="1429"/>
      <c r="BF221" s="3057"/>
      <c r="BG221" s="3057"/>
      <c r="BH221" s="3057"/>
      <c r="BI221" s="3057"/>
      <c r="BJ221" s="1424"/>
    </row>
    <row r="222" spans="2:62" ht="20.25" customHeight="1" x14ac:dyDescent="0.2">
      <c r="B222" s="1421"/>
      <c r="C222" s="1422"/>
      <c r="D222" s="1422"/>
      <c r="E222" s="1422"/>
      <c r="F222" s="1422"/>
      <c r="G222" s="1422"/>
      <c r="H222" s="1422"/>
      <c r="I222" s="1430"/>
      <c r="J222" s="1348"/>
      <c r="K222" s="3035" t="s">
        <v>2414</v>
      </c>
      <c r="L222" s="3035"/>
      <c r="M222" s="3047">
        <f>SUMIFS($BB$17:$BB$216,$F$17:$F$216,"看護職員",$H$17:$H$216,"A")</f>
        <v>0</v>
      </c>
      <c r="N222" s="3047"/>
      <c r="O222" s="3048">
        <f>SUMIFS($BD$17:$BD$216,$F$17:$F$216,"看護職員",$H$17:$H$216,"A")</f>
        <v>0</v>
      </c>
      <c r="P222" s="3048"/>
      <c r="Q222" s="1434"/>
      <c r="R222" s="3051">
        <v>0</v>
      </c>
      <c r="S222" s="3051"/>
      <c r="T222" s="3051">
        <v>0</v>
      </c>
      <c r="U222" s="3051"/>
      <c r="V222" s="1434"/>
      <c r="W222" s="3053">
        <v>0</v>
      </c>
      <c r="X222" s="3054"/>
      <c r="Y222" s="1348"/>
      <c r="Z222" s="1431"/>
      <c r="AA222" s="3035" t="s">
        <v>2414</v>
      </c>
      <c r="AB222" s="3035"/>
      <c r="AC222" s="3047">
        <f>SUMIFS($BB$17:$BB$216,$F$17:$F$216,"介護職員",$H$17:$H$216,"A")</f>
        <v>0</v>
      </c>
      <c r="AD222" s="3047"/>
      <c r="AE222" s="3048">
        <f>SUMIFS($BD$17:$BD$216,$F$17:$F$216,"介護職員",$H$17:$H$216,"A")</f>
        <v>0</v>
      </c>
      <c r="AF222" s="3048"/>
      <c r="AG222" s="1434"/>
      <c r="AH222" s="3051">
        <v>0</v>
      </c>
      <c r="AI222" s="3051"/>
      <c r="AJ222" s="3051">
        <v>0</v>
      </c>
      <c r="AK222" s="3051"/>
      <c r="AL222" s="1434"/>
      <c r="AM222" s="3053">
        <v>0</v>
      </c>
      <c r="AN222" s="3054"/>
      <c r="AO222" s="1431"/>
      <c r="AP222" s="1431"/>
      <c r="AQ222" s="3078">
        <f>U236</f>
        <v>0</v>
      </c>
      <c r="AR222" s="3035"/>
      <c r="AS222" s="3035"/>
      <c r="AT222" s="3035"/>
      <c r="AU222" s="1435" t="s">
        <v>2415</v>
      </c>
      <c r="AV222" s="3078">
        <f>AK236</f>
        <v>0</v>
      </c>
      <c r="AW222" s="3035"/>
      <c r="AX222" s="3035"/>
      <c r="AY222" s="3035"/>
      <c r="AZ222" s="1435" t="s">
        <v>2416</v>
      </c>
      <c r="BA222" s="3037">
        <f>ROUNDDOWN(AQ222+AV222,1)</f>
        <v>0</v>
      </c>
      <c r="BB222" s="3037"/>
      <c r="BC222" s="3037"/>
      <c r="BD222" s="3037"/>
      <c r="BE222" s="1429"/>
      <c r="BF222" s="1436"/>
      <c r="BG222" s="1436"/>
      <c r="BH222" s="1436"/>
      <c r="BI222" s="1436"/>
      <c r="BJ222" s="1424"/>
    </row>
    <row r="223" spans="2:62" ht="20.25" customHeight="1" x14ac:dyDescent="0.2">
      <c r="B223" s="1421"/>
      <c r="C223" s="1422"/>
      <c r="D223" s="1422"/>
      <c r="E223" s="1422"/>
      <c r="F223" s="1422"/>
      <c r="G223" s="1422"/>
      <c r="H223" s="1422"/>
      <c r="I223" s="1430"/>
      <c r="J223" s="1348"/>
      <c r="K223" s="3035" t="s">
        <v>2417</v>
      </c>
      <c r="L223" s="3035"/>
      <c r="M223" s="3047">
        <f>SUMIFS($BB$17:$BB$216,$F$17:$F$216,"看護職員",$H$17:$H$216,"B")</f>
        <v>0</v>
      </c>
      <c r="N223" s="3047"/>
      <c r="O223" s="3048">
        <f>SUMIFS($BD$17:$BD$216,$F$17:$F$216,"看護職員",$H$17:$H$216,"B")</f>
        <v>0</v>
      </c>
      <c r="P223" s="3048"/>
      <c r="Q223" s="1434"/>
      <c r="R223" s="3051">
        <v>0</v>
      </c>
      <c r="S223" s="3051"/>
      <c r="T223" s="3051">
        <v>0</v>
      </c>
      <c r="U223" s="3051"/>
      <c r="V223" s="1434"/>
      <c r="W223" s="3053">
        <v>0</v>
      </c>
      <c r="X223" s="3054"/>
      <c r="Y223" s="1348"/>
      <c r="Z223" s="1431"/>
      <c r="AA223" s="3035" t="s">
        <v>2417</v>
      </c>
      <c r="AB223" s="3035"/>
      <c r="AC223" s="3047">
        <f>SUMIFS($BB$17:$BB$216,$F$17:$F$216,"介護職員",$H$17:$H$216,"B")</f>
        <v>0</v>
      </c>
      <c r="AD223" s="3047"/>
      <c r="AE223" s="3048">
        <f>SUMIFS($BD$17:$BD$216,$F$17:$F$216,"介護職員",$H$17:$H$216,"B")</f>
        <v>0</v>
      </c>
      <c r="AF223" s="3048"/>
      <c r="AG223" s="1434"/>
      <c r="AH223" s="3051">
        <v>0</v>
      </c>
      <c r="AI223" s="3051"/>
      <c r="AJ223" s="3051">
        <v>0</v>
      </c>
      <c r="AK223" s="3051"/>
      <c r="AL223" s="1434"/>
      <c r="AM223" s="3053">
        <v>0</v>
      </c>
      <c r="AN223" s="3054"/>
      <c r="AO223" s="1431"/>
      <c r="AP223" s="1431"/>
      <c r="AQ223" s="1431"/>
      <c r="AR223" s="1431"/>
      <c r="AS223" s="1431"/>
      <c r="AT223" s="1431"/>
      <c r="AU223" s="1431"/>
      <c r="AV223" s="1431"/>
      <c r="AW223" s="1431"/>
      <c r="AX223" s="1431"/>
      <c r="AY223" s="1431"/>
      <c r="AZ223" s="1431"/>
      <c r="BA223" s="1431"/>
      <c r="BB223" s="1431"/>
      <c r="BC223" s="1431"/>
      <c r="BD223" s="1432"/>
      <c r="BE223" s="1429"/>
      <c r="BF223" s="1424"/>
      <c r="BG223" s="1424"/>
      <c r="BH223" s="1424"/>
      <c r="BI223" s="1424"/>
      <c r="BJ223" s="1424"/>
    </row>
    <row r="224" spans="2:62" ht="20.25" customHeight="1" x14ac:dyDescent="0.2">
      <c r="B224" s="1421"/>
      <c r="C224" s="1422"/>
      <c r="D224" s="1422"/>
      <c r="E224" s="1422"/>
      <c r="F224" s="1422"/>
      <c r="G224" s="1422"/>
      <c r="H224" s="1422"/>
      <c r="I224" s="1430"/>
      <c r="J224" s="1348"/>
      <c r="K224" s="3035" t="s">
        <v>2418</v>
      </c>
      <c r="L224" s="3035"/>
      <c r="M224" s="3047">
        <f>SUMIFS($BB$17:$BB$216,$F$17:$F$216,"看護職員",$H$17:$H$216,"C")</f>
        <v>0</v>
      </c>
      <c r="N224" s="3047"/>
      <c r="O224" s="3048">
        <f>SUMIFS($BD$17:$BD$216,$F$17:$F$216,"看護職員",$H$17:$H$216,"C")</f>
        <v>0</v>
      </c>
      <c r="P224" s="3048"/>
      <c r="Q224" s="1434"/>
      <c r="R224" s="3051">
        <v>0</v>
      </c>
      <c r="S224" s="3051"/>
      <c r="T224" s="3052">
        <v>0</v>
      </c>
      <c r="U224" s="3052"/>
      <c r="V224" s="1434"/>
      <c r="W224" s="3045" t="s">
        <v>2419</v>
      </c>
      <c r="X224" s="3046"/>
      <c r="Y224" s="1348"/>
      <c r="Z224" s="1431"/>
      <c r="AA224" s="3035" t="s">
        <v>2418</v>
      </c>
      <c r="AB224" s="3035"/>
      <c r="AC224" s="3047">
        <f>SUMIFS($BB$17:$BB$216,$F$17:$F$216,"介護職員",$H$17:$H$216,"C")</f>
        <v>0</v>
      </c>
      <c r="AD224" s="3047"/>
      <c r="AE224" s="3048">
        <f>SUMIFS($BD$17:$BD$216,$F$17:$F$216,"介護職員",$H$17:$H$216,"C")</f>
        <v>0</v>
      </c>
      <c r="AF224" s="3048"/>
      <c r="AG224" s="1434"/>
      <c r="AH224" s="3051">
        <v>0</v>
      </c>
      <c r="AI224" s="3051"/>
      <c r="AJ224" s="3052">
        <v>0</v>
      </c>
      <c r="AK224" s="3052"/>
      <c r="AL224" s="1434"/>
      <c r="AM224" s="3045" t="s">
        <v>2419</v>
      </c>
      <c r="AN224" s="3046"/>
      <c r="AO224" s="1431"/>
      <c r="AP224" s="1431"/>
      <c r="AQ224" s="1431"/>
      <c r="AR224" s="1431"/>
      <c r="AS224" s="1431"/>
      <c r="AT224" s="1431"/>
      <c r="AU224" s="1431"/>
      <c r="AV224" s="1431"/>
      <c r="AW224" s="1431"/>
      <c r="AX224" s="1431"/>
      <c r="AY224" s="1431"/>
      <c r="AZ224" s="1431"/>
      <c r="BA224" s="1431"/>
      <c r="BB224" s="1431"/>
      <c r="BC224" s="1431"/>
      <c r="BD224" s="1432"/>
      <c r="BE224" s="1429"/>
      <c r="BF224" s="1424"/>
      <c r="BG224" s="1424"/>
      <c r="BH224" s="1424"/>
      <c r="BI224" s="1424"/>
      <c r="BJ224" s="1424"/>
    </row>
    <row r="225" spans="2:62" ht="20.25" customHeight="1" x14ac:dyDescent="0.2">
      <c r="B225" s="1421"/>
      <c r="C225" s="1422"/>
      <c r="D225" s="1422"/>
      <c r="E225" s="1422"/>
      <c r="F225" s="1422"/>
      <c r="G225" s="1422"/>
      <c r="H225" s="1422"/>
      <c r="I225" s="1430"/>
      <c r="J225" s="1348"/>
      <c r="K225" s="3035" t="s">
        <v>2420</v>
      </c>
      <c r="L225" s="3035"/>
      <c r="M225" s="3047">
        <f>SUMIFS($BB$17:$BB$216,$F$17:$F$216,"看護職員",$H$17:$H$216,"D")</f>
        <v>0</v>
      </c>
      <c r="N225" s="3047"/>
      <c r="O225" s="3048">
        <f>SUMIFS($BD$17:$BD$216,$F$17:$F$216,"看護職員",$H$17:$H$216,"D")</f>
        <v>0</v>
      </c>
      <c r="P225" s="3048"/>
      <c r="Q225" s="1434"/>
      <c r="R225" s="3051">
        <v>0</v>
      </c>
      <c r="S225" s="3051"/>
      <c r="T225" s="3052">
        <v>0</v>
      </c>
      <c r="U225" s="3052"/>
      <c r="V225" s="1434"/>
      <c r="W225" s="3045" t="s">
        <v>2419</v>
      </c>
      <c r="X225" s="3046"/>
      <c r="Y225" s="1348"/>
      <c r="Z225" s="1431"/>
      <c r="AA225" s="3035" t="s">
        <v>2420</v>
      </c>
      <c r="AB225" s="3035"/>
      <c r="AC225" s="3047">
        <f>SUMIFS($BB$17:$BB$216,$F$17:$F$216,"介護職員",$H$17:$H$216,"D")</f>
        <v>0</v>
      </c>
      <c r="AD225" s="3047"/>
      <c r="AE225" s="3048">
        <f>SUMIFS($BD$17:$BD$216,$F$17:$F$216,"介護職員",$H$17:$H$216,"D")</f>
        <v>0</v>
      </c>
      <c r="AF225" s="3048"/>
      <c r="AG225" s="1434"/>
      <c r="AH225" s="3051">
        <v>0</v>
      </c>
      <c r="AI225" s="3051"/>
      <c r="AJ225" s="3052">
        <v>0</v>
      </c>
      <c r="AK225" s="3052"/>
      <c r="AL225" s="1434"/>
      <c r="AM225" s="3045" t="s">
        <v>2419</v>
      </c>
      <c r="AN225" s="3046"/>
      <c r="AO225" s="1431"/>
      <c r="AP225" s="1431"/>
      <c r="AQ225" s="1348" t="s">
        <v>2421</v>
      </c>
      <c r="AR225" s="1348"/>
      <c r="AS225" s="1348"/>
      <c r="AT225" s="1348"/>
      <c r="AU225" s="1348"/>
      <c r="AV225" s="1348"/>
      <c r="AW225" s="1431"/>
      <c r="AX225" s="1431"/>
      <c r="AY225" s="1431"/>
      <c r="AZ225" s="1431"/>
      <c r="BA225" s="1431"/>
      <c r="BB225" s="1431"/>
      <c r="BC225" s="1431"/>
      <c r="BD225" s="1432"/>
      <c r="BE225" s="1429"/>
      <c r="BF225" s="1424"/>
      <c r="BG225" s="1424"/>
      <c r="BH225" s="1424"/>
      <c r="BI225" s="1424"/>
      <c r="BJ225" s="1424"/>
    </row>
    <row r="226" spans="2:62" ht="20.25" customHeight="1" x14ac:dyDescent="0.2">
      <c r="B226" s="1421"/>
      <c r="C226" s="1422"/>
      <c r="D226" s="1422"/>
      <c r="E226" s="1422"/>
      <c r="F226" s="1422"/>
      <c r="G226" s="1422"/>
      <c r="H226" s="1422"/>
      <c r="I226" s="1430"/>
      <c r="J226" s="1348"/>
      <c r="K226" s="3035" t="s">
        <v>2413</v>
      </c>
      <c r="L226" s="3035"/>
      <c r="M226" s="3047">
        <f>SUM(M222:N225)</f>
        <v>0</v>
      </c>
      <c r="N226" s="3047"/>
      <c r="O226" s="3048">
        <f>SUM(O222:P225)</f>
        <v>0</v>
      </c>
      <c r="P226" s="3048"/>
      <c r="Q226" s="1434"/>
      <c r="R226" s="3047">
        <f>SUM(R222:S225)</f>
        <v>0</v>
      </c>
      <c r="S226" s="3047"/>
      <c r="T226" s="3048">
        <f>SUM(T222:U225)</f>
        <v>0</v>
      </c>
      <c r="U226" s="3048"/>
      <c r="V226" s="1434"/>
      <c r="W226" s="3049">
        <f>SUM(W222:X223)</f>
        <v>0</v>
      </c>
      <c r="X226" s="3050"/>
      <c r="Y226" s="1348"/>
      <c r="Z226" s="1431"/>
      <c r="AA226" s="3035" t="s">
        <v>2413</v>
      </c>
      <c r="AB226" s="3035"/>
      <c r="AC226" s="3047">
        <f>SUM(AC222:AD225)</f>
        <v>0</v>
      </c>
      <c r="AD226" s="3047"/>
      <c r="AE226" s="3048">
        <f>SUM(AE222:AF225)</f>
        <v>0</v>
      </c>
      <c r="AF226" s="3048"/>
      <c r="AG226" s="1434"/>
      <c r="AH226" s="3047">
        <f>SUM(AH222:AI225)</f>
        <v>0</v>
      </c>
      <c r="AI226" s="3047"/>
      <c r="AJ226" s="3048">
        <f>SUM(AJ222:AK225)</f>
        <v>0</v>
      </c>
      <c r="AK226" s="3048"/>
      <c r="AL226" s="1434"/>
      <c r="AM226" s="3049">
        <f>SUM(AM222:AN223)</f>
        <v>0</v>
      </c>
      <c r="AN226" s="3050"/>
      <c r="AO226" s="1431"/>
      <c r="AP226" s="1431"/>
      <c r="AQ226" s="3035" t="s">
        <v>2422</v>
      </c>
      <c r="AR226" s="3035"/>
      <c r="AS226" s="3035" t="s">
        <v>2423</v>
      </c>
      <c r="AT226" s="3035"/>
      <c r="AU226" s="3035"/>
      <c r="AV226" s="3035"/>
      <c r="AW226" s="1431"/>
      <c r="AX226" s="1431"/>
      <c r="AY226" s="1431"/>
      <c r="AZ226" s="1431"/>
      <c r="BA226" s="1431"/>
      <c r="BB226" s="1431"/>
      <c r="BC226" s="1431"/>
      <c r="BD226" s="1432"/>
      <c r="BE226" s="1429"/>
      <c r="BF226" s="1424"/>
      <c r="BG226" s="1424"/>
      <c r="BH226" s="1424"/>
      <c r="BI226" s="1424"/>
      <c r="BJ226" s="1424"/>
    </row>
    <row r="227" spans="2:62" ht="20.25" customHeight="1" x14ac:dyDescent="0.2">
      <c r="B227" s="1421"/>
      <c r="C227" s="1422"/>
      <c r="D227" s="1422"/>
      <c r="E227" s="1422"/>
      <c r="F227" s="1422"/>
      <c r="G227" s="1422"/>
      <c r="H227" s="1422"/>
      <c r="I227" s="1430"/>
      <c r="J227" s="1430"/>
      <c r="K227" s="1437"/>
      <c r="L227" s="1437"/>
      <c r="M227" s="1437"/>
      <c r="N227" s="1437"/>
      <c r="O227" s="1438"/>
      <c r="P227" s="1438"/>
      <c r="Q227" s="1438"/>
      <c r="R227" s="1439"/>
      <c r="S227" s="1439"/>
      <c r="T227" s="1439"/>
      <c r="U227" s="1439"/>
      <c r="V227" s="1440"/>
      <c r="W227" s="1431"/>
      <c r="X227" s="1431"/>
      <c r="Y227" s="1431"/>
      <c r="Z227" s="1431"/>
      <c r="AA227" s="1437"/>
      <c r="AB227" s="1437"/>
      <c r="AC227" s="1437"/>
      <c r="AD227" s="1437"/>
      <c r="AE227" s="1438"/>
      <c r="AF227" s="1438"/>
      <c r="AG227" s="1438"/>
      <c r="AH227" s="1439"/>
      <c r="AI227" s="1439"/>
      <c r="AJ227" s="1439"/>
      <c r="AK227" s="1439"/>
      <c r="AL227" s="1440"/>
      <c r="AM227" s="1431"/>
      <c r="AN227" s="1431"/>
      <c r="AO227" s="1431"/>
      <c r="AP227" s="1431"/>
      <c r="AQ227" s="3035" t="s">
        <v>2414</v>
      </c>
      <c r="AR227" s="3035"/>
      <c r="AS227" s="3035" t="s">
        <v>2424</v>
      </c>
      <c r="AT227" s="3035"/>
      <c r="AU227" s="3035"/>
      <c r="AV227" s="3035"/>
      <c r="AW227" s="1431"/>
      <c r="AX227" s="1431"/>
      <c r="AY227" s="1431"/>
      <c r="AZ227" s="1431"/>
      <c r="BA227" s="1431"/>
      <c r="BB227" s="1431"/>
      <c r="BC227" s="1431"/>
      <c r="BD227" s="1432"/>
      <c r="BE227" s="1429"/>
      <c r="BF227" s="1424"/>
      <c r="BG227" s="1424"/>
      <c r="BH227" s="1424"/>
      <c r="BI227" s="1424"/>
      <c r="BJ227" s="1424"/>
    </row>
    <row r="228" spans="2:62" ht="20.25" customHeight="1" x14ac:dyDescent="0.2">
      <c r="B228" s="1421"/>
      <c r="C228" s="1422"/>
      <c r="D228" s="1422"/>
      <c r="E228" s="1422"/>
      <c r="F228" s="1422"/>
      <c r="G228" s="1422"/>
      <c r="H228" s="1422"/>
      <c r="I228" s="1430"/>
      <c r="J228" s="1430"/>
      <c r="K228" s="1353" t="s">
        <v>2425</v>
      </c>
      <c r="L228" s="1348"/>
      <c r="M228" s="1348"/>
      <c r="N228" s="1348"/>
      <c r="O228" s="1348"/>
      <c r="P228" s="1348"/>
      <c r="Q228" s="1441" t="s">
        <v>2426</v>
      </c>
      <c r="R228" s="3041" t="s">
        <v>2427</v>
      </c>
      <c r="S228" s="3042"/>
      <c r="T228" s="1441"/>
      <c r="U228" s="1441"/>
      <c r="V228" s="1348"/>
      <c r="W228" s="1348"/>
      <c r="X228" s="1348"/>
      <c r="Y228" s="1431"/>
      <c r="Z228" s="1431"/>
      <c r="AA228" s="1353" t="s">
        <v>2425</v>
      </c>
      <c r="AB228" s="1348"/>
      <c r="AC228" s="1348"/>
      <c r="AD228" s="1348"/>
      <c r="AE228" s="1348"/>
      <c r="AF228" s="1348"/>
      <c r="AG228" s="1441" t="s">
        <v>2426</v>
      </c>
      <c r="AH228" s="3043" t="str">
        <f>R228</f>
        <v>週</v>
      </c>
      <c r="AI228" s="3044"/>
      <c r="AJ228" s="1441"/>
      <c r="AK228" s="1441"/>
      <c r="AL228" s="1348"/>
      <c r="AM228" s="1348"/>
      <c r="AN228" s="1348"/>
      <c r="AO228" s="1431"/>
      <c r="AP228" s="1431"/>
      <c r="AQ228" s="3035" t="s">
        <v>2417</v>
      </c>
      <c r="AR228" s="3035"/>
      <c r="AS228" s="3035" t="s">
        <v>2428</v>
      </c>
      <c r="AT228" s="3035"/>
      <c r="AU228" s="3035"/>
      <c r="AV228" s="3035"/>
      <c r="AW228" s="1431"/>
      <c r="AX228" s="1431"/>
      <c r="AY228" s="1431"/>
      <c r="AZ228" s="1431"/>
      <c r="BA228" s="1431"/>
      <c r="BB228" s="1431"/>
      <c r="BC228" s="1431"/>
      <c r="BD228" s="1432"/>
      <c r="BE228" s="1429"/>
      <c r="BF228" s="1424"/>
      <c r="BG228" s="1424"/>
      <c r="BH228" s="1424"/>
      <c r="BI228" s="1424"/>
      <c r="BJ228" s="1424"/>
    </row>
    <row r="229" spans="2:62" ht="20.25" customHeight="1" x14ac:dyDescent="0.2">
      <c r="B229" s="1421"/>
      <c r="C229" s="1422"/>
      <c r="D229" s="1422"/>
      <c r="E229" s="1422"/>
      <c r="F229" s="1422"/>
      <c r="G229" s="1422"/>
      <c r="H229" s="1422"/>
      <c r="I229" s="1430"/>
      <c r="J229" s="1430"/>
      <c r="K229" s="1348" t="s">
        <v>2429</v>
      </c>
      <c r="L229" s="1348"/>
      <c r="M229" s="1348"/>
      <c r="N229" s="1348"/>
      <c r="O229" s="1348"/>
      <c r="P229" s="1348" t="s">
        <v>2430</v>
      </c>
      <c r="Q229" s="1348"/>
      <c r="R229" s="1348"/>
      <c r="S229" s="1348"/>
      <c r="T229" s="1353"/>
      <c r="U229" s="1348"/>
      <c r="V229" s="1348"/>
      <c r="W229" s="1348"/>
      <c r="X229" s="1348"/>
      <c r="Y229" s="1431"/>
      <c r="Z229" s="1431"/>
      <c r="AA229" s="1348" t="s">
        <v>2429</v>
      </c>
      <c r="AB229" s="1348"/>
      <c r="AC229" s="1348"/>
      <c r="AD229" s="1348"/>
      <c r="AE229" s="1348"/>
      <c r="AF229" s="1348" t="s">
        <v>2430</v>
      </c>
      <c r="AG229" s="1348"/>
      <c r="AH229" s="1348"/>
      <c r="AI229" s="1348"/>
      <c r="AJ229" s="1353"/>
      <c r="AK229" s="1348"/>
      <c r="AL229" s="1348"/>
      <c r="AM229" s="1348"/>
      <c r="AN229" s="1348"/>
      <c r="AO229" s="1431"/>
      <c r="AP229" s="1431"/>
      <c r="AQ229" s="3035" t="s">
        <v>2418</v>
      </c>
      <c r="AR229" s="3035"/>
      <c r="AS229" s="3035" t="s">
        <v>2431</v>
      </c>
      <c r="AT229" s="3035"/>
      <c r="AU229" s="3035"/>
      <c r="AV229" s="3035"/>
      <c r="AW229" s="1431"/>
      <c r="AX229" s="1431"/>
      <c r="AY229" s="1431"/>
      <c r="AZ229" s="1431"/>
      <c r="BA229" s="1431"/>
      <c r="BB229" s="1431"/>
      <c r="BC229" s="1431"/>
      <c r="BD229" s="1432"/>
      <c r="BE229" s="1429"/>
      <c r="BF229" s="1424"/>
      <c r="BG229" s="1424"/>
      <c r="BH229" s="1424"/>
      <c r="BI229" s="1424"/>
      <c r="BJ229" s="1424"/>
    </row>
    <row r="230" spans="2:62" ht="20.25" customHeight="1" x14ac:dyDescent="0.2">
      <c r="B230" s="1421"/>
      <c r="C230" s="1422"/>
      <c r="D230" s="1422"/>
      <c r="E230" s="1422"/>
      <c r="F230" s="1422"/>
      <c r="G230" s="1422"/>
      <c r="H230" s="1422"/>
      <c r="I230" s="1430"/>
      <c r="J230" s="1430"/>
      <c r="K230" s="1348" t="str">
        <f>IF($R$228="週","対象時間数（週平均）","対象時間数（当月合計）")</f>
        <v>対象時間数（週平均）</v>
      </c>
      <c r="L230" s="1348"/>
      <c r="M230" s="1348"/>
      <c r="N230" s="1348"/>
      <c r="O230" s="1348"/>
      <c r="P230" s="1348" t="str">
        <f>IF($R$228="週","週に勤務すべき時間数","当月に勤務すべき時間数")</f>
        <v>週に勤務すべき時間数</v>
      </c>
      <c r="Q230" s="1348"/>
      <c r="R230" s="1348"/>
      <c r="S230" s="1348"/>
      <c r="T230" s="1353"/>
      <c r="U230" s="1348" t="s">
        <v>2432</v>
      </c>
      <c r="V230" s="1348"/>
      <c r="W230" s="1348"/>
      <c r="X230" s="1348"/>
      <c r="Y230" s="1431"/>
      <c r="Z230" s="1431"/>
      <c r="AA230" s="1348" t="str">
        <f>IF(AH228="週","対象時間数（週平均）","対象時間数（当月合計）")</f>
        <v>対象時間数（週平均）</v>
      </c>
      <c r="AB230" s="1348"/>
      <c r="AC230" s="1348"/>
      <c r="AD230" s="1348"/>
      <c r="AE230" s="1348"/>
      <c r="AF230" s="1348" t="str">
        <f>IF($AH$228="週","週に勤務すべき時間数","当月に勤務すべき時間数")</f>
        <v>週に勤務すべき時間数</v>
      </c>
      <c r="AG230" s="1348"/>
      <c r="AH230" s="1348"/>
      <c r="AI230" s="1348"/>
      <c r="AJ230" s="1353"/>
      <c r="AK230" s="1348" t="s">
        <v>2432</v>
      </c>
      <c r="AL230" s="1348"/>
      <c r="AM230" s="1348"/>
      <c r="AN230" s="1348"/>
      <c r="AO230" s="1431"/>
      <c r="AP230" s="1431"/>
      <c r="AQ230" s="3035" t="s">
        <v>2420</v>
      </c>
      <c r="AR230" s="3035"/>
      <c r="AS230" s="3035" t="s">
        <v>2433</v>
      </c>
      <c r="AT230" s="3035"/>
      <c r="AU230" s="3035"/>
      <c r="AV230" s="3035"/>
      <c r="AW230" s="1431"/>
      <c r="AX230" s="1431"/>
      <c r="AY230" s="1431"/>
      <c r="AZ230" s="1431"/>
      <c r="BA230" s="1431"/>
      <c r="BB230" s="1431"/>
      <c r="BC230" s="1431"/>
      <c r="BD230" s="1432"/>
      <c r="BE230" s="1429"/>
      <c r="BF230" s="1424"/>
      <c r="BG230" s="1424"/>
      <c r="BH230" s="1424"/>
      <c r="BI230" s="1424"/>
      <c r="BJ230" s="1424"/>
    </row>
    <row r="231" spans="2:62" ht="20.25" customHeight="1" x14ac:dyDescent="0.2">
      <c r="I231" s="1348"/>
      <c r="J231" s="1348"/>
      <c r="K231" s="3040">
        <f>IF($R$228="週",T226,R226)</f>
        <v>0</v>
      </c>
      <c r="L231" s="3040"/>
      <c r="M231" s="3040"/>
      <c r="N231" s="3040"/>
      <c r="O231" s="1435" t="s">
        <v>2434</v>
      </c>
      <c r="P231" s="3035">
        <f>IF($R$228="週",$BA$6,$BE$6)</f>
        <v>40</v>
      </c>
      <c r="Q231" s="3035"/>
      <c r="R231" s="3035"/>
      <c r="S231" s="3035"/>
      <c r="T231" s="1435" t="s">
        <v>2416</v>
      </c>
      <c r="U231" s="3036">
        <f>ROUNDDOWN(K231/P231,1)</f>
        <v>0</v>
      </c>
      <c r="V231" s="3036"/>
      <c r="W231" s="3036"/>
      <c r="X231" s="3036"/>
      <c r="Y231" s="1348"/>
      <c r="Z231" s="1348"/>
      <c r="AA231" s="3040">
        <f>IF($AH$228="週",AJ226,AH226)</f>
        <v>0</v>
      </c>
      <c r="AB231" s="3040"/>
      <c r="AC231" s="3040"/>
      <c r="AD231" s="3040"/>
      <c r="AE231" s="1435" t="s">
        <v>2434</v>
      </c>
      <c r="AF231" s="3035">
        <f>IF($AH$228="週",$BA$6,$BE$6)</f>
        <v>40</v>
      </c>
      <c r="AG231" s="3035"/>
      <c r="AH231" s="3035"/>
      <c r="AI231" s="3035"/>
      <c r="AJ231" s="1435" t="s">
        <v>2416</v>
      </c>
      <c r="AK231" s="3036">
        <f>ROUNDDOWN(AA231/AF231,1)</f>
        <v>0</v>
      </c>
      <c r="AL231" s="3036"/>
      <c r="AM231" s="3036"/>
      <c r="AN231" s="3036"/>
      <c r="AO231" s="1348"/>
      <c r="AP231" s="1348"/>
      <c r="AQ231" s="1348"/>
      <c r="AR231" s="1348"/>
      <c r="AS231" s="1348"/>
      <c r="AT231" s="1348"/>
      <c r="AU231" s="1348"/>
      <c r="AV231" s="1348"/>
      <c r="AW231" s="1348"/>
      <c r="AX231" s="1348"/>
      <c r="AY231" s="1348"/>
      <c r="AZ231" s="1348"/>
      <c r="BA231" s="1348"/>
      <c r="BB231" s="1348"/>
      <c r="BC231" s="1348"/>
      <c r="BD231" s="1348"/>
    </row>
    <row r="232" spans="2:62" ht="20.25" customHeight="1" x14ac:dyDescent="0.2">
      <c r="I232" s="1348"/>
      <c r="J232" s="1348"/>
      <c r="K232" s="1348"/>
      <c r="L232" s="1348"/>
      <c r="M232" s="1348"/>
      <c r="N232" s="1348"/>
      <c r="O232" s="1348"/>
      <c r="P232" s="1348"/>
      <c r="Q232" s="1348"/>
      <c r="R232" s="1348"/>
      <c r="S232" s="1348"/>
      <c r="T232" s="1353"/>
      <c r="U232" s="1348" t="s">
        <v>2435</v>
      </c>
      <c r="V232" s="1348"/>
      <c r="W232" s="1348"/>
      <c r="X232" s="1348"/>
      <c r="Y232" s="1348"/>
      <c r="Z232" s="1348"/>
      <c r="AA232" s="1348"/>
      <c r="AB232" s="1348"/>
      <c r="AC232" s="1348"/>
      <c r="AD232" s="1348"/>
      <c r="AE232" s="1348"/>
      <c r="AF232" s="1348"/>
      <c r="AG232" s="1348"/>
      <c r="AH232" s="1348"/>
      <c r="AI232" s="1348"/>
      <c r="AJ232" s="1353"/>
      <c r="AK232" s="1348" t="s">
        <v>2435</v>
      </c>
      <c r="AL232" s="1348"/>
      <c r="AM232" s="1348"/>
      <c r="AN232" s="1348"/>
      <c r="AO232" s="1348"/>
      <c r="AP232" s="1348"/>
      <c r="AQ232" s="1348"/>
      <c r="AR232" s="1348"/>
      <c r="AS232" s="1348"/>
      <c r="AT232" s="1348"/>
      <c r="AU232" s="1348"/>
      <c r="AV232" s="1348"/>
      <c r="AW232" s="1348"/>
      <c r="AX232" s="1348"/>
      <c r="AY232" s="1348"/>
      <c r="AZ232" s="1348"/>
      <c r="BA232" s="1348"/>
      <c r="BB232" s="1348"/>
      <c r="BC232" s="1348"/>
      <c r="BD232" s="1348"/>
    </row>
    <row r="233" spans="2:62" ht="20.25" customHeight="1" x14ac:dyDescent="0.2">
      <c r="I233" s="1348"/>
      <c r="J233" s="1348"/>
      <c r="K233" s="1348" t="s">
        <v>2436</v>
      </c>
      <c r="L233" s="1348"/>
      <c r="M233" s="1348"/>
      <c r="N233" s="1348"/>
      <c r="O233" s="1348"/>
      <c r="P233" s="1348"/>
      <c r="Q233" s="1348"/>
      <c r="R233" s="1348"/>
      <c r="S233" s="1348"/>
      <c r="T233" s="1353"/>
      <c r="U233" s="1348"/>
      <c r="V233" s="1348"/>
      <c r="W233" s="1348"/>
      <c r="X233" s="1348"/>
      <c r="Y233" s="1348"/>
      <c r="Z233" s="1348"/>
      <c r="AA233" s="1348" t="s">
        <v>2437</v>
      </c>
      <c r="AB233" s="1348"/>
      <c r="AC233" s="1348"/>
      <c r="AD233" s="1348"/>
      <c r="AE233" s="1348"/>
      <c r="AF233" s="1348"/>
      <c r="AG233" s="1348"/>
      <c r="AH233" s="1348"/>
      <c r="AI233" s="1348"/>
      <c r="AJ233" s="1353"/>
      <c r="AK233" s="1348"/>
      <c r="AL233" s="1348"/>
      <c r="AM233" s="1348"/>
      <c r="AN233" s="1348"/>
      <c r="AO233" s="1348"/>
      <c r="AP233" s="1348"/>
      <c r="AQ233" s="1348"/>
      <c r="AR233" s="1348"/>
      <c r="AS233" s="1348"/>
      <c r="AT233" s="1348"/>
      <c r="AU233" s="1348"/>
      <c r="AV233" s="1348"/>
      <c r="AW233" s="1348"/>
      <c r="AX233" s="1348"/>
      <c r="AY233" s="1348"/>
      <c r="AZ233" s="1348"/>
      <c r="BA233" s="1348"/>
      <c r="BB233" s="1348"/>
      <c r="BC233" s="1348"/>
      <c r="BD233" s="1348"/>
    </row>
    <row r="234" spans="2:62" ht="20.25" customHeight="1" x14ac:dyDescent="0.2">
      <c r="I234" s="1348"/>
      <c r="J234" s="1348"/>
      <c r="K234" s="1348" t="s">
        <v>2409</v>
      </c>
      <c r="L234" s="1348"/>
      <c r="M234" s="1348"/>
      <c r="N234" s="1348"/>
      <c r="O234" s="1348"/>
      <c r="P234" s="1348"/>
      <c r="Q234" s="1348"/>
      <c r="R234" s="1348"/>
      <c r="S234" s="1348"/>
      <c r="T234" s="1353"/>
      <c r="U234" s="3033"/>
      <c r="V234" s="3033"/>
      <c r="W234" s="3033"/>
      <c r="X234" s="3033"/>
      <c r="Y234" s="1348"/>
      <c r="Z234" s="1348"/>
      <c r="AA234" s="1348" t="s">
        <v>2409</v>
      </c>
      <c r="AB234" s="1348"/>
      <c r="AC234" s="1348"/>
      <c r="AD234" s="1348"/>
      <c r="AE234" s="1348"/>
      <c r="AF234" s="1348"/>
      <c r="AG234" s="1348"/>
      <c r="AH234" s="1348"/>
      <c r="AI234" s="1348"/>
      <c r="AJ234" s="1353"/>
      <c r="AK234" s="3033"/>
      <c r="AL234" s="3033"/>
      <c r="AM234" s="3033"/>
      <c r="AN234" s="3033"/>
      <c r="AO234" s="1348"/>
      <c r="AP234" s="1348"/>
      <c r="AQ234" s="1348"/>
      <c r="AR234" s="1348"/>
      <c r="AS234" s="1348"/>
      <c r="AT234" s="1348"/>
      <c r="AU234" s="1348"/>
      <c r="AV234" s="1348"/>
      <c r="AW234" s="1348"/>
      <c r="AX234" s="1348"/>
      <c r="AY234" s="1348"/>
      <c r="AZ234" s="1348"/>
      <c r="BA234" s="1348"/>
      <c r="BB234" s="1348"/>
      <c r="BC234" s="1348"/>
      <c r="BD234" s="1348"/>
    </row>
    <row r="235" spans="2:62" ht="20.25" customHeight="1" x14ac:dyDescent="0.2">
      <c r="I235" s="1348"/>
      <c r="J235" s="1348"/>
      <c r="K235" s="1348" t="s">
        <v>2438</v>
      </c>
      <c r="L235" s="1348"/>
      <c r="M235" s="1348"/>
      <c r="N235" s="1348"/>
      <c r="O235" s="1348"/>
      <c r="P235" s="1348" t="s">
        <v>2439</v>
      </c>
      <c r="Q235" s="1348"/>
      <c r="R235" s="1348"/>
      <c r="S235" s="1348"/>
      <c r="T235" s="1348"/>
      <c r="U235" s="3034" t="s">
        <v>2413</v>
      </c>
      <c r="V235" s="3034"/>
      <c r="W235" s="3034"/>
      <c r="X235" s="3034"/>
      <c r="Y235" s="1348"/>
      <c r="Z235" s="1348"/>
      <c r="AA235" s="1348" t="s">
        <v>2438</v>
      </c>
      <c r="AB235" s="1348"/>
      <c r="AC235" s="1348"/>
      <c r="AD235" s="1348"/>
      <c r="AE235" s="1348"/>
      <c r="AF235" s="1348" t="s">
        <v>2439</v>
      </c>
      <c r="AG235" s="1348"/>
      <c r="AH235" s="1348"/>
      <c r="AI235" s="1348"/>
      <c r="AJ235" s="1348"/>
      <c r="AK235" s="3034" t="s">
        <v>2413</v>
      </c>
      <c r="AL235" s="3034"/>
      <c r="AM235" s="3034"/>
      <c r="AN235" s="3034"/>
      <c r="AO235" s="1348"/>
      <c r="AP235" s="1348"/>
      <c r="AQ235" s="1348"/>
      <c r="AR235" s="1348"/>
      <c r="AS235" s="1348"/>
      <c r="AT235" s="1348"/>
      <c r="AU235" s="1348"/>
      <c r="AV235" s="1348"/>
      <c r="AW235" s="1348"/>
      <c r="AX235" s="1348"/>
      <c r="AY235" s="1348"/>
      <c r="AZ235" s="1348"/>
      <c r="BA235" s="1348"/>
      <c r="BB235" s="1348"/>
      <c r="BC235" s="1348"/>
      <c r="BD235" s="1348"/>
    </row>
    <row r="236" spans="2:62" ht="20.25" customHeight="1" x14ac:dyDescent="0.2">
      <c r="I236" s="1348"/>
      <c r="J236" s="1348"/>
      <c r="K236" s="3035">
        <f>W226</f>
        <v>0</v>
      </c>
      <c r="L236" s="3035"/>
      <c r="M236" s="3035"/>
      <c r="N236" s="3035"/>
      <c r="O236" s="1435" t="s">
        <v>2415</v>
      </c>
      <c r="P236" s="3036">
        <f>U231</f>
        <v>0</v>
      </c>
      <c r="Q236" s="3036"/>
      <c r="R236" s="3036"/>
      <c r="S236" s="3036"/>
      <c r="T236" s="1435" t="s">
        <v>2416</v>
      </c>
      <c r="U236" s="3037">
        <f>ROUNDDOWN(K236+P236,1)</f>
        <v>0</v>
      </c>
      <c r="V236" s="3037"/>
      <c r="W236" s="3037"/>
      <c r="X236" s="3037"/>
      <c r="Y236" s="1439"/>
      <c r="Z236" s="1439"/>
      <c r="AA236" s="3038">
        <f>AM226</f>
        <v>0</v>
      </c>
      <c r="AB236" s="3038"/>
      <c r="AC236" s="3038"/>
      <c r="AD236" s="3038"/>
      <c r="AE236" s="1440" t="s">
        <v>2415</v>
      </c>
      <c r="AF236" s="3039">
        <f>AK231</f>
        <v>0</v>
      </c>
      <c r="AG236" s="3039"/>
      <c r="AH236" s="3039"/>
      <c r="AI236" s="3039"/>
      <c r="AJ236" s="1440" t="s">
        <v>2416</v>
      </c>
      <c r="AK236" s="3037">
        <f>ROUNDDOWN(AA236+AF236,1)</f>
        <v>0</v>
      </c>
      <c r="AL236" s="3037"/>
      <c r="AM236" s="3037"/>
      <c r="AN236" s="3037"/>
      <c r="AO236" s="1348"/>
      <c r="AP236" s="1348"/>
      <c r="AQ236" s="1348"/>
      <c r="AR236" s="1348"/>
      <c r="AS236" s="1348"/>
      <c r="AT236" s="1348"/>
      <c r="AU236" s="1348"/>
      <c r="AV236" s="1348"/>
      <c r="AW236" s="1348"/>
      <c r="AX236" s="1348"/>
      <c r="AY236" s="1348"/>
      <c r="AZ236" s="1348"/>
      <c r="BA236" s="1348"/>
      <c r="BB236" s="1348"/>
      <c r="BC236" s="1348"/>
      <c r="BD236" s="1348"/>
    </row>
    <row r="237" spans="2:62" ht="20.25" customHeight="1" x14ac:dyDescent="0.2"/>
    <row r="238" spans="2:62" ht="20.25" customHeight="1" x14ac:dyDescent="0.2"/>
    <row r="239" spans="2:62" ht="20.25" customHeight="1" x14ac:dyDescent="0.2"/>
    <row r="240" spans="2:62" ht="20.25" customHeight="1" x14ac:dyDescent="0.2"/>
    <row r="241" ht="20.25" customHeight="1" x14ac:dyDescent="0.2"/>
    <row r="242" ht="20.25" customHeight="1" x14ac:dyDescent="0.2"/>
    <row r="243" ht="20.25" customHeight="1" x14ac:dyDescent="0.2"/>
    <row r="244" ht="20.25" customHeight="1" x14ac:dyDescent="0.2"/>
    <row r="245" ht="20.25" customHeight="1" x14ac:dyDescent="0.2"/>
    <row r="246" ht="20.25" customHeight="1" x14ac:dyDescent="0.2"/>
    <row r="247" ht="20.25" customHeight="1" x14ac:dyDescent="0.2"/>
    <row r="248" ht="20.25" customHeight="1" x14ac:dyDescent="0.2"/>
    <row r="249" ht="20.25" customHeight="1" x14ac:dyDescent="0.2"/>
    <row r="250" ht="20.25" customHeight="1" x14ac:dyDescent="0.2"/>
    <row r="251" ht="20.25" customHeight="1" x14ac:dyDescent="0.2"/>
    <row r="252" ht="20.25" customHeight="1" x14ac:dyDescent="0.2"/>
    <row r="253" ht="20.25" customHeight="1" x14ac:dyDescent="0.2"/>
    <row r="254" ht="20.25" customHeight="1" x14ac:dyDescent="0.2"/>
    <row r="255" ht="20.25" customHeight="1" x14ac:dyDescent="0.2"/>
    <row r="256" ht="20.25" customHeight="1" x14ac:dyDescent="0.2"/>
    <row r="283" spans="3:59" x14ac:dyDescent="0.2">
      <c r="C283" s="1355"/>
      <c r="D283" s="1355"/>
      <c r="E283" s="1355"/>
      <c r="F283" s="1355"/>
      <c r="G283" s="1355"/>
      <c r="H283" s="1355"/>
      <c r="I283" s="1355"/>
      <c r="J283" s="1355"/>
      <c r="K283" s="1442"/>
      <c r="L283" s="1442"/>
      <c r="M283" s="1442"/>
      <c r="N283" s="1442"/>
      <c r="O283" s="1442"/>
      <c r="P283" s="1442"/>
      <c r="Q283" s="1442"/>
      <c r="R283" s="1442"/>
      <c r="S283" s="1442"/>
      <c r="T283" s="1442"/>
      <c r="U283" s="1442"/>
      <c r="V283" s="1442"/>
      <c r="W283" s="1442"/>
      <c r="X283" s="1442"/>
      <c r="Y283" s="1442"/>
      <c r="Z283" s="1442"/>
      <c r="AA283" s="1442"/>
      <c r="AB283" s="1442"/>
      <c r="AC283" s="1442"/>
      <c r="AD283" s="1442"/>
      <c r="AE283" s="1442"/>
      <c r="AF283" s="1442"/>
      <c r="AG283" s="1442"/>
      <c r="AH283" s="1442"/>
      <c r="AI283" s="1442"/>
      <c r="AJ283" s="1442"/>
      <c r="AK283" s="1442"/>
      <c r="AL283" s="1442"/>
      <c r="AM283" s="1442"/>
      <c r="AN283" s="1442"/>
      <c r="AO283" s="1442"/>
      <c r="AP283" s="1442"/>
      <c r="AQ283" s="1442"/>
      <c r="AR283" s="1442"/>
      <c r="AS283" s="1442"/>
      <c r="AT283" s="1442"/>
      <c r="AU283" s="1442"/>
      <c r="AV283" s="1442"/>
      <c r="AW283" s="1442"/>
      <c r="AX283" s="1442"/>
      <c r="AY283" s="1442"/>
      <c r="AZ283" s="1442"/>
      <c r="BA283" s="1442"/>
      <c r="BB283" s="1442"/>
      <c r="BC283" s="1442"/>
      <c r="BD283" s="1442"/>
      <c r="BE283" s="1442"/>
      <c r="BF283" s="1442"/>
      <c r="BG283" s="1442"/>
    </row>
    <row r="284" spans="3:59" x14ac:dyDescent="0.2">
      <c r="C284" s="1355"/>
      <c r="D284" s="1355"/>
      <c r="E284" s="1355"/>
      <c r="F284" s="1355"/>
      <c r="G284" s="1355"/>
      <c r="H284" s="1355"/>
      <c r="I284" s="1355"/>
      <c r="J284" s="1355"/>
      <c r="K284" s="1442"/>
      <c r="L284" s="1442"/>
      <c r="M284" s="1442"/>
      <c r="N284" s="1442"/>
      <c r="O284" s="1442"/>
      <c r="P284" s="1442"/>
      <c r="Q284" s="1442"/>
      <c r="R284" s="1442"/>
      <c r="S284" s="1442"/>
      <c r="T284" s="1442"/>
      <c r="U284" s="1442"/>
      <c r="V284" s="1442"/>
      <c r="W284" s="1442"/>
      <c r="X284" s="1442"/>
      <c r="Y284" s="1442"/>
      <c r="Z284" s="1442"/>
      <c r="AA284" s="1442"/>
      <c r="AB284" s="1442"/>
      <c r="AC284" s="1442"/>
      <c r="AD284" s="1442"/>
      <c r="AE284" s="1442"/>
      <c r="AF284" s="1442"/>
      <c r="AG284" s="1442"/>
      <c r="AH284" s="1442"/>
      <c r="AI284" s="1442"/>
      <c r="AJ284" s="1442"/>
      <c r="AK284" s="1442"/>
      <c r="AL284" s="1442"/>
      <c r="AM284" s="1442"/>
      <c r="AN284" s="1442"/>
      <c r="AO284" s="1442"/>
      <c r="AP284" s="1442"/>
      <c r="AQ284" s="1442"/>
      <c r="AR284" s="1442"/>
      <c r="AS284" s="1442"/>
      <c r="AT284" s="1442"/>
      <c r="AU284" s="1442"/>
      <c r="AV284" s="1442"/>
      <c r="AW284" s="1442"/>
      <c r="AX284" s="1442"/>
      <c r="AY284" s="1442"/>
      <c r="AZ284" s="1442"/>
      <c r="BA284" s="1442"/>
      <c r="BB284" s="1442"/>
      <c r="BC284" s="1442"/>
      <c r="BD284" s="1442"/>
      <c r="BE284" s="1442"/>
      <c r="BF284" s="1442"/>
      <c r="BG284" s="1442"/>
    </row>
    <row r="285" spans="3:59" x14ac:dyDescent="0.2">
      <c r="C285" s="1443"/>
      <c r="D285" s="1443"/>
      <c r="E285" s="1443"/>
      <c r="F285" s="1443"/>
      <c r="G285" s="1443"/>
      <c r="H285" s="1443"/>
      <c r="I285" s="1443"/>
      <c r="J285" s="1443"/>
      <c r="K285" s="1355"/>
      <c r="L285" s="1355"/>
    </row>
    <row r="286" spans="3:59" x14ac:dyDescent="0.2">
      <c r="C286" s="1443"/>
      <c r="D286" s="1443"/>
      <c r="E286" s="1443"/>
      <c r="F286" s="1443"/>
      <c r="G286" s="1443"/>
      <c r="H286" s="1443"/>
      <c r="I286" s="1443"/>
      <c r="J286" s="1443"/>
      <c r="K286" s="1355"/>
      <c r="L286" s="1355"/>
    </row>
    <row r="287" spans="3:59" x14ac:dyDescent="0.2">
      <c r="C287" s="1355"/>
      <c r="D287" s="1355"/>
      <c r="E287" s="1355"/>
      <c r="F287" s="1355"/>
      <c r="G287" s="1355"/>
      <c r="H287" s="1355"/>
      <c r="I287" s="1355"/>
      <c r="J287" s="1355"/>
    </row>
    <row r="288" spans="3:59" x14ac:dyDescent="0.2">
      <c r="C288" s="1355"/>
      <c r="D288" s="1355"/>
      <c r="E288" s="1355"/>
      <c r="F288" s="1355"/>
      <c r="G288" s="1355"/>
      <c r="H288" s="1355"/>
      <c r="I288" s="1355"/>
      <c r="J288" s="1355"/>
    </row>
    <row r="289" spans="3:10" x14ac:dyDescent="0.2">
      <c r="C289" s="1355"/>
      <c r="D289" s="1355"/>
      <c r="E289" s="1355"/>
      <c r="F289" s="1355"/>
      <c r="G289" s="1355"/>
      <c r="H289" s="1355"/>
      <c r="I289" s="1355"/>
      <c r="J289" s="1355"/>
    </row>
    <row r="290" spans="3:10" x14ac:dyDescent="0.2">
      <c r="C290" s="1355"/>
      <c r="D290" s="1355"/>
      <c r="E290" s="1355"/>
      <c r="F290" s="1355"/>
      <c r="G290" s="1355"/>
      <c r="H290" s="1355"/>
      <c r="I290" s="1355"/>
      <c r="J290" s="1355"/>
    </row>
  </sheetData>
  <sheetProtection insertRows="0" deleteRows="0"/>
  <mergeCells count="1134">
    <mergeCell ref="K19:N20"/>
    <mergeCell ref="O19:S20"/>
    <mergeCell ref="BB19:BC19"/>
    <mergeCell ref="B17:B18"/>
    <mergeCell ref="C17:D18"/>
    <mergeCell ref="I17:J18"/>
    <mergeCell ref="K17:N18"/>
    <mergeCell ref="O17:S18"/>
    <mergeCell ref="BB17:BC17"/>
    <mergeCell ref="AT1:BI1"/>
    <mergeCell ref="AC2:AD2"/>
    <mergeCell ref="AF2:AG2"/>
    <mergeCell ref="AJ2:AK2"/>
    <mergeCell ref="AT2:BI2"/>
    <mergeCell ref="BE3:BH3"/>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 ref="BD21:BE21"/>
    <mergeCell ref="BF21:BJ22"/>
    <mergeCell ref="BB22:BC22"/>
    <mergeCell ref="BD22:BE22"/>
    <mergeCell ref="B23:B24"/>
    <mergeCell ref="C23:D24"/>
    <mergeCell ref="I23:J24"/>
    <mergeCell ref="K23:N24"/>
    <mergeCell ref="O23:S24"/>
    <mergeCell ref="BB23:BC23"/>
    <mergeCell ref="B12:B16"/>
    <mergeCell ref="C12:D16"/>
    <mergeCell ref="I12:J16"/>
    <mergeCell ref="K12:N16"/>
    <mergeCell ref="O12:S16"/>
    <mergeCell ref="BD19:BE19"/>
    <mergeCell ref="BF19:BJ20"/>
    <mergeCell ref="BB20:BC20"/>
    <mergeCell ref="BD20:BE20"/>
    <mergeCell ref="B21:B22"/>
    <mergeCell ref="C21:D22"/>
    <mergeCell ref="I21:J22"/>
    <mergeCell ref="K21:N22"/>
    <mergeCell ref="O21:S22"/>
    <mergeCell ref="BB21:BC21"/>
    <mergeCell ref="BD17:BE17"/>
    <mergeCell ref="BF17:BJ18"/>
    <mergeCell ref="BB18:BC18"/>
    <mergeCell ref="BD18:BE18"/>
    <mergeCell ref="B19:B20"/>
    <mergeCell ref="C19:D20"/>
    <mergeCell ref="I19:J20"/>
    <mergeCell ref="BD25:BE25"/>
    <mergeCell ref="BF25:BJ26"/>
    <mergeCell ref="BB26:BC26"/>
    <mergeCell ref="BD26:BE26"/>
    <mergeCell ref="B27:B28"/>
    <mergeCell ref="C27:D28"/>
    <mergeCell ref="I27:J28"/>
    <mergeCell ref="K27:N28"/>
    <mergeCell ref="O27:S28"/>
    <mergeCell ref="BB27:BC27"/>
    <mergeCell ref="BD23:BE23"/>
    <mergeCell ref="BF23:BJ24"/>
    <mergeCell ref="BB24:BC24"/>
    <mergeCell ref="BD24:BE24"/>
    <mergeCell ref="B25:B26"/>
    <mergeCell ref="C25:D26"/>
    <mergeCell ref="I25:J26"/>
    <mergeCell ref="K25:N26"/>
    <mergeCell ref="O25:S26"/>
    <mergeCell ref="BB25:BC25"/>
    <mergeCell ref="BD29:BE29"/>
    <mergeCell ref="BF29:BJ30"/>
    <mergeCell ref="BB30:BC30"/>
    <mergeCell ref="BD30:BE30"/>
    <mergeCell ref="B31:B32"/>
    <mergeCell ref="C31:D32"/>
    <mergeCell ref="I31:J32"/>
    <mergeCell ref="K31:N32"/>
    <mergeCell ref="O31:S32"/>
    <mergeCell ref="BB31:BC31"/>
    <mergeCell ref="BD27:BE27"/>
    <mergeCell ref="BF27:BJ28"/>
    <mergeCell ref="BB28:BC28"/>
    <mergeCell ref="BD28:BE28"/>
    <mergeCell ref="B29:B30"/>
    <mergeCell ref="C29:D30"/>
    <mergeCell ref="I29:J30"/>
    <mergeCell ref="K29:N30"/>
    <mergeCell ref="O29:S30"/>
    <mergeCell ref="BB29:BC29"/>
    <mergeCell ref="BD33:BE33"/>
    <mergeCell ref="BF33:BJ34"/>
    <mergeCell ref="BB34:BC34"/>
    <mergeCell ref="BD34:BE34"/>
    <mergeCell ref="B35:B36"/>
    <mergeCell ref="C35:D36"/>
    <mergeCell ref="I35:J36"/>
    <mergeCell ref="K35:N36"/>
    <mergeCell ref="O35:S36"/>
    <mergeCell ref="BB35:BC35"/>
    <mergeCell ref="BD31:BE31"/>
    <mergeCell ref="BF31:BJ32"/>
    <mergeCell ref="BB32:BC32"/>
    <mergeCell ref="BD32:BE32"/>
    <mergeCell ref="B33:B34"/>
    <mergeCell ref="C33:D34"/>
    <mergeCell ref="I33:J34"/>
    <mergeCell ref="K33:N34"/>
    <mergeCell ref="O33:S34"/>
    <mergeCell ref="BB33:BC33"/>
    <mergeCell ref="BD37:BE37"/>
    <mergeCell ref="BF37:BJ38"/>
    <mergeCell ref="BB38:BC38"/>
    <mergeCell ref="BD38:BE38"/>
    <mergeCell ref="B39:B40"/>
    <mergeCell ref="C39:D40"/>
    <mergeCell ref="I39:J40"/>
    <mergeCell ref="K39:N40"/>
    <mergeCell ref="O39:S40"/>
    <mergeCell ref="BB39:BC39"/>
    <mergeCell ref="BD35:BE35"/>
    <mergeCell ref="BF35:BJ36"/>
    <mergeCell ref="BB36:BC36"/>
    <mergeCell ref="BD36:BE36"/>
    <mergeCell ref="B37:B38"/>
    <mergeCell ref="C37:D38"/>
    <mergeCell ref="I37:J38"/>
    <mergeCell ref="K37:N38"/>
    <mergeCell ref="O37:S38"/>
    <mergeCell ref="BB37:BC37"/>
    <mergeCell ref="BD41:BE41"/>
    <mergeCell ref="BF41:BJ42"/>
    <mergeCell ref="BB42:BC42"/>
    <mergeCell ref="BD42:BE42"/>
    <mergeCell ref="B43:B44"/>
    <mergeCell ref="C43:D44"/>
    <mergeCell ref="I43:J44"/>
    <mergeCell ref="K43:N44"/>
    <mergeCell ref="O43:S44"/>
    <mergeCell ref="BB43:BC43"/>
    <mergeCell ref="BD39:BE39"/>
    <mergeCell ref="BF39:BJ40"/>
    <mergeCell ref="BB40:BC40"/>
    <mergeCell ref="BD40:BE40"/>
    <mergeCell ref="B41:B42"/>
    <mergeCell ref="C41:D42"/>
    <mergeCell ref="I41:J42"/>
    <mergeCell ref="K41:N42"/>
    <mergeCell ref="O41:S42"/>
    <mergeCell ref="BB41:BC41"/>
    <mergeCell ref="BD45:BE45"/>
    <mergeCell ref="BF45:BJ46"/>
    <mergeCell ref="BB46:BC46"/>
    <mergeCell ref="BD46:BE46"/>
    <mergeCell ref="B47:B48"/>
    <mergeCell ref="C47:D48"/>
    <mergeCell ref="I47:J48"/>
    <mergeCell ref="K47:N48"/>
    <mergeCell ref="O47:S48"/>
    <mergeCell ref="BB47:BC47"/>
    <mergeCell ref="BD43:BE43"/>
    <mergeCell ref="BF43:BJ44"/>
    <mergeCell ref="BB44:BC44"/>
    <mergeCell ref="BD44:BE44"/>
    <mergeCell ref="B45:B46"/>
    <mergeCell ref="C45:D46"/>
    <mergeCell ref="I45:J46"/>
    <mergeCell ref="K45:N46"/>
    <mergeCell ref="O45:S46"/>
    <mergeCell ref="BB45:BC45"/>
    <mergeCell ref="BD49:BE49"/>
    <mergeCell ref="BF49:BJ50"/>
    <mergeCell ref="BB50:BC50"/>
    <mergeCell ref="BD50:BE50"/>
    <mergeCell ref="B51:B52"/>
    <mergeCell ref="C51:D52"/>
    <mergeCell ref="I51:J52"/>
    <mergeCell ref="K51:N52"/>
    <mergeCell ref="O51:S52"/>
    <mergeCell ref="BB51:BC51"/>
    <mergeCell ref="BD47:BE47"/>
    <mergeCell ref="BF47:BJ48"/>
    <mergeCell ref="BB48:BC48"/>
    <mergeCell ref="BD48:BE48"/>
    <mergeCell ref="B49:B50"/>
    <mergeCell ref="C49:D50"/>
    <mergeCell ref="I49:J50"/>
    <mergeCell ref="K49:N50"/>
    <mergeCell ref="O49:S50"/>
    <mergeCell ref="BB49:BC49"/>
    <mergeCell ref="BD53:BE53"/>
    <mergeCell ref="BF53:BJ54"/>
    <mergeCell ref="BB54:BC54"/>
    <mergeCell ref="BD54:BE54"/>
    <mergeCell ref="B55:B56"/>
    <mergeCell ref="C55:D56"/>
    <mergeCell ref="I55:J56"/>
    <mergeCell ref="K55:N56"/>
    <mergeCell ref="O55:S56"/>
    <mergeCell ref="BB55:BC55"/>
    <mergeCell ref="BD51:BE51"/>
    <mergeCell ref="BF51:BJ52"/>
    <mergeCell ref="BB52:BC52"/>
    <mergeCell ref="BD52:BE52"/>
    <mergeCell ref="B53:B54"/>
    <mergeCell ref="C53:D54"/>
    <mergeCell ref="I53:J54"/>
    <mergeCell ref="K53:N54"/>
    <mergeCell ref="O53:S54"/>
    <mergeCell ref="BB53:BC53"/>
    <mergeCell ref="BD57:BE57"/>
    <mergeCell ref="BF57:BJ58"/>
    <mergeCell ref="BB58:BC58"/>
    <mergeCell ref="BD58:BE58"/>
    <mergeCell ref="B59:B60"/>
    <mergeCell ref="C59:D60"/>
    <mergeCell ref="I59:J60"/>
    <mergeCell ref="K59:N60"/>
    <mergeCell ref="O59:S60"/>
    <mergeCell ref="BB59:BC59"/>
    <mergeCell ref="BD55:BE55"/>
    <mergeCell ref="BF55:BJ56"/>
    <mergeCell ref="BB56:BC56"/>
    <mergeCell ref="BD56:BE56"/>
    <mergeCell ref="B57:B58"/>
    <mergeCell ref="C57:D58"/>
    <mergeCell ref="I57:J58"/>
    <mergeCell ref="K57:N58"/>
    <mergeCell ref="O57:S58"/>
    <mergeCell ref="BB57:BC57"/>
    <mergeCell ref="BD61:BE61"/>
    <mergeCell ref="BF61:BJ62"/>
    <mergeCell ref="BB62:BC62"/>
    <mergeCell ref="BD62:BE62"/>
    <mergeCell ref="B63:B64"/>
    <mergeCell ref="C63:D64"/>
    <mergeCell ref="I63:J64"/>
    <mergeCell ref="K63:N64"/>
    <mergeCell ref="O63:S64"/>
    <mergeCell ref="BB63:BC63"/>
    <mergeCell ref="BD59:BE59"/>
    <mergeCell ref="BF59:BJ60"/>
    <mergeCell ref="BB60:BC60"/>
    <mergeCell ref="BD60:BE60"/>
    <mergeCell ref="B61:B62"/>
    <mergeCell ref="C61:D62"/>
    <mergeCell ref="I61:J62"/>
    <mergeCell ref="K61:N62"/>
    <mergeCell ref="O61:S62"/>
    <mergeCell ref="BB61:BC61"/>
    <mergeCell ref="BD65:BE65"/>
    <mergeCell ref="BF65:BJ66"/>
    <mergeCell ref="BB66:BC66"/>
    <mergeCell ref="BD66:BE66"/>
    <mergeCell ref="B67:B68"/>
    <mergeCell ref="C67:D68"/>
    <mergeCell ref="I67:J68"/>
    <mergeCell ref="K67:N68"/>
    <mergeCell ref="O67:S68"/>
    <mergeCell ref="BB67:BC67"/>
    <mergeCell ref="BD63:BE63"/>
    <mergeCell ref="BF63:BJ64"/>
    <mergeCell ref="BB64:BC64"/>
    <mergeCell ref="BD64:BE64"/>
    <mergeCell ref="B65:B66"/>
    <mergeCell ref="C65:D66"/>
    <mergeCell ref="I65:J66"/>
    <mergeCell ref="K65:N66"/>
    <mergeCell ref="O65:S66"/>
    <mergeCell ref="BB65:BC65"/>
    <mergeCell ref="BD69:BE69"/>
    <mergeCell ref="BF69:BJ70"/>
    <mergeCell ref="BB70:BC70"/>
    <mergeCell ref="BD70:BE70"/>
    <mergeCell ref="B71:B72"/>
    <mergeCell ref="C71:D72"/>
    <mergeCell ref="I71:J72"/>
    <mergeCell ref="K71:N72"/>
    <mergeCell ref="O71:S72"/>
    <mergeCell ref="BB71:BC71"/>
    <mergeCell ref="BD67:BE67"/>
    <mergeCell ref="BF67:BJ68"/>
    <mergeCell ref="BB68:BC68"/>
    <mergeCell ref="BD68:BE68"/>
    <mergeCell ref="B69:B70"/>
    <mergeCell ref="C69:D70"/>
    <mergeCell ref="I69:J70"/>
    <mergeCell ref="K69:N70"/>
    <mergeCell ref="O69:S70"/>
    <mergeCell ref="BB69:BC69"/>
    <mergeCell ref="BD73:BE73"/>
    <mergeCell ref="BF73:BJ74"/>
    <mergeCell ref="BB74:BC74"/>
    <mergeCell ref="BD74:BE74"/>
    <mergeCell ref="B75:B76"/>
    <mergeCell ref="C75:D76"/>
    <mergeCell ref="I75:J76"/>
    <mergeCell ref="K75:N76"/>
    <mergeCell ref="O75:S76"/>
    <mergeCell ref="BB75:BC75"/>
    <mergeCell ref="BD71:BE71"/>
    <mergeCell ref="BF71:BJ72"/>
    <mergeCell ref="BB72:BC72"/>
    <mergeCell ref="BD72:BE72"/>
    <mergeCell ref="B73:B74"/>
    <mergeCell ref="C73:D74"/>
    <mergeCell ref="I73:J74"/>
    <mergeCell ref="K73:N74"/>
    <mergeCell ref="O73:S74"/>
    <mergeCell ref="BB73:BC73"/>
    <mergeCell ref="BD77:BE77"/>
    <mergeCell ref="BF77:BJ78"/>
    <mergeCell ref="BB78:BC78"/>
    <mergeCell ref="BD78:BE78"/>
    <mergeCell ref="B79:B80"/>
    <mergeCell ref="C79:D80"/>
    <mergeCell ref="I79:J80"/>
    <mergeCell ref="K79:N80"/>
    <mergeCell ref="O79:S80"/>
    <mergeCell ref="BB79:BC79"/>
    <mergeCell ref="BD75:BE75"/>
    <mergeCell ref="BF75:BJ76"/>
    <mergeCell ref="BB76:BC76"/>
    <mergeCell ref="BD76:BE76"/>
    <mergeCell ref="B77:B78"/>
    <mergeCell ref="C77:D78"/>
    <mergeCell ref="I77:J78"/>
    <mergeCell ref="K77:N78"/>
    <mergeCell ref="O77:S78"/>
    <mergeCell ref="BB77:BC77"/>
    <mergeCell ref="BD81:BE81"/>
    <mergeCell ref="BF81:BJ82"/>
    <mergeCell ref="BB82:BC82"/>
    <mergeCell ref="BD82:BE82"/>
    <mergeCell ref="B83:B84"/>
    <mergeCell ref="C83:D84"/>
    <mergeCell ref="I83:J84"/>
    <mergeCell ref="K83:N84"/>
    <mergeCell ref="O83:S84"/>
    <mergeCell ref="BB83:BC83"/>
    <mergeCell ref="BD79:BE79"/>
    <mergeCell ref="BF79:BJ80"/>
    <mergeCell ref="BB80:BC80"/>
    <mergeCell ref="BD80:BE80"/>
    <mergeCell ref="B81:B82"/>
    <mergeCell ref="C81:D82"/>
    <mergeCell ref="I81:J82"/>
    <mergeCell ref="K81:N82"/>
    <mergeCell ref="O81:S82"/>
    <mergeCell ref="BB81:BC81"/>
    <mergeCell ref="BD85:BE85"/>
    <mergeCell ref="BF85:BJ86"/>
    <mergeCell ref="BB86:BC86"/>
    <mergeCell ref="BD86:BE86"/>
    <mergeCell ref="B87:B88"/>
    <mergeCell ref="C87:D88"/>
    <mergeCell ref="I87:J88"/>
    <mergeCell ref="K87:N88"/>
    <mergeCell ref="O87:S88"/>
    <mergeCell ref="BB87:BC87"/>
    <mergeCell ref="BD83:BE83"/>
    <mergeCell ref="BF83:BJ84"/>
    <mergeCell ref="BB84:BC84"/>
    <mergeCell ref="BD84:BE84"/>
    <mergeCell ref="B85:B86"/>
    <mergeCell ref="C85:D86"/>
    <mergeCell ref="I85:J86"/>
    <mergeCell ref="K85:N86"/>
    <mergeCell ref="O85:S86"/>
    <mergeCell ref="BB85:BC85"/>
    <mergeCell ref="BD89:BE89"/>
    <mergeCell ref="BF89:BJ90"/>
    <mergeCell ref="BB90:BC90"/>
    <mergeCell ref="BD90:BE90"/>
    <mergeCell ref="B91:B92"/>
    <mergeCell ref="C91:D92"/>
    <mergeCell ref="I91:J92"/>
    <mergeCell ref="K91:N92"/>
    <mergeCell ref="O91:S92"/>
    <mergeCell ref="BB91:BC91"/>
    <mergeCell ref="BD87:BE87"/>
    <mergeCell ref="BF87:BJ88"/>
    <mergeCell ref="BB88:BC88"/>
    <mergeCell ref="BD88:BE88"/>
    <mergeCell ref="B89:B90"/>
    <mergeCell ref="C89:D90"/>
    <mergeCell ref="I89:J90"/>
    <mergeCell ref="K89:N90"/>
    <mergeCell ref="O89:S90"/>
    <mergeCell ref="BB89:BC89"/>
    <mergeCell ref="BD93:BE93"/>
    <mergeCell ref="BF93:BJ94"/>
    <mergeCell ref="BB94:BC94"/>
    <mergeCell ref="BD94:BE94"/>
    <mergeCell ref="B95:B96"/>
    <mergeCell ref="C95:D96"/>
    <mergeCell ref="I95:J96"/>
    <mergeCell ref="K95:N96"/>
    <mergeCell ref="O95:S96"/>
    <mergeCell ref="BB95:BC95"/>
    <mergeCell ref="BD91:BE91"/>
    <mergeCell ref="BF91:BJ92"/>
    <mergeCell ref="BB92:BC92"/>
    <mergeCell ref="BD92:BE92"/>
    <mergeCell ref="B93:B94"/>
    <mergeCell ref="C93:D94"/>
    <mergeCell ref="I93:J94"/>
    <mergeCell ref="K93:N94"/>
    <mergeCell ref="O93:S94"/>
    <mergeCell ref="BB93:BC93"/>
    <mergeCell ref="BD97:BE97"/>
    <mergeCell ref="BF97:BJ98"/>
    <mergeCell ref="BB98:BC98"/>
    <mergeCell ref="BD98:BE98"/>
    <mergeCell ref="B99:B100"/>
    <mergeCell ref="C99:D100"/>
    <mergeCell ref="I99:J100"/>
    <mergeCell ref="K99:N100"/>
    <mergeCell ref="O99:S100"/>
    <mergeCell ref="BB99:BC99"/>
    <mergeCell ref="BD95:BE95"/>
    <mergeCell ref="BF95:BJ96"/>
    <mergeCell ref="BB96:BC96"/>
    <mergeCell ref="BD96:BE96"/>
    <mergeCell ref="B97:B98"/>
    <mergeCell ref="C97:D98"/>
    <mergeCell ref="I97:J98"/>
    <mergeCell ref="K97:N98"/>
    <mergeCell ref="O97:S98"/>
    <mergeCell ref="BB97:BC97"/>
    <mergeCell ref="BD101:BE101"/>
    <mergeCell ref="BF101:BJ102"/>
    <mergeCell ref="BB102:BC102"/>
    <mergeCell ref="BD102:BE102"/>
    <mergeCell ref="B103:B104"/>
    <mergeCell ref="C103:D104"/>
    <mergeCell ref="I103:J104"/>
    <mergeCell ref="K103:N104"/>
    <mergeCell ref="O103:S104"/>
    <mergeCell ref="BB103:BC103"/>
    <mergeCell ref="BD99:BE99"/>
    <mergeCell ref="BF99:BJ100"/>
    <mergeCell ref="BB100:BC100"/>
    <mergeCell ref="BD100:BE100"/>
    <mergeCell ref="B101:B102"/>
    <mergeCell ref="C101:D102"/>
    <mergeCell ref="I101:J102"/>
    <mergeCell ref="K101:N102"/>
    <mergeCell ref="O101:S102"/>
    <mergeCell ref="BB101:BC101"/>
    <mergeCell ref="BD105:BE105"/>
    <mergeCell ref="BF105:BJ106"/>
    <mergeCell ref="BB106:BC106"/>
    <mergeCell ref="BD106:BE106"/>
    <mergeCell ref="B107:B108"/>
    <mergeCell ref="C107:D108"/>
    <mergeCell ref="I107:J108"/>
    <mergeCell ref="K107:N108"/>
    <mergeCell ref="O107:S108"/>
    <mergeCell ref="BB107:BC107"/>
    <mergeCell ref="BD103:BE103"/>
    <mergeCell ref="BF103:BJ104"/>
    <mergeCell ref="BB104:BC104"/>
    <mergeCell ref="BD104:BE104"/>
    <mergeCell ref="B105:B106"/>
    <mergeCell ref="C105:D106"/>
    <mergeCell ref="I105:J106"/>
    <mergeCell ref="K105:N106"/>
    <mergeCell ref="O105:S106"/>
    <mergeCell ref="BB105:BC105"/>
    <mergeCell ref="BD109:BE109"/>
    <mergeCell ref="BF109:BJ110"/>
    <mergeCell ref="BB110:BC110"/>
    <mergeCell ref="BD110:BE110"/>
    <mergeCell ref="B111:B112"/>
    <mergeCell ref="C111:D112"/>
    <mergeCell ref="I111:J112"/>
    <mergeCell ref="K111:N112"/>
    <mergeCell ref="O111:S112"/>
    <mergeCell ref="BB111:BC111"/>
    <mergeCell ref="BD107:BE107"/>
    <mergeCell ref="BF107:BJ108"/>
    <mergeCell ref="BB108:BC108"/>
    <mergeCell ref="BD108:BE108"/>
    <mergeCell ref="B109:B110"/>
    <mergeCell ref="C109:D110"/>
    <mergeCell ref="I109:J110"/>
    <mergeCell ref="K109:N110"/>
    <mergeCell ref="O109:S110"/>
    <mergeCell ref="BB109:BC109"/>
    <mergeCell ref="BD113:BE113"/>
    <mergeCell ref="BF113:BJ114"/>
    <mergeCell ref="BB114:BC114"/>
    <mergeCell ref="BD114:BE114"/>
    <mergeCell ref="B115:B116"/>
    <mergeCell ref="C115:D116"/>
    <mergeCell ref="I115:J116"/>
    <mergeCell ref="K115:N116"/>
    <mergeCell ref="O115:S116"/>
    <mergeCell ref="BB115:BC115"/>
    <mergeCell ref="BD111:BE111"/>
    <mergeCell ref="BF111:BJ112"/>
    <mergeCell ref="BB112:BC112"/>
    <mergeCell ref="BD112:BE112"/>
    <mergeCell ref="B113:B114"/>
    <mergeCell ref="C113:D114"/>
    <mergeCell ref="I113:J114"/>
    <mergeCell ref="K113:N114"/>
    <mergeCell ref="O113:S114"/>
    <mergeCell ref="BB113:BC113"/>
    <mergeCell ref="BD117:BE117"/>
    <mergeCell ref="BF117:BJ118"/>
    <mergeCell ref="BB118:BC118"/>
    <mergeCell ref="BD118:BE118"/>
    <mergeCell ref="B119:B120"/>
    <mergeCell ref="C119:D120"/>
    <mergeCell ref="I119:J120"/>
    <mergeCell ref="K119:N120"/>
    <mergeCell ref="O119:S120"/>
    <mergeCell ref="BB119:BC119"/>
    <mergeCell ref="BD115:BE115"/>
    <mergeCell ref="BF115:BJ116"/>
    <mergeCell ref="BB116:BC116"/>
    <mergeCell ref="BD116:BE116"/>
    <mergeCell ref="B117:B118"/>
    <mergeCell ref="C117:D118"/>
    <mergeCell ref="I117:J118"/>
    <mergeCell ref="K117:N118"/>
    <mergeCell ref="O117:S118"/>
    <mergeCell ref="BB117:BC117"/>
    <mergeCell ref="BD121:BE121"/>
    <mergeCell ref="BF121:BJ122"/>
    <mergeCell ref="BB122:BC122"/>
    <mergeCell ref="BD122:BE122"/>
    <mergeCell ref="B123:B124"/>
    <mergeCell ref="C123:D124"/>
    <mergeCell ref="I123:J124"/>
    <mergeCell ref="K123:N124"/>
    <mergeCell ref="O123:S124"/>
    <mergeCell ref="BB123:BC123"/>
    <mergeCell ref="BD119:BE119"/>
    <mergeCell ref="BF119:BJ120"/>
    <mergeCell ref="BB120:BC120"/>
    <mergeCell ref="BD120:BE120"/>
    <mergeCell ref="B121:B122"/>
    <mergeCell ref="C121:D122"/>
    <mergeCell ref="I121:J122"/>
    <mergeCell ref="K121:N122"/>
    <mergeCell ref="O121:S122"/>
    <mergeCell ref="BB121:BC121"/>
    <mergeCell ref="BD125:BE125"/>
    <mergeCell ref="BF125:BJ126"/>
    <mergeCell ref="BB126:BC126"/>
    <mergeCell ref="BD126:BE126"/>
    <mergeCell ref="B127:B128"/>
    <mergeCell ref="C127:D128"/>
    <mergeCell ref="I127:J128"/>
    <mergeCell ref="K127:N128"/>
    <mergeCell ref="O127:S128"/>
    <mergeCell ref="BB127:BC127"/>
    <mergeCell ref="BD123:BE123"/>
    <mergeCell ref="BF123:BJ124"/>
    <mergeCell ref="BB124:BC124"/>
    <mergeCell ref="BD124:BE124"/>
    <mergeCell ref="B125:B126"/>
    <mergeCell ref="C125:D126"/>
    <mergeCell ref="I125:J126"/>
    <mergeCell ref="K125:N126"/>
    <mergeCell ref="O125:S126"/>
    <mergeCell ref="BB125:BC125"/>
    <mergeCell ref="BD129:BE129"/>
    <mergeCell ref="BF129:BJ130"/>
    <mergeCell ref="BB130:BC130"/>
    <mergeCell ref="BD130:BE130"/>
    <mergeCell ref="B131:B132"/>
    <mergeCell ref="C131:D132"/>
    <mergeCell ref="I131:J132"/>
    <mergeCell ref="K131:N132"/>
    <mergeCell ref="O131:S132"/>
    <mergeCell ref="BB131:BC131"/>
    <mergeCell ref="BD127:BE127"/>
    <mergeCell ref="BF127:BJ128"/>
    <mergeCell ref="BB128:BC128"/>
    <mergeCell ref="BD128:BE128"/>
    <mergeCell ref="B129:B130"/>
    <mergeCell ref="C129:D130"/>
    <mergeCell ref="I129:J130"/>
    <mergeCell ref="K129:N130"/>
    <mergeCell ref="O129:S130"/>
    <mergeCell ref="BB129:BC129"/>
    <mergeCell ref="BD133:BE133"/>
    <mergeCell ref="BF133:BJ134"/>
    <mergeCell ref="BB134:BC134"/>
    <mergeCell ref="BD134:BE134"/>
    <mergeCell ref="B135:B136"/>
    <mergeCell ref="C135:D136"/>
    <mergeCell ref="I135:J136"/>
    <mergeCell ref="K135:N136"/>
    <mergeCell ref="O135:S136"/>
    <mergeCell ref="BB135:BC135"/>
    <mergeCell ref="BD131:BE131"/>
    <mergeCell ref="BF131:BJ132"/>
    <mergeCell ref="BB132:BC132"/>
    <mergeCell ref="BD132:BE132"/>
    <mergeCell ref="B133:B134"/>
    <mergeCell ref="C133:D134"/>
    <mergeCell ref="I133:J134"/>
    <mergeCell ref="K133:N134"/>
    <mergeCell ref="O133:S134"/>
    <mergeCell ref="BB133:BC133"/>
    <mergeCell ref="BD137:BE137"/>
    <mergeCell ref="BF137:BJ138"/>
    <mergeCell ref="BB138:BC138"/>
    <mergeCell ref="BD138:BE138"/>
    <mergeCell ref="B139:B140"/>
    <mergeCell ref="C139:D140"/>
    <mergeCell ref="I139:J140"/>
    <mergeCell ref="K139:N140"/>
    <mergeCell ref="O139:S140"/>
    <mergeCell ref="BB139:BC139"/>
    <mergeCell ref="BD135:BE135"/>
    <mergeCell ref="BF135:BJ136"/>
    <mergeCell ref="BB136:BC136"/>
    <mergeCell ref="BD136:BE136"/>
    <mergeCell ref="B137:B138"/>
    <mergeCell ref="C137:D138"/>
    <mergeCell ref="I137:J138"/>
    <mergeCell ref="K137:N138"/>
    <mergeCell ref="O137:S138"/>
    <mergeCell ref="BB137:BC137"/>
    <mergeCell ref="BD141:BE141"/>
    <mergeCell ref="BF141:BJ142"/>
    <mergeCell ref="BB142:BC142"/>
    <mergeCell ref="BD142:BE142"/>
    <mergeCell ref="B143:B144"/>
    <mergeCell ref="C143:D144"/>
    <mergeCell ref="I143:J144"/>
    <mergeCell ref="K143:N144"/>
    <mergeCell ref="O143:S144"/>
    <mergeCell ref="BB143:BC143"/>
    <mergeCell ref="BD139:BE139"/>
    <mergeCell ref="BF139:BJ140"/>
    <mergeCell ref="BB140:BC140"/>
    <mergeCell ref="BD140:BE140"/>
    <mergeCell ref="B141:B142"/>
    <mergeCell ref="C141:D142"/>
    <mergeCell ref="I141:J142"/>
    <mergeCell ref="K141:N142"/>
    <mergeCell ref="O141:S142"/>
    <mergeCell ref="BB141:BC141"/>
    <mergeCell ref="BD145:BE145"/>
    <mergeCell ref="BF145:BJ146"/>
    <mergeCell ref="BB146:BC146"/>
    <mergeCell ref="BD146:BE146"/>
    <mergeCell ref="B147:B148"/>
    <mergeCell ref="C147:D148"/>
    <mergeCell ref="I147:J148"/>
    <mergeCell ref="K147:N148"/>
    <mergeCell ref="O147:S148"/>
    <mergeCell ref="BB147:BC147"/>
    <mergeCell ref="BD143:BE143"/>
    <mergeCell ref="BF143:BJ144"/>
    <mergeCell ref="BB144:BC144"/>
    <mergeCell ref="BD144:BE144"/>
    <mergeCell ref="B145:B146"/>
    <mergeCell ref="C145:D146"/>
    <mergeCell ref="I145:J146"/>
    <mergeCell ref="K145:N146"/>
    <mergeCell ref="O145:S146"/>
    <mergeCell ref="BB145:BC145"/>
    <mergeCell ref="BD149:BE149"/>
    <mergeCell ref="BF149:BJ150"/>
    <mergeCell ref="BB150:BC150"/>
    <mergeCell ref="BD150:BE150"/>
    <mergeCell ref="B151:B152"/>
    <mergeCell ref="C151:D152"/>
    <mergeCell ref="I151:J152"/>
    <mergeCell ref="K151:N152"/>
    <mergeCell ref="O151:S152"/>
    <mergeCell ref="BB151:BC151"/>
    <mergeCell ref="BD147:BE147"/>
    <mergeCell ref="BF147:BJ148"/>
    <mergeCell ref="BB148:BC148"/>
    <mergeCell ref="BD148:BE148"/>
    <mergeCell ref="B149:B150"/>
    <mergeCell ref="C149:D150"/>
    <mergeCell ref="I149:J150"/>
    <mergeCell ref="K149:N150"/>
    <mergeCell ref="O149:S150"/>
    <mergeCell ref="BB149:BC149"/>
    <mergeCell ref="BD153:BE153"/>
    <mergeCell ref="BF153:BJ154"/>
    <mergeCell ref="BB154:BC154"/>
    <mergeCell ref="BD154:BE154"/>
    <mergeCell ref="B155:B156"/>
    <mergeCell ref="C155:D156"/>
    <mergeCell ref="I155:J156"/>
    <mergeCell ref="K155:N156"/>
    <mergeCell ref="O155:S156"/>
    <mergeCell ref="BB155:BC155"/>
    <mergeCell ref="BD151:BE151"/>
    <mergeCell ref="BF151:BJ152"/>
    <mergeCell ref="BB152:BC152"/>
    <mergeCell ref="BD152:BE152"/>
    <mergeCell ref="B153:B154"/>
    <mergeCell ref="C153:D154"/>
    <mergeCell ref="I153:J154"/>
    <mergeCell ref="K153:N154"/>
    <mergeCell ref="O153:S154"/>
    <mergeCell ref="BB153:BC153"/>
    <mergeCell ref="BD157:BE157"/>
    <mergeCell ref="BF157:BJ158"/>
    <mergeCell ref="BB158:BC158"/>
    <mergeCell ref="BD158:BE158"/>
    <mergeCell ref="B159:B160"/>
    <mergeCell ref="C159:D160"/>
    <mergeCell ref="I159:J160"/>
    <mergeCell ref="K159:N160"/>
    <mergeCell ref="O159:S160"/>
    <mergeCell ref="BB159:BC159"/>
    <mergeCell ref="BD155:BE155"/>
    <mergeCell ref="BF155:BJ156"/>
    <mergeCell ref="BB156:BC156"/>
    <mergeCell ref="BD156:BE156"/>
    <mergeCell ref="B157:B158"/>
    <mergeCell ref="C157:D158"/>
    <mergeCell ref="I157:J158"/>
    <mergeCell ref="K157:N158"/>
    <mergeCell ref="O157:S158"/>
    <mergeCell ref="BB157:BC157"/>
    <mergeCell ref="BD161:BE161"/>
    <mergeCell ref="BF161:BJ162"/>
    <mergeCell ref="BB162:BC162"/>
    <mergeCell ref="BD162:BE162"/>
    <mergeCell ref="B163:B164"/>
    <mergeCell ref="C163:D164"/>
    <mergeCell ref="I163:J164"/>
    <mergeCell ref="K163:N164"/>
    <mergeCell ref="O163:S164"/>
    <mergeCell ref="BB163:BC163"/>
    <mergeCell ref="BD159:BE159"/>
    <mergeCell ref="BF159:BJ160"/>
    <mergeCell ref="BB160:BC160"/>
    <mergeCell ref="BD160:BE160"/>
    <mergeCell ref="B161:B162"/>
    <mergeCell ref="C161:D162"/>
    <mergeCell ref="I161:J162"/>
    <mergeCell ref="K161:N162"/>
    <mergeCell ref="O161:S162"/>
    <mergeCell ref="BB161:BC161"/>
    <mergeCell ref="BD165:BE165"/>
    <mergeCell ref="BF165:BJ166"/>
    <mergeCell ref="BB166:BC166"/>
    <mergeCell ref="BD166:BE166"/>
    <mergeCell ref="B167:B168"/>
    <mergeCell ref="C167:D168"/>
    <mergeCell ref="I167:J168"/>
    <mergeCell ref="K167:N168"/>
    <mergeCell ref="O167:S168"/>
    <mergeCell ref="BB167:BC167"/>
    <mergeCell ref="BD163:BE163"/>
    <mergeCell ref="BF163:BJ164"/>
    <mergeCell ref="BB164:BC164"/>
    <mergeCell ref="BD164:BE164"/>
    <mergeCell ref="B165:B166"/>
    <mergeCell ref="C165:D166"/>
    <mergeCell ref="I165:J166"/>
    <mergeCell ref="K165:N166"/>
    <mergeCell ref="O165:S166"/>
    <mergeCell ref="BB165:BC165"/>
    <mergeCell ref="BD169:BE169"/>
    <mergeCell ref="BF169:BJ170"/>
    <mergeCell ref="BB170:BC170"/>
    <mergeCell ref="BD170:BE170"/>
    <mergeCell ref="B171:B172"/>
    <mergeCell ref="C171:D172"/>
    <mergeCell ref="I171:J172"/>
    <mergeCell ref="K171:N172"/>
    <mergeCell ref="O171:S172"/>
    <mergeCell ref="BB171:BC171"/>
    <mergeCell ref="BD167:BE167"/>
    <mergeCell ref="BF167:BJ168"/>
    <mergeCell ref="BB168:BC168"/>
    <mergeCell ref="BD168:BE168"/>
    <mergeCell ref="B169:B170"/>
    <mergeCell ref="C169:D170"/>
    <mergeCell ref="I169:J170"/>
    <mergeCell ref="K169:N170"/>
    <mergeCell ref="O169:S170"/>
    <mergeCell ref="BB169:BC169"/>
    <mergeCell ref="BD173:BE173"/>
    <mergeCell ref="BF173:BJ174"/>
    <mergeCell ref="BB174:BC174"/>
    <mergeCell ref="BD174:BE174"/>
    <mergeCell ref="B175:B176"/>
    <mergeCell ref="C175:D176"/>
    <mergeCell ref="I175:J176"/>
    <mergeCell ref="K175:N176"/>
    <mergeCell ref="O175:S176"/>
    <mergeCell ref="BB175:BC175"/>
    <mergeCell ref="BD171:BE171"/>
    <mergeCell ref="BF171:BJ172"/>
    <mergeCell ref="BB172:BC172"/>
    <mergeCell ref="BD172:BE172"/>
    <mergeCell ref="B173:B174"/>
    <mergeCell ref="C173:D174"/>
    <mergeCell ref="I173:J174"/>
    <mergeCell ref="K173:N174"/>
    <mergeCell ref="O173:S174"/>
    <mergeCell ref="BB173:BC173"/>
    <mergeCell ref="BD177:BE177"/>
    <mergeCell ref="BF177:BJ178"/>
    <mergeCell ref="BB178:BC178"/>
    <mergeCell ref="BD178:BE178"/>
    <mergeCell ref="B179:B180"/>
    <mergeCell ref="C179:D180"/>
    <mergeCell ref="I179:J180"/>
    <mergeCell ref="K179:N180"/>
    <mergeCell ref="O179:S180"/>
    <mergeCell ref="BB179:BC179"/>
    <mergeCell ref="BD175:BE175"/>
    <mergeCell ref="BF175:BJ176"/>
    <mergeCell ref="BB176:BC176"/>
    <mergeCell ref="BD176:BE176"/>
    <mergeCell ref="B177:B178"/>
    <mergeCell ref="C177:D178"/>
    <mergeCell ref="I177:J178"/>
    <mergeCell ref="K177:N178"/>
    <mergeCell ref="O177:S178"/>
    <mergeCell ref="BB177:BC177"/>
    <mergeCell ref="BD181:BE181"/>
    <mergeCell ref="BF181:BJ182"/>
    <mergeCell ref="BB182:BC182"/>
    <mergeCell ref="BD182:BE182"/>
    <mergeCell ref="B183:B184"/>
    <mergeCell ref="C183:D184"/>
    <mergeCell ref="I183:J184"/>
    <mergeCell ref="K183:N184"/>
    <mergeCell ref="O183:S184"/>
    <mergeCell ref="BB183:BC183"/>
    <mergeCell ref="BD179:BE179"/>
    <mergeCell ref="BF179:BJ180"/>
    <mergeCell ref="BB180:BC180"/>
    <mergeCell ref="BD180:BE180"/>
    <mergeCell ref="B181:B182"/>
    <mergeCell ref="C181:D182"/>
    <mergeCell ref="I181:J182"/>
    <mergeCell ref="K181:N182"/>
    <mergeCell ref="O181:S182"/>
    <mergeCell ref="BB181:BC181"/>
    <mergeCell ref="BD185:BE185"/>
    <mergeCell ref="BF185:BJ186"/>
    <mergeCell ref="BB186:BC186"/>
    <mergeCell ref="BD186:BE186"/>
    <mergeCell ref="B187:B188"/>
    <mergeCell ref="C187:D188"/>
    <mergeCell ref="I187:J188"/>
    <mergeCell ref="K187:N188"/>
    <mergeCell ref="O187:S188"/>
    <mergeCell ref="BB187:BC187"/>
    <mergeCell ref="BD183:BE183"/>
    <mergeCell ref="BF183:BJ184"/>
    <mergeCell ref="BB184:BC184"/>
    <mergeCell ref="BD184:BE184"/>
    <mergeCell ref="B185:B186"/>
    <mergeCell ref="C185:D186"/>
    <mergeCell ref="I185:J186"/>
    <mergeCell ref="K185:N186"/>
    <mergeCell ref="O185:S186"/>
    <mergeCell ref="BB185:BC185"/>
    <mergeCell ref="BD189:BE189"/>
    <mergeCell ref="BF189:BJ190"/>
    <mergeCell ref="BB190:BC190"/>
    <mergeCell ref="BD190:BE190"/>
    <mergeCell ref="B191:B192"/>
    <mergeCell ref="C191:D192"/>
    <mergeCell ref="I191:J192"/>
    <mergeCell ref="K191:N192"/>
    <mergeCell ref="O191:S192"/>
    <mergeCell ref="BB191:BC191"/>
    <mergeCell ref="BD187:BE187"/>
    <mergeCell ref="BF187:BJ188"/>
    <mergeCell ref="BB188:BC188"/>
    <mergeCell ref="BD188:BE188"/>
    <mergeCell ref="B189:B190"/>
    <mergeCell ref="C189:D190"/>
    <mergeCell ref="I189:J190"/>
    <mergeCell ref="K189:N190"/>
    <mergeCell ref="O189:S190"/>
    <mergeCell ref="BB189:BC189"/>
    <mergeCell ref="BD193:BE193"/>
    <mergeCell ref="BF193:BJ194"/>
    <mergeCell ref="BB194:BC194"/>
    <mergeCell ref="BD194:BE194"/>
    <mergeCell ref="B195:B196"/>
    <mergeCell ref="C195:D196"/>
    <mergeCell ref="I195:J196"/>
    <mergeCell ref="K195:N196"/>
    <mergeCell ref="O195:S196"/>
    <mergeCell ref="BB195:BC195"/>
    <mergeCell ref="BD191:BE191"/>
    <mergeCell ref="BF191:BJ192"/>
    <mergeCell ref="BB192:BC192"/>
    <mergeCell ref="BD192:BE192"/>
    <mergeCell ref="B193:B194"/>
    <mergeCell ref="C193:D194"/>
    <mergeCell ref="I193:J194"/>
    <mergeCell ref="K193:N194"/>
    <mergeCell ref="O193:S194"/>
    <mergeCell ref="BB193:BC193"/>
    <mergeCell ref="BD197:BE197"/>
    <mergeCell ref="BF197:BJ198"/>
    <mergeCell ref="BB198:BC198"/>
    <mergeCell ref="BD198:BE198"/>
    <mergeCell ref="B199:B200"/>
    <mergeCell ref="C199:D200"/>
    <mergeCell ref="I199:J200"/>
    <mergeCell ref="K199:N200"/>
    <mergeCell ref="O199:S200"/>
    <mergeCell ref="BB199:BC199"/>
    <mergeCell ref="BD195:BE195"/>
    <mergeCell ref="BF195:BJ196"/>
    <mergeCell ref="BB196:BC196"/>
    <mergeCell ref="BD196:BE196"/>
    <mergeCell ref="B197:B198"/>
    <mergeCell ref="C197:D198"/>
    <mergeCell ref="I197:J198"/>
    <mergeCell ref="K197:N198"/>
    <mergeCell ref="O197:S198"/>
    <mergeCell ref="BB197:BC197"/>
    <mergeCell ref="BD201:BE201"/>
    <mergeCell ref="BF201:BJ202"/>
    <mergeCell ref="BB202:BC202"/>
    <mergeCell ref="BD202:BE202"/>
    <mergeCell ref="B203:B204"/>
    <mergeCell ref="C203:D204"/>
    <mergeCell ref="I203:J204"/>
    <mergeCell ref="K203:N204"/>
    <mergeCell ref="O203:S204"/>
    <mergeCell ref="BB203:BC203"/>
    <mergeCell ref="BD199:BE199"/>
    <mergeCell ref="BF199:BJ200"/>
    <mergeCell ref="BB200:BC200"/>
    <mergeCell ref="BD200:BE200"/>
    <mergeCell ref="B201:B202"/>
    <mergeCell ref="C201:D202"/>
    <mergeCell ref="I201:J202"/>
    <mergeCell ref="K201:N202"/>
    <mergeCell ref="O201:S202"/>
    <mergeCell ref="BB201:BC201"/>
    <mergeCell ref="BD205:BE205"/>
    <mergeCell ref="BF205:BJ206"/>
    <mergeCell ref="BB206:BC206"/>
    <mergeCell ref="BD206:BE206"/>
    <mergeCell ref="B207:B208"/>
    <mergeCell ref="C207:D208"/>
    <mergeCell ref="I207:J208"/>
    <mergeCell ref="K207:N208"/>
    <mergeCell ref="O207:S208"/>
    <mergeCell ref="BB207:BC207"/>
    <mergeCell ref="BD203:BE203"/>
    <mergeCell ref="BF203:BJ204"/>
    <mergeCell ref="BB204:BC204"/>
    <mergeCell ref="BD204:BE204"/>
    <mergeCell ref="B205:B206"/>
    <mergeCell ref="C205:D206"/>
    <mergeCell ref="I205:J206"/>
    <mergeCell ref="K205:N206"/>
    <mergeCell ref="O205:S206"/>
    <mergeCell ref="BB205:BC205"/>
    <mergeCell ref="BD209:BE209"/>
    <mergeCell ref="BF209:BJ210"/>
    <mergeCell ref="BB210:BC210"/>
    <mergeCell ref="BD210:BE210"/>
    <mergeCell ref="B211:B212"/>
    <mergeCell ref="C211:D212"/>
    <mergeCell ref="I211:J212"/>
    <mergeCell ref="K211:N212"/>
    <mergeCell ref="O211:S212"/>
    <mergeCell ref="BB211:BC211"/>
    <mergeCell ref="BD207:BE207"/>
    <mergeCell ref="BF207:BJ208"/>
    <mergeCell ref="BB208:BC208"/>
    <mergeCell ref="BD208:BE208"/>
    <mergeCell ref="B209:B210"/>
    <mergeCell ref="C209:D210"/>
    <mergeCell ref="I209:J210"/>
    <mergeCell ref="K209:N210"/>
    <mergeCell ref="O209:S210"/>
    <mergeCell ref="BB209:BC209"/>
    <mergeCell ref="BD213:BE213"/>
    <mergeCell ref="BF213:BJ214"/>
    <mergeCell ref="BB214:BC214"/>
    <mergeCell ref="BD214:BE214"/>
    <mergeCell ref="B215:B216"/>
    <mergeCell ref="C215:D216"/>
    <mergeCell ref="I215:J216"/>
    <mergeCell ref="K215:N216"/>
    <mergeCell ref="O215:S216"/>
    <mergeCell ref="BB215:BC215"/>
    <mergeCell ref="BF221:BI221"/>
    <mergeCell ref="BD211:BE211"/>
    <mergeCell ref="BF211:BJ212"/>
    <mergeCell ref="BB212:BC212"/>
    <mergeCell ref="BD212:BE212"/>
    <mergeCell ref="B213:B214"/>
    <mergeCell ref="C213:D214"/>
    <mergeCell ref="I213:J214"/>
    <mergeCell ref="K213:N214"/>
    <mergeCell ref="O213:S214"/>
    <mergeCell ref="BB213:BC213"/>
    <mergeCell ref="AH220:AK220"/>
    <mergeCell ref="BF220:BI220"/>
    <mergeCell ref="M221:N221"/>
    <mergeCell ref="O221:P221"/>
    <mergeCell ref="R221:S221"/>
    <mergeCell ref="T221:U221"/>
    <mergeCell ref="AC221:AD221"/>
    <mergeCell ref="AE221:AF221"/>
    <mergeCell ref="AH221:AI221"/>
    <mergeCell ref="AJ221:AK221"/>
    <mergeCell ref="BA222:BD222"/>
    <mergeCell ref="BD215:BE215"/>
    <mergeCell ref="BF215:BJ216"/>
    <mergeCell ref="BB216:BC216"/>
    <mergeCell ref="BD216:BE216"/>
    <mergeCell ref="BF219:BI219"/>
    <mergeCell ref="K220:L221"/>
    <mergeCell ref="M220:P220"/>
    <mergeCell ref="R220:U220"/>
    <mergeCell ref="AA220:AB221"/>
    <mergeCell ref="AC220:AF220"/>
    <mergeCell ref="AE222:AF222"/>
    <mergeCell ref="AH222:AI222"/>
    <mergeCell ref="AJ222:AK222"/>
    <mergeCell ref="AM222:AN222"/>
    <mergeCell ref="AQ222:AT222"/>
    <mergeCell ref="AV222:AY222"/>
    <mergeCell ref="BA221:BD221"/>
    <mergeCell ref="AC224:AD224"/>
    <mergeCell ref="AE224:AF224"/>
    <mergeCell ref="AH224:AI224"/>
    <mergeCell ref="AJ224:AK224"/>
    <mergeCell ref="AM224:AN224"/>
    <mergeCell ref="K222:L222"/>
    <mergeCell ref="M222:N222"/>
    <mergeCell ref="O222:P222"/>
    <mergeCell ref="R222:S222"/>
    <mergeCell ref="T222:U222"/>
    <mergeCell ref="W222:X222"/>
    <mergeCell ref="AA222:AB222"/>
    <mergeCell ref="AC222:AD222"/>
    <mergeCell ref="AH223:AI223"/>
    <mergeCell ref="AJ223:AK223"/>
    <mergeCell ref="AM223:AN223"/>
    <mergeCell ref="K224:L224"/>
    <mergeCell ref="M224:N224"/>
    <mergeCell ref="O224:P224"/>
    <mergeCell ref="R224:S224"/>
    <mergeCell ref="T224:U224"/>
    <mergeCell ref="W224:X224"/>
    <mergeCell ref="AA224:AB224"/>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s>
  <phoneticPr fontId="10"/>
  <conditionalFormatting sqref="K231:N231">
    <cfRule type="expression" dxfId="215" priority="174">
      <formula>INDIRECT(ADDRESS(ROW(),COLUMN()))=TRUNC(INDIRECT(ADDRESS(ROW(),COLUMN())))</formula>
    </cfRule>
  </conditionalFormatting>
  <conditionalFormatting sqref="M222:X226">
    <cfRule type="expression" dxfId="214" priority="176">
      <formula>INDIRECT(ADDRESS(ROW(),COLUMN()))=TRUNC(INDIRECT(ADDRESS(ROW(),COLUMN())))</formula>
    </cfRule>
  </conditionalFormatting>
  <conditionalFormatting sqref="W220:X220 Z220 W229:Z229">
    <cfRule type="expression" dxfId="213" priority="209">
      <formula>OR(#REF!=$B218,#REF!=$B218)</formula>
    </cfRule>
  </conditionalFormatting>
  <conditionalFormatting sqref="W230:Z230">
    <cfRule type="expression" dxfId="212" priority="208">
      <formula>OR(#REF!=$B217,#REF!=$B217)</formula>
    </cfRule>
  </conditionalFormatting>
  <conditionalFormatting sqref="W18:BE18">
    <cfRule type="expression" dxfId="211" priority="170">
      <formula>INDIRECT(ADDRESS(ROW(),COLUMN()))=TRUNC(INDIRECT(ADDRESS(ROW(),COLUMN())))</formula>
    </cfRule>
  </conditionalFormatting>
  <conditionalFormatting sqref="W20:BE20">
    <cfRule type="expression" dxfId="210" priority="171">
      <formula>INDIRECT(ADDRESS(ROW(),COLUMN()))=TRUNC(INDIRECT(ADDRESS(ROW(),COLUMN())))</formula>
    </cfRule>
  </conditionalFormatting>
  <conditionalFormatting sqref="W22:BE22">
    <cfRule type="expression" dxfId="209" priority="169">
      <formula>INDIRECT(ADDRESS(ROW(),COLUMN()))=TRUNC(INDIRECT(ADDRESS(ROW(),COLUMN())))</formula>
    </cfRule>
  </conditionalFormatting>
  <conditionalFormatting sqref="W24:BE24">
    <cfRule type="expression" dxfId="208" priority="168">
      <formula>INDIRECT(ADDRESS(ROW(),COLUMN()))=TRUNC(INDIRECT(ADDRESS(ROW(),COLUMN())))</formula>
    </cfRule>
  </conditionalFormatting>
  <conditionalFormatting sqref="W26:BE26">
    <cfRule type="expression" dxfId="207" priority="167">
      <formula>INDIRECT(ADDRESS(ROW(),COLUMN()))=TRUNC(INDIRECT(ADDRESS(ROW(),COLUMN())))</formula>
    </cfRule>
  </conditionalFormatting>
  <conditionalFormatting sqref="W28:BE28">
    <cfRule type="expression" dxfId="206" priority="166">
      <formula>INDIRECT(ADDRESS(ROW(),COLUMN()))=TRUNC(INDIRECT(ADDRESS(ROW(),COLUMN())))</formula>
    </cfRule>
  </conditionalFormatting>
  <conditionalFormatting sqref="W30:BE30">
    <cfRule type="expression" dxfId="205" priority="165">
      <formula>INDIRECT(ADDRESS(ROW(),COLUMN()))=TRUNC(INDIRECT(ADDRESS(ROW(),COLUMN())))</formula>
    </cfRule>
  </conditionalFormatting>
  <conditionalFormatting sqref="W32:BE32">
    <cfRule type="expression" dxfId="204" priority="164">
      <formula>INDIRECT(ADDRESS(ROW(),COLUMN()))=TRUNC(INDIRECT(ADDRESS(ROW(),COLUMN())))</formula>
    </cfRule>
  </conditionalFormatting>
  <conditionalFormatting sqref="W34:BE34">
    <cfRule type="expression" dxfId="203" priority="163">
      <formula>INDIRECT(ADDRESS(ROW(),COLUMN()))=TRUNC(INDIRECT(ADDRESS(ROW(),COLUMN())))</formula>
    </cfRule>
  </conditionalFormatting>
  <conditionalFormatting sqref="W36:BE36">
    <cfRule type="expression" dxfId="202" priority="162">
      <formula>INDIRECT(ADDRESS(ROW(),COLUMN()))=TRUNC(INDIRECT(ADDRESS(ROW(),COLUMN())))</formula>
    </cfRule>
  </conditionalFormatting>
  <conditionalFormatting sqref="W38:BE38">
    <cfRule type="expression" dxfId="201" priority="161">
      <formula>INDIRECT(ADDRESS(ROW(),COLUMN()))=TRUNC(INDIRECT(ADDRESS(ROW(),COLUMN())))</formula>
    </cfRule>
  </conditionalFormatting>
  <conditionalFormatting sqref="W40:BE40">
    <cfRule type="expression" dxfId="200" priority="160">
      <formula>INDIRECT(ADDRESS(ROW(),COLUMN()))=TRUNC(INDIRECT(ADDRESS(ROW(),COLUMN())))</formula>
    </cfRule>
  </conditionalFormatting>
  <conditionalFormatting sqref="W42:BE42">
    <cfRule type="expression" dxfId="199" priority="159">
      <formula>INDIRECT(ADDRESS(ROW(),COLUMN()))=TRUNC(INDIRECT(ADDRESS(ROW(),COLUMN())))</formula>
    </cfRule>
  </conditionalFormatting>
  <conditionalFormatting sqref="W44:BE44">
    <cfRule type="expression" dxfId="198" priority="158">
      <formula>INDIRECT(ADDRESS(ROW(),COLUMN()))=TRUNC(INDIRECT(ADDRESS(ROW(),COLUMN())))</formula>
    </cfRule>
  </conditionalFormatting>
  <conditionalFormatting sqref="W46:BE46">
    <cfRule type="expression" dxfId="197" priority="157">
      <formula>INDIRECT(ADDRESS(ROW(),COLUMN()))=TRUNC(INDIRECT(ADDRESS(ROW(),COLUMN())))</formula>
    </cfRule>
  </conditionalFormatting>
  <conditionalFormatting sqref="W48:BE48">
    <cfRule type="expression" dxfId="196" priority="156">
      <formula>INDIRECT(ADDRESS(ROW(),COLUMN()))=TRUNC(INDIRECT(ADDRESS(ROW(),COLUMN())))</formula>
    </cfRule>
  </conditionalFormatting>
  <conditionalFormatting sqref="W50:BE50">
    <cfRule type="expression" dxfId="195" priority="155">
      <formula>INDIRECT(ADDRESS(ROW(),COLUMN()))=TRUNC(INDIRECT(ADDRESS(ROW(),COLUMN())))</formula>
    </cfRule>
  </conditionalFormatting>
  <conditionalFormatting sqref="W52:BE52">
    <cfRule type="expression" dxfId="194" priority="154">
      <formula>INDIRECT(ADDRESS(ROW(),COLUMN()))=TRUNC(INDIRECT(ADDRESS(ROW(),COLUMN())))</formula>
    </cfRule>
  </conditionalFormatting>
  <conditionalFormatting sqref="W54:BE54">
    <cfRule type="expression" dxfId="193" priority="153">
      <formula>INDIRECT(ADDRESS(ROW(),COLUMN()))=TRUNC(INDIRECT(ADDRESS(ROW(),COLUMN())))</formula>
    </cfRule>
  </conditionalFormatting>
  <conditionalFormatting sqref="W56:BE56">
    <cfRule type="expression" dxfId="192" priority="152">
      <formula>INDIRECT(ADDRESS(ROW(),COLUMN()))=TRUNC(INDIRECT(ADDRESS(ROW(),COLUMN())))</formula>
    </cfRule>
  </conditionalFormatting>
  <conditionalFormatting sqref="W58:BE58">
    <cfRule type="expression" dxfId="191" priority="151">
      <formula>INDIRECT(ADDRESS(ROW(),COLUMN()))=TRUNC(INDIRECT(ADDRESS(ROW(),COLUMN())))</formula>
    </cfRule>
  </conditionalFormatting>
  <conditionalFormatting sqref="W60:BE60">
    <cfRule type="expression" dxfId="190" priority="150">
      <formula>INDIRECT(ADDRESS(ROW(),COLUMN()))=TRUNC(INDIRECT(ADDRESS(ROW(),COLUMN())))</formula>
    </cfRule>
  </conditionalFormatting>
  <conditionalFormatting sqref="W62:BE62">
    <cfRule type="expression" dxfId="189" priority="149">
      <formula>INDIRECT(ADDRESS(ROW(),COLUMN()))=TRUNC(INDIRECT(ADDRESS(ROW(),COLUMN())))</formula>
    </cfRule>
  </conditionalFormatting>
  <conditionalFormatting sqref="W64:BE64">
    <cfRule type="expression" dxfId="188" priority="148">
      <formula>INDIRECT(ADDRESS(ROW(),COLUMN()))=TRUNC(INDIRECT(ADDRESS(ROW(),COLUMN())))</formula>
    </cfRule>
  </conditionalFormatting>
  <conditionalFormatting sqref="W66:BE66">
    <cfRule type="expression" dxfId="187" priority="147">
      <formula>INDIRECT(ADDRESS(ROW(),COLUMN()))=TRUNC(INDIRECT(ADDRESS(ROW(),COLUMN())))</formula>
    </cfRule>
  </conditionalFormatting>
  <conditionalFormatting sqref="W68:BE68">
    <cfRule type="expression" dxfId="186" priority="146">
      <formula>INDIRECT(ADDRESS(ROW(),COLUMN()))=TRUNC(INDIRECT(ADDRESS(ROW(),COLUMN())))</formula>
    </cfRule>
  </conditionalFormatting>
  <conditionalFormatting sqref="W70:BE70">
    <cfRule type="expression" dxfId="185" priority="145">
      <formula>INDIRECT(ADDRESS(ROW(),COLUMN()))=TRUNC(INDIRECT(ADDRESS(ROW(),COLUMN())))</formula>
    </cfRule>
  </conditionalFormatting>
  <conditionalFormatting sqref="W72:BE72">
    <cfRule type="expression" dxfId="184" priority="144">
      <formula>INDIRECT(ADDRESS(ROW(),COLUMN()))=TRUNC(INDIRECT(ADDRESS(ROW(),COLUMN())))</formula>
    </cfRule>
  </conditionalFormatting>
  <conditionalFormatting sqref="W74:BE74">
    <cfRule type="expression" dxfId="183" priority="143">
      <formula>INDIRECT(ADDRESS(ROW(),COLUMN()))=TRUNC(INDIRECT(ADDRESS(ROW(),COLUMN())))</formula>
    </cfRule>
  </conditionalFormatting>
  <conditionalFormatting sqref="W76:BE76">
    <cfRule type="expression" dxfId="182" priority="141">
      <formula>INDIRECT(ADDRESS(ROW(),COLUMN()))=TRUNC(INDIRECT(ADDRESS(ROW(),COLUMN())))</formula>
    </cfRule>
  </conditionalFormatting>
  <conditionalFormatting sqref="W78:BE78">
    <cfRule type="expression" dxfId="181" priority="139">
      <formula>INDIRECT(ADDRESS(ROW(),COLUMN()))=TRUNC(INDIRECT(ADDRESS(ROW(),COLUMN())))</formula>
    </cfRule>
  </conditionalFormatting>
  <conditionalFormatting sqref="W80:BE80">
    <cfRule type="expression" dxfId="180" priority="137">
      <formula>INDIRECT(ADDRESS(ROW(),COLUMN()))=TRUNC(INDIRECT(ADDRESS(ROW(),COLUMN())))</formula>
    </cfRule>
  </conditionalFormatting>
  <conditionalFormatting sqref="W82:BE82">
    <cfRule type="expression" dxfId="179" priority="135">
      <formula>INDIRECT(ADDRESS(ROW(),COLUMN()))=TRUNC(INDIRECT(ADDRESS(ROW(),COLUMN())))</formula>
    </cfRule>
  </conditionalFormatting>
  <conditionalFormatting sqref="W84:BE84">
    <cfRule type="expression" dxfId="178" priority="133">
      <formula>INDIRECT(ADDRESS(ROW(),COLUMN()))=TRUNC(INDIRECT(ADDRESS(ROW(),COLUMN())))</formula>
    </cfRule>
  </conditionalFormatting>
  <conditionalFormatting sqref="W86:BE86">
    <cfRule type="expression" dxfId="177" priority="131">
      <formula>INDIRECT(ADDRESS(ROW(),COLUMN()))=TRUNC(INDIRECT(ADDRESS(ROW(),COLUMN())))</formula>
    </cfRule>
  </conditionalFormatting>
  <conditionalFormatting sqref="W88:BE88">
    <cfRule type="expression" dxfId="176" priority="129">
      <formula>INDIRECT(ADDRESS(ROW(),COLUMN()))=TRUNC(INDIRECT(ADDRESS(ROW(),COLUMN())))</formula>
    </cfRule>
  </conditionalFormatting>
  <conditionalFormatting sqref="W90:BE90">
    <cfRule type="expression" dxfId="175" priority="127">
      <formula>INDIRECT(ADDRESS(ROW(),COLUMN()))=TRUNC(INDIRECT(ADDRESS(ROW(),COLUMN())))</formula>
    </cfRule>
  </conditionalFormatting>
  <conditionalFormatting sqref="W92:BE92">
    <cfRule type="expression" dxfId="174" priority="125">
      <formula>INDIRECT(ADDRESS(ROW(),COLUMN()))=TRUNC(INDIRECT(ADDRESS(ROW(),COLUMN())))</formula>
    </cfRule>
  </conditionalFormatting>
  <conditionalFormatting sqref="W94:BE94">
    <cfRule type="expression" dxfId="173" priority="123">
      <formula>INDIRECT(ADDRESS(ROW(),COLUMN()))=TRUNC(INDIRECT(ADDRESS(ROW(),COLUMN())))</formula>
    </cfRule>
  </conditionalFormatting>
  <conditionalFormatting sqref="W96:BE96">
    <cfRule type="expression" dxfId="172" priority="121">
      <formula>INDIRECT(ADDRESS(ROW(),COLUMN()))=TRUNC(INDIRECT(ADDRESS(ROW(),COLUMN())))</formula>
    </cfRule>
  </conditionalFormatting>
  <conditionalFormatting sqref="W98:BE98">
    <cfRule type="expression" dxfId="171" priority="119">
      <formula>INDIRECT(ADDRESS(ROW(),COLUMN()))=TRUNC(INDIRECT(ADDRESS(ROW(),COLUMN())))</formula>
    </cfRule>
  </conditionalFormatting>
  <conditionalFormatting sqref="W100:BE100">
    <cfRule type="expression" dxfId="170" priority="117">
      <formula>INDIRECT(ADDRESS(ROW(),COLUMN()))=TRUNC(INDIRECT(ADDRESS(ROW(),COLUMN())))</formula>
    </cfRule>
  </conditionalFormatting>
  <conditionalFormatting sqref="W102:BE102">
    <cfRule type="expression" dxfId="169" priority="115">
      <formula>INDIRECT(ADDRESS(ROW(),COLUMN()))=TRUNC(INDIRECT(ADDRESS(ROW(),COLUMN())))</formula>
    </cfRule>
  </conditionalFormatting>
  <conditionalFormatting sqref="W104:BE104">
    <cfRule type="expression" dxfId="168" priority="113">
      <formula>INDIRECT(ADDRESS(ROW(),COLUMN()))=TRUNC(INDIRECT(ADDRESS(ROW(),COLUMN())))</formula>
    </cfRule>
  </conditionalFormatting>
  <conditionalFormatting sqref="W106:BE106">
    <cfRule type="expression" dxfId="167" priority="111">
      <formula>INDIRECT(ADDRESS(ROW(),COLUMN()))=TRUNC(INDIRECT(ADDRESS(ROW(),COLUMN())))</formula>
    </cfRule>
  </conditionalFormatting>
  <conditionalFormatting sqref="W108:BE108">
    <cfRule type="expression" dxfId="166" priority="109">
      <formula>INDIRECT(ADDRESS(ROW(),COLUMN()))=TRUNC(INDIRECT(ADDRESS(ROW(),COLUMN())))</formula>
    </cfRule>
  </conditionalFormatting>
  <conditionalFormatting sqref="W110:BE110">
    <cfRule type="expression" dxfId="165" priority="107">
      <formula>INDIRECT(ADDRESS(ROW(),COLUMN()))=TRUNC(INDIRECT(ADDRESS(ROW(),COLUMN())))</formula>
    </cfRule>
  </conditionalFormatting>
  <conditionalFormatting sqref="W112:BE112">
    <cfRule type="expression" dxfId="164" priority="105">
      <formula>INDIRECT(ADDRESS(ROW(),COLUMN()))=TRUNC(INDIRECT(ADDRESS(ROW(),COLUMN())))</formula>
    </cfRule>
  </conditionalFormatting>
  <conditionalFormatting sqref="W114:BE114">
    <cfRule type="expression" dxfId="163" priority="103">
      <formula>INDIRECT(ADDRESS(ROW(),COLUMN()))=TRUNC(INDIRECT(ADDRESS(ROW(),COLUMN())))</formula>
    </cfRule>
  </conditionalFormatting>
  <conditionalFormatting sqref="W116:BE116">
    <cfRule type="expression" dxfId="162" priority="101">
      <formula>INDIRECT(ADDRESS(ROW(),COLUMN()))=TRUNC(INDIRECT(ADDRESS(ROW(),COLUMN())))</formula>
    </cfRule>
  </conditionalFormatting>
  <conditionalFormatting sqref="W118:BE118">
    <cfRule type="expression" dxfId="161" priority="99">
      <formula>INDIRECT(ADDRESS(ROW(),COLUMN()))=TRUNC(INDIRECT(ADDRESS(ROW(),COLUMN())))</formula>
    </cfRule>
  </conditionalFormatting>
  <conditionalFormatting sqref="W120:BE120">
    <cfRule type="expression" dxfId="160" priority="97">
      <formula>INDIRECT(ADDRESS(ROW(),COLUMN()))=TRUNC(INDIRECT(ADDRESS(ROW(),COLUMN())))</formula>
    </cfRule>
  </conditionalFormatting>
  <conditionalFormatting sqref="W122:BE122">
    <cfRule type="expression" dxfId="159" priority="95">
      <formula>INDIRECT(ADDRESS(ROW(),COLUMN()))=TRUNC(INDIRECT(ADDRESS(ROW(),COLUMN())))</formula>
    </cfRule>
  </conditionalFormatting>
  <conditionalFormatting sqref="W124:BE124">
    <cfRule type="expression" dxfId="158" priority="93">
      <formula>INDIRECT(ADDRESS(ROW(),COLUMN()))=TRUNC(INDIRECT(ADDRESS(ROW(),COLUMN())))</formula>
    </cfRule>
  </conditionalFormatting>
  <conditionalFormatting sqref="W126:BE126">
    <cfRule type="expression" dxfId="157" priority="91">
      <formula>INDIRECT(ADDRESS(ROW(),COLUMN()))=TRUNC(INDIRECT(ADDRESS(ROW(),COLUMN())))</formula>
    </cfRule>
  </conditionalFormatting>
  <conditionalFormatting sqref="W128:BE128">
    <cfRule type="expression" dxfId="156" priority="89">
      <formula>INDIRECT(ADDRESS(ROW(),COLUMN()))=TRUNC(INDIRECT(ADDRESS(ROW(),COLUMN())))</formula>
    </cfRule>
  </conditionalFormatting>
  <conditionalFormatting sqref="W130:BE130">
    <cfRule type="expression" dxfId="155" priority="87">
      <formula>INDIRECT(ADDRESS(ROW(),COLUMN()))=TRUNC(INDIRECT(ADDRESS(ROW(),COLUMN())))</formula>
    </cfRule>
  </conditionalFormatting>
  <conditionalFormatting sqref="W132:BE132">
    <cfRule type="expression" dxfId="154" priority="85">
      <formula>INDIRECT(ADDRESS(ROW(),COLUMN()))=TRUNC(INDIRECT(ADDRESS(ROW(),COLUMN())))</formula>
    </cfRule>
  </conditionalFormatting>
  <conditionalFormatting sqref="W134:BE134">
    <cfRule type="expression" dxfId="153" priority="83">
      <formula>INDIRECT(ADDRESS(ROW(),COLUMN()))=TRUNC(INDIRECT(ADDRESS(ROW(),COLUMN())))</formula>
    </cfRule>
  </conditionalFormatting>
  <conditionalFormatting sqref="W136:BE136">
    <cfRule type="expression" dxfId="152" priority="81">
      <formula>INDIRECT(ADDRESS(ROW(),COLUMN()))=TRUNC(INDIRECT(ADDRESS(ROW(),COLUMN())))</formula>
    </cfRule>
  </conditionalFormatting>
  <conditionalFormatting sqref="W138:BE138">
    <cfRule type="expression" dxfId="151" priority="79">
      <formula>INDIRECT(ADDRESS(ROW(),COLUMN()))=TRUNC(INDIRECT(ADDRESS(ROW(),COLUMN())))</formula>
    </cfRule>
  </conditionalFormatting>
  <conditionalFormatting sqref="W140:BE140">
    <cfRule type="expression" dxfId="150" priority="77">
      <formula>INDIRECT(ADDRESS(ROW(),COLUMN()))=TRUNC(INDIRECT(ADDRESS(ROW(),COLUMN())))</formula>
    </cfRule>
  </conditionalFormatting>
  <conditionalFormatting sqref="W142:BE142">
    <cfRule type="expression" dxfId="149" priority="75">
      <formula>INDIRECT(ADDRESS(ROW(),COLUMN()))=TRUNC(INDIRECT(ADDRESS(ROW(),COLUMN())))</formula>
    </cfRule>
  </conditionalFormatting>
  <conditionalFormatting sqref="W144:BE144">
    <cfRule type="expression" dxfId="148" priority="73">
      <formula>INDIRECT(ADDRESS(ROW(),COLUMN()))=TRUNC(INDIRECT(ADDRESS(ROW(),COLUMN())))</formula>
    </cfRule>
  </conditionalFormatting>
  <conditionalFormatting sqref="W146:BE146">
    <cfRule type="expression" dxfId="147" priority="71">
      <formula>INDIRECT(ADDRESS(ROW(),COLUMN()))=TRUNC(INDIRECT(ADDRESS(ROW(),COLUMN())))</formula>
    </cfRule>
  </conditionalFormatting>
  <conditionalFormatting sqref="W148:BE148">
    <cfRule type="expression" dxfId="146" priority="69">
      <formula>INDIRECT(ADDRESS(ROW(),COLUMN()))=TRUNC(INDIRECT(ADDRESS(ROW(),COLUMN())))</formula>
    </cfRule>
  </conditionalFormatting>
  <conditionalFormatting sqref="W150:BE150">
    <cfRule type="expression" dxfId="145" priority="67">
      <formula>INDIRECT(ADDRESS(ROW(),COLUMN()))=TRUNC(INDIRECT(ADDRESS(ROW(),COLUMN())))</formula>
    </cfRule>
  </conditionalFormatting>
  <conditionalFormatting sqref="W152:BE152">
    <cfRule type="expression" dxfId="144" priority="65">
      <formula>INDIRECT(ADDRESS(ROW(),COLUMN()))=TRUNC(INDIRECT(ADDRESS(ROW(),COLUMN())))</formula>
    </cfRule>
  </conditionalFormatting>
  <conditionalFormatting sqref="W154:BE154">
    <cfRule type="expression" dxfId="143" priority="63">
      <formula>INDIRECT(ADDRESS(ROW(),COLUMN()))=TRUNC(INDIRECT(ADDRESS(ROW(),COLUMN())))</formula>
    </cfRule>
  </conditionalFormatting>
  <conditionalFormatting sqref="W156:BE156">
    <cfRule type="expression" dxfId="142" priority="61">
      <formula>INDIRECT(ADDRESS(ROW(),COLUMN()))=TRUNC(INDIRECT(ADDRESS(ROW(),COLUMN())))</formula>
    </cfRule>
  </conditionalFormatting>
  <conditionalFormatting sqref="W158:BE158">
    <cfRule type="expression" dxfId="141" priority="59">
      <formula>INDIRECT(ADDRESS(ROW(),COLUMN()))=TRUNC(INDIRECT(ADDRESS(ROW(),COLUMN())))</formula>
    </cfRule>
  </conditionalFormatting>
  <conditionalFormatting sqref="W160:BE160">
    <cfRule type="expression" dxfId="140" priority="57">
      <formula>INDIRECT(ADDRESS(ROW(),COLUMN()))=TRUNC(INDIRECT(ADDRESS(ROW(),COLUMN())))</formula>
    </cfRule>
  </conditionalFormatting>
  <conditionalFormatting sqref="W162:BE162">
    <cfRule type="expression" dxfId="139" priority="55">
      <formula>INDIRECT(ADDRESS(ROW(),COLUMN()))=TRUNC(INDIRECT(ADDRESS(ROW(),COLUMN())))</formula>
    </cfRule>
  </conditionalFormatting>
  <conditionalFormatting sqref="W164:BE164">
    <cfRule type="expression" dxfId="138" priority="53">
      <formula>INDIRECT(ADDRESS(ROW(),COLUMN()))=TRUNC(INDIRECT(ADDRESS(ROW(),COLUMN())))</formula>
    </cfRule>
  </conditionalFormatting>
  <conditionalFormatting sqref="W166:BE166">
    <cfRule type="expression" dxfId="137" priority="51">
      <formula>INDIRECT(ADDRESS(ROW(),COLUMN()))=TRUNC(INDIRECT(ADDRESS(ROW(),COLUMN())))</formula>
    </cfRule>
  </conditionalFormatting>
  <conditionalFormatting sqref="W168:BE168">
    <cfRule type="expression" dxfId="136" priority="49">
      <formula>INDIRECT(ADDRESS(ROW(),COLUMN()))=TRUNC(INDIRECT(ADDRESS(ROW(),COLUMN())))</formula>
    </cfRule>
  </conditionalFormatting>
  <conditionalFormatting sqref="W170:BE170">
    <cfRule type="expression" dxfId="135" priority="47">
      <formula>INDIRECT(ADDRESS(ROW(),COLUMN()))=TRUNC(INDIRECT(ADDRESS(ROW(),COLUMN())))</formula>
    </cfRule>
  </conditionalFormatting>
  <conditionalFormatting sqref="W172:BE172">
    <cfRule type="expression" dxfId="134" priority="45">
      <formula>INDIRECT(ADDRESS(ROW(),COLUMN()))=TRUNC(INDIRECT(ADDRESS(ROW(),COLUMN())))</formula>
    </cfRule>
  </conditionalFormatting>
  <conditionalFormatting sqref="W174:BE174">
    <cfRule type="expression" dxfId="133" priority="43">
      <formula>INDIRECT(ADDRESS(ROW(),COLUMN()))=TRUNC(INDIRECT(ADDRESS(ROW(),COLUMN())))</formula>
    </cfRule>
  </conditionalFormatting>
  <conditionalFormatting sqref="W176:BE176">
    <cfRule type="expression" dxfId="132" priority="41">
      <formula>INDIRECT(ADDRESS(ROW(),COLUMN()))=TRUNC(INDIRECT(ADDRESS(ROW(),COLUMN())))</formula>
    </cfRule>
  </conditionalFormatting>
  <conditionalFormatting sqref="W178:BE178">
    <cfRule type="expression" dxfId="131" priority="39">
      <formula>INDIRECT(ADDRESS(ROW(),COLUMN()))=TRUNC(INDIRECT(ADDRESS(ROW(),COLUMN())))</formula>
    </cfRule>
  </conditionalFormatting>
  <conditionalFormatting sqref="W180:BE180">
    <cfRule type="expression" dxfId="130" priority="37">
      <formula>INDIRECT(ADDRESS(ROW(),COLUMN()))=TRUNC(INDIRECT(ADDRESS(ROW(),COLUMN())))</formula>
    </cfRule>
  </conditionalFormatting>
  <conditionalFormatting sqref="W182:BE182">
    <cfRule type="expression" dxfId="129" priority="35">
      <formula>INDIRECT(ADDRESS(ROW(),COLUMN()))=TRUNC(INDIRECT(ADDRESS(ROW(),COLUMN())))</formula>
    </cfRule>
  </conditionalFormatting>
  <conditionalFormatting sqref="W184:BE184">
    <cfRule type="expression" dxfId="128" priority="33">
      <formula>INDIRECT(ADDRESS(ROW(),COLUMN()))=TRUNC(INDIRECT(ADDRESS(ROW(),COLUMN())))</formula>
    </cfRule>
  </conditionalFormatting>
  <conditionalFormatting sqref="W186:BE186">
    <cfRule type="expression" dxfId="127" priority="31">
      <formula>INDIRECT(ADDRESS(ROW(),COLUMN()))=TRUNC(INDIRECT(ADDRESS(ROW(),COLUMN())))</formula>
    </cfRule>
  </conditionalFormatting>
  <conditionalFormatting sqref="W188:BE188">
    <cfRule type="expression" dxfId="126" priority="29">
      <formula>INDIRECT(ADDRESS(ROW(),COLUMN()))=TRUNC(INDIRECT(ADDRESS(ROW(),COLUMN())))</formula>
    </cfRule>
  </conditionalFormatting>
  <conditionalFormatting sqref="W190:BE190">
    <cfRule type="expression" dxfId="125" priority="27">
      <formula>INDIRECT(ADDRESS(ROW(),COLUMN()))=TRUNC(INDIRECT(ADDRESS(ROW(),COLUMN())))</formula>
    </cfRule>
  </conditionalFormatting>
  <conditionalFormatting sqref="W192:BE192">
    <cfRule type="expression" dxfId="124" priority="25">
      <formula>INDIRECT(ADDRESS(ROW(),COLUMN()))=TRUNC(INDIRECT(ADDRESS(ROW(),COLUMN())))</formula>
    </cfRule>
  </conditionalFormatting>
  <conditionalFormatting sqref="W194:BE194">
    <cfRule type="expression" dxfId="123" priority="23">
      <formula>INDIRECT(ADDRESS(ROW(),COLUMN()))=TRUNC(INDIRECT(ADDRESS(ROW(),COLUMN())))</formula>
    </cfRule>
  </conditionalFormatting>
  <conditionalFormatting sqref="W196:BE196">
    <cfRule type="expression" dxfId="122" priority="21">
      <formula>INDIRECT(ADDRESS(ROW(),COLUMN()))=TRUNC(INDIRECT(ADDRESS(ROW(),COLUMN())))</formula>
    </cfRule>
  </conditionalFormatting>
  <conditionalFormatting sqref="W198:BE198">
    <cfRule type="expression" dxfId="121" priority="19">
      <formula>INDIRECT(ADDRESS(ROW(),COLUMN()))=TRUNC(INDIRECT(ADDRESS(ROW(),COLUMN())))</formula>
    </cfRule>
  </conditionalFormatting>
  <conditionalFormatting sqref="W200:BE200">
    <cfRule type="expression" dxfId="120" priority="17">
      <formula>INDIRECT(ADDRESS(ROW(),COLUMN()))=TRUNC(INDIRECT(ADDRESS(ROW(),COLUMN())))</formula>
    </cfRule>
  </conditionalFormatting>
  <conditionalFormatting sqref="W202:BE202">
    <cfRule type="expression" dxfId="119" priority="15">
      <formula>INDIRECT(ADDRESS(ROW(),COLUMN()))=TRUNC(INDIRECT(ADDRESS(ROW(),COLUMN())))</formula>
    </cfRule>
  </conditionalFormatting>
  <conditionalFormatting sqref="W204:BE204">
    <cfRule type="expression" dxfId="118" priority="13">
      <formula>INDIRECT(ADDRESS(ROW(),COLUMN()))=TRUNC(INDIRECT(ADDRESS(ROW(),COLUMN())))</formula>
    </cfRule>
  </conditionalFormatting>
  <conditionalFormatting sqref="W206:BE206">
    <cfRule type="expression" dxfId="117" priority="11">
      <formula>INDIRECT(ADDRESS(ROW(),COLUMN()))=TRUNC(INDIRECT(ADDRESS(ROW(),COLUMN())))</formula>
    </cfRule>
  </conditionalFormatting>
  <conditionalFormatting sqref="W208:BE208">
    <cfRule type="expression" dxfId="116" priority="9">
      <formula>INDIRECT(ADDRESS(ROW(),COLUMN()))=TRUNC(INDIRECT(ADDRESS(ROW(),COLUMN())))</formula>
    </cfRule>
  </conditionalFormatting>
  <conditionalFormatting sqref="W210:BE210">
    <cfRule type="expression" dxfId="115" priority="7">
      <formula>INDIRECT(ADDRESS(ROW(),COLUMN()))=TRUNC(INDIRECT(ADDRESS(ROW(),COLUMN())))</formula>
    </cfRule>
  </conditionalFormatting>
  <conditionalFormatting sqref="W212:BE212">
    <cfRule type="expression" dxfId="114" priority="5">
      <formula>INDIRECT(ADDRESS(ROW(),COLUMN()))=TRUNC(INDIRECT(ADDRESS(ROW(),COLUMN())))</formula>
    </cfRule>
  </conditionalFormatting>
  <conditionalFormatting sqref="W214:BE214">
    <cfRule type="expression" dxfId="113" priority="3">
      <formula>INDIRECT(ADDRESS(ROW(),COLUMN()))=TRUNC(INDIRECT(ADDRESS(ROW(),COLUMN())))</formula>
    </cfRule>
  </conditionalFormatting>
  <conditionalFormatting sqref="W216:BE216">
    <cfRule type="expression" dxfId="112" priority="1">
      <formula>INDIRECT(ADDRESS(ROW(),COLUMN()))=TRUNC(INDIRECT(ADDRESS(ROW(),COLUMN())))</formula>
    </cfRule>
  </conditionalFormatting>
  <conditionalFormatting sqref="AA231:AD231">
    <cfRule type="expression" dxfId="111" priority="173">
      <formula>INDIRECT(ADDRESS(ROW(),COLUMN()))=TRUNC(INDIRECT(ADDRESS(ROW(),COLUMN())))</formula>
    </cfRule>
  </conditionalFormatting>
  <conditionalFormatting sqref="AC222:AN226">
    <cfRule type="expression" dxfId="110" priority="172">
      <formula>INDIRECT(ADDRESS(ROW(),COLUMN()))=TRUNC(INDIRECT(ADDRESS(ROW(),COLUMN())))</formula>
    </cfRule>
  </conditionalFormatting>
  <conditionalFormatting sqref="AM220:BA220 AM229:BA229">
    <cfRule type="expression" dxfId="109" priority="207">
      <formula>OR(#REF!=$B218,#REF!=$B218)</formula>
    </cfRule>
  </conditionalFormatting>
  <conditionalFormatting sqref="AM230:BA230">
    <cfRule type="expression" dxfId="108" priority="206">
      <formula>OR(#REF!=$B217,#REF!=$B217)</formula>
    </cfRule>
  </conditionalFormatting>
  <dataValidations count="10">
    <dataValidation allowBlank="1" showInputMessage="1" showErrorMessage="1" error="入力可能範囲　32～40" sqref="BE10" xr:uid="{00000000-0002-0000-4600-000000000000}"/>
    <dataValidation type="list" allowBlank="1" showInputMessage="1" showErrorMessage="1" sqref="R228:S228" xr:uid="{00000000-0002-0000-4600-000001000000}">
      <formula1>"週,暦月"</formula1>
    </dataValidation>
    <dataValidation type="list" allowBlank="1" showInputMessage="1" showErrorMessage="1" sqref="BE3:BH3" xr:uid="{00000000-0002-0000-4600-000002000000}">
      <formula1>"４週,暦月"</formula1>
    </dataValidation>
    <dataValidation type="list" allowBlank="1" showInputMessage="1" showErrorMessage="1" sqref="AF3:AF4" xr:uid="{00000000-0002-0000-4600-000003000000}">
      <formula1>#REF!</formula1>
    </dataValidation>
    <dataValidation type="decimal" allowBlank="1" showInputMessage="1" showErrorMessage="1" error="入力可能範囲　32～40" sqref="BA6:BB6" xr:uid="{00000000-0002-0000-4600-000004000000}">
      <formula1>32</formula1>
      <formula2>40</formula2>
    </dataValidation>
    <dataValidation type="list" allowBlank="1" showInputMessage="1" showErrorMessage="1" sqref="BE4:BH4" xr:uid="{00000000-0002-0000-4600-000005000000}">
      <formula1>"予定,実績,予定・実績"</formula1>
    </dataValidation>
    <dataValidation type="list" allowBlank="1" showInputMessage="1" sqref="C17:D216" xr:uid="{00000000-0002-0000-4600-000006000000}">
      <formula1>職種</formula1>
    </dataValidation>
    <dataValidation type="list" errorStyle="warning" allowBlank="1" showInputMessage="1" error="リストにない場合のみ、入力してください。" sqref="K17:N216" xr:uid="{00000000-0002-0000-4600-000007000000}">
      <formula1>INDIRECT(C17)</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4600-000008000000}">
      <formula1>シフト記号表</formula1>
    </dataValidation>
    <dataValidation type="list" allowBlank="1" showInputMessage="1" sqref="I17:J216" xr:uid="{00000000-0002-0000-4600-000009000000}">
      <formula1>"A, B, C, D"</formula1>
    </dataValidation>
  </dataValidations>
  <printOptions horizontalCentered="1"/>
  <pageMargins left="0.15748031496062992" right="0.15748031496062992" top="0.59055118110236227" bottom="0.35433070866141736" header="0.15748031496062992" footer="0.15748031496062992"/>
  <pageSetup paperSize="9" scale="44"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4600-00000A000000}">
          <x14:formula1>
            <xm:f>'プルダウン・リスト（従来型・ユニット型共通）'!$C$4:$C$17</xm:f>
          </x14:formula1>
          <xm:sqref>AT1:BI1</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FFCC"/>
    <pageSetUpPr fitToPage="1"/>
  </sheetPr>
  <dimension ref="B1:BS290"/>
  <sheetViews>
    <sheetView showGridLines="0" view="pageBreakPreview" zoomScaleNormal="55" zoomScaleSheetLayoutView="100" workbookViewId="0"/>
  </sheetViews>
  <sheetFormatPr defaultColWidth="4.44140625" defaultRowHeight="14.4" x14ac:dyDescent="0.2"/>
  <cols>
    <col min="1" max="1" width="0.88671875" style="1354" customWidth="1"/>
    <col min="2" max="6" width="5.77734375" style="1354" customWidth="1"/>
    <col min="7" max="8" width="8.109375" style="1354" customWidth="1"/>
    <col min="9" max="12" width="3.21875" style="1354" hidden="1" customWidth="1"/>
    <col min="13" max="14" width="3.21875" style="1354" customWidth="1"/>
    <col min="15" max="66" width="5.77734375" style="1354" customWidth="1"/>
    <col min="67" max="67" width="1.109375" style="1354" customWidth="1"/>
    <col min="68" max="16384" width="4.44140625" style="1354"/>
  </cols>
  <sheetData>
    <row r="1" spans="2:71" s="1335" customFormat="1" ht="20.25" customHeight="1" x14ac:dyDescent="0.2">
      <c r="G1" s="1336" t="s">
        <v>2299</v>
      </c>
      <c r="H1" s="1336"/>
      <c r="I1" s="1336"/>
      <c r="J1" s="1336"/>
      <c r="K1" s="1336"/>
      <c r="L1" s="1336"/>
      <c r="M1" s="1336"/>
      <c r="N1" s="1336"/>
      <c r="Q1" s="1337" t="s">
        <v>2300</v>
      </c>
      <c r="T1" s="1336"/>
      <c r="U1" s="1336"/>
      <c r="V1" s="1336"/>
      <c r="W1" s="1336"/>
      <c r="X1" s="1336"/>
      <c r="Y1" s="1336"/>
      <c r="Z1" s="1336"/>
      <c r="AA1" s="1336"/>
      <c r="AW1" s="1338" t="s">
        <v>2301</v>
      </c>
      <c r="AX1" s="3183" t="s">
        <v>2302</v>
      </c>
      <c r="AY1" s="3184"/>
      <c r="AZ1" s="3184"/>
      <c r="BA1" s="3184"/>
      <c r="BB1" s="3184"/>
      <c r="BC1" s="3184"/>
      <c r="BD1" s="3184"/>
      <c r="BE1" s="3184"/>
      <c r="BF1" s="3184"/>
      <c r="BG1" s="3184"/>
      <c r="BH1" s="3184"/>
      <c r="BI1" s="3184"/>
      <c r="BJ1" s="3184"/>
      <c r="BK1" s="3184"/>
      <c r="BL1" s="3184"/>
      <c r="BM1" s="3184"/>
      <c r="BN1" s="1338" t="s">
        <v>2303</v>
      </c>
    </row>
    <row r="2" spans="2:71" s="1339" customFormat="1" ht="20.25" customHeight="1" x14ac:dyDescent="0.2">
      <c r="N2" s="1337"/>
      <c r="Q2" s="1337"/>
      <c r="R2" s="1337"/>
      <c r="T2" s="1338"/>
      <c r="U2" s="1338"/>
      <c r="V2" s="1338"/>
      <c r="W2" s="1338"/>
      <c r="X2" s="1338"/>
      <c r="Y2" s="1338"/>
      <c r="Z2" s="1338"/>
      <c r="AA2" s="1338"/>
      <c r="AF2" s="1338" t="s">
        <v>2304</v>
      </c>
      <c r="AG2" s="3185">
        <v>6</v>
      </c>
      <c r="AH2" s="3185"/>
      <c r="AI2" s="1338" t="s">
        <v>2305</v>
      </c>
      <c r="AJ2" s="3186">
        <f>IF(AG2=0,"",YEAR(DATE(2018+AG2,1,1)))</f>
        <v>2024</v>
      </c>
      <c r="AK2" s="3186"/>
      <c r="AL2" s="1339" t="s">
        <v>2306</v>
      </c>
      <c r="AM2" s="1339" t="s">
        <v>2307</v>
      </c>
      <c r="AN2" s="3185">
        <v>4</v>
      </c>
      <c r="AO2" s="3185"/>
      <c r="AP2" s="1339" t="s">
        <v>2308</v>
      </c>
      <c r="AW2" s="1338" t="s">
        <v>2309</v>
      </c>
      <c r="AX2" s="3185" t="s">
        <v>2310</v>
      </c>
      <c r="AY2" s="3185"/>
      <c r="AZ2" s="3185"/>
      <c r="BA2" s="3185"/>
      <c r="BB2" s="3185"/>
      <c r="BC2" s="3185"/>
      <c r="BD2" s="3185"/>
      <c r="BE2" s="3185"/>
      <c r="BF2" s="3185"/>
      <c r="BG2" s="3185"/>
      <c r="BH2" s="3185"/>
      <c r="BI2" s="3185"/>
      <c r="BJ2" s="3185"/>
      <c r="BK2" s="3185"/>
      <c r="BL2" s="3185"/>
      <c r="BM2" s="3185"/>
      <c r="BN2" s="1338" t="s">
        <v>2303</v>
      </c>
      <c r="BO2" s="1338"/>
      <c r="BP2" s="1338"/>
      <c r="BQ2" s="1338"/>
    </row>
    <row r="3" spans="2:71" s="1339" customFormat="1" ht="20.25" customHeight="1" x14ac:dyDescent="0.2">
      <c r="N3" s="1337"/>
      <c r="Q3" s="1337"/>
      <c r="S3" s="1338"/>
      <c r="T3" s="1338"/>
      <c r="U3" s="1338"/>
      <c r="V3" s="1338"/>
      <c r="W3" s="1338"/>
      <c r="X3" s="1338"/>
      <c r="Y3" s="1338"/>
      <c r="AG3" s="1340"/>
      <c r="AH3" s="1340"/>
      <c r="AI3" s="1340"/>
      <c r="AJ3" s="1341"/>
      <c r="AK3" s="1340"/>
      <c r="BH3" s="1342" t="s">
        <v>2311</v>
      </c>
      <c r="BI3" s="3187" t="s">
        <v>2312</v>
      </c>
      <c r="BJ3" s="3084"/>
      <c r="BK3" s="3084"/>
      <c r="BL3" s="3188"/>
      <c r="BM3" s="1338"/>
    </row>
    <row r="4" spans="2:71" s="1339" customFormat="1" ht="20.25" customHeight="1" x14ac:dyDescent="0.2">
      <c r="N4" s="1337"/>
      <c r="Q4" s="1337"/>
      <c r="S4" s="1338"/>
      <c r="T4" s="1338"/>
      <c r="U4" s="1338"/>
      <c r="V4" s="1338"/>
      <c r="W4" s="1338"/>
      <c r="X4" s="1338"/>
      <c r="Y4" s="1338"/>
      <c r="AG4" s="1340"/>
      <c r="AH4" s="1340"/>
      <c r="AI4" s="1340"/>
      <c r="AJ4" s="1341"/>
      <c r="AK4" s="1340"/>
      <c r="BH4" s="1342" t="s">
        <v>2313</v>
      </c>
      <c r="BI4" s="3187" t="s">
        <v>2314</v>
      </c>
      <c r="BJ4" s="3084"/>
      <c r="BK4" s="3084"/>
      <c r="BL4" s="3188"/>
      <c r="BM4" s="1338"/>
    </row>
    <row r="5" spans="2:71" s="1339" customFormat="1" ht="9" customHeight="1" x14ac:dyDescent="0.2">
      <c r="N5" s="1337"/>
      <c r="Q5" s="1337"/>
      <c r="S5" s="1338"/>
      <c r="T5" s="1338"/>
      <c r="U5" s="1338"/>
      <c r="V5" s="1338"/>
      <c r="W5" s="1338"/>
      <c r="X5" s="1338"/>
      <c r="Y5" s="1338"/>
      <c r="AG5" s="1343"/>
      <c r="AH5" s="1343"/>
      <c r="AN5" s="1335"/>
      <c r="AO5" s="1335"/>
      <c r="AP5" s="1335"/>
      <c r="AQ5" s="1335"/>
      <c r="AR5" s="1335"/>
      <c r="AS5" s="1335"/>
      <c r="AT5" s="1335"/>
      <c r="AU5" s="1335"/>
      <c r="AV5" s="1335"/>
      <c r="AW5" s="1335"/>
      <c r="AX5" s="1335"/>
      <c r="AY5" s="1335"/>
      <c r="AZ5" s="1335"/>
      <c r="BA5" s="1335"/>
      <c r="BB5" s="1335"/>
      <c r="BC5" s="1335"/>
      <c r="BD5" s="1335"/>
      <c r="BE5" s="1335"/>
      <c r="BF5" s="1335"/>
      <c r="BG5" s="1335"/>
      <c r="BH5" s="1335"/>
      <c r="BI5" s="1335"/>
      <c r="BJ5" s="1335"/>
      <c r="BK5" s="1335"/>
      <c r="BL5" s="1344"/>
      <c r="BM5" s="1344"/>
    </row>
    <row r="6" spans="2:71" s="1339" customFormat="1" ht="21" customHeight="1" x14ac:dyDescent="0.2">
      <c r="B6" s="1336"/>
      <c r="C6" s="1336"/>
      <c r="D6" s="1336"/>
      <c r="E6" s="1336"/>
      <c r="F6" s="1336"/>
      <c r="G6" s="1335"/>
      <c r="H6" s="1335"/>
      <c r="I6" s="1335"/>
      <c r="J6" s="1335"/>
      <c r="K6" s="1335"/>
      <c r="L6" s="1335"/>
      <c r="M6" s="1335"/>
      <c r="N6" s="1335"/>
      <c r="O6" s="1345"/>
      <c r="P6" s="1345"/>
      <c r="Q6" s="1345"/>
      <c r="R6" s="1346"/>
      <c r="S6" s="1345"/>
      <c r="T6" s="1345"/>
      <c r="U6" s="1345"/>
      <c r="AN6" s="1335"/>
      <c r="AO6" s="1335"/>
      <c r="AP6" s="1335"/>
      <c r="AQ6" s="1335"/>
      <c r="AR6" s="1335"/>
      <c r="AS6" s="1335" t="s">
        <v>2315</v>
      </c>
      <c r="AT6" s="1335"/>
      <c r="AU6" s="1335"/>
      <c r="AV6" s="1335"/>
      <c r="AW6" s="1335"/>
      <c r="AX6" s="1335"/>
      <c r="AY6" s="1335"/>
      <c r="BA6" s="1347"/>
      <c r="BB6" s="1347"/>
      <c r="BC6" s="1348"/>
      <c r="BD6" s="1335"/>
      <c r="BE6" s="3202">
        <v>40</v>
      </c>
      <c r="BF6" s="3203"/>
      <c r="BG6" s="1348" t="s">
        <v>2316</v>
      </c>
      <c r="BH6" s="1335"/>
      <c r="BI6" s="3202">
        <v>160</v>
      </c>
      <c r="BJ6" s="3203"/>
      <c r="BK6" s="1348" t="s">
        <v>2317</v>
      </c>
      <c r="BL6" s="1335"/>
      <c r="BM6" s="1344"/>
    </row>
    <row r="7" spans="2:71" s="1339" customFormat="1" ht="5.25" customHeight="1" x14ac:dyDescent="0.2">
      <c r="B7" s="1336"/>
      <c r="C7" s="1336"/>
      <c r="D7" s="1336"/>
      <c r="E7" s="1336"/>
      <c r="F7" s="1336"/>
      <c r="G7" s="1349"/>
      <c r="H7" s="1349"/>
      <c r="I7" s="1349"/>
      <c r="J7" s="1349"/>
      <c r="K7" s="1349"/>
      <c r="L7" s="1349"/>
      <c r="M7" s="1349"/>
      <c r="N7" s="1345"/>
      <c r="O7" s="1345"/>
      <c r="P7" s="1345"/>
      <c r="Q7" s="1346"/>
      <c r="R7" s="1345"/>
      <c r="S7" s="1345"/>
      <c r="T7" s="1345"/>
      <c r="U7" s="1345"/>
      <c r="AN7" s="1335"/>
      <c r="AO7" s="1335"/>
      <c r="AP7" s="1335"/>
      <c r="AQ7" s="1335"/>
      <c r="AR7" s="1335"/>
      <c r="AS7" s="1335"/>
      <c r="AT7" s="1335"/>
      <c r="AU7" s="1335"/>
      <c r="AV7" s="1335"/>
      <c r="AW7" s="1335"/>
      <c r="AX7" s="1335"/>
      <c r="AY7" s="1335"/>
      <c r="AZ7" s="1335"/>
      <c r="BA7" s="1335"/>
      <c r="BB7" s="1335"/>
      <c r="BC7" s="1335"/>
      <c r="BD7" s="1335"/>
      <c r="BE7" s="1335"/>
      <c r="BF7" s="1335"/>
      <c r="BG7" s="1335"/>
      <c r="BH7" s="1335"/>
      <c r="BI7" s="1335"/>
      <c r="BJ7" s="1335"/>
      <c r="BK7" s="1335"/>
      <c r="BL7" s="1344"/>
      <c r="BM7" s="1344"/>
    </row>
    <row r="8" spans="2:71" s="1339" customFormat="1" ht="21" customHeight="1" x14ac:dyDescent="0.2">
      <c r="B8" s="1350"/>
      <c r="C8" s="1350"/>
      <c r="D8" s="1350"/>
      <c r="E8" s="1350"/>
      <c r="F8" s="1350"/>
      <c r="G8" s="1346"/>
      <c r="H8" s="1346"/>
      <c r="I8" s="1346"/>
      <c r="J8" s="1346"/>
      <c r="K8" s="1346"/>
      <c r="L8" s="1346"/>
      <c r="M8" s="1346"/>
      <c r="N8" s="1345"/>
      <c r="O8" s="1345"/>
      <c r="P8" s="1345"/>
      <c r="Q8" s="1346"/>
      <c r="R8" s="1345"/>
      <c r="S8" s="1345"/>
      <c r="T8" s="1345"/>
      <c r="U8" s="1345"/>
      <c r="AN8" s="1351"/>
      <c r="AO8" s="1351"/>
      <c r="AP8" s="1351"/>
      <c r="AQ8" s="1335"/>
      <c r="AR8" s="1344"/>
      <c r="AS8" s="1352"/>
      <c r="AT8" s="1352"/>
      <c r="AU8" s="1336"/>
      <c r="AV8" s="1347"/>
      <c r="AW8" s="1347"/>
      <c r="AX8" s="1347"/>
      <c r="AY8" s="1353"/>
      <c r="AZ8" s="1353"/>
      <c r="BA8" s="1335"/>
      <c r="BB8" s="1347"/>
      <c r="BC8" s="1347"/>
      <c r="BD8" s="1346"/>
      <c r="BE8" s="1335"/>
      <c r="BF8" s="1335" t="s">
        <v>2318</v>
      </c>
      <c r="BG8" s="1335"/>
      <c r="BH8" s="1335"/>
      <c r="BI8" s="3204">
        <f>DAY(EOMONTH(DATE(AJ2,AN2,1),0))</f>
        <v>30</v>
      </c>
      <c r="BJ8" s="3205"/>
      <c r="BK8" s="1335" t="s">
        <v>2319</v>
      </c>
      <c r="BL8" s="1335"/>
      <c r="BM8" s="1335"/>
      <c r="BQ8" s="1338"/>
      <c r="BR8" s="1338"/>
      <c r="BS8" s="1338"/>
    </row>
    <row r="9" spans="2:71" s="1339" customFormat="1" ht="5.25" customHeight="1" x14ac:dyDescent="0.2">
      <c r="B9" s="1350"/>
      <c r="C9" s="1350"/>
      <c r="D9" s="1350"/>
      <c r="E9" s="1350"/>
      <c r="F9" s="1350"/>
      <c r="G9" s="1346"/>
      <c r="H9" s="1346"/>
      <c r="I9" s="1346"/>
      <c r="J9" s="1346"/>
      <c r="K9" s="1346"/>
      <c r="L9" s="1346"/>
      <c r="M9" s="1346"/>
      <c r="N9" s="1345"/>
      <c r="O9" s="1345"/>
      <c r="P9" s="1345"/>
      <c r="Q9" s="1346"/>
      <c r="R9" s="1345"/>
      <c r="S9" s="1345"/>
      <c r="T9" s="1345"/>
      <c r="U9" s="1345"/>
      <c r="AN9" s="1351"/>
      <c r="AO9" s="1351"/>
      <c r="AP9" s="1351"/>
      <c r="AQ9" s="1335"/>
      <c r="AR9" s="1344"/>
      <c r="AS9" s="1352"/>
      <c r="AT9" s="1352"/>
      <c r="AU9" s="1336"/>
      <c r="AV9" s="1347"/>
      <c r="AW9" s="1347"/>
      <c r="AX9" s="1347"/>
      <c r="AY9" s="1353"/>
      <c r="AZ9" s="1353"/>
      <c r="BA9" s="1335"/>
      <c r="BB9" s="1347"/>
      <c r="BC9" s="1347"/>
      <c r="BD9" s="1346"/>
      <c r="BE9" s="1335"/>
      <c r="BF9" s="1335"/>
      <c r="BG9" s="1335"/>
      <c r="BH9" s="1335"/>
      <c r="BI9" s="1346"/>
      <c r="BJ9" s="1346"/>
      <c r="BK9" s="1335"/>
      <c r="BL9" s="1335"/>
      <c r="BM9" s="1335"/>
      <c r="BQ9" s="1338"/>
      <c r="BR9" s="1338"/>
      <c r="BS9" s="1338"/>
    </row>
    <row r="10" spans="2:71" s="1339" customFormat="1" ht="21" customHeight="1" x14ac:dyDescent="0.2">
      <c r="B10" s="1350"/>
      <c r="C10" s="1350"/>
      <c r="D10" s="1350"/>
      <c r="E10" s="1350"/>
      <c r="F10" s="1350"/>
      <c r="G10" s="1346"/>
      <c r="H10" s="1346"/>
      <c r="I10" s="1346"/>
      <c r="J10" s="1346"/>
      <c r="K10" s="1346"/>
      <c r="L10" s="1346"/>
      <c r="M10" s="1346"/>
      <c r="N10" s="1345"/>
      <c r="O10" s="1345"/>
      <c r="P10" s="1345"/>
      <c r="Q10" s="1346"/>
      <c r="R10" s="1345"/>
      <c r="S10" s="1345"/>
      <c r="T10" s="1345"/>
      <c r="U10" s="1345"/>
      <c r="AN10" s="1351"/>
      <c r="AO10" s="1351"/>
      <c r="AP10" s="1351"/>
      <c r="AQ10" s="1335"/>
      <c r="AR10" s="1344"/>
      <c r="AS10" s="1352"/>
      <c r="AT10" s="1352"/>
      <c r="AU10" s="1335" t="s">
        <v>2320</v>
      </c>
      <c r="AV10" s="1347"/>
      <c r="AW10" s="1335"/>
      <c r="AX10" s="1335"/>
      <c r="AY10" s="1335"/>
      <c r="AZ10" s="1335"/>
      <c r="BA10" s="1335"/>
      <c r="BB10" s="1349"/>
      <c r="BC10" s="1349"/>
      <c r="BD10" s="1349"/>
      <c r="BE10" s="1335"/>
      <c r="BF10" s="1335"/>
      <c r="BG10" s="1344" t="s">
        <v>2321</v>
      </c>
      <c r="BH10" s="1335"/>
      <c r="BI10" s="3202"/>
      <c r="BJ10" s="3203"/>
      <c r="BK10" s="1348" t="s">
        <v>2322</v>
      </c>
      <c r="BL10" s="1335"/>
      <c r="BM10" s="1335"/>
      <c r="BQ10" s="1338"/>
      <c r="BR10" s="1338"/>
      <c r="BS10" s="1338"/>
    </row>
    <row r="11" spans="2:71" ht="5.25" customHeight="1" thickBot="1" x14ac:dyDescent="0.25">
      <c r="G11" s="1355"/>
      <c r="H11" s="1355"/>
      <c r="I11" s="1355"/>
      <c r="J11" s="1355"/>
      <c r="K11" s="1355"/>
      <c r="L11" s="1355"/>
      <c r="M11" s="1355"/>
      <c r="N11" s="1355"/>
      <c r="AG11" s="1355"/>
      <c r="AX11" s="1355"/>
      <c r="BO11" s="1356"/>
      <c r="BP11" s="1356"/>
      <c r="BQ11" s="1356"/>
    </row>
    <row r="12" spans="2:71" ht="21.6" customHeight="1" x14ac:dyDescent="0.2">
      <c r="B12" s="3161" t="s">
        <v>2234</v>
      </c>
      <c r="C12" s="3164" t="s">
        <v>2323</v>
      </c>
      <c r="D12" s="3167" t="s">
        <v>2324</v>
      </c>
      <c r="E12" s="3160"/>
      <c r="F12" s="3168"/>
      <c r="G12" s="3167" t="s">
        <v>2325</v>
      </c>
      <c r="H12" s="3152"/>
      <c r="I12" s="1357"/>
      <c r="J12" s="1358"/>
      <c r="K12" s="1357"/>
      <c r="L12" s="1358"/>
      <c r="M12" s="3177" t="s">
        <v>2326</v>
      </c>
      <c r="N12" s="3178"/>
      <c r="O12" s="3150" t="s">
        <v>2327</v>
      </c>
      <c r="P12" s="3151"/>
      <c r="Q12" s="3151"/>
      <c r="R12" s="3152"/>
      <c r="S12" s="3150" t="s">
        <v>2328</v>
      </c>
      <c r="T12" s="3151"/>
      <c r="U12" s="3151"/>
      <c r="V12" s="3151"/>
      <c r="W12" s="3152"/>
      <c r="X12" s="1359"/>
      <c r="Y12" s="1359"/>
      <c r="Z12" s="1360"/>
      <c r="AA12" s="3159" t="s">
        <v>2329</v>
      </c>
      <c r="AB12" s="3160"/>
      <c r="AC12" s="3160"/>
      <c r="AD12" s="3160"/>
      <c r="AE12" s="3160"/>
      <c r="AF12" s="3160"/>
      <c r="AG12" s="3160"/>
      <c r="AH12" s="3160"/>
      <c r="AI12" s="3160"/>
      <c r="AJ12" s="3160"/>
      <c r="AK12" s="3160"/>
      <c r="AL12" s="3160"/>
      <c r="AM12" s="3160"/>
      <c r="AN12" s="3160"/>
      <c r="AO12" s="3160"/>
      <c r="AP12" s="3160"/>
      <c r="AQ12" s="3160"/>
      <c r="AR12" s="3160"/>
      <c r="AS12" s="3160"/>
      <c r="AT12" s="3160"/>
      <c r="AU12" s="3160"/>
      <c r="AV12" s="3160"/>
      <c r="AW12" s="3160"/>
      <c r="AX12" s="3160"/>
      <c r="AY12" s="3160"/>
      <c r="AZ12" s="3160"/>
      <c r="BA12" s="3160"/>
      <c r="BB12" s="3160"/>
      <c r="BC12" s="3160"/>
      <c r="BD12" s="3160"/>
      <c r="BE12" s="3160"/>
      <c r="BF12" s="3189" t="str">
        <f>IF(BI3="４週","(12)1～4週目の勤務時間数合計","(12)1か月の勤務時間数　合計")</f>
        <v>(12)1～4週目の勤務時間数合計</v>
      </c>
      <c r="BG12" s="3190"/>
      <c r="BH12" s="3195" t="s">
        <v>2330</v>
      </c>
      <c r="BI12" s="3190"/>
      <c r="BJ12" s="3167" t="s">
        <v>2331</v>
      </c>
      <c r="BK12" s="3151"/>
      <c r="BL12" s="3151"/>
      <c r="BM12" s="3151"/>
      <c r="BN12" s="3198"/>
    </row>
    <row r="13" spans="2:71" ht="20.25" customHeight="1" x14ac:dyDescent="0.2">
      <c r="B13" s="3162"/>
      <c r="C13" s="3165"/>
      <c r="D13" s="3169"/>
      <c r="E13" s="3170"/>
      <c r="F13" s="3171"/>
      <c r="G13" s="3175"/>
      <c r="H13" s="3155"/>
      <c r="I13" s="1361"/>
      <c r="J13" s="1362"/>
      <c r="K13" s="1361"/>
      <c r="L13" s="1362"/>
      <c r="M13" s="3179"/>
      <c r="N13" s="3180"/>
      <c r="O13" s="3153"/>
      <c r="P13" s="3154"/>
      <c r="Q13" s="3154"/>
      <c r="R13" s="3155"/>
      <c r="S13" s="3153"/>
      <c r="T13" s="3154"/>
      <c r="U13" s="3154"/>
      <c r="V13" s="3154"/>
      <c r="W13" s="3155"/>
      <c r="X13" s="1363"/>
      <c r="Y13" s="1363"/>
      <c r="Z13" s="1364"/>
      <c r="AA13" s="3136" t="s">
        <v>2332</v>
      </c>
      <c r="AB13" s="3136"/>
      <c r="AC13" s="3136"/>
      <c r="AD13" s="3136"/>
      <c r="AE13" s="3136"/>
      <c r="AF13" s="3136"/>
      <c r="AG13" s="3201"/>
      <c r="AH13" s="3135" t="s">
        <v>2333</v>
      </c>
      <c r="AI13" s="3136"/>
      <c r="AJ13" s="3136"/>
      <c r="AK13" s="3136"/>
      <c r="AL13" s="3136"/>
      <c r="AM13" s="3136"/>
      <c r="AN13" s="3201"/>
      <c r="AO13" s="3135" t="s">
        <v>2334</v>
      </c>
      <c r="AP13" s="3136"/>
      <c r="AQ13" s="3136"/>
      <c r="AR13" s="3136"/>
      <c r="AS13" s="3136"/>
      <c r="AT13" s="3136"/>
      <c r="AU13" s="3201"/>
      <c r="AV13" s="3135" t="s">
        <v>2335</v>
      </c>
      <c r="AW13" s="3136"/>
      <c r="AX13" s="3136"/>
      <c r="AY13" s="3136"/>
      <c r="AZ13" s="3136"/>
      <c r="BA13" s="3136"/>
      <c r="BB13" s="3201"/>
      <c r="BC13" s="3135" t="s">
        <v>2336</v>
      </c>
      <c r="BD13" s="3136"/>
      <c r="BE13" s="3136"/>
      <c r="BF13" s="3191"/>
      <c r="BG13" s="3192"/>
      <c r="BH13" s="3196"/>
      <c r="BI13" s="3192"/>
      <c r="BJ13" s="3175"/>
      <c r="BK13" s="3154"/>
      <c r="BL13" s="3154"/>
      <c r="BM13" s="3154"/>
      <c r="BN13" s="3199"/>
    </row>
    <row r="14" spans="2:71" ht="20.25" customHeight="1" x14ac:dyDescent="0.2">
      <c r="B14" s="3162"/>
      <c r="C14" s="3165"/>
      <c r="D14" s="3169"/>
      <c r="E14" s="3170"/>
      <c r="F14" s="3171"/>
      <c r="G14" s="3175"/>
      <c r="H14" s="3155"/>
      <c r="I14" s="1361"/>
      <c r="J14" s="1362"/>
      <c r="K14" s="1361"/>
      <c r="L14" s="1362"/>
      <c r="M14" s="3179"/>
      <c r="N14" s="3180"/>
      <c r="O14" s="3153"/>
      <c r="P14" s="3154"/>
      <c r="Q14" s="3154"/>
      <c r="R14" s="3155"/>
      <c r="S14" s="3153"/>
      <c r="T14" s="3154"/>
      <c r="U14" s="3154"/>
      <c r="V14" s="3154"/>
      <c r="W14" s="3155"/>
      <c r="X14" s="1363"/>
      <c r="Y14" s="1363"/>
      <c r="Z14" s="1364"/>
      <c r="AA14" s="1365">
        <v>1</v>
      </c>
      <c r="AB14" s="1366">
        <v>2</v>
      </c>
      <c r="AC14" s="1366">
        <v>3</v>
      </c>
      <c r="AD14" s="1366">
        <v>4</v>
      </c>
      <c r="AE14" s="1366">
        <v>5</v>
      </c>
      <c r="AF14" s="1366">
        <v>6</v>
      </c>
      <c r="AG14" s="1367">
        <v>7</v>
      </c>
      <c r="AH14" s="1368">
        <v>8</v>
      </c>
      <c r="AI14" s="1366">
        <v>9</v>
      </c>
      <c r="AJ14" s="1366">
        <v>10</v>
      </c>
      <c r="AK14" s="1366">
        <v>11</v>
      </c>
      <c r="AL14" s="1366">
        <v>12</v>
      </c>
      <c r="AM14" s="1366">
        <v>13</v>
      </c>
      <c r="AN14" s="1367">
        <v>14</v>
      </c>
      <c r="AO14" s="1365">
        <v>15</v>
      </c>
      <c r="AP14" s="1366">
        <v>16</v>
      </c>
      <c r="AQ14" s="1366">
        <v>17</v>
      </c>
      <c r="AR14" s="1366">
        <v>18</v>
      </c>
      <c r="AS14" s="1366">
        <v>19</v>
      </c>
      <c r="AT14" s="1366">
        <v>20</v>
      </c>
      <c r="AU14" s="1367">
        <v>21</v>
      </c>
      <c r="AV14" s="1368">
        <v>22</v>
      </c>
      <c r="AW14" s="1366">
        <v>23</v>
      </c>
      <c r="AX14" s="1366">
        <v>24</v>
      </c>
      <c r="AY14" s="1366">
        <v>25</v>
      </c>
      <c r="AZ14" s="1366">
        <v>26</v>
      </c>
      <c r="BA14" s="1366">
        <v>27</v>
      </c>
      <c r="BB14" s="1367">
        <v>28</v>
      </c>
      <c r="BC14" s="1368" t="str">
        <f>IF($BI$3="実績",IF(DAY(DATE($AJ$2,$AN$2,29))=29,29,""),"")</f>
        <v/>
      </c>
      <c r="BD14" s="1366" t="str">
        <f>IF($BI$3="実績",IF(DAY(DATE($AJ$2,$AN$2,30))=30,30,""),"")</f>
        <v/>
      </c>
      <c r="BE14" s="1367" t="str">
        <f>IF($BI$3="実績",IF(DAY(DATE($AJ$2,$AN$2,31))=31,31,""),"")</f>
        <v/>
      </c>
      <c r="BF14" s="3191"/>
      <c r="BG14" s="3192"/>
      <c r="BH14" s="3196"/>
      <c r="BI14" s="3192"/>
      <c r="BJ14" s="3175"/>
      <c r="BK14" s="3154"/>
      <c r="BL14" s="3154"/>
      <c r="BM14" s="3154"/>
      <c r="BN14" s="3199"/>
    </row>
    <row r="15" spans="2:71" ht="20.25" hidden="1" customHeight="1" x14ac:dyDescent="0.2">
      <c r="B15" s="3162"/>
      <c r="C15" s="3165"/>
      <c r="D15" s="3169"/>
      <c r="E15" s="3170"/>
      <c r="F15" s="3171"/>
      <c r="G15" s="3175"/>
      <c r="H15" s="3155"/>
      <c r="I15" s="1361"/>
      <c r="J15" s="1362"/>
      <c r="K15" s="1361"/>
      <c r="L15" s="1362"/>
      <c r="M15" s="3179"/>
      <c r="N15" s="3180"/>
      <c r="O15" s="3153"/>
      <c r="P15" s="3154"/>
      <c r="Q15" s="3154"/>
      <c r="R15" s="3155"/>
      <c r="S15" s="3153"/>
      <c r="T15" s="3154"/>
      <c r="U15" s="3154"/>
      <c r="V15" s="3154"/>
      <c r="W15" s="3155"/>
      <c r="X15" s="1363"/>
      <c r="Y15" s="1363"/>
      <c r="Z15" s="1364"/>
      <c r="AA15" s="1365">
        <f>WEEKDAY(DATE($AJ$2,$AN$2,1))</f>
        <v>2</v>
      </c>
      <c r="AB15" s="1366">
        <f>WEEKDAY(DATE($AJ$2,$AN$2,2))</f>
        <v>3</v>
      </c>
      <c r="AC15" s="1366">
        <f>WEEKDAY(DATE($AJ$2,$AN$2,3))</f>
        <v>4</v>
      </c>
      <c r="AD15" s="1366">
        <f>WEEKDAY(DATE($AJ$2,$AN$2,4))</f>
        <v>5</v>
      </c>
      <c r="AE15" s="1366">
        <f>WEEKDAY(DATE($AJ$2,$AN$2,5))</f>
        <v>6</v>
      </c>
      <c r="AF15" s="1366">
        <f>WEEKDAY(DATE($AJ$2,$AN$2,6))</f>
        <v>7</v>
      </c>
      <c r="AG15" s="1367">
        <f>WEEKDAY(DATE($AJ$2,$AN$2,7))</f>
        <v>1</v>
      </c>
      <c r="AH15" s="1368">
        <f>WEEKDAY(DATE($AJ$2,$AN$2,8))</f>
        <v>2</v>
      </c>
      <c r="AI15" s="1366">
        <f>WEEKDAY(DATE($AJ$2,$AN$2,9))</f>
        <v>3</v>
      </c>
      <c r="AJ15" s="1366">
        <f>WEEKDAY(DATE($AJ$2,$AN$2,10))</f>
        <v>4</v>
      </c>
      <c r="AK15" s="1366">
        <f>WEEKDAY(DATE($AJ$2,$AN$2,11))</f>
        <v>5</v>
      </c>
      <c r="AL15" s="1366">
        <f>WEEKDAY(DATE($AJ$2,$AN$2,12))</f>
        <v>6</v>
      </c>
      <c r="AM15" s="1366">
        <f>WEEKDAY(DATE($AJ$2,$AN$2,13))</f>
        <v>7</v>
      </c>
      <c r="AN15" s="1367">
        <f>WEEKDAY(DATE($AJ$2,$AN$2,14))</f>
        <v>1</v>
      </c>
      <c r="AO15" s="1368">
        <f>WEEKDAY(DATE($AJ$2,$AN$2,15))</f>
        <v>2</v>
      </c>
      <c r="AP15" s="1366">
        <f>WEEKDAY(DATE($AJ$2,$AN$2,16))</f>
        <v>3</v>
      </c>
      <c r="AQ15" s="1366">
        <f>WEEKDAY(DATE($AJ$2,$AN$2,17))</f>
        <v>4</v>
      </c>
      <c r="AR15" s="1366">
        <f>WEEKDAY(DATE($AJ$2,$AN$2,18))</f>
        <v>5</v>
      </c>
      <c r="AS15" s="1366">
        <f>WEEKDAY(DATE($AJ$2,$AN$2,19))</f>
        <v>6</v>
      </c>
      <c r="AT15" s="1366">
        <f>WEEKDAY(DATE($AJ$2,$AN$2,20))</f>
        <v>7</v>
      </c>
      <c r="AU15" s="1367">
        <f>WEEKDAY(DATE($AJ$2,$AN$2,21))</f>
        <v>1</v>
      </c>
      <c r="AV15" s="1368">
        <f>WEEKDAY(DATE($AJ$2,$AN$2,22))</f>
        <v>2</v>
      </c>
      <c r="AW15" s="1366">
        <f>WEEKDAY(DATE($AJ$2,$AN$2,23))</f>
        <v>3</v>
      </c>
      <c r="AX15" s="1366">
        <f>WEEKDAY(DATE($AJ$2,$AN$2,24))</f>
        <v>4</v>
      </c>
      <c r="AY15" s="1366">
        <f>WEEKDAY(DATE($AJ$2,$AN$2,25))</f>
        <v>5</v>
      </c>
      <c r="AZ15" s="1366">
        <f>WEEKDAY(DATE($AJ$2,$AN$2,26))</f>
        <v>6</v>
      </c>
      <c r="BA15" s="1366">
        <f>WEEKDAY(DATE($AJ$2,$AN$2,27))</f>
        <v>7</v>
      </c>
      <c r="BB15" s="1367">
        <f>WEEKDAY(DATE($AJ$2,$AN$2,28))</f>
        <v>1</v>
      </c>
      <c r="BC15" s="1368">
        <f>IF(BC14=29,WEEKDAY(DATE($AJ$2,$AN$2,29)),0)</f>
        <v>0</v>
      </c>
      <c r="BD15" s="1366">
        <f>IF(BD14=30,WEEKDAY(DATE($AJ$2,$AN$2,30)),0)</f>
        <v>0</v>
      </c>
      <c r="BE15" s="1367">
        <f>IF(BE14=31,WEEKDAY(DATE($AJ$2,$AN$2,31)),0)</f>
        <v>0</v>
      </c>
      <c r="BF15" s="3191"/>
      <c r="BG15" s="3192"/>
      <c r="BH15" s="3196"/>
      <c r="BI15" s="3192"/>
      <c r="BJ15" s="3175"/>
      <c r="BK15" s="3154"/>
      <c r="BL15" s="3154"/>
      <c r="BM15" s="3154"/>
      <c r="BN15" s="3199"/>
    </row>
    <row r="16" spans="2:71" ht="20.25" customHeight="1" thickBot="1" x14ac:dyDescent="0.25">
      <c r="B16" s="3163"/>
      <c r="C16" s="3166"/>
      <c r="D16" s="3172"/>
      <c r="E16" s="3173"/>
      <c r="F16" s="3174"/>
      <c r="G16" s="3176"/>
      <c r="H16" s="3158"/>
      <c r="I16" s="1369"/>
      <c r="J16" s="1370"/>
      <c r="K16" s="1369"/>
      <c r="L16" s="1370"/>
      <c r="M16" s="3181"/>
      <c r="N16" s="3182"/>
      <c r="O16" s="3156"/>
      <c r="P16" s="3157"/>
      <c r="Q16" s="3157"/>
      <c r="R16" s="3158"/>
      <c r="S16" s="3156"/>
      <c r="T16" s="3157"/>
      <c r="U16" s="3157"/>
      <c r="V16" s="3157"/>
      <c r="W16" s="3158"/>
      <c r="X16" s="1371"/>
      <c r="Y16" s="1371"/>
      <c r="Z16" s="1372"/>
      <c r="AA16" s="1373" t="str">
        <f>IF(AA15=1,"日",IF(AA15=2,"月",IF(AA15=3,"火",IF(AA15=4,"水",IF(AA15=5,"木",IF(AA15=6,"金","土"))))))</f>
        <v>月</v>
      </c>
      <c r="AB16" s="1374" t="str">
        <f t="shared" ref="AB16:BB16" si="0">IF(AB15=1,"日",IF(AB15=2,"月",IF(AB15=3,"火",IF(AB15=4,"水",IF(AB15=5,"木",IF(AB15=6,"金","土"))))))</f>
        <v>火</v>
      </c>
      <c r="AC16" s="1374" t="str">
        <f t="shared" si="0"/>
        <v>水</v>
      </c>
      <c r="AD16" s="1374" t="str">
        <f t="shared" si="0"/>
        <v>木</v>
      </c>
      <c r="AE16" s="1374" t="str">
        <f t="shared" si="0"/>
        <v>金</v>
      </c>
      <c r="AF16" s="1374" t="str">
        <f t="shared" si="0"/>
        <v>土</v>
      </c>
      <c r="AG16" s="1375" t="str">
        <f t="shared" si="0"/>
        <v>日</v>
      </c>
      <c r="AH16" s="1376" t="str">
        <f>IF(AH15=1,"日",IF(AH15=2,"月",IF(AH15=3,"火",IF(AH15=4,"水",IF(AH15=5,"木",IF(AH15=6,"金","土"))))))</f>
        <v>月</v>
      </c>
      <c r="AI16" s="1374" t="str">
        <f t="shared" si="0"/>
        <v>火</v>
      </c>
      <c r="AJ16" s="1374" t="str">
        <f t="shared" si="0"/>
        <v>水</v>
      </c>
      <c r="AK16" s="1374" t="str">
        <f t="shared" si="0"/>
        <v>木</v>
      </c>
      <c r="AL16" s="1374" t="str">
        <f t="shared" si="0"/>
        <v>金</v>
      </c>
      <c r="AM16" s="1374" t="str">
        <f t="shared" si="0"/>
        <v>土</v>
      </c>
      <c r="AN16" s="1375" t="str">
        <f t="shared" si="0"/>
        <v>日</v>
      </c>
      <c r="AO16" s="1376" t="str">
        <f>IF(AO15=1,"日",IF(AO15=2,"月",IF(AO15=3,"火",IF(AO15=4,"水",IF(AO15=5,"木",IF(AO15=6,"金","土"))))))</f>
        <v>月</v>
      </c>
      <c r="AP16" s="1374" t="str">
        <f t="shared" si="0"/>
        <v>火</v>
      </c>
      <c r="AQ16" s="1374" t="str">
        <f t="shared" si="0"/>
        <v>水</v>
      </c>
      <c r="AR16" s="1374" t="str">
        <f t="shared" si="0"/>
        <v>木</v>
      </c>
      <c r="AS16" s="1374" t="str">
        <f t="shared" si="0"/>
        <v>金</v>
      </c>
      <c r="AT16" s="1374" t="str">
        <f t="shared" si="0"/>
        <v>土</v>
      </c>
      <c r="AU16" s="1375" t="str">
        <f t="shared" si="0"/>
        <v>日</v>
      </c>
      <c r="AV16" s="1376" t="str">
        <f>IF(AV15=1,"日",IF(AV15=2,"月",IF(AV15=3,"火",IF(AV15=4,"水",IF(AV15=5,"木",IF(AV15=6,"金","土"))))))</f>
        <v>月</v>
      </c>
      <c r="AW16" s="1374" t="str">
        <f t="shared" si="0"/>
        <v>火</v>
      </c>
      <c r="AX16" s="1374" t="str">
        <f t="shared" si="0"/>
        <v>水</v>
      </c>
      <c r="AY16" s="1374" t="str">
        <f t="shared" si="0"/>
        <v>木</v>
      </c>
      <c r="AZ16" s="1374" t="str">
        <f t="shared" si="0"/>
        <v>金</v>
      </c>
      <c r="BA16" s="1374" t="str">
        <f t="shared" si="0"/>
        <v>土</v>
      </c>
      <c r="BB16" s="1375" t="str">
        <f t="shared" si="0"/>
        <v>日</v>
      </c>
      <c r="BC16" s="1374" t="str">
        <f>IF(BC15=1,"日",IF(BC15=2,"月",IF(BC15=3,"火",IF(BC15=4,"水",IF(BC15=5,"木",IF(BC15=6,"金",IF(BC15=0,"","土")))))))</f>
        <v/>
      </c>
      <c r="BD16" s="1374" t="str">
        <f>IF(BD15=1,"日",IF(BD15=2,"月",IF(BD15=3,"火",IF(BD15=4,"水",IF(BD15=5,"木",IF(BD15=6,"金",IF(BD15=0,"","土")))))))</f>
        <v/>
      </c>
      <c r="BE16" s="1374" t="str">
        <f>IF(BE15=1,"日",IF(BE15=2,"月",IF(BE15=3,"火",IF(BE15=4,"水",IF(BE15=5,"木",IF(BE15=6,"金",IF(BE15=0,"","土")))))))</f>
        <v/>
      </c>
      <c r="BF16" s="3193"/>
      <c r="BG16" s="3194"/>
      <c r="BH16" s="3197"/>
      <c r="BI16" s="3194"/>
      <c r="BJ16" s="3176"/>
      <c r="BK16" s="3157"/>
      <c r="BL16" s="3157"/>
      <c r="BM16" s="3157"/>
      <c r="BN16" s="3200"/>
    </row>
    <row r="17" spans="2:66" ht="20.25" customHeight="1" x14ac:dyDescent="0.2">
      <c r="B17" s="3079">
        <f>B15+1</f>
        <v>1</v>
      </c>
      <c r="C17" s="3137"/>
      <c r="D17" s="3138"/>
      <c r="E17" s="3139"/>
      <c r="F17" s="3140"/>
      <c r="G17" s="3141"/>
      <c r="H17" s="3142"/>
      <c r="I17" s="1377"/>
      <c r="J17" s="1378"/>
      <c r="K17" s="1377"/>
      <c r="L17" s="1378"/>
      <c r="M17" s="3143"/>
      <c r="N17" s="3144"/>
      <c r="O17" s="3145"/>
      <c r="P17" s="3146"/>
      <c r="Q17" s="3146"/>
      <c r="R17" s="3142"/>
      <c r="S17" s="3147"/>
      <c r="T17" s="3148"/>
      <c r="U17" s="3148"/>
      <c r="V17" s="3148"/>
      <c r="W17" s="3149"/>
      <c r="X17" s="1379" t="s">
        <v>2341</v>
      </c>
      <c r="Y17" s="1380"/>
      <c r="Z17" s="1381"/>
      <c r="AA17" s="1382"/>
      <c r="AB17" s="1383"/>
      <c r="AC17" s="1383"/>
      <c r="AD17" s="1383"/>
      <c r="AE17" s="1383"/>
      <c r="AF17" s="1383"/>
      <c r="AG17" s="1384"/>
      <c r="AH17" s="1382"/>
      <c r="AI17" s="1383"/>
      <c r="AJ17" s="1383"/>
      <c r="AK17" s="1383"/>
      <c r="AL17" s="1383"/>
      <c r="AM17" s="1383"/>
      <c r="AN17" s="1384"/>
      <c r="AO17" s="1382"/>
      <c r="AP17" s="1383"/>
      <c r="AQ17" s="1383"/>
      <c r="AR17" s="1383"/>
      <c r="AS17" s="1383"/>
      <c r="AT17" s="1383"/>
      <c r="AU17" s="1384"/>
      <c r="AV17" s="1382"/>
      <c r="AW17" s="1383"/>
      <c r="AX17" s="1383"/>
      <c r="AY17" s="1383"/>
      <c r="AZ17" s="1383"/>
      <c r="BA17" s="1383"/>
      <c r="BB17" s="1384"/>
      <c r="BC17" s="1382"/>
      <c r="BD17" s="1383"/>
      <c r="BE17" s="1383"/>
      <c r="BF17" s="3128"/>
      <c r="BG17" s="3129"/>
      <c r="BH17" s="3130"/>
      <c r="BI17" s="3131"/>
      <c r="BJ17" s="3132"/>
      <c r="BK17" s="3133"/>
      <c r="BL17" s="3133"/>
      <c r="BM17" s="3133"/>
      <c r="BN17" s="3134"/>
    </row>
    <row r="18" spans="2:66" ht="20.25" customHeight="1" x14ac:dyDescent="0.2">
      <c r="B18" s="3107"/>
      <c r="C18" s="3108"/>
      <c r="D18" s="3109"/>
      <c r="E18" s="3084"/>
      <c r="F18" s="3085"/>
      <c r="G18" s="3122"/>
      <c r="H18" s="3123"/>
      <c r="I18" s="1385"/>
      <c r="J18" s="1386">
        <f>G17</f>
        <v>0</v>
      </c>
      <c r="K18" s="1385"/>
      <c r="L18" s="1386">
        <f>M17</f>
        <v>0</v>
      </c>
      <c r="M18" s="3124"/>
      <c r="N18" s="3125"/>
      <c r="O18" s="3126"/>
      <c r="P18" s="3127"/>
      <c r="Q18" s="3127"/>
      <c r="R18" s="3123"/>
      <c r="S18" s="3058"/>
      <c r="T18" s="3059"/>
      <c r="U18" s="3059"/>
      <c r="V18" s="3059"/>
      <c r="W18" s="3060"/>
      <c r="X18" s="1387" t="s">
        <v>2344</v>
      </c>
      <c r="Y18" s="1388"/>
      <c r="Z18" s="1389"/>
      <c r="AA18" s="1390" t="str">
        <f>IF(AA17="","",VLOOKUP(AA17,'シフト記号表（従来型・ユニット型共通）'!$C$6:$L$47,10,FALSE))</f>
        <v/>
      </c>
      <c r="AB18" s="1391" t="str">
        <f>IF(AB17="","",VLOOKUP(AB17,'シフト記号表（従来型・ユニット型共通）'!$C$6:$L$47,10,FALSE))</f>
        <v/>
      </c>
      <c r="AC18" s="1391" t="str">
        <f>IF(AC17="","",VLOOKUP(AC17,'シフト記号表（従来型・ユニット型共通）'!$C$6:$L$47,10,FALSE))</f>
        <v/>
      </c>
      <c r="AD18" s="1391" t="str">
        <f>IF(AD17="","",VLOOKUP(AD17,'シフト記号表（従来型・ユニット型共通）'!$C$6:$L$47,10,FALSE))</f>
        <v/>
      </c>
      <c r="AE18" s="1391" t="str">
        <f>IF(AE17="","",VLOOKUP(AE17,'シフト記号表（従来型・ユニット型共通）'!$C$6:$L$47,10,FALSE))</f>
        <v/>
      </c>
      <c r="AF18" s="1391" t="str">
        <f>IF(AF17="","",VLOOKUP(AF17,'シフト記号表（従来型・ユニット型共通）'!$C$6:$L$47,10,FALSE))</f>
        <v/>
      </c>
      <c r="AG18" s="1392" t="str">
        <f>IF(AG17="","",VLOOKUP(AG17,'シフト記号表（従来型・ユニット型共通）'!$C$6:$L$47,10,FALSE))</f>
        <v/>
      </c>
      <c r="AH18" s="1390" t="str">
        <f>IF(AH17="","",VLOOKUP(AH17,'シフト記号表（従来型・ユニット型共通）'!$C$6:$L$47,10,FALSE))</f>
        <v/>
      </c>
      <c r="AI18" s="1391" t="str">
        <f>IF(AI17="","",VLOOKUP(AI17,'シフト記号表（従来型・ユニット型共通）'!$C$6:$L$47,10,FALSE))</f>
        <v/>
      </c>
      <c r="AJ18" s="1391" t="str">
        <f>IF(AJ17="","",VLOOKUP(AJ17,'シフト記号表（従来型・ユニット型共通）'!$C$6:$L$47,10,FALSE))</f>
        <v/>
      </c>
      <c r="AK18" s="1391" t="str">
        <f>IF(AK17="","",VLOOKUP(AK17,'シフト記号表（従来型・ユニット型共通）'!$C$6:$L$47,10,FALSE))</f>
        <v/>
      </c>
      <c r="AL18" s="1391" t="str">
        <f>IF(AL17="","",VLOOKUP(AL17,'シフト記号表（従来型・ユニット型共通）'!$C$6:$L$47,10,FALSE))</f>
        <v/>
      </c>
      <c r="AM18" s="1391" t="str">
        <f>IF(AM17="","",VLOOKUP(AM17,'シフト記号表（従来型・ユニット型共通）'!$C$6:$L$47,10,FALSE))</f>
        <v/>
      </c>
      <c r="AN18" s="1392" t="str">
        <f>IF(AN17="","",VLOOKUP(AN17,'シフト記号表（従来型・ユニット型共通）'!$C$6:$L$47,10,FALSE))</f>
        <v/>
      </c>
      <c r="AO18" s="1390" t="str">
        <f>IF(AO17="","",VLOOKUP(AO17,'シフト記号表（従来型・ユニット型共通）'!$C$6:$L$47,10,FALSE))</f>
        <v/>
      </c>
      <c r="AP18" s="1391" t="str">
        <f>IF(AP17="","",VLOOKUP(AP17,'シフト記号表（従来型・ユニット型共通）'!$C$6:$L$47,10,FALSE))</f>
        <v/>
      </c>
      <c r="AQ18" s="1391" t="str">
        <f>IF(AQ17="","",VLOOKUP(AQ17,'シフト記号表（従来型・ユニット型共通）'!$C$6:$L$47,10,FALSE))</f>
        <v/>
      </c>
      <c r="AR18" s="1391" t="str">
        <f>IF(AR17="","",VLOOKUP(AR17,'シフト記号表（従来型・ユニット型共通）'!$C$6:$L$47,10,FALSE))</f>
        <v/>
      </c>
      <c r="AS18" s="1391" t="str">
        <f>IF(AS17="","",VLOOKUP(AS17,'シフト記号表（従来型・ユニット型共通）'!$C$6:$L$47,10,FALSE))</f>
        <v/>
      </c>
      <c r="AT18" s="1391" t="str">
        <f>IF(AT17="","",VLOOKUP(AT17,'シフト記号表（従来型・ユニット型共通）'!$C$6:$L$47,10,FALSE))</f>
        <v/>
      </c>
      <c r="AU18" s="1392" t="str">
        <f>IF(AU17="","",VLOOKUP(AU17,'シフト記号表（従来型・ユニット型共通）'!$C$6:$L$47,10,FALSE))</f>
        <v/>
      </c>
      <c r="AV18" s="1390" t="str">
        <f>IF(AV17="","",VLOOKUP(AV17,'シフト記号表（従来型・ユニット型共通）'!$C$6:$L$47,10,FALSE))</f>
        <v/>
      </c>
      <c r="AW18" s="1391" t="str">
        <f>IF(AW17="","",VLOOKUP(AW17,'シフト記号表（従来型・ユニット型共通）'!$C$6:$L$47,10,FALSE))</f>
        <v/>
      </c>
      <c r="AX18" s="1391" t="str">
        <f>IF(AX17="","",VLOOKUP(AX17,'シフト記号表（従来型・ユニット型共通）'!$C$6:$L$47,10,FALSE))</f>
        <v/>
      </c>
      <c r="AY18" s="1391" t="str">
        <f>IF(AY17="","",VLOOKUP(AY17,'シフト記号表（従来型・ユニット型共通）'!$C$6:$L$47,10,FALSE))</f>
        <v/>
      </c>
      <c r="AZ18" s="1391" t="str">
        <f>IF(AZ17="","",VLOOKUP(AZ17,'シフト記号表（従来型・ユニット型共通）'!$C$6:$L$47,10,FALSE))</f>
        <v/>
      </c>
      <c r="BA18" s="1391" t="str">
        <f>IF(BA17="","",VLOOKUP(BA17,'シフト記号表（従来型・ユニット型共通）'!$C$6:$L$47,10,FALSE))</f>
        <v/>
      </c>
      <c r="BB18" s="1392" t="str">
        <f>IF(BB17="","",VLOOKUP(BB17,'シフト記号表（従来型・ユニット型共通）'!$C$6:$L$47,10,FALSE))</f>
        <v/>
      </c>
      <c r="BC18" s="1390" t="str">
        <f>IF(BC17="","",VLOOKUP(BC17,'シフト記号表（従来型・ユニット型共通）'!$C$6:$L$47,10,FALSE))</f>
        <v/>
      </c>
      <c r="BD18" s="1391" t="str">
        <f>IF(BD17="","",VLOOKUP(BD17,'シフト記号表（従来型・ユニット型共通）'!$C$6:$L$47,10,FALSE))</f>
        <v/>
      </c>
      <c r="BE18" s="1391" t="str">
        <f>IF(BE17="","",VLOOKUP(BE17,'シフト記号表（従来型・ユニット型共通）'!$C$6:$L$47,10,FALSE))</f>
        <v/>
      </c>
      <c r="BF18" s="3119">
        <f>IF($BI$3="４週",SUM(AA18:BB18),IF($BI$3="暦月",SUM(AA18:BE18),""))</f>
        <v>0</v>
      </c>
      <c r="BG18" s="3120"/>
      <c r="BH18" s="3121">
        <f>IF($BI$3="４週",BF18/4,IF($BI$3="暦月",(BF18/($BI$8/7)),""))</f>
        <v>0</v>
      </c>
      <c r="BI18" s="3120"/>
      <c r="BJ18" s="3116"/>
      <c r="BK18" s="3117"/>
      <c r="BL18" s="3117"/>
      <c r="BM18" s="3117"/>
      <c r="BN18" s="3118"/>
    </row>
    <row r="19" spans="2:66" ht="20.25" customHeight="1" x14ac:dyDescent="0.2">
      <c r="B19" s="3079">
        <f>B17+1</f>
        <v>2</v>
      </c>
      <c r="C19" s="3081"/>
      <c r="D19" s="3083"/>
      <c r="E19" s="3084"/>
      <c r="F19" s="3085"/>
      <c r="G19" s="3089"/>
      <c r="H19" s="3090"/>
      <c r="I19" s="1393"/>
      <c r="J19" s="1394"/>
      <c r="K19" s="1393"/>
      <c r="L19" s="1394"/>
      <c r="M19" s="3093"/>
      <c r="N19" s="3094"/>
      <c r="O19" s="3097"/>
      <c r="P19" s="3098"/>
      <c r="Q19" s="3098"/>
      <c r="R19" s="3090"/>
      <c r="S19" s="3058"/>
      <c r="T19" s="3059"/>
      <c r="U19" s="3059"/>
      <c r="V19" s="3059"/>
      <c r="W19" s="3060"/>
      <c r="X19" s="1395" t="s">
        <v>2341</v>
      </c>
      <c r="Y19" s="1396"/>
      <c r="Z19" s="1397"/>
      <c r="AA19" s="1398"/>
      <c r="AB19" s="1399"/>
      <c r="AC19" s="1399"/>
      <c r="AD19" s="1399"/>
      <c r="AE19" s="1399"/>
      <c r="AF19" s="1399"/>
      <c r="AG19" s="1400"/>
      <c r="AH19" s="1398"/>
      <c r="AI19" s="1399"/>
      <c r="AJ19" s="1399"/>
      <c r="AK19" s="1399"/>
      <c r="AL19" s="1399"/>
      <c r="AM19" s="1399"/>
      <c r="AN19" s="1400"/>
      <c r="AO19" s="1398"/>
      <c r="AP19" s="1399"/>
      <c r="AQ19" s="1399"/>
      <c r="AR19" s="1399"/>
      <c r="AS19" s="1399"/>
      <c r="AT19" s="1399"/>
      <c r="AU19" s="1400"/>
      <c r="AV19" s="1398"/>
      <c r="AW19" s="1399"/>
      <c r="AX19" s="1399"/>
      <c r="AY19" s="1399"/>
      <c r="AZ19" s="1399"/>
      <c r="BA19" s="1399"/>
      <c r="BB19" s="1400"/>
      <c r="BC19" s="1398"/>
      <c r="BD19" s="1399"/>
      <c r="BE19" s="1401"/>
      <c r="BF19" s="3064"/>
      <c r="BG19" s="3065"/>
      <c r="BH19" s="3066"/>
      <c r="BI19" s="3067"/>
      <c r="BJ19" s="3068"/>
      <c r="BK19" s="3069"/>
      <c r="BL19" s="3069"/>
      <c r="BM19" s="3069"/>
      <c r="BN19" s="3070"/>
    </row>
    <row r="20" spans="2:66" ht="20.25" customHeight="1" x14ac:dyDescent="0.2">
      <c r="B20" s="3107"/>
      <c r="C20" s="3108"/>
      <c r="D20" s="3109"/>
      <c r="E20" s="3084"/>
      <c r="F20" s="3085"/>
      <c r="G20" s="3122"/>
      <c r="H20" s="3123"/>
      <c r="I20" s="1385"/>
      <c r="J20" s="1386">
        <f>G19</f>
        <v>0</v>
      </c>
      <c r="K20" s="1385"/>
      <c r="L20" s="1386">
        <f>M19</f>
        <v>0</v>
      </c>
      <c r="M20" s="3124"/>
      <c r="N20" s="3125"/>
      <c r="O20" s="3126"/>
      <c r="P20" s="3127"/>
      <c r="Q20" s="3127"/>
      <c r="R20" s="3123"/>
      <c r="S20" s="3058"/>
      <c r="T20" s="3059"/>
      <c r="U20" s="3059"/>
      <c r="V20" s="3059"/>
      <c r="W20" s="3060"/>
      <c r="X20" s="1387" t="s">
        <v>2344</v>
      </c>
      <c r="Y20" s="1388"/>
      <c r="Z20" s="1389"/>
      <c r="AA20" s="1390" t="str">
        <f>IF(AA19="","",VLOOKUP(AA19,'シフト記号表（従来型・ユニット型共通）'!$C$6:$L$47,10,FALSE))</f>
        <v/>
      </c>
      <c r="AB20" s="1391" t="str">
        <f>IF(AB19="","",VLOOKUP(AB19,'シフト記号表（従来型・ユニット型共通）'!$C$6:$L$47,10,FALSE))</f>
        <v/>
      </c>
      <c r="AC20" s="1391" t="str">
        <f>IF(AC19="","",VLOOKUP(AC19,'シフト記号表（従来型・ユニット型共通）'!$C$6:$L$47,10,FALSE))</f>
        <v/>
      </c>
      <c r="AD20" s="1391" t="str">
        <f>IF(AD19="","",VLOOKUP(AD19,'シフト記号表（従来型・ユニット型共通）'!$C$6:$L$47,10,FALSE))</f>
        <v/>
      </c>
      <c r="AE20" s="1391" t="str">
        <f>IF(AE19="","",VLOOKUP(AE19,'シフト記号表（従来型・ユニット型共通）'!$C$6:$L$47,10,FALSE))</f>
        <v/>
      </c>
      <c r="AF20" s="1391" t="str">
        <f>IF(AF19="","",VLOOKUP(AF19,'シフト記号表（従来型・ユニット型共通）'!$C$6:$L$47,10,FALSE))</f>
        <v/>
      </c>
      <c r="AG20" s="1392" t="str">
        <f>IF(AG19="","",VLOOKUP(AG19,'シフト記号表（従来型・ユニット型共通）'!$C$6:$L$47,10,FALSE))</f>
        <v/>
      </c>
      <c r="AH20" s="1390" t="str">
        <f>IF(AH19="","",VLOOKUP(AH19,'シフト記号表（従来型・ユニット型共通）'!$C$6:$L$47,10,FALSE))</f>
        <v/>
      </c>
      <c r="AI20" s="1391" t="str">
        <f>IF(AI19="","",VLOOKUP(AI19,'シフト記号表（従来型・ユニット型共通）'!$C$6:$L$47,10,FALSE))</f>
        <v/>
      </c>
      <c r="AJ20" s="1391" t="str">
        <f>IF(AJ19="","",VLOOKUP(AJ19,'シフト記号表（従来型・ユニット型共通）'!$C$6:$L$47,10,FALSE))</f>
        <v/>
      </c>
      <c r="AK20" s="1391" t="str">
        <f>IF(AK19="","",VLOOKUP(AK19,'シフト記号表（従来型・ユニット型共通）'!$C$6:$L$47,10,FALSE))</f>
        <v/>
      </c>
      <c r="AL20" s="1391" t="str">
        <f>IF(AL19="","",VLOOKUP(AL19,'シフト記号表（従来型・ユニット型共通）'!$C$6:$L$47,10,FALSE))</f>
        <v/>
      </c>
      <c r="AM20" s="1391" t="str">
        <f>IF(AM19="","",VLOOKUP(AM19,'シフト記号表（従来型・ユニット型共通）'!$C$6:$L$47,10,FALSE))</f>
        <v/>
      </c>
      <c r="AN20" s="1392" t="str">
        <f>IF(AN19="","",VLOOKUP(AN19,'シフト記号表（従来型・ユニット型共通）'!$C$6:$L$47,10,FALSE))</f>
        <v/>
      </c>
      <c r="AO20" s="1390" t="str">
        <f>IF(AO19="","",VLOOKUP(AO19,'シフト記号表（従来型・ユニット型共通）'!$C$6:$L$47,10,FALSE))</f>
        <v/>
      </c>
      <c r="AP20" s="1391" t="str">
        <f>IF(AP19="","",VLOOKUP(AP19,'シフト記号表（従来型・ユニット型共通）'!$C$6:$L$47,10,FALSE))</f>
        <v/>
      </c>
      <c r="AQ20" s="1391" t="str">
        <f>IF(AQ19="","",VLOOKUP(AQ19,'シフト記号表（従来型・ユニット型共通）'!$C$6:$L$47,10,FALSE))</f>
        <v/>
      </c>
      <c r="AR20" s="1391" t="str">
        <f>IF(AR19="","",VLOOKUP(AR19,'シフト記号表（従来型・ユニット型共通）'!$C$6:$L$47,10,FALSE))</f>
        <v/>
      </c>
      <c r="AS20" s="1391" t="str">
        <f>IF(AS19="","",VLOOKUP(AS19,'シフト記号表（従来型・ユニット型共通）'!$C$6:$L$47,10,FALSE))</f>
        <v/>
      </c>
      <c r="AT20" s="1391" t="str">
        <f>IF(AT19="","",VLOOKUP(AT19,'シフト記号表（従来型・ユニット型共通）'!$C$6:$L$47,10,FALSE))</f>
        <v/>
      </c>
      <c r="AU20" s="1392" t="str">
        <f>IF(AU19="","",VLOOKUP(AU19,'シフト記号表（従来型・ユニット型共通）'!$C$6:$L$47,10,FALSE))</f>
        <v/>
      </c>
      <c r="AV20" s="1390" t="str">
        <f>IF(AV19="","",VLOOKUP(AV19,'シフト記号表（従来型・ユニット型共通）'!$C$6:$L$47,10,FALSE))</f>
        <v/>
      </c>
      <c r="AW20" s="1391" t="str">
        <f>IF(AW19="","",VLOOKUP(AW19,'シフト記号表（従来型・ユニット型共通）'!$C$6:$L$47,10,FALSE))</f>
        <v/>
      </c>
      <c r="AX20" s="1391" t="str">
        <f>IF(AX19="","",VLOOKUP(AX19,'シフト記号表（従来型・ユニット型共通）'!$C$6:$L$47,10,FALSE))</f>
        <v/>
      </c>
      <c r="AY20" s="1391" t="str">
        <f>IF(AY19="","",VLOOKUP(AY19,'シフト記号表（従来型・ユニット型共通）'!$C$6:$L$47,10,FALSE))</f>
        <v/>
      </c>
      <c r="AZ20" s="1391" t="str">
        <f>IF(AZ19="","",VLOOKUP(AZ19,'シフト記号表（従来型・ユニット型共通）'!$C$6:$L$47,10,FALSE))</f>
        <v/>
      </c>
      <c r="BA20" s="1391" t="str">
        <f>IF(BA19="","",VLOOKUP(BA19,'シフト記号表（従来型・ユニット型共通）'!$C$6:$L$47,10,FALSE))</f>
        <v/>
      </c>
      <c r="BB20" s="1392" t="str">
        <f>IF(BB19="","",VLOOKUP(BB19,'シフト記号表（従来型・ユニット型共通）'!$C$6:$L$47,10,FALSE))</f>
        <v/>
      </c>
      <c r="BC20" s="1390" t="str">
        <f>IF(BC19="","",VLOOKUP(BC19,'シフト記号表（従来型・ユニット型共通）'!$C$6:$L$47,10,FALSE))</f>
        <v/>
      </c>
      <c r="BD20" s="1391" t="str">
        <f>IF(BD19="","",VLOOKUP(BD19,'シフト記号表（従来型・ユニット型共通）'!$C$6:$L$47,10,FALSE))</f>
        <v/>
      </c>
      <c r="BE20" s="1391" t="str">
        <f>IF(BE19="","",VLOOKUP(BE19,'シフト記号表（従来型・ユニット型共通）'!$C$6:$L$47,10,FALSE))</f>
        <v/>
      </c>
      <c r="BF20" s="3119">
        <f>IF($BI$3="４週",SUM(AA20:BB20),IF($BI$3="暦月",SUM(AA20:BE20),""))</f>
        <v>0</v>
      </c>
      <c r="BG20" s="3120"/>
      <c r="BH20" s="3121">
        <f>IF($BI$3="４週",BF20/4,IF($BI$3="暦月",(BF20/($BI$8/7)),""))</f>
        <v>0</v>
      </c>
      <c r="BI20" s="3120"/>
      <c r="BJ20" s="3116"/>
      <c r="BK20" s="3117"/>
      <c r="BL20" s="3117"/>
      <c r="BM20" s="3117"/>
      <c r="BN20" s="3118"/>
    </row>
    <row r="21" spans="2:66" ht="20.25" customHeight="1" x14ac:dyDescent="0.2">
      <c r="B21" s="3079">
        <f>B19+1</f>
        <v>3</v>
      </c>
      <c r="C21" s="3081"/>
      <c r="D21" s="3083"/>
      <c r="E21" s="3084"/>
      <c r="F21" s="3085"/>
      <c r="G21" s="3089"/>
      <c r="H21" s="3090"/>
      <c r="I21" s="1385"/>
      <c r="J21" s="1386"/>
      <c r="K21" s="1385"/>
      <c r="L21" s="1386"/>
      <c r="M21" s="3093"/>
      <c r="N21" s="3094"/>
      <c r="O21" s="3097"/>
      <c r="P21" s="3098"/>
      <c r="Q21" s="3098"/>
      <c r="R21" s="3090"/>
      <c r="S21" s="3058"/>
      <c r="T21" s="3059"/>
      <c r="U21" s="3059"/>
      <c r="V21" s="3059"/>
      <c r="W21" s="3060"/>
      <c r="X21" s="1395" t="s">
        <v>2341</v>
      </c>
      <c r="Y21" s="1396"/>
      <c r="Z21" s="1397"/>
      <c r="AA21" s="1398"/>
      <c r="AB21" s="1399"/>
      <c r="AC21" s="1399"/>
      <c r="AD21" s="1399"/>
      <c r="AE21" s="1399"/>
      <c r="AF21" s="1399"/>
      <c r="AG21" s="1400"/>
      <c r="AH21" s="1398"/>
      <c r="AI21" s="1399"/>
      <c r="AJ21" s="1399"/>
      <c r="AK21" s="1399"/>
      <c r="AL21" s="1399"/>
      <c r="AM21" s="1399"/>
      <c r="AN21" s="1400"/>
      <c r="AO21" s="1398"/>
      <c r="AP21" s="1399"/>
      <c r="AQ21" s="1399"/>
      <c r="AR21" s="1399"/>
      <c r="AS21" s="1399"/>
      <c r="AT21" s="1399"/>
      <c r="AU21" s="1400"/>
      <c r="AV21" s="1398"/>
      <c r="AW21" s="1399"/>
      <c r="AX21" s="1399"/>
      <c r="AY21" s="1399"/>
      <c r="AZ21" s="1399"/>
      <c r="BA21" s="1399"/>
      <c r="BB21" s="1400"/>
      <c r="BC21" s="1398"/>
      <c r="BD21" s="1399"/>
      <c r="BE21" s="1401"/>
      <c r="BF21" s="3064"/>
      <c r="BG21" s="3065"/>
      <c r="BH21" s="3066"/>
      <c r="BI21" s="3067"/>
      <c r="BJ21" s="3068"/>
      <c r="BK21" s="3069"/>
      <c r="BL21" s="3069"/>
      <c r="BM21" s="3069"/>
      <c r="BN21" s="3070"/>
    </row>
    <row r="22" spans="2:66" ht="20.25" customHeight="1" x14ac:dyDescent="0.2">
      <c r="B22" s="3107"/>
      <c r="C22" s="3108"/>
      <c r="D22" s="3109"/>
      <c r="E22" s="3084"/>
      <c r="F22" s="3085"/>
      <c r="G22" s="3122"/>
      <c r="H22" s="3123"/>
      <c r="I22" s="1385"/>
      <c r="J22" s="1386">
        <f>G21</f>
        <v>0</v>
      </c>
      <c r="K22" s="1385"/>
      <c r="L22" s="1386">
        <f>M21</f>
        <v>0</v>
      </c>
      <c r="M22" s="3124"/>
      <c r="N22" s="3125"/>
      <c r="O22" s="3126"/>
      <c r="P22" s="3127"/>
      <c r="Q22" s="3127"/>
      <c r="R22" s="3123"/>
      <c r="S22" s="3058"/>
      <c r="T22" s="3059"/>
      <c r="U22" s="3059"/>
      <c r="V22" s="3059"/>
      <c r="W22" s="3060"/>
      <c r="X22" s="1387" t="s">
        <v>2344</v>
      </c>
      <c r="Y22" s="1388"/>
      <c r="Z22" s="1389"/>
      <c r="AA22" s="1390" t="str">
        <f>IF(AA21="","",VLOOKUP(AA21,'シフト記号表（従来型・ユニット型共通）'!$C$6:$L$47,10,FALSE))</f>
        <v/>
      </c>
      <c r="AB22" s="1391" t="str">
        <f>IF(AB21="","",VLOOKUP(AB21,'シフト記号表（従来型・ユニット型共通）'!$C$6:$L$47,10,FALSE))</f>
        <v/>
      </c>
      <c r="AC22" s="1391" t="str">
        <f>IF(AC21="","",VLOOKUP(AC21,'シフト記号表（従来型・ユニット型共通）'!$C$6:$L$47,10,FALSE))</f>
        <v/>
      </c>
      <c r="AD22" s="1391" t="str">
        <f>IF(AD21="","",VLOOKUP(AD21,'シフト記号表（従来型・ユニット型共通）'!$C$6:$L$47,10,FALSE))</f>
        <v/>
      </c>
      <c r="AE22" s="1391" t="str">
        <f>IF(AE21="","",VLOOKUP(AE21,'シフト記号表（従来型・ユニット型共通）'!$C$6:$L$47,10,FALSE))</f>
        <v/>
      </c>
      <c r="AF22" s="1391" t="str">
        <f>IF(AF21="","",VLOOKUP(AF21,'シフト記号表（従来型・ユニット型共通）'!$C$6:$L$47,10,FALSE))</f>
        <v/>
      </c>
      <c r="AG22" s="1392" t="str">
        <f>IF(AG21="","",VLOOKUP(AG21,'シフト記号表（従来型・ユニット型共通）'!$C$6:$L$47,10,FALSE))</f>
        <v/>
      </c>
      <c r="AH22" s="1390" t="str">
        <f>IF(AH21="","",VLOOKUP(AH21,'シフト記号表（従来型・ユニット型共通）'!$C$6:$L$47,10,FALSE))</f>
        <v/>
      </c>
      <c r="AI22" s="1391" t="str">
        <f>IF(AI21="","",VLOOKUP(AI21,'シフト記号表（従来型・ユニット型共通）'!$C$6:$L$47,10,FALSE))</f>
        <v/>
      </c>
      <c r="AJ22" s="1391" t="str">
        <f>IF(AJ21="","",VLOOKUP(AJ21,'シフト記号表（従来型・ユニット型共通）'!$C$6:$L$47,10,FALSE))</f>
        <v/>
      </c>
      <c r="AK22" s="1391" t="str">
        <f>IF(AK21="","",VLOOKUP(AK21,'シフト記号表（従来型・ユニット型共通）'!$C$6:$L$47,10,FALSE))</f>
        <v/>
      </c>
      <c r="AL22" s="1391" t="str">
        <f>IF(AL21="","",VLOOKUP(AL21,'シフト記号表（従来型・ユニット型共通）'!$C$6:$L$47,10,FALSE))</f>
        <v/>
      </c>
      <c r="AM22" s="1391" t="str">
        <f>IF(AM21="","",VLOOKUP(AM21,'シフト記号表（従来型・ユニット型共通）'!$C$6:$L$47,10,FALSE))</f>
        <v/>
      </c>
      <c r="AN22" s="1392" t="str">
        <f>IF(AN21="","",VLOOKUP(AN21,'シフト記号表（従来型・ユニット型共通）'!$C$6:$L$47,10,FALSE))</f>
        <v/>
      </c>
      <c r="AO22" s="1390" t="str">
        <f>IF(AO21="","",VLOOKUP(AO21,'シフト記号表（従来型・ユニット型共通）'!$C$6:$L$47,10,FALSE))</f>
        <v/>
      </c>
      <c r="AP22" s="1391" t="str">
        <f>IF(AP21="","",VLOOKUP(AP21,'シフト記号表（従来型・ユニット型共通）'!$C$6:$L$47,10,FALSE))</f>
        <v/>
      </c>
      <c r="AQ22" s="1391" t="str">
        <f>IF(AQ21="","",VLOOKUP(AQ21,'シフト記号表（従来型・ユニット型共通）'!$C$6:$L$47,10,FALSE))</f>
        <v/>
      </c>
      <c r="AR22" s="1391" t="str">
        <f>IF(AR21="","",VLOOKUP(AR21,'シフト記号表（従来型・ユニット型共通）'!$C$6:$L$47,10,FALSE))</f>
        <v/>
      </c>
      <c r="AS22" s="1391" t="str">
        <f>IF(AS21="","",VLOOKUP(AS21,'シフト記号表（従来型・ユニット型共通）'!$C$6:$L$47,10,FALSE))</f>
        <v/>
      </c>
      <c r="AT22" s="1391" t="str">
        <f>IF(AT21="","",VLOOKUP(AT21,'シフト記号表（従来型・ユニット型共通）'!$C$6:$L$47,10,FALSE))</f>
        <v/>
      </c>
      <c r="AU22" s="1392" t="str">
        <f>IF(AU21="","",VLOOKUP(AU21,'シフト記号表（従来型・ユニット型共通）'!$C$6:$L$47,10,FALSE))</f>
        <v/>
      </c>
      <c r="AV22" s="1390" t="str">
        <f>IF(AV21="","",VLOOKUP(AV21,'シフト記号表（従来型・ユニット型共通）'!$C$6:$L$47,10,FALSE))</f>
        <v/>
      </c>
      <c r="AW22" s="1391" t="str">
        <f>IF(AW21="","",VLOOKUP(AW21,'シフト記号表（従来型・ユニット型共通）'!$C$6:$L$47,10,FALSE))</f>
        <v/>
      </c>
      <c r="AX22" s="1391" t="str">
        <f>IF(AX21="","",VLOOKUP(AX21,'シフト記号表（従来型・ユニット型共通）'!$C$6:$L$47,10,FALSE))</f>
        <v/>
      </c>
      <c r="AY22" s="1391" t="str">
        <f>IF(AY21="","",VLOOKUP(AY21,'シフト記号表（従来型・ユニット型共通）'!$C$6:$L$47,10,FALSE))</f>
        <v/>
      </c>
      <c r="AZ22" s="1391" t="str">
        <f>IF(AZ21="","",VLOOKUP(AZ21,'シフト記号表（従来型・ユニット型共通）'!$C$6:$L$47,10,FALSE))</f>
        <v/>
      </c>
      <c r="BA22" s="1391" t="str">
        <f>IF(BA21="","",VLOOKUP(BA21,'シフト記号表（従来型・ユニット型共通）'!$C$6:$L$47,10,FALSE))</f>
        <v/>
      </c>
      <c r="BB22" s="1392" t="str">
        <f>IF(BB21="","",VLOOKUP(BB21,'シフト記号表（従来型・ユニット型共通）'!$C$6:$L$47,10,FALSE))</f>
        <v/>
      </c>
      <c r="BC22" s="1390" t="str">
        <f>IF(BC21="","",VLOOKUP(BC21,'シフト記号表（従来型・ユニット型共通）'!$C$6:$L$47,10,FALSE))</f>
        <v/>
      </c>
      <c r="BD22" s="1391" t="str">
        <f>IF(BD21="","",VLOOKUP(BD21,'シフト記号表（従来型・ユニット型共通）'!$C$6:$L$47,10,FALSE))</f>
        <v/>
      </c>
      <c r="BE22" s="1391" t="str">
        <f>IF(BE21="","",VLOOKUP(BE21,'シフト記号表（従来型・ユニット型共通）'!$C$6:$L$47,10,FALSE))</f>
        <v/>
      </c>
      <c r="BF22" s="3119">
        <f>IF($BI$3="４週",SUM(AA22:BB22),IF($BI$3="暦月",SUM(AA22:BE22),""))</f>
        <v>0</v>
      </c>
      <c r="BG22" s="3120"/>
      <c r="BH22" s="3121">
        <f>IF($BI$3="４週",BF22/4,IF($BI$3="暦月",(BF22/($BI$8/7)),""))</f>
        <v>0</v>
      </c>
      <c r="BI22" s="3120"/>
      <c r="BJ22" s="3116"/>
      <c r="BK22" s="3117"/>
      <c r="BL22" s="3117"/>
      <c r="BM22" s="3117"/>
      <c r="BN22" s="3118"/>
    </row>
    <row r="23" spans="2:66" ht="20.25" customHeight="1" x14ac:dyDescent="0.2">
      <c r="B23" s="3079">
        <f>B21+1</f>
        <v>4</v>
      </c>
      <c r="C23" s="3081"/>
      <c r="D23" s="3083"/>
      <c r="E23" s="3084"/>
      <c r="F23" s="3085"/>
      <c r="G23" s="3089"/>
      <c r="H23" s="3090"/>
      <c r="I23" s="1385"/>
      <c r="J23" s="1386"/>
      <c r="K23" s="1385"/>
      <c r="L23" s="1386"/>
      <c r="M23" s="3093"/>
      <c r="N23" s="3094"/>
      <c r="O23" s="3097"/>
      <c r="P23" s="3098"/>
      <c r="Q23" s="3098"/>
      <c r="R23" s="3090"/>
      <c r="S23" s="3058"/>
      <c r="T23" s="3059"/>
      <c r="U23" s="3059"/>
      <c r="V23" s="3059"/>
      <c r="W23" s="3060"/>
      <c r="X23" s="1395" t="s">
        <v>2341</v>
      </c>
      <c r="Y23" s="1396"/>
      <c r="Z23" s="1397"/>
      <c r="AA23" s="1398"/>
      <c r="AB23" s="1399"/>
      <c r="AC23" s="1399"/>
      <c r="AD23" s="1399"/>
      <c r="AE23" s="1399"/>
      <c r="AF23" s="1399"/>
      <c r="AG23" s="1400"/>
      <c r="AH23" s="1398"/>
      <c r="AI23" s="1399"/>
      <c r="AJ23" s="1399"/>
      <c r="AK23" s="1399"/>
      <c r="AL23" s="1399"/>
      <c r="AM23" s="1399"/>
      <c r="AN23" s="1400"/>
      <c r="AO23" s="1398"/>
      <c r="AP23" s="1399"/>
      <c r="AQ23" s="1399"/>
      <c r="AR23" s="1399"/>
      <c r="AS23" s="1399"/>
      <c r="AT23" s="1399"/>
      <c r="AU23" s="1400"/>
      <c r="AV23" s="1398"/>
      <c r="AW23" s="1399"/>
      <c r="AX23" s="1399"/>
      <c r="AY23" s="1399"/>
      <c r="AZ23" s="1399"/>
      <c r="BA23" s="1399"/>
      <c r="BB23" s="1400"/>
      <c r="BC23" s="1398"/>
      <c r="BD23" s="1399"/>
      <c r="BE23" s="1401"/>
      <c r="BF23" s="3064"/>
      <c r="BG23" s="3065"/>
      <c r="BH23" s="3066"/>
      <c r="BI23" s="3067"/>
      <c r="BJ23" s="3068"/>
      <c r="BK23" s="3069"/>
      <c r="BL23" s="3069"/>
      <c r="BM23" s="3069"/>
      <c r="BN23" s="3070"/>
    </row>
    <row r="24" spans="2:66" ht="20.25" customHeight="1" x14ac:dyDescent="0.2">
      <c r="B24" s="3107"/>
      <c r="C24" s="3108"/>
      <c r="D24" s="3109"/>
      <c r="E24" s="3084"/>
      <c r="F24" s="3085"/>
      <c r="G24" s="3122"/>
      <c r="H24" s="3123"/>
      <c r="I24" s="1385"/>
      <c r="J24" s="1386">
        <f>G23</f>
        <v>0</v>
      </c>
      <c r="K24" s="1385"/>
      <c r="L24" s="1386">
        <f>M23</f>
        <v>0</v>
      </c>
      <c r="M24" s="3124"/>
      <c r="N24" s="3125"/>
      <c r="O24" s="3126"/>
      <c r="P24" s="3127"/>
      <c r="Q24" s="3127"/>
      <c r="R24" s="3123"/>
      <c r="S24" s="3058"/>
      <c r="T24" s="3059"/>
      <c r="U24" s="3059"/>
      <c r="V24" s="3059"/>
      <c r="W24" s="3060"/>
      <c r="X24" s="1387" t="s">
        <v>2344</v>
      </c>
      <c r="Y24" s="1388"/>
      <c r="Z24" s="1389"/>
      <c r="AA24" s="1390" t="str">
        <f>IF(AA23="","",VLOOKUP(AA23,'シフト記号表（従来型・ユニット型共通）'!$C$6:$L$47,10,FALSE))</f>
        <v/>
      </c>
      <c r="AB24" s="1391" t="str">
        <f>IF(AB23="","",VLOOKUP(AB23,'シフト記号表（従来型・ユニット型共通）'!$C$6:$L$47,10,FALSE))</f>
        <v/>
      </c>
      <c r="AC24" s="1391" t="str">
        <f>IF(AC23="","",VLOOKUP(AC23,'シフト記号表（従来型・ユニット型共通）'!$C$6:$L$47,10,FALSE))</f>
        <v/>
      </c>
      <c r="AD24" s="1391" t="str">
        <f>IF(AD23="","",VLOOKUP(AD23,'シフト記号表（従来型・ユニット型共通）'!$C$6:$L$47,10,FALSE))</f>
        <v/>
      </c>
      <c r="AE24" s="1391" t="str">
        <f>IF(AE23="","",VLOOKUP(AE23,'シフト記号表（従来型・ユニット型共通）'!$C$6:$L$47,10,FALSE))</f>
        <v/>
      </c>
      <c r="AF24" s="1391" t="str">
        <f>IF(AF23="","",VLOOKUP(AF23,'シフト記号表（従来型・ユニット型共通）'!$C$6:$L$47,10,FALSE))</f>
        <v/>
      </c>
      <c r="AG24" s="1392" t="str">
        <f>IF(AG23="","",VLOOKUP(AG23,'シフト記号表（従来型・ユニット型共通）'!$C$6:$L$47,10,FALSE))</f>
        <v/>
      </c>
      <c r="AH24" s="1390" t="str">
        <f>IF(AH23="","",VLOOKUP(AH23,'シフト記号表（従来型・ユニット型共通）'!$C$6:$L$47,10,FALSE))</f>
        <v/>
      </c>
      <c r="AI24" s="1391" t="str">
        <f>IF(AI23="","",VLOOKUP(AI23,'シフト記号表（従来型・ユニット型共通）'!$C$6:$L$47,10,FALSE))</f>
        <v/>
      </c>
      <c r="AJ24" s="1391" t="str">
        <f>IF(AJ23="","",VLOOKUP(AJ23,'シフト記号表（従来型・ユニット型共通）'!$C$6:$L$47,10,FALSE))</f>
        <v/>
      </c>
      <c r="AK24" s="1391" t="str">
        <f>IF(AK23="","",VLOOKUP(AK23,'シフト記号表（従来型・ユニット型共通）'!$C$6:$L$47,10,FALSE))</f>
        <v/>
      </c>
      <c r="AL24" s="1391" t="str">
        <f>IF(AL23="","",VLOOKUP(AL23,'シフト記号表（従来型・ユニット型共通）'!$C$6:$L$47,10,FALSE))</f>
        <v/>
      </c>
      <c r="AM24" s="1391" t="str">
        <f>IF(AM23="","",VLOOKUP(AM23,'シフト記号表（従来型・ユニット型共通）'!$C$6:$L$47,10,FALSE))</f>
        <v/>
      </c>
      <c r="AN24" s="1392" t="str">
        <f>IF(AN23="","",VLOOKUP(AN23,'シフト記号表（従来型・ユニット型共通）'!$C$6:$L$47,10,FALSE))</f>
        <v/>
      </c>
      <c r="AO24" s="1390" t="str">
        <f>IF(AO23="","",VLOOKUP(AO23,'シフト記号表（従来型・ユニット型共通）'!$C$6:$L$47,10,FALSE))</f>
        <v/>
      </c>
      <c r="AP24" s="1391" t="str">
        <f>IF(AP23="","",VLOOKUP(AP23,'シフト記号表（従来型・ユニット型共通）'!$C$6:$L$47,10,FALSE))</f>
        <v/>
      </c>
      <c r="AQ24" s="1391" t="str">
        <f>IF(AQ23="","",VLOOKUP(AQ23,'シフト記号表（従来型・ユニット型共通）'!$C$6:$L$47,10,FALSE))</f>
        <v/>
      </c>
      <c r="AR24" s="1391" t="str">
        <f>IF(AR23="","",VLOOKUP(AR23,'シフト記号表（従来型・ユニット型共通）'!$C$6:$L$47,10,FALSE))</f>
        <v/>
      </c>
      <c r="AS24" s="1391" t="str">
        <f>IF(AS23="","",VLOOKUP(AS23,'シフト記号表（従来型・ユニット型共通）'!$C$6:$L$47,10,FALSE))</f>
        <v/>
      </c>
      <c r="AT24" s="1391" t="str">
        <f>IF(AT23="","",VLOOKUP(AT23,'シフト記号表（従来型・ユニット型共通）'!$C$6:$L$47,10,FALSE))</f>
        <v/>
      </c>
      <c r="AU24" s="1392" t="str">
        <f>IF(AU23="","",VLOOKUP(AU23,'シフト記号表（従来型・ユニット型共通）'!$C$6:$L$47,10,FALSE))</f>
        <v/>
      </c>
      <c r="AV24" s="1390" t="str">
        <f>IF(AV23="","",VLOOKUP(AV23,'シフト記号表（従来型・ユニット型共通）'!$C$6:$L$47,10,FALSE))</f>
        <v/>
      </c>
      <c r="AW24" s="1391" t="str">
        <f>IF(AW23="","",VLOOKUP(AW23,'シフト記号表（従来型・ユニット型共通）'!$C$6:$L$47,10,FALSE))</f>
        <v/>
      </c>
      <c r="AX24" s="1391" t="str">
        <f>IF(AX23="","",VLOOKUP(AX23,'シフト記号表（従来型・ユニット型共通）'!$C$6:$L$47,10,FALSE))</f>
        <v/>
      </c>
      <c r="AY24" s="1391" t="str">
        <f>IF(AY23="","",VLOOKUP(AY23,'シフト記号表（従来型・ユニット型共通）'!$C$6:$L$47,10,FALSE))</f>
        <v/>
      </c>
      <c r="AZ24" s="1391" t="str">
        <f>IF(AZ23="","",VLOOKUP(AZ23,'シフト記号表（従来型・ユニット型共通）'!$C$6:$L$47,10,FALSE))</f>
        <v/>
      </c>
      <c r="BA24" s="1391" t="str">
        <f>IF(BA23="","",VLOOKUP(BA23,'シフト記号表（従来型・ユニット型共通）'!$C$6:$L$47,10,FALSE))</f>
        <v/>
      </c>
      <c r="BB24" s="1392" t="str">
        <f>IF(BB23="","",VLOOKUP(BB23,'シフト記号表（従来型・ユニット型共通）'!$C$6:$L$47,10,FALSE))</f>
        <v/>
      </c>
      <c r="BC24" s="1390" t="str">
        <f>IF(BC23="","",VLOOKUP(BC23,'シフト記号表（従来型・ユニット型共通）'!$C$6:$L$47,10,FALSE))</f>
        <v/>
      </c>
      <c r="BD24" s="1391" t="str">
        <f>IF(BD23="","",VLOOKUP(BD23,'シフト記号表（従来型・ユニット型共通）'!$C$6:$L$47,10,FALSE))</f>
        <v/>
      </c>
      <c r="BE24" s="1391" t="str">
        <f>IF(BE23="","",VLOOKUP(BE23,'シフト記号表（従来型・ユニット型共通）'!$C$6:$L$47,10,FALSE))</f>
        <v/>
      </c>
      <c r="BF24" s="3119">
        <f>IF($BI$3="４週",SUM(AA24:BB24),IF($BI$3="暦月",SUM(AA24:BE24),""))</f>
        <v>0</v>
      </c>
      <c r="BG24" s="3120"/>
      <c r="BH24" s="3121">
        <f>IF($BI$3="４週",BF24/4,IF($BI$3="暦月",(BF24/($BI$8/7)),""))</f>
        <v>0</v>
      </c>
      <c r="BI24" s="3120"/>
      <c r="BJ24" s="3116"/>
      <c r="BK24" s="3117"/>
      <c r="BL24" s="3117"/>
      <c r="BM24" s="3117"/>
      <c r="BN24" s="3118"/>
    </row>
    <row r="25" spans="2:66" ht="20.25" customHeight="1" x14ac:dyDescent="0.2">
      <c r="B25" s="3079">
        <f>B23+1</f>
        <v>5</v>
      </c>
      <c r="C25" s="3081"/>
      <c r="D25" s="3083"/>
      <c r="E25" s="3084"/>
      <c r="F25" s="3085"/>
      <c r="G25" s="3089"/>
      <c r="H25" s="3090"/>
      <c r="I25" s="1385"/>
      <c r="J25" s="1386"/>
      <c r="K25" s="1385"/>
      <c r="L25" s="1386"/>
      <c r="M25" s="3093"/>
      <c r="N25" s="3094"/>
      <c r="O25" s="3097"/>
      <c r="P25" s="3098"/>
      <c r="Q25" s="3098"/>
      <c r="R25" s="3090"/>
      <c r="S25" s="3058"/>
      <c r="T25" s="3059"/>
      <c r="U25" s="3059"/>
      <c r="V25" s="3059"/>
      <c r="W25" s="3060"/>
      <c r="X25" s="1395" t="s">
        <v>2341</v>
      </c>
      <c r="Y25" s="1396"/>
      <c r="Z25" s="1397"/>
      <c r="AA25" s="1398"/>
      <c r="AB25" s="1399"/>
      <c r="AC25" s="1399"/>
      <c r="AD25" s="1399"/>
      <c r="AE25" s="1399"/>
      <c r="AF25" s="1399"/>
      <c r="AG25" s="1400"/>
      <c r="AH25" s="1398"/>
      <c r="AI25" s="1399"/>
      <c r="AJ25" s="1399"/>
      <c r="AK25" s="1399"/>
      <c r="AL25" s="1399"/>
      <c r="AM25" s="1399"/>
      <c r="AN25" s="1400"/>
      <c r="AO25" s="1398"/>
      <c r="AP25" s="1399"/>
      <c r="AQ25" s="1399"/>
      <c r="AR25" s="1399"/>
      <c r="AS25" s="1399"/>
      <c r="AT25" s="1399"/>
      <c r="AU25" s="1400"/>
      <c r="AV25" s="1398"/>
      <c r="AW25" s="1399"/>
      <c r="AX25" s="1399"/>
      <c r="AY25" s="1399"/>
      <c r="AZ25" s="1399"/>
      <c r="BA25" s="1399"/>
      <c r="BB25" s="1400"/>
      <c r="BC25" s="1398"/>
      <c r="BD25" s="1399"/>
      <c r="BE25" s="1401"/>
      <c r="BF25" s="3064"/>
      <c r="BG25" s="3065"/>
      <c r="BH25" s="3066"/>
      <c r="BI25" s="3067"/>
      <c r="BJ25" s="3068"/>
      <c r="BK25" s="3069"/>
      <c r="BL25" s="3069"/>
      <c r="BM25" s="3069"/>
      <c r="BN25" s="3070"/>
    </row>
    <row r="26" spans="2:66" ht="20.25" customHeight="1" x14ac:dyDescent="0.2">
      <c r="B26" s="3107"/>
      <c r="C26" s="3108"/>
      <c r="D26" s="3109"/>
      <c r="E26" s="3084"/>
      <c r="F26" s="3085"/>
      <c r="G26" s="3122"/>
      <c r="H26" s="3123"/>
      <c r="I26" s="1385"/>
      <c r="J26" s="1386">
        <f>G25</f>
        <v>0</v>
      </c>
      <c r="K26" s="1385"/>
      <c r="L26" s="1386">
        <f>M25</f>
        <v>0</v>
      </c>
      <c r="M26" s="3124"/>
      <c r="N26" s="3125"/>
      <c r="O26" s="3126"/>
      <c r="P26" s="3127"/>
      <c r="Q26" s="3127"/>
      <c r="R26" s="3123"/>
      <c r="S26" s="3058"/>
      <c r="T26" s="3059"/>
      <c r="U26" s="3059"/>
      <c r="V26" s="3059"/>
      <c r="W26" s="3060"/>
      <c r="X26" s="1402" t="s">
        <v>2344</v>
      </c>
      <c r="Y26" s="1403"/>
      <c r="Z26" s="1404"/>
      <c r="AA26" s="1390" t="str">
        <f>IF(AA25="","",VLOOKUP(AA25,'シフト記号表（従来型・ユニット型共通）'!$C$6:$L$47,10,FALSE))</f>
        <v/>
      </c>
      <c r="AB26" s="1391" t="str">
        <f>IF(AB25="","",VLOOKUP(AB25,'シフト記号表（従来型・ユニット型共通）'!$C$6:$L$47,10,FALSE))</f>
        <v/>
      </c>
      <c r="AC26" s="1391" t="str">
        <f>IF(AC25="","",VLOOKUP(AC25,'シフト記号表（従来型・ユニット型共通）'!$C$6:$L$47,10,FALSE))</f>
        <v/>
      </c>
      <c r="AD26" s="1391" t="str">
        <f>IF(AD25="","",VLOOKUP(AD25,'シフト記号表（従来型・ユニット型共通）'!$C$6:$L$47,10,FALSE))</f>
        <v/>
      </c>
      <c r="AE26" s="1391" t="str">
        <f>IF(AE25="","",VLOOKUP(AE25,'シフト記号表（従来型・ユニット型共通）'!$C$6:$L$47,10,FALSE))</f>
        <v/>
      </c>
      <c r="AF26" s="1391" t="str">
        <f>IF(AF25="","",VLOOKUP(AF25,'シフト記号表（従来型・ユニット型共通）'!$C$6:$L$47,10,FALSE))</f>
        <v/>
      </c>
      <c r="AG26" s="1392" t="str">
        <f>IF(AG25="","",VLOOKUP(AG25,'シフト記号表（従来型・ユニット型共通）'!$C$6:$L$47,10,FALSE))</f>
        <v/>
      </c>
      <c r="AH26" s="1390" t="str">
        <f>IF(AH25="","",VLOOKUP(AH25,'シフト記号表（従来型・ユニット型共通）'!$C$6:$L$47,10,FALSE))</f>
        <v/>
      </c>
      <c r="AI26" s="1391" t="str">
        <f>IF(AI25="","",VLOOKUP(AI25,'シフト記号表（従来型・ユニット型共通）'!$C$6:$L$47,10,FALSE))</f>
        <v/>
      </c>
      <c r="AJ26" s="1391" t="str">
        <f>IF(AJ25="","",VLOOKUP(AJ25,'シフト記号表（従来型・ユニット型共通）'!$C$6:$L$47,10,FALSE))</f>
        <v/>
      </c>
      <c r="AK26" s="1391" t="str">
        <f>IF(AK25="","",VLOOKUP(AK25,'シフト記号表（従来型・ユニット型共通）'!$C$6:$L$47,10,FALSE))</f>
        <v/>
      </c>
      <c r="AL26" s="1391" t="str">
        <f>IF(AL25="","",VLOOKUP(AL25,'シフト記号表（従来型・ユニット型共通）'!$C$6:$L$47,10,FALSE))</f>
        <v/>
      </c>
      <c r="AM26" s="1391" t="str">
        <f>IF(AM25="","",VLOOKUP(AM25,'シフト記号表（従来型・ユニット型共通）'!$C$6:$L$47,10,FALSE))</f>
        <v/>
      </c>
      <c r="AN26" s="1392" t="str">
        <f>IF(AN25="","",VLOOKUP(AN25,'シフト記号表（従来型・ユニット型共通）'!$C$6:$L$47,10,FALSE))</f>
        <v/>
      </c>
      <c r="AO26" s="1390" t="str">
        <f>IF(AO25="","",VLOOKUP(AO25,'シフト記号表（従来型・ユニット型共通）'!$C$6:$L$47,10,FALSE))</f>
        <v/>
      </c>
      <c r="AP26" s="1391" t="str">
        <f>IF(AP25="","",VLOOKUP(AP25,'シフト記号表（従来型・ユニット型共通）'!$C$6:$L$47,10,FALSE))</f>
        <v/>
      </c>
      <c r="AQ26" s="1391" t="str">
        <f>IF(AQ25="","",VLOOKUP(AQ25,'シフト記号表（従来型・ユニット型共通）'!$C$6:$L$47,10,FALSE))</f>
        <v/>
      </c>
      <c r="AR26" s="1391" t="str">
        <f>IF(AR25="","",VLOOKUP(AR25,'シフト記号表（従来型・ユニット型共通）'!$C$6:$L$47,10,FALSE))</f>
        <v/>
      </c>
      <c r="AS26" s="1391" t="str">
        <f>IF(AS25="","",VLOOKUP(AS25,'シフト記号表（従来型・ユニット型共通）'!$C$6:$L$47,10,FALSE))</f>
        <v/>
      </c>
      <c r="AT26" s="1391" t="str">
        <f>IF(AT25="","",VLOOKUP(AT25,'シフト記号表（従来型・ユニット型共通）'!$C$6:$L$47,10,FALSE))</f>
        <v/>
      </c>
      <c r="AU26" s="1392" t="str">
        <f>IF(AU25="","",VLOOKUP(AU25,'シフト記号表（従来型・ユニット型共通）'!$C$6:$L$47,10,FALSE))</f>
        <v/>
      </c>
      <c r="AV26" s="1390" t="str">
        <f>IF(AV25="","",VLOOKUP(AV25,'シフト記号表（従来型・ユニット型共通）'!$C$6:$L$47,10,FALSE))</f>
        <v/>
      </c>
      <c r="AW26" s="1391" t="str">
        <f>IF(AW25="","",VLOOKUP(AW25,'シフト記号表（従来型・ユニット型共通）'!$C$6:$L$47,10,FALSE))</f>
        <v/>
      </c>
      <c r="AX26" s="1391" t="str">
        <f>IF(AX25="","",VLOOKUP(AX25,'シフト記号表（従来型・ユニット型共通）'!$C$6:$L$47,10,FALSE))</f>
        <v/>
      </c>
      <c r="AY26" s="1391" t="str">
        <f>IF(AY25="","",VLOOKUP(AY25,'シフト記号表（従来型・ユニット型共通）'!$C$6:$L$47,10,FALSE))</f>
        <v/>
      </c>
      <c r="AZ26" s="1391" t="str">
        <f>IF(AZ25="","",VLOOKUP(AZ25,'シフト記号表（従来型・ユニット型共通）'!$C$6:$L$47,10,FALSE))</f>
        <v/>
      </c>
      <c r="BA26" s="1391" t="str">
        <f>IF(BA25="","",VLOOKUP(BA25,'シフト記号表（従来型・ユニット型共通）'!$C$6:$L$47,10,FALSE))</f>
        <v/>
      </c>
      <c r="BB26" s="1392" t="str">
        <f>IF(BB25="","",VLOOKUP(BB25,'シフト記号表（従来型・ユニット型共通）'!$C$6:$L$47,10,FALSE))</f>
        <v/>
      </c>
      <c r="BC26" s="1390" t="str">
        <f>IF(BC25="","",VLOOKUP(BC25,'シフト記号表（従来型・ユニット型共通）'!$C$6:$L$47,10,FALSE))</f>
        <v/>
      </c>
      <c r="BD26" s="1391" t="str">
        <f>IF(BD25="","",VLOOKUP(BD25,'シフト記号表（従来型・ユニット型共通）'!$C$6:$L$47,10,FALSE))</f>
        <v/>
      </c>
      <c r="BE26" s="1391" t="str">
        <f>IF(BE25="","",VLOOKUP(BE25,'シフト記号表（従来型・ユニット型共通）'!$C$6:$L$47,10,FALSE))</f>
        <v/>
      </c>
      <c r="BF26" s="3119">
        <f>IF($BI$3="４週",SUM(AA26:BB26),IF($BI$3="暦月",SUM(AA26:BE26),""))</f>
        <v>0</v>
      </c>
      <c r="BG26" s="3120"/>
      <c r="BH26" s="3121">
        <f>IF($BI$3="４週",BF26/4,IF($BI$3="暦月",(BF26/($BI$8/7)),""))</f>
        <v>0</v>
      </c>
      <c r="BI26" s="3120"/>
      <c r="BJ26" s="3116"/>
      <c r="BK26" s="3117"/>
      <c r="BL26" s="3117"/>
      <c r="BM26" s="3117"/>
      <c r="BN26" s="3118"/>
    </row>
    <row r="27" spans="2:66" ht="20.25" customHeight="1" x14ac:dyDescent="0.2">
      <c r="B27" s="3079">
        <f>B25+1</f>
        <v>6</v>
      </c>
      <c r="C27" s="3081"/>
      <c r="D27" s="3083"/>
      <c r="E27" s="3084"/>
      <c r="F27" s="3085"/>
      <c r="G27" s="3089"/>
      <c r="H27" s="3090"/>
      <c r="I27" s="1385"/>
      <c r="J27" s="1386"/>
      <c r="K27" s="1385"/>
      <c r="L27" s="1386"/>
      <c r="M27" s="3093"/>
      <c r="N27" s="3094"/>
      <c r="O27" s="3097"/>
      <c r="P27" s="3098"/>
      <c r="Q27" s="3098"/>
      <c r="R27" s="3090"/>
      <c r="S27" s="3058"/>
      <c r="T27" s="3059"/>
      <c r="U27" s="3059"/>
      <c r="V27" s="3059"/>
      <c r="W27" s="3060"/>
      <c r="X27" s="1405" t="s">
        <v>2341</v>
      </c>
      <c r="Z27" s="1406"/>
      <c r="AA27" s="1398"/>
      <c r="AB27" s="1399"/>
      <c r="AC27" s="1399"/>
      <c r="AD27" s="1399"/>
      <c r="AE27" s="1399"/>
      <c r="AF27" s="1399"/>
      <c r="AG27" s="1400"/>
      <c r="AH27" s="1398"/>
      <c r="AI27" s="1399"/>
      <c r="AJ27" s="1399"/>
      <c r="AK27" s="1399"/>
      <c r="AL27" s="1399"/>
      <c r="AM27" s="1399"/>
      <c r="AN27" s="1400"/>
      <c r="AO27" s="1398"/>
      <c r="AP27" s="1399"/>
      <c r="AQ27" s="1399"/>
      <c r="AR27" s="1399"/>
      <c r="AS27" s="1399"/>
      <c r="AT27" s="1399"/>
      <c r="AU27" s="1400"/>
      <c r="AV27" s="1398"/>
      <c r="AW27" s="1399"/>
      <c r="AX27" s="1399"/>
      <c r="AY27" s="1399"/>
      <c r="AZ27" s="1399"/>
      <c r="BA27" s="1399"/>
      <c r="BB27" s="1400"/>
      <c r="BC27" s="1398"/>
      <c r="BD27" s="1399"/>
      <c r="BE27" s="1401"/>
      <c r="BF27" s="3064"/>
      <c r="BG27" s="3065"/>
      <c r="BH27" s="3066"/>
      <c r="BI27" s="3067"/>
      <c r="BJ27" s="3068"/>
      <c r="BK27" s="3069"/>
      <c r="BL27" s="3069"/>
      <c r="BM27" s="3069"/>
      <c r="BN27" s="3070"/>
    </row>
    <row r="28" spans="2:66" ht="20.25" customHeight="1" x14ac:dyDescent="0.2">
      <c r="B28" s="3107"/>
      <c r="C28" s="3108"/>
      <c r="D28" s="3109"/>
      <c r="E28" s="3084"/>
      <c r="F28" s="3085"/>
      <c r="G28" s="3122"/>
      <c r="H28" s="3123"/>
      <c r="I28" s="1385"/>
      <c r="J28" s="1386">
        <f>G27</f>
        <v>0</v>
      </c>
      <c r="K28" s="1385"/>
      <c r="L28" s="1386">
        <f>M27</f>
        <v>0</v>
      </c>
      <c r="M28" s="3124"/>
      <c r="N28" s="3125"/>
      <c r="O28" s="3126"/>
      <c r="P28" s="3127"/>
      <c r="Q28" s="3127"/>
      <c r="R28" s="3123"/>
      <c r="S28" s="3058"/>
      <c r="T28" s="3059"/>
      <c r="U28" s="3059"/>
      <c r="V28" s="3059"/>
      <c r="W28" s="3060"/>
      <c r="X28" s="1387" t="s">
        <v>2344</v>
      </c>
      <c r="Y28" s="1388"/>
      <c r="Z28" s="1389"/>
      <c r="AA28" s="1390" t="str">
        <f>IF(AA27="","",VLOOKUP(AA27,'シフト記号表（従来型・ユニット型共通）'!$C$6:$L$47,10,FALSE))</f>
        <v/>
      </c>
      <c r="AB28" s="1391" t="str">
        <f>IF(AB27="","",VLOOKUP(AB27,'シフト記号表（従来型・ユニット型共通）'!$C$6:$L$47,10,FALSE))</f>
        <v/>
      </c>
      <c r="AC28" s="1391" t="str">
        <f>IF(AC27="","",VLOOKUP(AC27,'シフト記号表（従来型・ユニット型共通）'!$C$6:$L$47,10,FALSE))</f>
        <v/>
      </c>
      <c r="AD28" s="1391" t="str">
        <f>IF(AD27="","",VLOOKUP(AD27,'シフト記号表（従来型・ユニット型共通）'!$C$6:$L$47,10,FALSE))</f>
        <v/>
      </c>
      <c r="AE28" s="1391" t="str">
        <f>IF(AE27="","",VLOOKUP(AE27,'シフト記号表（従来型・ユニット型共通）'!$C$6:$L$47,10,FALSE))</f>
        <v/>
      </c>
      <c r="AF28" s="1391" t="str">
        <f>IF(AF27="","",VLOOKUP(AF27,'シフト記号表（従来型・ユニット型共通）'!$C$6:$L$47,10,FALSE))</f>
        <v/>
      </c>
      <c r="AG28" s="1392" t="str">
        <f>IF(AG27="","",VLOOKUP(AG27,'シフト記号表（従来型・ユニット型共通）'!$C$6:$L$47,10,FALSE))</f>
        <v/>
      </c>
      <c r="AH28" s="1390" t="str">
        <f>IF(AH27="","",VLOOKUP(AH27,'シフト記号表（従来型・ユニット型共通）'!$C$6:$L$47,10,FALSE))</f>
        <v/>
      </c>
      <c r="AI28" s="1391" t="str">
        <f>IF(AI27="","",VLOOKUP(AI27,'シフト記号表（従来型・ユニット型共通）'!$C$6:$L$47,10,FALSE))</f>
        <v/>
      </c>
      <c r="AJ28" s="1391" t="str">
        <f>IF(AJ27="","",VLOOKUP(AJ27,'シフト記号表（従来型・ユニット型共通）'!$C$6:$L$47,10,FALSE))</f>
        <v/>
      </c>
      <c r="AK28" s="1391" t="str">
        <f>IF(AK27="","",VLOOKUP(AK27,'シフト記号表（従来型・ユニット型共通）'!$C$6:$L$47,10,FALSE))</f>
        <v/>
      </c>
      <c r="AL28" s="1391" t="str">
        <f>IF(AL27="","",VLOOKUP(AL27,'シフト記号表（従来型・ユニット型共通）'!$C$6:$L$47,10,FALSE))</f>
        <v/>
      </c>
      <c r="AM28" s="1391" t="str">
        <f>IF(AM27="","",VLOOKUP(AM27,'シフト記号表（従来型・ユニット型共通）'!$C$6:$L$47,10,FALSE))</f>
        <v/>
      </c>
      <c r="AN28" s="1392" t="str">
        <f>IF(AN27="","",VLOOKUP(AN27,'シフト記号表（従来型・ユニット型共通）'!$C$6:$L$47,10,FALSE))</f>
        <v/>
      </c>
      <c r="AO28" s="1390" t="str">
        <f>IF(AO27="","",VLOOKUP(AO27,'シフト記号表（従来型・ユニット型共通）'!$C$6:$L$47,10,FALSE))</f>
        <v/>
      </c>
      <c r="AP28" s="1391" t="str">
        <f>IF(AP27="","",VLOOKUP(AP27,'シフト記号表（従来型・ユニット型共通）'!$C$6:$L$47,10,FALSE))</f>
        <v/>
      </c>
      <c r="AQ28" s="1391" t="str">
        <f>IF(AQ27="","",VLOOKUP(AQ27,'シフト記号表（従来型・ユニット型共通）'!$C$6:$L$47,10,FALSE))</f>
        <v/>
      </c>
      <c r="AR28" s="1391" t="str">
        <f>IF(AR27="","",VLOOKUP(AR27,'シフト記号表（従来型・ユニット型共通）'!$C$6:$L$47,10,FALSE))</f>
        <v/>
      </c>
      <c r="AS28" s="1391" t="str">
        <f>IF(AS27="","",VLOOKUP(AS27,'シフト記号表（従来型・ユニット型共通）'!$C$6:$L$47,10,FALSE))</f>
        <v/>
      </c>
      <c r="AT28" s="1391" t="str">
        <f>IF(AT27="","",VLOOKUP(AT27,'シフト記号表（従来型・ユニット型共通）'!$C$6:$L$47,10,FALSE))</f>
        <v/>
      </c>
      <c r="AU28" s="1392" t="str">
        <f>IF(AU27="","",VLOOKUP(AU27,'シフト記号表（従来型・ユニット型共通）'!$C$6:$L$47,10,FALSE))</f>
        <v/>
      </c>
      <c r="AV28" s="1390" t="str">
        <f>IF(AV27="","",VLOOKUP(AV27,'シフト記号表（従来型・ユニット型共通）'!$C$6:$L$47,10,FALSE))</f>
        <v/>
      </c>
      <c r="AW28" s="1391" t="str">
        <f>IF(AW27="","",VLOOKUP(AW27,'シフト記号表（従来型・ユニット型共通）'!$C$6:$L$47,10,FALSE))</f>
        <v/>
      </c>
      <c r="AX28" s="1391" t="str">
        <f>IF(AX27="","",VLOOKUP(AX27,'シフト記号表（従来型・ユニット型共通）'!$C$6:$L$47,10,FALSE))</f>
        <v/>
      </c>
      <c r="AY28" s="1391" t="str">
        <f>IF(AY27="","",VLOOKUP(AY27,'シフト記号表（従来型・ユニット型共通）'!$C$6:$L$47,10,FALSE))</f>
        <v/>
      </c>
      <c r="AZ28" s="1391" t="str">
        <f>IF(AZ27="","",VLOOKUP(AZ27,'シフト記号表（従来型・ユニット型共通）'!$C$6:$L$47,10,FALSE))</f>
        <v/>
      </c>
      <c r="BA28" s="1391" t="str">
        <f>IF(BA27="","",VLOOKUP(BA27,'シフト記号表（従来型・ユニット型共通）'!$C$6:$L$47,10,FALSE))</f>
        <v/>
      </c>
      <c r="BB28" s="1392" t="str">
        <f>IF(BB27="","",VLOOKUP(BB27,'シフト記号表（従来型・ユニット型共通）'!$C$6:$L$47,10,FALSE))</f>
        <v/>
      </c>
      <c r="BC28" s="1390" t="str">
        <f>IF(BC27="","",VLOOKUP(BC27,'シフト記号表（従来型・ユニット型共通）'!$C$6:$L$47,10,FALSE))</f>
        <v/>
      </c>
      <c r="BD28" s="1391" t="str">
        <f>IF(BD27="","",VLOOKUP(BD27,'シフト記号表（従来型・ユニット型共通）'!$C$6:$L$47,10,FALSE))</f>
        <v/>
      </c>
      <c r="BE28" s="1391" t="str">
        <f>IF(BE27="","",VLOOKUP(BE27,'シフト記号表（従来型・ユニット型共通）'!$C$6:$L$47,10,FALSE))</f>
        <v/>
      </c>
      <c r="BF28" s="3119">
        <f>IF($BI$3="４週",SUM(AA28:BB28),IF($BI$3="暦月",SUM(AA28:BE28),""))</f>
        <v>0</v>
      </c>
      <c r="BG28" s="3120"/>
      <c r="BH28" s="3121">
        <f>IF($BI$3="４週",BF28/4,IF($BI$3="暦月",(BF28/($BI$8/7)),""))</f>
        <v>0</v>
      </c>
      <c r="BI28" s="3120"/>
      <c r="BJ28" s="3116"/>
      <c r="BK28" s="3117"/>
      <c r="BL28" s="3117"/>
      <c r="BM28" s="3117"/>
      <c r="BN28" s="3118"/>
    </row>
    <row r="29" spans="2:66" ht="20.25" customHeight="1" x14ac:dyDescent="0.2">
      <c r="B29" s="3079">
        <f>B27+1</f>
        <v>7</v>
      </c>
      <c r="C29" s="3081"/>
      <c r="D29" s="3083"/>
      <c r="E29" s="3084"/>
      <c r="F29" s="3085"/>
      <c r="G29" s="3089"/>
      <c r="H29" s="3090"/>
      <c r="I29" s="1385"/>
      <c r="J29" s="1386"/>
      <c r="K29" s="1385"/>
      <c r="L29" s="1386"/>
      <c r="M29" s="3093"/>
      <c r="N29" s="3094"/>
      <c r="O29" s="3097"/>
      <c r="P29" s="3098"/>
      <c r="Q29" s="3098"/>
      <c r="R29" s="3090"/>
      <c r="S29" s="3058"/>
      <c r="T29" s="3059"/>
      <c r="U29" s="3059"/>
      <c r="V29" s="3059"/>
      <c r="W29" s="3060"/>
      <c r="X29" s="1395" t="s">
        <v>2341</v>
      </c>
      <c r="Y29" s="1396"/>
      <c r="Z29" s="1397"/>
      <c r="AA29" s="1398"/>
      <c r="AB29" s="1399"/>
      <c r="AC29" s="1399"/>
      <c r="AD29" s="1399"/>
      <c r="AE29" s="1399"/>
      <c r="AF29" s="1399"/>
      <c r="AG29" s="1400"/>
      <c r="AH29" s="1398"/>
      <c r="AI29" s="1399"/>
      <c r="AJ29" s="1399"/>
      <c r="AK29" s="1399"/>
      <c r="AL29" s="1399"/>
      <c r="AM29" s="1399"/>
      <c r="AN29" s="1400"/>
      <c r="AO29" s="1398"/>
      <c r="AP29" s="1399"/>
      <c r="AQ29" s="1399"/>
      <c r="AR29" s="1399"/>
      <c r="AS29" s="1399"/>
      <c r="AT29" s="1399"/>
      <c r="AU29" s="1400"/>
      <c r="AV29" s="1398"/>
      <c r="AW29" s="1399"/>
      <c r="AX29" s="1399"/>
      <c r="AY29" s="1399"/>
      <c r="AZ29" s="1399"/>
      <c r="BA29" s="1399"/>
      <c r="BB29" s="1400"/>
      <c r="BC29" s="1398"/>
      <c r="BD29" s="1399"/>
      <c r="BE29" s="1401"/>
      <c r="BF29" s="3064"/>
      <c r="BG29" s="3065"/>
      <c r="BH29" s="3066"/>
      <c r="BI29" s="3067"/>
      <c r="BJ29" s="3068"/>
      <c r="BK29" s="3069"/>
      <c r="BL29" s="3069"/>
      <c r="BM29" s="3069"/>
      <c r="BN29" s="3070"/>
    </row>
    <row r="30" spans="2:66" ht="20.25" customHeight="1" x14ac:dyDescent="0.2">
      <c r="B30" s="3107"/>
      <c r="C30" s="3108"/>
      <c r="D30" s="3109"/>
      <c r="E30" s="3084"/>
      <c r="F30" s="3085"/>
      <c r="G30" s="3122"/>
      <c r="H30" s="3123"/>
      <c r="I30" s="1385"/>
      <c r="J30" s="1386">
        <f>G29</f>
        <v>0</v>
      </c>
      <c r="K30" s="1385"/>
      <c r="L30" s="1386">
        <f>M29</f>
        <v>0</v>
      </c>
      <c r="M30" s="3124"/>
      <c r="N30" s="3125"/>
      <c r="O30" s="3126"/>
      <c r="P30" s="3127"/>
      <c r="Q30" s="3127"/>
      <c r="R30" s="3123"/>
      <c r="S30" s="3058"/>
      <c r="T30" s="3059"/>
      <c r="U30" s="3059"/>
      <c r="V30" s="3059"/>
      <c r="W30" s="3060"/>
      <c r="X30" s="1387" t="s">
        <v>2344</v>
      </c>
      <c r="Y30" s="1388"/>
      <c r="Z30" s="1389"/>
      <c r="AA30" s="1390" t="str">
        <f>IF(AA29="","",VLOOKUP(AA29,'シフト記号表（従来型・ユニット型共通）'!$C$6:$L$47,10,FALSE))</f>
        <v/>
      </c>
      <c r="AB30" s="1391" t="str">
        <f>IF(AB29="","",VLOOKUP(AB29,'シフト記号表（従来型・ユニット型共通）'!$C$6:$L$47,10,FALSE))</f>
        <v/>
      </c>
      <c r="AC30" s="1391" t="str">
        <f>IF(AC29="","",VLOOKUP(AC29,'シフト記号表（従来型・ユニット型共通）'!$C$6:$L$47,10,FALSE))</f>
        <v/>
      </c>
      <c r="AD30" s="1391" t="str">
        <f>IF(AD29="","",VLOOKUP(AD29,'シフト記号表（従来型・ユニット型共通）'!$C$6:$L$47,10,FALSE))</f>
        <v/>
      </c>
      <c r="AE30" s="1391" t="str">
        <f>IF(AE29="","",VLOOKUP(AE29,'シフト記号表（従来型・ユニット型共通）'!$C$6:$L$47,10,FALSE))</f>
        <v/>
      </c>
      <c r="AF30" s="1391" t="str">
        <f>IF(AF29="","",VLOOKUP(AF29,'シフト記号表（従来型・ユニット型共通）'!$C$6:$L$47,10,FALSE))</f>
        <v/>
      </c>
      <c r="AG30" s="1392" t="str">
        <f>IF(AG29="","",VLOOKUP(AG29,'シフト記号表（従来型・ユニット型共通）'!$C$6:$L$47,10,FALSE))</f>
        <v/>
      </c>
      <c r="AH30" s="1390" t="str">
        <f>IF(AH29="","",VLOOKUP(AH29,'シフト記号表（従来型・ユニット型共通）'!$C$6:$L$47,10,FALSE))</f>
        <v/>
      </c>
      <c r="AI30" s="1391" t="str">
        <f>IF(AI29="","",VLOOKUP(AI29,'シフト記号表（従来型・ユニット型共通）'!$C$6:$L$47,10,FALSE))</f>
        <v/>
      </c>
      <c r="AJ30" s="1391" t="str">
        <f>IF(AJ29="","",VLOOKUP(AJ29,'シフト記号表（従来型・ユニット型共通）'!$C$6:$L$47,10,FALSE))</f>
        <v/>
      </c>
      <c r="AK30" s="1391" t="str">
        <f>IF(AK29="","",VLOOKUP(AK29,'シフト記号表（従来型・ユニット型共通）'!$C$6:$L$47,10,FALSE))</f>
        <v/>
      </c>
      <c r="AL30" s="1391" t="str">
        <f>IF(AL29="","",VLOOKUP(AL29,'シフト記号表（従来型・ユニット型共通）'!$C$6:$L$47,10,FALSE))</f>
        <v/>
      </c>
      <c r="AM30" s="1391" t="str">
        <f>IF(AM29="","",VLOOKUP(AM29,'シフト記号表（従来型・ユニット型共通）'!$C$6:$L$47,10,FALSE))</f>
        <v/>
      </c>
      <c r="AN30" s="1392" t="str">
        <f>IF(AN29="","",VLOOKUP(AN29,'シフト記号表（従来型・ユニット型共通）'!$C$6:$L$47,10,FALSE))</f>
        <v/>
      </c>
      <c r="AO30" s="1390" t="str">
        <f>IF(AO29="","",VLOOKUP(AO29,'シフト記号表（従来型・ユニット型共通）'!$C$6:$L$47,10,FALSE))</f>
        <v/>
      </c>
      <c r="AP30" s="1391" t="str">
        <f>IF(AP29="","",VLOOKUP(AP29,'シフト記号表（従来型・ユニット型共通）'!$C$6:$L$47,10,FALSE))</f>
        <v/>
      </c>
      <c r="AQ30" s="1391" t="str">
        <f>IF(AQ29="","",VLOOKUP(AQ29,'シフト記号表（従来型・ユニット型共通）'!$C$6:$L$47,10,FALSE))</f>
        <v/>
      </c>
      <c r="AR30" s="1391" t="str">
        <f>IF(AR29="","",VLOOKUP(AR29,'シフト記号表（従来型・ユニット型共通）'!$C$6:$L$47,10,FALSE))</f>
        <v/>
      </c>
      <c r="AS30" s="1391" t="str">
        <f>IF(AS29="","",VLOOKUP(AS29,'シフト記号表（従来型・ユニット型共通）'!$C$6:$L$47,10,FALSE))</f>
        <v/>
      </c>
      <c r="AT30" s="1391" t="str">
        <f>IF(AT29="","",VLOOKUP(AT29,'シフト記号表（従来型・ユニット型共通）'!$C$6:$L$47,10,FALSE))</f>
        <v/>
      </c>
      <c r="AU30" s="1392" t="str">
        <f>IF(AU29="","",VLOOKUP(AU29,'シフト記号表（従来型・ユニット型共通）'!$C$6:$L$47,10,FALSE))</f>
        <v/>
      </c>
      <c r="AV30" s="1390" t="str">
        <f>IF(AV29="","",VLOOKUP(AV29,'シフト記号表（従来型・ユニット型共通）'!$C$6:$L$47,10,FALSE))</f>
        <v/>
      </c>
      <c r="AW30" s="1391" t="str">
        <f>IF(AW29="","",VLOOKUP(AW29,'シフト記号表（従来型・ユニット型共通）'!$C$6:$L$47,10,FALSE))</f>
        <v/>
      </c>
      <c r="AX30" s="1391" t="str">
        <f>IF(AX29="","",VLOOKUP(AX29,'シフト記号表（従来型・ユニット型共通）'!$C$6:$L$47,10,FALSE))</f>
        <v/>
      </c>
      <c r="AY30" s="1391" t="str">
        <f>IF(AY29="","",VLOOKUP(AY29,'シフト記号表（従来型・ユニット型共通）'!$C$6:$L$47,10,FALSE))</f>
        <v/>
      </c>
      <c r="AZ30" s="1391" t="str">
        <f>IF(AZ29="","",VLOOKUP(AZ29,'シフト記号表（従来型・ユニット型共通）'!$C$6:$L$47,10,FALSE))</f>
        <v/>
      </c>
      <c r="BA30" s="1391" t="str">
        <f>IF(BA29="","",VLOOKUP(BA29,'シフト記号表（従来型・ユニット型共通）'!$C$6:$L$47,10,FALSE))</f>
        <v/>
      </c>
      <c r="BB30" s="1392" t="str">
        <f>IF(BB29="","",VLOOKUP(BB29,'シフト記号表（従来型・ユニット型共通）'!$C$6:$L$47,10,FALSE))</f>
        <v/>
      </c>
      <c r="BC30" s="1390" t="str">
        <f>IF(BC29="","",VLOOKUP(BC29,'シフト記号表（従来型・ユニット型共通）'!$C$6:$L$47,10,FALSE))</f>
        <v/>
      </c>
      <c r="BD30" s="1391" t="str">
        <f>IF(BD29="","",VLOOKUP(BD29,'シフト記号表（従来型・ユニット型共通）'!$C$6:$L$47,10,FALSE))</f>
        <v/>
      </c>
      <c r="BE30" s="1391" t="str">
        <f>IF(BE29="","",VLOOKUP(BE29,'シフト記号表（従来型・ユニット型共通）'!$C$6:$L$47,10,FALSE))</f>
        <v/>
      </c>
      <c r="BF30" s="3119">
        <f>IF($BI$3="４週",SUM(AA30:BB30),IF($BI$3="暦月",SUM(AA30:BE30),""))</f>
        <v>0</v>
      </c>
      <c r="BG30" s="3120"/>
      <c r="BH30" s="3121">
        <f>IF($BI$3="４週",BF30/4,IF($BI$3="暦月",(BF30/($BI$8/7)),""))</f>
        <v>0</v>
      </c>
      <c r="BI30" s="3120"/>
      <c r="BJ30" s="3116"/>
      <c r="BK30" s="3117"/>
      <c r="BL30" s="3117"/>
      <c r="BM30" s="3117"/>
      <c r="BN30" s="3118"/>
    </row>
    <row r="31" spans="2:66" ht="20.25" customHeight="1" x14ac:dyDescent="0.2">
      <c r="B31" s="3079">
        <f>B29+1</f>
        <v>8</v>
      </c>
      <c r="C31" s="3081"/>
      <c r="D31" s="3083"/>
      <c r="E31" s="3084"/>
      <c r="F31" s="3085"/>
      <c r="G31" s="3089"/>
      <c r="H31" s="3090"/>
      <c r="I31" s="1385"/>
      <c r="J31" s="1386"/>
      <c r="K31" s="1385"/>
      <c r="L31" s="1386"/>
      <c r="M31" s="3093"/>
      <c r="N31" s="3094"/>
      <c r="O31" s="3097"/>
      <c r="P31" s="3098"/>
      <c r="Q31" s="3098"/>
      <c r="R31" s="3090"/>
      <c r="S31" s="3058"/>
      <c r="T31" s="3059"/>
      <c r="U31" s="3059"/>
      <c r="V31" s="3059"/>
      <c r="W31" s="3060"/>
      <c r="X31" s="1395" t="s">
        <v>2341</v>
      </c>
      <c r="Y31" s="1396"/>
      <c r="Z31" s="1397"/>
      <c r="AA31" s="1398"/>
      <c r="AB31" s="1399"/>
      <c r="AC31" s="1399"/>
      <c r="AD31" s="1399"/>
      <c r="AE31" s="1399"/>
      <c r="AF31" s="1399"/>
      <c r="AG31" s="1400"/>
      <c r="AH31" s="1398"/>
      <c r="AI31" s="1399"/>
      <c r="AJ31" s="1399"/>
      <c r="AK31" s="1399"/>
      <c r="AL31" s="1399"/>
      <c r="AM31" s="1399"/>
      <c r="AN31" s="1400"/>
      <c r="AO31" s="1398"/>
      <c r="AP31" s="1399"/>
      <c r="AQ31" s="1399"/>
      <c r="AR31" s="1399"/>
      <c r="AS31" s="1399"/>
      <c r="AT31" s="1399"/>
      <c r="AU31" s="1400"/>
      <c r="AV31" s="1398"/>
      <c r="AW31" s="1399"/>
      <c r="AX31" s="1399"/>
      <c r="AY31" s="1399"/>
      <c r="AZ31" s="1399"/>
      <c r="BA31" s="1399"/>
      <c r="BB31" s="1400"/>
      <c r="BC31" s="1398"/>
      <c r="BD31" s="1399"/>
      <c r="BE31" s="1401"/>
      <c r="BF31" s="3064"/>
      <c r="BG31" s="3065"/>
      <c r="BH31" s="3066"/>
      <c r="BI31" s="3067"/>
      <c r="BJ31" s="3068"/>
      <c r="BK31" s="3069"/>
      <c r="BL31" s="3069"/>
      <c r="BM31" s="3069"/>
      <c r="BN31" s="3070"/>
    </row>
    <row r="32" spans="2:66" ht="20.25" customHeight="1" x14ac:dyDescent="0.2">
      <c r="B32" s="3107"/>
      <c r="C32" s="3108"/>
      <c r="D32" s="3109"/>
      <c r="E32" s="3084"/>
      <c r="F32" s="3085"/>
      <c r="G32" s="3122"/>
      <c r="H32" s="3123"/>
      <c r="I32" s="1385"/>
      <c r="J32" s="1386">
        <f>G31</f>
        <v>0</v>
      </c>
      <c r="K32" s="1385"/>
      <c r="L32" s="1386">
        <f>M31</f>
        <v>0</v>
      </c>
      <c r="M32" s="3124"/>
      <c r="N32" s="3125"/>
      <c r="O32" s="3126"/>
      <c r="P32" s="3127"/>
      <c r="Q32" s="3127"/>
      <c r="R32" s="3123"/>
      <c r="S32" s="3058"/>
      <c r="T32" s="3059"/>
      <c r="U32" s="3059"/>
      <c r="V32" s="3059"/>
      <c r="W32" s="3060"/>
      <c r="X32" s="1387" t="s">
        <v>2344</v>
      </c>
      <c r="Y32" s="1388"/>
      <c r="Z32" s="1389"/>
      <c r="AA32" s="1390" t="str">
        <f>IF(AA31="","",VLOOKUP(AA31,'シフト記号表（従来型・ユニット型共通）'!$C$6:$L$47,10,FALSE))</f>
        <v/>
      </c>
      <c r="AB32" s="1391" t="str">
        <f>IF(AB31="","",VLOOKUP(AB31,'シフト記号表（従来型・ユニット型共通）'!$C$6:$L$47,10,FALSE))</f>
        <v/>
      </c>
      <c r="AC32" s="1391" t="str">
        <f>IF(AC31="","",VLOOKUP(AC31,'シフト記号表（従来型・ユニット型共通）'!$C$6:$L$47,10,FALSE))</f>
        <v/>
      </c>
      <c r="AD32" s="1391" t="str">
        <f>IF(AD31="","",VLOOKUP(AD31,'シフト記号表（従来型・ユニット型共通）'!$C$6:$L$47,10,FALSE))</f>
        <v/>
      </c>
      <c r="AE32" s="1391" t="str">
        <f>IF(AE31="","",VLOOKUP(AE31,'シフト記号表（従来型・ユニット型共通）'!$C$6:$L$47,10,FALSE))</f>
        <v/>
      </c>
      <c r="AF32" s="1391" t="str">
        <f>IF(AF31="","",VLOOKUP(AF31,'シフト記号表（従来型・ユニット型共通）'!$C$6:$L$47,10,FALSE))</f>
        <v/>
      </c>
      <c r="AG32" s="1392" t="str">
        <f>IF(AG31="","",VLOOKUP(AG31,'シフト記号表（従来型・ユニット型共通）'!$C$6:$L$47,10,FALSE))</f>
        <v/>
      </c>
      <c r="AH32" s="1390" t="str">
        <f>IF(AH31="","",VLOOKUP(AH31,'シフト記号表（従来型・ユニット型共通）'!$C$6:$L$47,10,FALSE))</f>
        <v/>
      </c>
      <c r="AI32" s="1391" t="str">
        <f>IF(AI31="","",VLOOKUP(AI31,'シフト記号表（従来型・ユニット型共通）'!$C$6:$L$47,10,FALSE))</f>
        <v/>
      </c>
      <c r="AJ32" s="1391" t="str">
        <f>IF(AJ31="","",VLOOKUP(AJ31,'シフト記号表（従来型・ユニット型共通）'!$C$6:$L$47,10,FALSE))</f>
        <v/>
      </c>
      <c r="AK32" s="1391" t="str">
        <f>IF(AK31="","",VLOOKUP(AK31,'シフト記号表（従来型・ユニット型共通）'!$C$6:$L$47,10,FALSE))</f>
        <v/>
      </c>
      <c r="AL32" s="1391" t="str">
        <f>IF(AL31="","",VLOOKUP(AL31,'シフト記号表（従来型・ユニット型共通）'!$C$6:$L$47,10,FALSE))</f>
        <v/>
      </c>
      <c r="AM32" s="1391" t="str">
        <f>IF(AM31="","",VLOOKUP(AM31,'シフト記号表（従来型・ユニット型共通）'!$C$6:$L$47,10,FALSE))</f>
        <v/>
      </c>
      <c r="AN32" s="1392" t="str">
        <f>IF(AN31="","",VLOOKUP(AN31,'シフト記号表（従来型・ユニット型共通）'!$C$6:$L$47,10,FALSE))</f>
        <v/>
      </c>
      <c r="AO32" s="1390" t="str">
        <f>IF(AO31="","",VLOOKUP(AO31,'シフト記号表（従来型・ユニット型共通）'!$C$6:$L$47,10,FALSE))</f>
        <v/>
      </c>
      <c r="AP32" s="1391" t="str">
        <f>IF(AP31="","",VLOOKUP(AP31,'シフト記号表（従来型・ユニット型共通）'!$C$6:$L$47,10,FALSE))</f>
        <v/>
      </c>
      <c r="AQ32" s="1391" t="str">
        <f>IF(AQ31="","",VLOOKUP(AQ31,'シフト記号表（従来型・ユニット型共通）'!$C$6:$L$47,10,FALSE))</f>
        <v/>
      </c>
      <c r="AR32" s="1391" t="str">
        <f>IF(AR31="","",VLOOKUP(AR31,'シフト記号表（従来型・ユニット型共通）'!$C$6:$L$47,10,FALSE))</f>
        <v/>
      </c>
      <c r="AS32" s="1391" t="str">
        <f>IF(AS31="","",VLOOKUP(AS31,'シフト記号表（従来型・ユニット型共通）'!$C$6:$L$47,10,FALSE))</f>
        <v/>
      </c>
      <c r="AT32" s="1391" t="str">
        <f>IF(AT31="","",VLOOKUP(AT31,'シフト記号表（従来型・ユニット型共通）'!$C$6:$L$47,10,FALSE))</f>
        <v/>
      </c>
      <c r="AU32" s="1392" t="str">
        <f>IF(AU31="","",VLOOKUP(AU31,'シフト記号表（従来型・ユニット型共通）'!$C$6:$L$47,10,FALSE))</f>
        <v/>
      </c>
      <c r="AV32" s="1390" t="str">
        <f>IF(AV31="","",VLOOKUP(AV31,'シフト記号表（従来型・ユニット型共通）'!$C$6:$L$47,10,FALSE))</f>
        <v/>
      </c>
      <c r="AW32" s="1391" t="str">
        <f>IF(AW31="","",VLOOKUP(AW31,'シフト記号表（従来型・ユニット型共通）'!$C$6:$L$47,10,FALSE))</f>
        <v/>
      </c>
      <c r="AX32" s="1391" t="str">
        <f>IF(AX31="","",VLOOKUP(AX31,'シフト記号表（従来型・ユニット型共通）'!$C$6:$L$47,10,FALSE))</f>
        <v/>
      </c>
      <c r="AY32" s="1391" t="str">
        <f>IF(AY31="","",VLOOKUP(AY31,'シフト記号表（従来型・ユニット型共通）'!$C$6:$L$47,10,FALSE))</f>
        <v/>
      </c>
      <c r="AZ32" s="1391" t="str">
        <f>IF(AZ31="","",VLOOKUP(AZ31,'シフト記号表（従来型・ユニット型共通）'!$C$6:$L$47,10,FALSE))</f>
        <v/>
      </c>
      <c r="BA32" s="1391" t="str">
        <f>IF(BA31="","",VLOOKUP(BA31,'シフト記号表（従来型・ユニット型共通）'!$C$6:$L$47,10,FALSE))</f>
        <v/>
      </c>
      <c r="BB32" s="1392" t="str">
        <f>IF(BB31="","",VLOOKUP(BB31,'シフト記号表（従来型・ユニット型共通）'!$C$6:$L$47,10,FALSE))</f>
        <v/>
      </c>
      <c r="BC32" s="1390" t="str">
        <f>IF(BC31="","",VLOOKUP(BC31,'シフト記号表（従来型・ユニット型共通）'!$C$6:$L$47,10,FALSE))</f>
        <v/>
      </c>
      <c r="BD32" s="1391" t="str">
        <f>IF(BD31="","",VLOOKUP(BD31,'シフト記号表（従来型・ユニット型共通）'!$C$6:$L$47,10,FALSE))</f>
        <v/>
      </c>
      <c r="BE32" s="1391" t="str">
        <f>IF(BE31="","",VLOOKUP(BE31,'シフト記号表（従来型・ユニット型共通）'!$C$6:$L$47,10,FALSE))</f>
        <v/>
      </c>
      <c r="BF32" s="3119">
        <f>IF($BI$3="４週",SUM(AA32:BB32),IF($BI$3="暦月",SUM(AA32:BE32),""))</f>
        <v>0</v>
      </c>
      <c r="BG32" s="3120"/>
      <c r="BH32" s="3121">
        <f>IF($BI$3="４週",BF32/4,IF($BI$3="暦月",(BF32/($BI$8/7)),""))</f>
        <v>0</v>
      </c>
      <c r="BI32" s="3120"/>
      <c r="BJ32" s="3116"/>
      <c r="BK32" s="3117"/>
      <c r="BL32" s="3117"/>
      <c r="BM32" s="3117"/>
      <c r="BN32" s="3118"/>
    </row>
    <row r="33" spans="2:66" ht="20.25" customHeight="1" x14ac:dyDescent="0.2">
      <c r="B33" s="3079">
        <f>B31+1</f>
        <v>9</v>
      </c>
      <c r="C33" s="3081"/>
      <c r="D33" s="3083"/>
      <c r="E33" s="3084"/>
      <c r="F33" s="3085"/>
      <c r="G33" s="3089"/>
      <c r="H33" s="3090"/>
      <c r="I33" s="1385"/>
      <c r="J33" s="1386"/>
      <c r="K33" s="1385"/>
      <c r="L33" s="1386"/>
      <c r="M33" s="3093"/>
      <c r="N33" s="3094"/>
      <c r="O33" s="3097"/>
      <c r="P33" s="3098"/>
      <c r="Q33" s="3098"/>
      <c r="R33" s="3090"/>
      <c r="S33" s="3058"/>
      <c r="T33" s="3059"/>
      <c r="U33" s="3059"/>
      <c r="V33" s="3059"/>
      <c r="W33" s="3060"/>
      <c r="X33" s="1395" t="s">
        <v>2341</v>
      </c>
      <c r="Y33" s="1396"/>
      <c r="Z33" s="1397"/>
      <c r="AA33" s="1398"/>
      <c r="AB33" s="1399"/>
      <c r="AC33" s="1399"/>
      <c r="AD33" s="1399"/>
      <c r="AE33" s="1399"/>
      <c r="AF33" s="1399"/>
      <c r="AG33" s="1400"/>
      <c r="AH33" s="1398"/>
      <c r="AI33" s="1399"/>
      <c r="AJ33" s="1399"/>
      <c r="AK33" s="1399"/>
      <c r="AL33" s="1399"/>
      <c r="AM33" s="1399"/>
      <c r="AN33" s="1400"/>
      <c r="AO33" s="1398"/>
      <c r="AP33" s="1399"/>
      <c r="AQ33" s="1399"/>
      <c r="AR33" s="1399"/>
      <c r="AS33" s="1399"/>
      <c r="AT33" s="1399"/>
      <c r="AU33" s="1400"/>
      <c r="AV33" s="1398"/>
      <c r="AW33" s="1399"/>
      <c r="AX33" s="1399"/>
      <c r="AY33" s="1399"/>
      <c r="AZ33" s="1399"/>
      <c r="BA33" s="1399"/>
      <c r="BB33" s="1400"/>
      <c r="BC33" s="1398"/>
      <c r="BD33" s="1399"/>
      <c r="BE33" s="1401"/>
      <c r="BF33" s="3064"/>
      <c r="BG33" s="3065"/>
      <c r="BH33" s="3066"/>
      <c r="BI33" s="3067"/>
      <c r="BJ33" s="3068"/>
      <c r="BK33" s="3069"/>
      <c r="BL33" s="3069"/>
      <c r="BM33" s="3069"/>
      <c r="BN33" s="3070"/>
    </row>
    <row r="34" spans="2:66" ht="20.25" customHeight="1" x14ac:dyDescent="0.2">
      <c r="B34" s="3107"/>
      <c r="C34" s="3108"/>
      <c r="D34" s="3109"/>
      <c r="E34" s="3084"/>
      <c r="F34" s="3085"/>
      <c r="G34" s="3122"/>
      <c r="H34" s="3123"/>
      <c r="I34" s="1385"/>
      <c r="J34" s="1386">
        <f>G33</f>
        <v>0</v>
      </c>
      <c r="K34" s="1385"/>
      <c r="L34" s="1386">
        <f>M33</f>
        <v>0</v>
      </c>
      <c r="M34" s="3124"/>
      <c r="N34" s="3125"/>
      <c r="O34" s="3126"/>
      <c r="P34" s="3127"/>
      <c r="Q34" s="3127"/>
      <c r="R34" s="3123"/>
      <c r="S34" s="3058"/>
      <c r="T34" s="3059"/>
      <c r="U34" s="3059"/>
      <c r="V34" s="3059"/>
      <c r="W34" s="3060"/>
      <c r="X34" s="1402" t="s">
        <v>2344</v>
      </c>
      <c r="Y34" s="1403"/>
      <c r="Z34" s="1404"/>
      <c r="AA34" s="1390" t="str">
        <f>IF(AA33="","",VLOOKUP(AA33,'シフト記号表（従来型・ユニット型共通）'!$C$6:$L$47,10,FALSE))</f>
        <v/>
      </c>
      <c r="AB34" s="1391" t="str">
        <f>IF(AB33="","",VLOOKUP(AB33,'シフト記号表（従来型・ユニット型共通）'!$C$6:$L$47,10,FALSE))</f>
        <v/>
      </c>
      <c r="AC34" s="1391" t="str">
        <f>IF(AC33="","",VLOOKUP(AC33,'シフト記号表（従来型・ユニット型共通）'!$C$6:$L$47,10,FALSE))</f>
        <v/>
      </c>
      <c r="AD34" s="1391" t="str">
        <f>IF(AD33="","",VLOOKUP(AD33,'シフト記号表（従来型・ユニット型共通）'!$C$6:$L$47,10,FALSE))</f>
        <v/>
      </c>
      <c r="AE34" s="1391" t="str">
        <f>IF(AE33="","",VLOOKUP(AE33,'シフト記号表（従来型・ユニット型共通）'!$C$6:$L$47,10,FALSE))</f>
        <v/>
      </c>
      <c r="AF34" s="1391" t="str">
        <f>IF(AF33="","",VLOOKUP(AF33,'シフト記号表（従来型・ユニット型共通）'!$C$6:$L$47,10,FALSE))</f>
        <v/>
      </c>
      <c r="AG34" s="1392" t="str">
        <f>IF(AG33="","",VLOOKUP(AG33,'シフト記号表（従来型・ユニット型共通）'!$C$6:$L$47,10,FALSE))</f>
        <v/>
      </c>
      <c r="AH34" s="1390" t="str">
        <f>IF(AH33="","",VLOOKUP(AH33,'シフト記号表（従来型・ユニット型共通）'!$C$6:$L$47,10,FALSE))</f>
        <v/>
      </c>
      <c r="AI34" s="1391" t="str">
        <f>IF(AI33="","",VLOOKUP(AI33,'シフト記号表（従来型・ユニット型共通）'!$C$6:$L$47,10,FALSE))</f>
        <v/>
      </c>
      <c r="AJ34" s="1391" t="str">
        <f>IF(AJ33="","",VLOOKUP(AJ33,'シフト記号表（従来型・ユニット型共通）'!$C$6:$L$47,10,FALSE))</f>
        <v/>
      </c>
      <c r="AK34" s="1391" t="str">
        <f>IF(AK33="","",VLOOKUP(AK33,'シフト記号表（従来型・ユニット型共通）'!$C$6:$L$47,10,FALSE))</f>
        <v/>
      </c>
      <c r="AL34" s="1391" t="str">
        <f>IF(AL33="","",VLOOKUP(AL33,'シフト記号表（従来型・ユニット型共通）'!$C$6:$L$47,10,FALSE))</f>
        <v/>
      </c>
      <c r="AM34" s="1391" t="str">
        <f>IF(AM33="","",VLOOKUP(AM33,'シフト記号表（従来型・ユニット型共通）'!$C$6:$L$47,10,FALSE))</f>
        <v/>
      </c>
      <c r="AN34" s="1392" t="str">
        <f>IF(AN33="","",VLOOKUP(AN33,'シフト記号表（従来型・ユニット型共通）'!$C$6:$L$47,10,FALSE))</f>
        <v/>
      </c>
      <c r="AO34" s="1390" t="str">
        <f>IF(AO33="","",VLOOKUP(AO33,'シフト記号表（従来型・ユニット型共通）'!$C$6:$L$47,10,FALSE))</f>
        <v/>
      </c>
      <c r="AP34" s="1391" t="str">
        <f>IF(AP33="","",VLOOKUP(AP33,'シフト記号表（従来型・ユニット型共通）'!$C$6:$L$47,10,FALSE))</f>
        <v/>
      </c>
      <c r="AQ34" s="1391" t="str">
        <f>IF(AQ33="","",VLOOKUP(AQ33,'シフト記号表（従来型・ユニット型共通）'!$C$6:$L$47,10,FALSE))</f>
        <v/>
      </c>
      <c r="AR34" s="1391" t="str">
        <f>IF(AR33="","",VLOOKUP(AR33,'シフト記号表（従来型・ユニット型共通）'!$C$6:$L$47,10,FALSE))</f>
        <v/>
      </c>
      <c r="AS34" s="1391" t="str">
        <f>IF(AS33="","",VLOOKUP(AS33,'シフト記号表（従来型・ユニット型共通）'!$C$6:$L$47,10,FALSE))</f>
        <v/>
      </c>
      <c r="AT34" s="1391" t="str">
        <f>IF(AT33="","",VLOOKUP(AT33,'シフト記号表（従来型・ユニット型共通）'!$C$6:$L$47,10,FALSE))</f>
        <v/>
      </c>
      <c r="AU34" s="1392" t="str">
        <f>IF(AU33="","",VLOOKUP(AU33,'シフト記号表（従来型・ユニット型共通）'!$C$6:$L$47,10,FALSE))</f>
        <v/>
      </c>
      <c r="AV34" s="1390" t="str">
        <f>IF(AV33="","",VLOOKUP(AV33,'シフト記号表（従来型・ユニット型共通）'!$C$6:$L$47,10,FALSE))</f>
        <v/>
      </c>
      <c r="AW34" s="1391" t="str">
        <f>IF(AW33="","",VLOOKUP(AW33,'シフト記号表（従来型・ユニット型共通）'!$C$6:$L$47,10,FALSE))</f>
        <v/>
      </c>
      <c r="AX34" s="1391" t="str">
        <f>IF(AX33="","",VLOOKUP(AX33,'シフト記号表（従来型・ユニット型共通）'!$C$6:$L$47,10,FALSE))</f>
        <v/>
      </c>
      <c r="AY34" s="1391" t="str">
        <f>IF(AY33="","",VLOOKUP(AY33,'シフト記号表（従来型・ユニット型共通）'!$C$6:$L$47,10,FALSE))</f>
        <v/>
      </c>
      <c r="AZ34" s="1391" t="str">
        <f>IF(AZ33="","",VLOOKUP(AZ33,'シフト記号表（従来型・ユニット型共通）'!$C$6:$L$47,10,FALSE))</f>
        <v/>
      </c>
      <c r="BA34" s="1391" t="str">
        <f>IF(BA33="","",VLOOKUP(BA33,'シフト記号表（従来型・ユニット型共通）'!$C$6:$L$47,10,FALSE))</f>
        <v/>
      </c>
      <c r="BB34" s="1392" t="str">
        <f>IF(BB33="","",VLOOKUP(BB33,'シフト記号表（従来型・ユニット型共通）'!$C$6:$L$47,10,FALSE))</f>
        <v/>
      </c>
      <c r="BC34" s="1390" t="str">
        <f>IF(BC33="","",VLOOKUP(BC33,'シフト記号表（従来型・ユニット型共通）'!$C$6:$L$47,10,FALSE))</f>
        <v/>
      </c>
      <c r="BD34" s="1391" t="str">
        <f>IF(BD33="","",VLOOKUP(BD33,'シフト記号表（従来型・ユニット型共通）'!$C$6:$L$47,10,FALSE))</f>
        <v/>
      </c>
      <c r="BE34" s="1391" t="str">
        <f>IF(BE33="","",VLOOKUP(BE33,'シフト記号表（従来型・ユニット型共通）'!$C$6:$L$47,10,FALSE))</f>
        <v/>
      </c>
      <c r="BF34" s="3119">
        <f>IF($BI$3="４週",SUM(AA34:BB34),IF($BI$3="暦月",SUM(AA34:BE34),""))</f>
        <v>0</v>
      </c>
      <c r="BG34" s="3120"/>
      <c r="BH34" s="3121">
        <f>IF($BI$3="４週",BF34/4,IF($BI$3="暦月",(BF34/($BI$8/7)),""))</f>
        <v>0</v>
      </c>
      <c r="BI34" s="3120"/>
      <c r="BJ34" s="3116"/>
      <c r="BK34" s="3117"/>
      <c r="BL34" s="3117"/>
      <c r="BM34" s="3117"/>
      <c r="BN34" s="3118"/>
    </row>
    <row r="35" spans="2:66" ht="20.25" customHeight="1" x14ac:dyDescent="0.2">
      <c r="B35" s="3079">
        <f>B33+1</f>
        <v>10</v>
      </c>
      <c r="C35" s="3081"/>
      <c r="D35" s="3083"/>
      <c r="E35" s="3084"/>
      <c r="F35" s="3085"/>
      <c r="G35" s="3089"/>
      <c r="H35" s="3090"/>
      <c r="I35" s="1385"/>
      <c r="J35" s="1386"/>
      <c r="K35" s="1385"/>
      <c r="L35" s="1386"/>
      <c r="M35" s="3093"/>
      <c r="N35" s="3094"/>
      <c r="O35" s="3097"/>
      <c r="P35" s="3098"/>
      <c r="Q35" s="3098"/>
      <c r="R35" s="3090"/>
      <c r="S35" s="3058"/>
      <c r="T35" s="3059"/>
      <c r="U35" s="3059"/>
      <c r="V35" s="3059"/>
      <c r="W35" s="3060"/>
      <c r="X35" s="1405" t="s">
        <v>2341</v>
      </c>
      <c r="Z35" s="1406"/>
      <c r="AA35" s="1398"/>
      <c r="AB35" s="1399"/>
      <c r="AC35" s="1399"/>
      <c r="AD35" s="1399"/>
      <c r="AE35" s="1399"/>
      <c r="AF35" s="1399"/>
      <c r="AG35" s="1400"/>
      <c r="AH35" s="1398"/>
      <c r="AI35" s="1399"/>
      <c r="AJ35" s="1399"/>
      <c r="AK35" s="1399"/>
      <c r="AL35" s="1399"/>
      <c r="AM35" s="1399"/>
      <c r="AN35" s="1400"/>
      <c r="AO35" s="1398"/>
      <c r="AP35" s="1399"/>
      <c r="AQ35" s="1399"/>
      <c r="AR35" s="1399"/>
      <c r="AS35" s="1399"/>
      <c r="AT35" s="1399"/>
      <c r="AU35" s="1400"/>
      <c r="AV35" s="1398"/>
      <c r="AW35" s="1399"/>
      <c r="AX35" s="1399"/>
      <c r="AY35" s="1399"/>
      <c r="AZ35" s="1399"/>
      <c r="BA35" s="1399"/>
      <c r="BB35" s="1400"/>
      <c r="BC35" s="1398"/>
      <c r="BD35" s="1399"/>
      <c r="BE35" s="1401"/>
      <c r="BF35" s="3064"/>
      <c r="BG35" s="3065"/>
      <c r="BH35" s="3066"/>
      <c r="BI35" s="3067"/>
      <c r="BJ35" s="3068"/>
      <c r="BK35" s="3069"/>
      <c r="BL35" s="3069"/>
      <c r="BM35" s="3069"/>
      <c r="BN35" s="3070"/>
    </row>
    <row r="36" spans="2:66" ht="20.25" customHeight="1" x14ac:dyDescent="0.2">
      <c r="B36" s="3107"/>
      <c r="C36" s="3108"/>
      <c r="D36" s="3109"/>
      <c r="E36" s="3084"/>
      <c r="F36" s="3085"/>
      <c r="G36" s="3122"/>
      <c r="H36" s="3123"/>
      <c r="I36" s="1385"/>
      <c r="J36" s="1386">
        <f>G35</f>
        <v>0</v>
      </c>
      <c r="K36" s="1385"/>
      <c r="L36" s="1386">
        <f>M35</f>
        <v>0</v>
      </c>
      <c r="M36" s="3124"/>
      <c r="N36" s="3125"/>
      <c r="O36" s="3126"/>
      <c r="P36" s="3127"/>
      <c r="Q36" s="3127"/>
      <c r="R36" s="3123"/>
      <c r="S36" s="3058"/>
      <c r="T36" s="3059"/>
      <c r="U36" s="3059"/>
      <c r="V36" s="3059"/>
      <c r="W36" s="3060"/>
      <c r="X36" s="1402" t="s">
        <v>2344</v>
      </c>
      <c r="Y36" s="1403"/>
      <c r="Z36" s="1404"/>
      <c r="AA36" s="1390" t="str">
        <f>IF(AA35="","",VLOOKUP(AA35,'シフト記号表（従来型・ユニット型共通）'!$C$6:$L$47,10,FALSE))</f>
        <v/>
      </c>
      <c r="AB36" s="1391" t="str">
        <f>IF(AB35="","",VLOOKUP(AB35,'シフト記号表（従来型・ユニット型共通）'!$C$6:$L$47,10,FALSE))</f>
        <v/>
      </c>
      <c r="AC36" s="1391" t="str">
        <f>IF(AC35="","",VLOOKUP(AC35,'シフト記号表（従来型・ユニット型共通）'!$C$6:$L$47,10,FALSE))</f>
        <v/>
      </c>
      <c r="AD36" s="1391" t="str">
        <f>IF(AD35="","",VLOOKUP(AD35,'シフト記号表（従来型・ユニット型共通）'!$C$6:$L$47,10,FALSE))</f>
        <v/>
      </c>
      <c r="AE36" s="1391" t="str">
        <f>IF(AE35="","",VLOOKUP(AE35,'シフト記号表（従来型・ユニット型共通）'!$C$6:$L$47,10,FALSE))</f>
        <v/>
      </c>
      <c r="AF36" s="1391" t="str">
        <f>IF(AF35="","",VLOOKUP(AF35,'シフト記号表（従来型・ユニット型共通）'!$C$6:$L$47,10,FALSE))</f>
        <v/>
      </c>
      <c r="AG36" s="1392" t="str">
        <f>IF(AG35="","",VLOOKUP(AG35,'シフト記号表（従来型・ユニット型共通）'!$C$6:$L$47,10,FALSE))</f>
        <v/>
      </c>
      <c r="AH36" s="1390" t="str">
        <f>IF(AH35="","",VLOOKUP(AH35,'シフト記号表（従来型・ユニット型共通）'!$C$6:$L$47,10,FALSE))</f>
        <v/>
      </c>
      <c r="AI36" s="1391" t="str">
        <f>IF(AI35="","",VLOOKUP(AI35,'シフト記号表（従来型・ユニット型共通）'!$C$6:$L$47,10,FALSE))</f>
        <v/>
      </c>
      <c r="AJ36" s="1391" t="str">
        <f>IF(AJ35="","",VLOOKUP(AJ35,'シフト記号表（従来型・ユニット型共通）'!$C$6:$L$47,10,FALSE))</f>
        <v/>
      </c>
      <c r="AK36" s="1391" t="str">
        <f>IF(AK35="","",VLOOKUP(AK35,'シフト記号表（従来型・ユニット型共通）'!$C$6:$L$47,10,FALSE))</f>
        <v/>
      </c>
      <c r="AL36" s="1391" t="str">
        <f>IF(AL35="","",VLOOKUP(AL35,'シフト記号表（従来型・ユニット型共通）'!$C$6:$L$47,10,FALSE))</f>
        <v/>
      </c>
      <c r="AM36" s="1391" t="str">
        <f>IF(AM35="","",VLOOKUP(AM35,'シフト記号表（従来型・ユニット型共通）'!$C$6:$L$47,10,FALSE))</f>
        <v/>
      </c>
      <c r="AN36" s="1392" t="str">
        <f>IF(AN35="","",VLOOKUP(AN35,'シフト記号表（従来型・ユニット型共通）'!$C$6:$L$47,10,FALSE))</f>
        <v/>
      </c>
      <c r="AO36" s="1390" t="str">
        <f>IF(AO35="","",VLOOKUP(AO35,'シフト記号表（従来型・ユニット型共通）'!$C$6:$L$47,10,FALSE))</f>
        <v/>
      </c>
      <c r="AP36" s="1391" t="str">
        <f>IF(AP35="","",VLOOKUP(AP35,'シフト記号表（従来型・ユニット型共通）'!$C$6:$L$47,10,FALSE))</f>
        <v/>
      </c>
      <c r="AQ36" s="1391" t="str">
        <f>IF(AQ35="","",VLOOKUP(AQ35,'シフト記号表（従来型・ユニット型共通）'!$C$6:$L$47,10,FALSE))</f>
        <v/>
      </c>
      <c r="AR36" s="1391" t="str">
        <f>IF(AR35="","",VLOOKUP(AR35,'シフト記号表（従来型・ユニット型共通）'!$C$6:$L$47,10,FALSE))</f>
        <v/>
      </c>
      <c r="AS36" s="1391" t="str">
        <f>IF(AS35="","",VLOOKUP(AS35,'シフト記号表（従来型・ユニット型共通）'!$C$6:$L$47,10,FALSE))</f>
        <v/>
      </c>
      <c r="AT36" s="1391" t="str">
        <f>IF(AT35="","",VLOOKUP(AT35,'シフト記号表（従来型・ユニット型共通）'!$C$6:$L$47,10,FALSE))</f>
        <v/>
      </c>
      <c r="AU36" s="1392" t="str">
        <f>IF(AU35="","",VLOOKUP(AU35,'シフト記号表（従来型・ユニット型共通）'!$C$6:$L$47,10,FALSE))</f>
        <v/>
      </c>
      <c r="AV36" s="1390" t="str">
        <f>IF(AV35="","",VLOOKUP(AV35,'シフト記号表（従来型・ユニット型共通）'!$C$6:$L$47,10,FALSE))</f>
        <v/>
      </c>
      <c r="AW36" s="1391" t="str">
        <f>IF(AW35="","",VLOOKUP(AW35,'シフト記号表（従来型・ユニット型共通）'!$C$6:$L$47,10,FALSE))</f>
        <v/>
      </c>
      <c r="AX36" s="1391" t="str">
        <f>IF(AX35="","",VLOOKUP(AX35,'シフト記号表（従来型・ユニット型共通）'!$C$6:$L$47,10,FALSE))</f>
        <v/>
      </c>
      <c r="AY36" s="1391" t="str">
        <f>IF(AY35="","",VLOOKUP(AY35,'シフト記号表（従来型・ユニット型共通）'!$C$6:$L$47,10,FALSE))</f>
        <v/>
      </c>
      <c r="AZ36" s="1391" t="str">
        <f>IF(AZ35="","",VLOOKUP(AZ35,'シフト記号表（従来型・ユニット型共通）'!$C$6:$L$47,10,FALSE))</f>
        <v/>
      </c>
      <c r="BA36" s="1391" t="str">
        <f>IF(BA35="","",VLOOKUP(BA35,'シフト記号表（従来型・ユニット型共通）'!$C$6:$L$47,10,FALSE))</f>
        <v/>
      </c>
      <c r="BB36" s="1392" t="str">
        <f>IF(BB35="","",VLOOKUP(BB35,'シフト記号表（従来型・ユニット型共通）'!$C$6:$L$47,10,FALSE))</f>
        <v/>
      </c>
      <c r="BC36" s="1390" t="str">
        <f>IF(BC35="","",VLOOKUP(BC35,'シフト記号表（従来型・ユニット型共通）'!$C$6:$L$47,10,FALSE))</f>
        <v/>
      </c>
      <c r="BD36" s="1391" t="str">
        <f>IF(BD35="","",VLOOKUP(BD35,'シフト記号表（従来型・ユニット型共通）'!$C$6:$L$47,10,FALSE))</f>
        <v/>
      </c>
      <c r="BE36" s="1391" t="str">
        <f>IF(BE35="","",VLOOKUP(BE35,'シフト記号表（従来型・ユニット型共通）'!$C$6:$L$47,10,FALSE))</f>
        <v/>
      </c>
      <c r="BF36" s="3119">
        <f>IF($BI$3="４週",SUM(AA36:BB36),IF($BI$3="暦月",SUM(AA36:BE36),""))</f>
        <v>0</v>
      </c>
      <c r="BG36" s="3120"/>
      <c r="BH36" s="3121">
        <f>IF($BI$3="４週",BF36/4,IF($BI$3="暦月",(BF36/($BI$8/7)),""))</f>
        <v>0</v>
      </c>
      <c r="BI36" s="3120"/>
      <c r="BJ36" s="3116"/>
      <c r="BK36" s="3117"/>
      <c r="BL36" s="3117"/>
      <c r="BM36" s="3117"/>
      <c r="BN36" s="3118"/>
    </row>
    <row r="37" spans="2:66" ht="20.25" customHeight="1" x14ac:dyDescent="0.2">
      <c r="B37" s="3079">
        <f>B35+1</f>
        <v>11</v>
      </c>
      <c r="C37" s="3081"/>
      <c r="D37" s="3083"/>
      <c r="E37" s="3084"/>
      <c r="F37" s="3085"/>
      <c r="G37" s="3089"/>
      <c r="H37" s="3090"/>
      <c r="I37" s="1385"/>
      <c r="J37" s="1386"/>
      <c r="K37" s="1385"/>
      <c r="L37" s="1386"/>
      <c r="M37" s="3093"/>
      <c r="N37" s="3094"/>
      <c r="O37" s="3097"/>
      <c r="P37" s="3098"/>
      <c r="Q37" s="3098"/>
      <c r="R37" s="3090"/>
      <c r="S37" s="3058"/>
      <c r="T37" s="3059"/>
      <c r="U37" s="3059"/>
      <c r="V37" s="3059"/>
      <c r="W37" s="3060"/>
      <c r="X37" s="1405" t="s">
        <v>2341</v>
      </c>
      <c r="Z37" s="1406"/>
      <c r="AA37" s="1398"/>
      <c r="AB37" s="1399"/>
      <c r="AC37" s="1399"/>
      <c r="AD37" s="1399"/>
      <c r="AE37" s="1399"/>
      <c r="AF37" s="1399"/>
      <c r="AG37" s="1400"/>
      <c r="AH37" s="1398"/>
      <c r="AI37" s="1399"/>
      <c r="AJ37" s="1399"/>
      <c r="AK37" s="1399"/>
      <c r="AL37" s="1399"/>
      <c r="AM37" s="1399"/>
      <c r="AN37" s="1400"/>
      <c r="AO37" s="1398"/>
      <c r="AP37" s="1399"/>
      <c r="AQ37" s="1399"/>
      <c r="AR37" s="1399"/>
      <c r="AS37" s="1399"/>
      <c r="AT37" s="1399"/>
      <c r="AU37" s="1400"/>
      <c r="AV37" s="1398"/>
      <c r="AW37" s="1399"/>
      <c r="AX37" s="1399"/>
      <c r="AY37" s="1399"/>
      <c r="AZ37" s="1399"/>
      <c r="BA37" s="1399"/>
      <c r="BB37" s="1400"/>
      <c r="BC37" s="1398"/>
      <c r="BD37" s="1399"/>
      <c r="BE37" s="1401"/>
      <c r="BF37" s="3064"/>
      <c r="BG37" s="3065"/>
      <c r="BH37" s="3066"/>
      <c r="BI37" s="3067"/>
      <c r="BJ37" s="3068"/>
      <c r="BK37" s="3069"/>
      <c r="BL37" s="3069"/>
      <c r="BM37" s="3069"/>
      <c r="BN37" s="3070"/>
    </row>
    <row r="38" spans="2:66" ht="20.25" customHeight="1" x14ac:dyDescent="0.2">
      <c r="B38" s="3107"/>
      <c r="C38" s="3108"/>
      <c r="D38" s="3109"/>
      <c r="E38" s="3084"/>
      <c r="F38" s="3085"/>
      <c r="G38" s="3122"/>
      <c r="H38" s="3123"/>
      <c r="I38" s="1385"/>
      <c r="J38" s="1386">
        <f>G37</f>
        <v>0</v>
      </c>
      <c r="K38" s="1385"/>
      <c r="L38" s="1386">
        <f>M37</f>
        <v>0</v>
      </c>
      <c r="M38" s="3124"/>
      <c r="N38" s="3125"/>
      <c r="O38" s="3126"/>
      <c r="P38" s="3127"/>
      <c r="Q38" s="3127"/>
      <c r="R38" s="3123"/>
      <c r="S38" s="3058"/>
      <c r="T38" s="3059"/>
      <c r="U38" s="3059"/>
      <c r="V38" s="3059"/>
      <c r="W38" s="3060"/>
      <c r="X38" s="1402" t="s">
        <v>2344</v>
      </c>
      <c r="Y38" s="1403"/>
      <c r="Z38" s="1404"/>
      <c r="AA38" s="1390" t="str">
        <f>IF(AA37="","",VLOOKUP(AA37,'シフト記号表（従来型・ユニット型共通）'!$C$6:$L$47,10,FALSE))</f>
        <v/>
      </c>
      <c r="AB38" s="1391" t="str">
        <f>IF(AB37="","",VLOOKUP(AB37,'シフト記号表（従来型・ユニット型共通）'!$C$6:$L$47,10,FALSE))</f>
        <v/>
      </c>
      <c r="AC38" s="1391" t="str">
        <f>IF(AC37="","",VLOOKUP(AC37,'シフト記号表（従来型・ユニット型共通）'!$C$6:$L$47,10,FALSE))</f>
        <v/>
      </c>
      <c r="AD38" s="1391" t="str">
        <f>IF(AD37="","",VLOOKUP(AD37,'シフト記号表（従来型・ユニット型共通）'!$C$6:$L$47,10,FALSE))</f>
        <v/>
      </c>
      <c r="AE38" s="1391" t="str">
        <f>IF(AE37="","",VLOOKUP(AE37,'シフト記号表（従来型・ユニット型共通）'!$C$6:$L$47,10,FALSE))</f>
        <v/>
      </c>
      <c r="AF38" s="1391" t="str">
        <f>IF(AF37="","",VLOOKUP(AF37,'シフト記号表（従来型・ユニット型共通）'!$C$6:$L$47,10,FALSE))</f>
        <v/>
      </c>
      <c r="AG38" s="1392" t="str">
        <f>IF(AG37="","",VLOOKUP(AG37,'シフト記号表（従来型・ユニット型共通）'!$C$6:$L$47,10,FALSE))</f>
        <v/>
      </c>
      <c r="AH38" s="1390" t="str">
        <f>IF(AH37="","",VLOOKUP(AH37,'シフト記号表（従来型・ユニット型共通）'!$C$6:$L$47,10,FALSE))</f>
        <v/>
      </c>
      <c r="AI38" s="1391" t="str">
        <f>IF(AI37="","",VLOOKUP(AI37,'シフト記号表（従来型・ユニット型共通）'!$C$6:$L$47,10,FALSE))</f>
        <v/>
      </c>
      <c r="AJ38" s="1391" t="str">
        <f>IF(AJ37="","",VLOOKUP(AJ37,'シフト記号表（従来型・ユニット型共通）'!$C$6:$L$47,10,FALSE))</f>
        <v/>
      </c>
      <c r="AK38" s="1391" t="str">
        <f>IF(AK37="","",VLOOKUP(AK37,'シフト記号表（従来型・ユニット型共通）'!$C$6:$L$47,10,FALSE))</f>
        <v/>
      </c>
      <c r="AL38" s="1391" t="str">
        <f>IF(AL37="","",VLOOKUP(AL37,'シフト記号表（従来型・ユニット型共通）'!$C$6:$L$47,10,FALSE))</f>
        <v/>
      </c>
      <c r="AM38" s="1391" t="str">
        <f>IF(AM37="","",VLOOKUP(AM37,'シフト記号表（従来型・ユニット型共通）'!$C$6:$L$47,10,FALSE))</f>
        <v/>
      </c>
      <c r="AN38" s="1392" t="str">
        <f>IF(AN37="","",VLOOKUP(AN37,'シフト記号表（従来型・ユニット型共通）'!$C$6:$L$47,10,FALSE))</f>
        <v/>
      </c>
      <c r="AO38" s="1390" t="str">
        <f>IF(AO37="","",VLOOKUP(AO37,'シフト記号表（従来型・ユニット型共通）'!$C$6:$L$47,10,FALSE))</f>
        <v/>
      </c>
      <c r="AP38" s="1391" t="str">
        <f>IF(AP37="","",VLOOKUP(AP37,'シフト記号表（従来型・ユニット型共通）'!$C$6:$L$47,10,FALSE))</f>
        <v/>
      </c>
      <c r="AQ38" s="1391" t="str">
        <f>IF(AQ37="","",VLOOKUP(AQ37,'シフト記号表（従来型・ユニット型共通）'!$C$6:$L$47,10,FALSE))</f>
        <v/>
      </c>
      <c r="AR38" s="1391" t="str">
        <f>IF(AR37="","",VLOOKUP(AR37,'シフト記号表（従来型・ユニット型共通）'!$C$6:$L$47,10,FALSE))</f>
        <v/>
      </c>
      <c r="AS38" s="1391" t="str">
        <f>IF(AS37="","",VLOOKUP(AS37,'シフト記号表（従来型・ユニット型共通）'!$C$6:$L$47,10,FALSE))</f>
        <v/>
      </c>
      <c r="AT38" s="1391" t="str">
        <f>IF(AT37="","",VLOOKUP(AT37,'シフト記号表（従来型・ユニット型共通）'!$C$6:$L$47,10,FALSE))</f>
        <v/>
      </c>
      <c r="AU38" s="1392" t="str">
        <f>IF(AU37="","",VLOOKUP(AU37,'シフト記号表（従来型・ユニット型共通）'!$C$6:$L$47,10,FALSE))</f>
        <v/>
      </c>
      <c r="AV38" s="1390" t="str">
        <f>IF(AV37="","",VLOOKUP(AV37,'シフト記号表（従来型・ユニット型共通）'!$C$6:$L$47,10,FALSE))</f>
        <v/>
      </c>
      <c r="AW38" s="1391" t="str">
        <f>IF(AW37="","",VLOOKUP(AW37,'シフト記号表（従来型・ユニット型共通）'!$C$6:$L$47,10,FALSE))</f>
        <v/>
      </c>
      <c r="AX38" s="1391" t="str">
        <f>IF(AX37="","",VLOOKUP(AX37,'シフト記号表（従来型・ユニット型共通）'!$C$6:$L$47,10,FALSE))</f>
        <v/>
      </c>
      <c r="AY38" s="1391" t="str">
        <f>IF(AY37="","",VLOOKUP(AY37,'シフト記号表（従来型・ユニット型共通）'!$C$6:$L$47,10,FALSE))</f>
        <v/>
      </c>
      <c r="AZ38" s="1391" t="str">
        <f>IF(AZ37="","",VLOOKUP(AZ37,'シフト記号表（従来型・ユニット型共通）'!$C$6:$L$47,10,FALSE))</f>
        <v/>
      </c>
      <c r="BA38" s="1391" t="str">
        <f>IF(BA37="","",VLOOKUP(BA37,'シフト記号表（従来型・ユニット型共通）'!$C$6:$L$47,10,FALSE))</f>
        <v/>
      </c>
      <c r="BB38" s="1392" t="str">
        <f>IF(BB37="","",VLOOKUP(BB37,'シフト記号表（従来型・ユニット型共通）'!$C$6:$L$47,10,FALSE))</f>
        <v/>
      </c>
      <c r="BC38" s="1390" t="str">
        <f>IF(BC37="","",VLOOKUP(BC37,'シフト記号表（従来型・ユニット型共通）'!$C$6:$L$47,10,FALSE))</f>
        <v/>
      </c>
      <c r="BD38" s="1391" t="str">
        <f>IF(BD37="","",VLOOKUP(BD37,'シフト記号表（従来型・ユニット型共通）'!$C$6:$L$47,10,FALSE))</f>
        <v/>
      </c>
      <c r="BE38" s="1391" t="str">
        <f>IF(BE37="","",VLOOKUP(BE37,'シフト記号表（従来型・ユニット型共通）'!$C$6:$L$47,10,FALSE))</f>
        <v/>
      </c>
      <c r="BF38" s="3119">
        <f>IF($BI$3="４週",SUM(AA38:BB38),IF($BI$3="暦月",SUM(AA38:BE38),""))</f>
        <v>0</v>
      </c>
      <c r="BG38" s="3120"/>
      <c r="BH38" s="3121">
        <f>IF($BI$3="４週",BF38/4,IF($BI$3="暦月",(BF38/($BI$8/7)),""))</f>
        <v>0</v>
      </c>
      <c r="BI38" s="3120"/>
      <c r="BJ38" s="3116"/>
      <c r="BK38" s="3117"/>
      <c r="BL38" s="3117"/>
      <c r="BM38" s="3117"/>
      <c r="BN38" s="3118"/>
    </row>
    <row r="39" spans="2:66" ht="20.25" customHeight="1" x14ac:dyDescent="0.2">
      <c r="B39" s="3079">
        <f>B37+1</f>
        <v>12</v>
      </c>
      <c r="C39" s="3081"/>
      <c r="D39" s="3083"/>
      <c r="E39" s="3084"/>
      <c r="F39" s="3085"/>
      <c r="G39" s="3089"/>
      <c r="H39" s="3090"/>
      <c r="I39" s="1385"/>
      <c r="J39" s="1386"/>
      <c r="K39" s="1385"/>
      <c r="L39" s="1386"/>
      <c r="M39" s="3093"/>
      <c r="N39" s="3094"/>
      <c r="O39" s="3097"/>
      <c r="P39" s="3098"/>
      <c r="Q39" s="3098"/>
      <c r="R39" s="3090"/>
      <c r="S39" s="3058"/>
      <c r="T39" s="3059"/>
      <c r="U39" s="3059"/>
      <c r="V39" s="3059"/>
      <c r="W39" s="3060"/>
      <c r="X39" s="1405" t="s">
        <v>2341</v>
      </c>
      <c r="Z39" s="1406"/>
      <c r="AA39" s="1398"/>
      <c r="AB39" s="1399"/>
      <c r="AC39" s="1399"/>
      <c r="AD39" s="1399"/>
      <c r="AE39" s="1399"/>
      <c r="AF39" s="1399"/>
      <c r="AG39" s="1400"/>
      <c r="AH39" s="1398"/>
      <c r="AI39" s="1399"/>
      <c r="AJ39" s="1399"/>
      <c r="AK39" s="1399"/>
      <c r="AL39" s="1399"/>
      <c r="AM39" s="1399"/>
      <c r="AN39" s="1400"/>
      <c r="AO39" s="1398"/>
      <c r="AP39" s="1399"/>
      <c r="AQ39" s="1399"/>
      <c r="AR39" s="1399"/>
      <c r="AS39" s="1399"/>
      <c r="AT39" s="1399"/>
      <c r="AU39" s="1400"/>
      <c r="AV39" s="1398"/>
      <c r="AW39" s="1399"/>
      <c r="AX39" s="1399"/>
      <c r="AY39" s="1399"/>
      <c r="AZ39" s="1399"/>
      <c r="BA39" s="1399"/>
      <c r="BB39" s="1400"/>
      <c r="BC39" s="1398"/>
      <c r="BD39" s="1399"/>
      <c r="BE39" s="1401"/>
      <c r="BF39" s="3064"/>
      <c r="BG39" s="3065"/>
      <c r="BH39" s="3066"/>
      <c r="BI39" s="3067"/>
      <c r="BJ39" s="3068"/>
      <c r="BK39" s="3069"/>
      <c r="BL39" s="3069"/>
      <c r="BM39" s="3069"/>
      <c r="BN39" s="3070"/>
    </row>
    <row r="40" spans="2:66" ht="20.25" customHeight="1" x14ac:dyDescent="0.2">
      <c r="B40" s="3107"/>
      <c r="C40" s="3108"/>
      <c r="D40" s="3109"/>
      <c r="E40" s="3084"/>
      <c r="F40" s="3085"/>
      <c r="G40" s="3122"/>
      <c r="H40" s="3123"/>
      <c r="I40" s="1385"/>
      <c r="J40" s="1386">
        <f>G39</f>
        <v>0</v>
      </c>
      <c r="K40" s="1385"/>
      <c r="L40" s="1386">
        <f>M39</f>
        <v>0</v>
      </c>
      <c r="M40" s="3124"/>
      <c r="N40" s="3125"/>
      <c r="O40" s="3126"/>
      <c r="P40" s="3127"/>
      <c r="Q40" s="3127"/>
      <c r="R40" s="3123"/>
      <c r="S40" s="3058"/>
      <c r="T40" s="3059"/>
      <c r="U40" s="3059"/>
      <c r="V40" s="3059"/>
      <c r="W40" s="3060"/>
      <c r="X40" s="1402" t="s">
        <v>2344</v>
      </c>
      <c r="Y40" s="1403"/>
      <c r="Z40" s="1404"/>
      <c r="AA40" s="1390" t="str">
        <f>IF(AA39="","",VLOOKUP(AA39,'シフト記号表（従来型・ユニット型共通）'!$C$6:$L$47,10,FALSE))</f>
        <v/>
      </c>
      <c r="AB40" s="1391" t="str">
        <f>IF(AB39="","",VLOOKUP(AB39,'シフト記号表（従来型・ユニット型共通）'!$C$6:$L$47,10,FALSE))</f>
        <v/>
      </c>
      <c r="AC40" s="1391" t="str">
        <f>IF(AC39="","",VLOOKUP(AC39,'シフト記号表（従来型・ユニット型共通）'!$C$6:$L$47,10,FALSE))</f>
        <v/>
      </c>
      <c r="AD40" s="1391" t="str">
        <f>IF(AD39="","",VLOOKUP(AD39,'シフト記号表（従来型・ユニット型共通）'!$C$6:$L$47,10,FALSE))</f>
        <v/>
      </c>
      <c r="AE40" s="1391" t="str">
        <f>IF(AE39="","",VLOOKUP(AE39,'シフト記号表（従来型・ユニット型共通）'!$C$6:$L$47,10,FALSE))</f>
        <v/>
      </c>
      <c r="AF40" s="1391" t="str">
        <f>IF(AF39="","",VLOOKUP(AF39,'シフト記号表（従来型・ユニット型共通）'!$C$6:$L$47,10,FALSE))</f>
        <v/>
      </c>
      <c r="AG40" s="1392" t="str">
        <f>IF(AG39="","",VLOOKUP(AG39,'シフト記号表（従来型・ユニット型共通）'!$C$6:$L$47,10,FALSE))</f>
        <v/>
      </c>
      <c r="AH40" s="1390" t="str">
        <f>IF(AH39="","",VLOOKUP(AH39,'シフト記号表（従来型・ユニット型共通）'!$C$6:$L$47,10,FALSE))</f>
        <v/>
      </c>
      <c r="AI40" s="1391" t="str">
        <f>IF(AI39="","",VLOOKUP(AI39,'シフト記号表（従来型・ユニット型共通）'!$C$6:$L$47,10,FALSE))</f>
        <v/>
      </c>
      <c r="AJ40" s="1391" t="str">
        <f>IF(AJ39="","",VLOOKUP(AJ39,'シフト記号表（従来型・ユニット型共通）'!$C$6:$L$47,10,FALSE))</f>
        <v/>
      </c>
      <c r="AK40" s="1391" t="str">
        <f>IF(AK39="","",VLOOKUP(AK39,'シフト記号表（従来型・ユニット型共通）'!$C$6:$L$47,10,FALSE))</f>
        <v/>
      </c>
      <c r="AL40" s="1391" t="str">
        <f>IF(AL39="","",VLOOKUP(AL39,'シフト記号表（従来型・ユニット型共通）'!$C$6:$L$47,10,FALSE))</f>
        <v/>
      </c>
      <c r="AM40" s="1391" t="str">
        <f>IF(AM39="","",VLOOKUP(AM39,'シフト記号表（従来型・ユニット型共通）'!$C$6:$L$47,10,FALSE))</f>
        <v/>
      </c>
      <c r="AN40" s="1392" t="str">
        <f>IF(AN39="","",VLOOKUP(AN39,'シフト記号表（従来型・ユニット型共通）'!$C$6:$L$47,10,FALSE))</f>
        <v/>
      </c>
      <c r="AO40" s="1390" t="str">
        <f>IF(AO39="","",VLOOKUP(AO39,'シフト記号表（従来型・ユニット型共通）'!$C$6:$L$47,10,FALSE))</f>
        <v/>
      </c>
      <c r="AP40" s="1391" t="str">
        <f>IF(AP39="","",VLOOKUP(AP39,'シフト記号表（従来型・ユニット型共通）'!$C$6:$L$47,10,FALSE))</f>
        <v/>
      </c>
      <c r="AQ40" s="1391" t="str">
        <f>IF(AQ39="","",VLOOKUP(AQ39,'シフト記号表（従来型・ユニット型共通）'!$C$6:$L$47,10,FALSE))</f>
        <v/>
      </c>
      <c r="AR40" s="1391" t="str">
        <f>IF(AR39="","",VLOOKUP(AR39,'シフト記号表（従来型・ユニット型共通）'!$C$6:$L$47,10,FALSE))</f>
        <v/>
      </c>
      <c r="AS40" s="1391" t="str">
        <f>IF(AS39="","",VLOOKUP(AS39,'シフト記号表（従来型・ユニット型共通）'!$C$6:$L$47,10,FALSE))</f>
        <v/>
      </c>
      <c r="AT40" s="1391" t="str">
        <f>IF(AT39="","",VLOOKUP(AT39,'シフト記号表（従来型・ユニット型共通）'!$C$6:$L$47,10,FALSE))</f>
        <v/>
      </c>
      <c r="AU40" s="1392" t="str">
        <f>IF(AU39="","",VLOOKUP(AU39,'シフト記号表（従来型・ユニット型共通）'!$C$6:$L$47,10,FALSE))</f>
        <v/>
      </c>
      <c r="AV40" s="1390" t="str">
        <f>IF(AV39="","",VLOOKUP(AV39,'シフト記号表（従来型・ユニット型共通）'!$C$6:$L$47,10,FALSE))</f>
        <v/>
      </c>
      <c r="AW40" s="1391" t="str">
        <f>IF(AW39="","",VLOOKUP(AW39,'シフト記号表（従来型・ユニット型共通）'!$C$6:$L$47,10,FALSE))</f>
        <v/>
      </c>
      <c r="AX40" s="1391" t="str">
        <f>IF(AX39="","",VLOOKUP(AX39,'シフト記号表（従来型・ユニット型共通）'!$C$6:$L$47,10,FALSE))</f>
        <v/>
      </c>
      <c r="AY40" s="1391" t="str">
        <f>IF(AY39="","",VLOOKUP(AY39,'シフト記号表（従来型・ユニット型共通）'!$C$6:$L$47,10,FALSE))</f>
        <v/>
      </c>
      <c r="AZ40" s="1391" t="str">
        <f>IF(AZ39="","",VLOOKUP(AZ39,'シフト記号表（従来型・ユニット型共通）'!$C$6:$L$47,10,FALSE))</f>
        <v/>
      </c>
      <c r="BA40" s="1391" t="str">
        <f>IF(BA39="","",VLOOKUP(BA39,'シフト記号表（従来型・ユニット型共通）'!$C$6:$L$47,10,FALSE))</f>
        <v/>
      </c>
      <c r="BB40" s="1392" t="str">
        <f>IF(BB39="","",VLOOKUP(BB39,'シフト記号表（従来型・ユニット型共通）'!$C$6:$L$47,10,FALSE))</f>
        <v/>
      </c>
      <c r="BC40" s="1390" t="str">
        <f>IF(BC39="","",VLOOKUP(BC39,'シフト記号表（従来型・ユニット型共通）'!$C$6:$L$47,10,FALSE))</f>
        <v/>
      </c>
      <c r="BD40" s="1391" t="str">
        <f>IF(BD39="","",VLOOKUP(BD39,'シフト記号表（従来型・ユニット型共通）'!$C$6:$L$47,10,FALSE))</f>
        <v/>
      </c>
      <c r="BE40" s="1391" t="str">
        <f>IF(BE39="","",VLOOKUP(BE39,'シフト記号表（従来型・ユニット型共通）'!$C$6:$L$47,10,FALSE))</f>
        <v/>
      </c>
      <c r="BF40" s="3119">
        <f>IF($BI$3="４週",SUM(AA40:BB40),IF($BI$3="暦月",SUM(AA40:BE40),""))</f>
        <v>0</v>
      </c>
      <c r="BG40" s="3120"/>
      <c r="BH40" s="3121">
        <f>IF($BI$3="４週",BF40/4,IF($BI$3="暦月",(BF40/($BI$8/7)),""))</f>
        <v>0</v>
      </c>
      <c r="BI40" s="3120"/>
      <c r="BJ40" s="3116"/>
      <c r="BK40" s="3117"/>
      <c r="BL40" s="3117"/>
      <c r="BM40" s="3117"/>
      <c r="BN40" s="3118"/>
    </row>
    <row r="41" spans="2:66" ht="20.25" customHeight="1" x14ac:dyDescent="0.2">
      <c r="B41" s="3079">
        <f>B39+1</f>
        <v>13</v>
      </c>
      <c r="C41" s="3081"/>
      <c r="D41" s="3083"/>
      <c r="E41" s="3084"/>
      <c r="F41" s="3085"/>
      <c r="G41" s="3089"/>
      <c r="H41" s="3090"/>
      <c r="I41" s="1385"/>
      <c r="J41" s="1386"/>
      <c r="K41" s="1385"/>
      <c r="L41" s="1386"/>
      <c r="M41" s="3093"/>
      <c r="N41" s="3094"/>
      <c r="O41" s="3097"/>
      <c r="P41" s="3098"/>
      <c r="Q41" s="3098"/>
      <c r="R41" s="3090"/>
      <c r="S41" s="3058"/>
      <c r="T41" s="3059"/>
      <c r="U41" s="3059"/>
      <c r="V41" s="3059"/>
      <c r="W41" s="3060"/>
      <c r="X41" s="1405" t="s">
        <v>2341</v>
      </c>
      <c r="Z41" s="1406"/>
      <c r="AA41" s="1398"/>
      <c r="AB41" s="1399"/>
      <c r="AC41" s="1399"/>
      <c r="AD41" s="1399"/>
      <c r="AE41" s="1399"/>
      <c r="AF41" s="1399"/>
      <c r="AG41" s="1400"/>
      <c r="AH41" s="1398"/>
      <c r="AI41" s="1399"/>
      <c r="AJ41" s="1399"/>
      <c r="AK41" s="1399"/>
      <c r="AL41" s="1399"/>
      <c r="AM41" s="1399"/>
      <c r="AN41" s="1400"/>
      <c r="AO41" s="1398"/>
      <c r="AP41" s="1399"/>
      <c r="AQ41" s="1399"/>
      <c r="AR41" s="1399"/>
      <c r="AS41" s="1399"/>
      <c r="AT41" s="1399"/>
      <c r="AU41" s="1400"/>
      <c r="AV41" s="1398"/>
      <c r="AW41" s="1399"/>
      <c r="AX41" s="1399"/>
      <c r="AY41" s="1399"/>
      <c r="AZ41" s="1399"/>
      <c r="BA41" s="1399"/>
      <c r="BB41" s="1400"/>
      <c r="BC41" s="1398"/>
      <c r="BD41" s="1399"/>
      <c r="BE41" s="1401"/>
      <c r="BF41" s="3064"/>
      <c r="BG41" s="3065"/>
      <c r="BH41" s="3066"/>
      <c r="BI41" s="3067"/>
      <c r="BJ41" s="3068"/>
      <c r="BK41" s="3069"/>
      <c r="BL41" s="3069"/>
      <c r="BM41" s="3069"/>
      <c r="BN41" s="3070"/>
    </row>
    <row r="42" spans="2:66" ht="20.25" customHeight="1" x14ac:dyDescent="0.2">
      <c r="B42" s="3107"/>
      <c r="C42" s="3108"/>
      <c r="D42" s="3109"/>
      <c r="E42" s="3084"/>
      <c r="F42" s="3085"/>
      <c r="G42" s="3122"/>
      <c r="H42" s="3123"/>
      <c r="I42" s="1385"/>
      <c r="J42" s="1386">
        <f>G41</f>
        <v>0</v>
      </c>
      <c r="K42" s="1385"/>
      <c r="L42" s="1386">
        <f>M41</f>
        <v>0</v>
      </c>
      <c r="M42" s="3124"/>
      <c r="N42" s="3125"/>
      <c r="O42" s="3126"/>
      <c r="P42" s="3127"/>
      <c r="Q42" s="3127"/>
      <c r="R42" s="3123"/>
      <c r="S42" s="3058"/>
      <c r="T42" s="3059"/>
      <c r="U42" s="3059"/>
      <c r="V42" s="3059"/>
      <c r="W42" s="3060"/>
      <c r="X42" s="1402" t="s">
        <v>2344</v>
      </c>
      <c r="Y42" s="1403"/>
      <c r="Z42" s="1404"/>
      <c r="AA42" s="1390" t="str">
        <f>IF(AA41="","",VLOOKUP(AA41,'シフト記号表（従来型・ユニット型共通）'!$C$6:$L$47,10,FALSE))</f>
        <v/>
      </c>
      <c r="AB42" s="1391" t="str">
        <f>IF(AB41="","",VLOOKUP(AB41,'シフト記号表（従来型・ユニット型共通）'!$C$6:$L$47,10,FALSE))</f>
        <v/>
      </c>
      <c r="AC42" s="1391" t="str">
        <f>IF(AC41="","",VLOOKUP(AC41,'シフト記号表（従来型・ユニット型共通）'!$C$6:$L$47,10,FALSE))</f>
        <v/>
      </c>
      <c r="AD42" s="1391" t="str">
        <f>IF(AD41="","",VLOOKUP(AD41,'シフト記号表（従来型・ユニット型共通）'!$C$6:$L$47,10,FALSE))</f>
        <v/>
      </c>
      <c r="AE42" s="1391" t="str">
        <f>IF(AE41="","",VLOOKUP(AE41,'シフト記号表（従来型・ユニット型共通）'!$C$6:$L$47,10,FALSE))</f>
        <v/>
      </c>
      <c r="AF42" s="1391" t="str">
        <f>IF(AF41="","",VLOOKUP(AF41,'シフト記号表（従来型・ユニット型共通）'!$C$6:$L$47,10,FALSE))</f>
        <v/>
      </c>
      <c r="AG42" s="1392" t="str">
        <f>IF(AG41="","",VLOOKUP(AG41,'シフト記号表（従来型・ユニット型共通）'!$C$6:$L$47,10,FALSE))</f>
        <v/>
      </c>
      <c r="AH42" s="1390" t="str">
        <f>IF(AH41="","",VLOOKUP(AH41,'シフト記号表（従来型・ユニット型共通）'!$C$6:$L$47,10,FALSE))</f>
        <v/>
      </c>
      <c r="AI42" s="1391" t="str">
        <f>IF(AI41="","",VLOOKUP(AI41,'シフト記号表（従来型・ユニット型共通）'!$C$6:$L$47,10,FALSE))</f>
        <v/>
      </c>
      <c r="AJ42" s="1391" t="str">
        <f>IF(AJ41="","",VLOOKUP(AJ41,'シフト記号表（従来型・ユニット型共通）'!$C$6:$L$47,10,FALSE))</f>
        <v/>
      </c>
      <c r="AK42" s="1391" t="str">
        <f>IF(AK41="","",VLOOKUP(AK41,'シフト記号表（従来型・ユニット型共通）'!$C$6:$L$47,10,FALSE))</f>
        <v/>
      </c>
      <c r="AL42" s="1391" t="str">
        <f>IF(AL41="","",VLOOKUP(AL41,'シフト記号表（従来型・ユニット型共通）'!$C$6:$L$47,10,FALSE))</f>
        <v/>
      </c>
      <c r="AM42" s="1391" t="str">
        <f>IF(AM41="","",VLOOKUP(AM41,'シフト記号表（従来型・ユニット型共通）'!$C$6:$L$47,10,FALSE))</f>
        <v/>
      </c>
      <c r="AN42" s="1392" t="str">
        <f>IF(AN41="","",VLOOKUP(AN41,'シフト記号表（従来型・ユニット型共通）'!$C$6:$L$47,10,FALSE))</f>
        <v/>
      </c>
      <c r="AO42" s="1390" t="str">
        <f>IF(AO41="","",VLOOKUP(AO41,'シフト記号表（従来型・ユニット型共通）'!$C$6:$L$47,10,FALSE))</f>
        <v/>
      </c>
      <c r="AP42" s="1391" t="str">
        <f>IF(AP41="","",VLOOKUP(AP41,'シフト記号表（従来型・ユニット型共通）'!$C$6:$L$47,10,FALSE))</f>
        <v/>
      </c>
      <c r="AQ42" s="1391" t="str">
        <f>IF(AQ41="","",VLOOKUP(AQ41,'シフト記号表（従来型・ユニット型共通）'!$C$6:$L$47,10,FALSE))</f>
        <v/>
      </c>
      <c r="AR42" s="1391" t="str">
        <f>IF(AR41="","",VLOOKUP(AR41,'シフト記号表（従来型・ユニット型共通）'!$C$6:$L$47,10,FALSE))</f>
        <v/>
      </c>
      <c r="AS42" s="1391" t="str">
        <f>IF(AS41="","",VLOOKUP(AS41,'シフト記号表（従来型・ユニット型共通）'!$C$6:$L$47,10,FALSE))</f>
        <v/>
      </c>
      <c r="AT42" s="1391" t="str">
        <f>IF(AT41="","",VLOOKUP(AT41,'シフト記号表（従来型・ユニット型共通）'!$C$6:$L$47,10,FALSE))</f>
        <v/>
      </c>
      <c r="AU42" s="1392" t="str">
        <f>IF(AU41="","",VLOOKUP(AU41,'シフト記号表（従来型・ユニット型共通）'!$C$6:$L$47,10,FALSE))</f>
        <v/>
      </c>
      <c r="AV42" s="1390" t="str">
        <f>IF(AV41="","",VLOOKUP(AV41,'シフト記号表（従来型・ユニット型共通）'!$C$6:$L$47,10,FALSE))</f>
        <v/>
      </c>
      <c r="AW42" s="1391" t="str">
        <f>IF(AW41="","",VLOOKUP(AW41,'シフト記号表（従来型・ユニット型共通）'!$C$6:$L$47,10,FALSE))</f>
        <v/>
      </c>
      <c r="AX42" s="1391" t="str">
        <f>IF(AX41="","",VLOOKUP(AX41,'シフト記号表（従来型・ユニット型共通）'!$C$6:$L$47,10,FALSE))</f>
        <v/>
      </c>
      <c r="AY42" s="1391" t="str">
        <f>IF(AY41="","",VLOOKUP(AY41,'シフト記号表（従来型・ユニット型共通）'!$C$6:$L$47,10,FALSE))</f>
        <v/>
      </c>
      <c r="AZ42" s="1391" t="str">
        <f>IF(AZ41="","",VLOOKUP(AZ41,'シフト記号表（従来型・ユニット型共通）'!$C$6:$L$47,10,FALSE))</f>
        <v/>
      </c>
      <c r="BA42" s="1391" t="str">
        <f>IF(BA41="","",VLOOKUP(BA41,'シフト記号表（従来型・ユニット型共通）'!$C$6:$L$47,10,FALSE))</f>
        <v/>
      </c>
      <c r="BB42" s="1392" t="str">
        <f>IF(BB41="","",VLOOKUP(BB41,'シフト記号表（従来型・ユニット型共通）'!$C$6:$L$47,10,FALSE))</f>
        <v/>
      </c>
      <c r="BC42" s="1390" t="str">
        <f>IF(BC41="","",VLOOKUP(BC41,'シフト記号表（従来型・ユニット型共通）'!$C$6:$L$47,10,FALSE))</f>
        <v/>
      </c>
      <c r="BD42" s="1391" t="str">
        <f>IF(BD41="","",VLOOKUP(BD41,'シフト記号表（従来型・ユニット型共通）'!$C$6:$L$47,10,FALSE))</f>
        <v/>
      </c>
      <c r="BE42" s="1391" t="str">
        <f>IF(BE41="","",VLOOKUP(BE41,'シフト記号表（従来型・ユニット型共通）'!$C$6:$L$47,10,FALSE))</f>
        <v/>
      </c>
      <c r="BF42" s="3119">
        <f>IF($BI$3="４週",SUM(AA42:BB42),IF($BI$3="暦月",SUM(AA42:BE42),""))</f>
        <v>0</v>
      </c>
      <c r="BG42" s="3120"/>
      <c r="BH42" s="3121">
        <f>IF($BI$3="４週",BF42/4,IF($BI$3="暦月",(BF42/($BI$8/7)),""))</f>
        <v>0</v>
      </c>
      <c r="BI42" s="3120"/>
      <c r="BJ42" s="3116"/>
      <c r="BK42" s="3117"/>
      <c r="BL42" s="3117"/>
      <c r="BM42" s="3117"/>
      <c r="BN42" s="3118"/>
    </row>
    <row r="43" spans="2:66" ht="20.25" customHeight="1" x14ac:dyDescent="0.2">
      <c r="B43" s="3079">
        <f>B41+1</f>
        <v>14</v>
      </c>
      <c r="C43" s="3081"/>
      <c r="D43" s="3083"/>
      <c r="E43" s="3084"/>
      <c r="F43" s="3085"/>
      <c r="G43" s="3089"/>
      <c r="H43" s="3090"/>
      <c r="I43" s="1385"/>
      <c r="J43" s="1386"/>
      <c r="K43" s="1385"/>
      <c r="L43" s="1386"/>
      <c r="M43" s="3093"/>
      <c r="N43" s="3094"/>
      <c r="O43" s="3097"/>
      <c r="P43" s="3098"/>
      <c r="Q43" s="3098"/>
      <c r="R43" s="3090"/>
      <c r="S43" s="3058"/>
      <c r="T43" s="3059"/>
      <c r="U43" s="3059"/>
      <c r="V43" s="3059"/>
      <c r="W43" s="3060"/>
      <c r="X43" s="1405" t="s">
        <v>2341</v>
      </c>
      <c r="Z43" s="1406"/>
      <c r="AA43" s="1398"/>
      <c r="AB43" s="1399"/>
      <c r="AC43" s="1399"/>
      <c r="AD43" s="1399"/>
      <c r="AE43" s="1399"/>
      <c r="AF43" s="1399"/>
      <c r="AG43" s="1400"/>
      <c r="AH43" s="1398"/>
      <c r="AI43" s="1399"/>
      <c r="AJ43" s="1399"/>
      <c r="AK43" s="1399"/>
      <c r="AL43" s="1399"/>
      <c r="AM43" s="1399"/>
      <c r="AN43" s="1400"/>
      <c r="AO43" s="1398"/>
      <c r="AP43" s="1399"/>
      <c r="AQ43" s="1399"/>
      <c r="AR43" s="1399"/>
      <c r="AS43" s="1399"/>
      <c r="AT43" s="1399"/>
      <c r="AU43" s="1400"/>
      <c r="AV43" s="1398"/>
      <c r="AW43" s="1399"/>
      <c r="AX43" s="1399"/>
      <c r="AY43" s="1399"/>
      <c r="AZ43" s="1399"/>
      <c r="BA43" s="1399"/>
      <c r="BB43" s="1400"/>
      <c r="BC43" s="1398"/>
      <c r="BD43" s="1399"/>
      <c r="BE43" s="1401"/>
      <c r="BF43" s="3064"/>
      <c r="BG43" s="3065"/>
      <c r="BH43" s="3066"/>
      <c r="BI43" s="3067"/>
      <c r="BJ43" s="3068"/>
      <c r="BK43" s="3069"/>
      <c r="BL43" s="3069"/>
      <c r="BM43" s="3069"/>
      <c r="BN43" s="3070"/>
    </row>
    <row r="44" spans="2:66" ht="20.25" customHeight="1" x14ac:dyDescent="0.2">
      <c r="B44" s="3107"/>
      <c r="C44" s="3108"/>
      <c r="D44" s="3109"/>
      <c r="E44" s="3084"/>
      <c r="F44" s="3085"/>
      <c r="G44" s="3122"/>
      <c r="H44" s="3123"/>
      <c r="I44" s="1385"/>
      <c r="J44" s="1386">
        <f>G43</f>
        <v>0</v>
      </c>
      <c r="K44" s="1385"/>
      <c r="L44" s="1386">
        <f>M43</f>
        <v>0</v>
      </c>
      <c r="M44" s="3124"/>
      <c r="N44" s="3125"/>
      <c r="O44" s="3126"/>
      <c r="P44" s="3127"/>
      <c r="Q44" s="3127"/>
      <c r="R44" s="3123"/>
      <c r="S44" s="3058"/>
      <c r="T44" s="3059"/>
      <c r="U44" s="3059"/>
      <c r="V44" s="3059"/>
      <c r="W44" s="3060"/>
      <c r="X44" s="1402" t="s">
        <v>2344</v>
      </c>
      <c r="Y44" s="1403"/>
      <c r="Z44" s="1404"/>
      <c r="AA44" s="1390" t="str">
        <f>IF(AA43="","",VLOOKUP(AA43,'シフト記号表（従来型・ユニット型共通）'!$C$6:$L$47,10,FALSE))</f>
        <v/>
      </c>
      <c r="AB44" s="1391" t="str">
        <f>IF(AB43="","",VLOOKUP(AB43,'シフト記号表（従来型・ユニット型共通）'!$C$6:$L$47,10,FALSE))</f>
        <v/>
      </c>
      <c r="AC44" s="1391" t="str">
        <f>IF(AC43="","",VLOOKUP(AC43,'シフト記号表（従来型・ユニット型共通）'!$C$6:$L$47,10,FALSE))</f>
        <v/>
      </c>
      <c r="AD44" s="1391" t="str">
        <f>IF(AD43="","",VLOOKUP(AD43,'シフト記号表（従来型・ユニット型共通）'!$C$6:$L$47,10,FALSE))</f>
        <v/>
      </c>
      <c r="AE44" s="1391" t="str">
        <f>IF(AE43="","",VLOOKUP(AE43,'シフト記号表（従来型・ユニット型共通）'!$C$6:$L$47,10,FALSE))</f>
        <v/>
      </c>
      <c r="AF44" s="1391" t="str">
        <f>IF(AF43="","",VLOOKUP(AF43,'シフト記号表（従来型・ユニット型共通）'!$C$6:$L$47,10,FALSE))</f>
        <v/>
      </c>
      <c r="AG44" s="1392" t="str">
        <f>IF(AG43="","",VLOOKUP(AG43,'シフト記号表（従来型・ユニット型共通）'!$C$6:$L$47,10,FALSE))</f>
        <v/>
      </c>
      <c r="AH44" s="1390" t="str">
        <f>IF(AH43="","",VLOOKUP(AH43,'シフト記号表（従来型・ユニット型共通）'!$C$6:$L$47,10,FALSE))</f>
        <v/>
      </c>
      <c r="AI44" s="1391" t="str">
        <f>IF(AI43="","",VLOOKUP(AI43,'シフト記号表（従来型・ユニット型共通）'!$C$6:$L$47,10,FALSE))</f>
        <v/>
      </c>
      <c r="AJ44" s="1391" t="str">
        <f>IF(AJ43="","",VLOOKUP(AJ43,'シフト記号表（従来型・ユニット型共通）'!$C$6:$L$47,10,FALSE))</f>
        <v/>
      </c>
      <c r="AK44" s="1391" t="str">
        <f>IF(AK43="","",VLOOKUP(AK43,'シフト記号表（従来型・ユニット型共通）'!$C$6:$L$47,10,FALSE))</f>
        <v/>
      </c>
      <c r="AL44" s="1391" t="str">
        <f>IF(AL43="","",VLOOKUP(AL43,'シフト記号表（従来型・ユニット型共通）'!$C$6:$L$47,10,FALSE))</f>
        <v/>
      </c>
      <c r="AM44" s="1391" t="str">
        <f>IF(AM43="","",VLOOKUP(AM43,'シフト記号表（従来型・ユニット型共通）'!$C$6:$L$47,10,FALSE))</f>
        <v/>
      </c>
      <c r="AN44" s="1392" t="str">
        <f>IF(AN43="","",VLOOKUP(AN43,'シフト記号表（従来型・ユニット型共通）'!$C$6:$L$47,10,FALSE))</f>
        <v/>
      </c>
      <c r="AO44" s="1390" t="str">
        <f>IF(AO43="","",VLOOKUP(AO43,'シフト記号表（従来型・ユニット型共通）'!$C$6:$L$47,10,FALSE))</f>
        <v/>
      </c>
      <c r="AP44" s="1391" t="str">
        <f>IF(AP43="","",VLOOKUP(AP43,'シフト記号表（従来型・ユニット型共通）'!$C$6:$L$47,10,FALSE))</f>
        <v/>
      </c>
      <c r="AQ44" s="1391" t="str">
        <f>IF(AQ43="","",VLOOKUP(AQ43,'シフト記号表（従来型・ユニット型共通）'!$C$6:$L$47,10,FALSE))</f>
        <v/>
      </c>
      <c r="AR44" s="1391" t="str">
        <f>IF(AR43="","",VLOOKUP(AR43,'シフト記号表（従来型・ユニット型共通）'!$C$6:$L$47,10,FALSE))</f>
        <v/>
      </c>
      <c r="AS44" s="1391" t="str">
        <f>IF(AS43="","",VLOOKUP(AS43,'シフト記号表（従来型・ユニット型共通）'!$C$6:$L$47,10,FALSE))</f>
        <v/>
      </c>
      <c r="AT44" s="1391" t="str">
        <f>IF(AT43="","",VLOOKUP(AT43,'シフト記号表（従来型・ユニット型共通）'!$C$6:$L$47,10,FALSE))</f>
        <v/>
      </c>
      <c r="AU44" s="1392" t="str">
        <f>IF(AU43="","",VLOOKUP(AU43,'シフト記号表（従来型・ユニット型共通）'!$C$6:$L$47,10,FALSE))</f>
        <v/>
      </c>
      <c r="AV44" s="1390" t="str">
        <f>IF(AV43="","",VLOOKUP(AV43,'シフト記号表（従来型・ユニット型共通）'!$C$6:$L$47,10,FALSE))</f>
        <v/>
      </c>
      <c r="AW44" s="1391" t="str">
        <f>IF(AW43="","",VLOOKUP(AW43,'シフト記号表（従来型・ユニット型共通）'!$C$6:$L$47,10,FALSE))</f>
        <v/>
      </c>
      <c r="AX44" s="1391" t="str">
        <f>IF(AX43="","",VLOOKUP(AX43,'シフト記号表（従来型・ユニット型共通）'!$C$6:$L$47,10,FALSE))</f>
        <v/>
      </c>
      <c r="AY44" s="1391" t="str">
        <f>IF(AY43="","",VLOOKUP(AY43,'シフト記号表（従来型・ユニット型共通）'!$C$6:$L$47,10,FALSE))</f>
        <v/>
      </c>
      <c r="AZ44" s="1391" t="str">
        <f>IF(AZ43="","",VLOOKUP(AZ43,'シフト記号表（従来型・ユニット型共通）'!$C$6:$L$47,10,FALSE))</f>
        <v/>
      </c>
      <c r="BA44" s="1391" t="str">
        <f>IF(BA43="","",VLOOKUP(BA43,'シフト記号表（従来型・ユニット型共通）'!$C$6:$L$47,10,FALSE))</f>
        <v/>
      </c>
      <c r="BB44" s="1392" t="str">
        <f>IF(BB43="","",VLOOKUP(BB43,'シフト記号表（従来型・ユニット型共通）'!$C$6:$L$47,10,FALSE))</f>
        <v/>
      </c>
      <c r="BC44" s="1390" t="str">
        <f>IF(BC43="","",VLOOKUP(BC43,'シフト記号表（従来型・ユニット型共通）'!$C$6:$L$47,10,FALSE))</f>
        <v/>
      </c>
      <c r="BD44" s="1391" t="str">
        <f>IF(BD43="","",VLOOKUP(BD43,'シフト記号表（従来型・ユニット型共通）'!$C$6:$L$47,10,FALSE))</f>
        <v/>
      </c>
      <c r="BE44" s="1391" t="str">
        <f>IF(BE43="","",VLOOKUP(BE43,'シフト記号表（従来型・ユニット型共通）'!$C$6:$L$47,10,FALSE))</f>
        <v/>
      </c>
      <c r="BF44" s="3119">
        <f>IF($BI$3="４週",SUM(AA44:BB44),IF($BI$3="暦月",SUM(AA44:BE44),""))</f>
        <v>0</v>
      </c>
      <c r="BG44" s="3120"/>
      <c r="BH44" s="3121">
        <f>IF($BI$3="４週",BF44/4,IF($BI$3="暦月",(BF44/($BI$8/7)),""))</f>
        <v>0</v>
      </c>
      <c r="BI44" s="3120"/>
      <c r="BJ44" s="3116"/>
      <c r="BK44" s="3117"/>
      <c r="BL44" s="3117"/>
      <c r="BM44" s="3117"/>
      <c r="BN44" s="3118"/>
    </row>
    <row r="45" spans="2:66" ht="20.25" customHeight="1" x14ac:dyDescent="0.2">
      <c r="B45" s="3079">
        <f>B43+1</f>
        <v>15</v>
      </c>
      <c r="C45" s="3081"/>
      <c r="D45" s="3083"/>
      <c r="E45" s="3084"/>
      <c r="F45" s="3085"/>
      <c r="G45" s="3089"/>
      <c r="H45" s="3090"/>
      <c r="I45" s="1385"/>
      <c r="J45" s="1386"/>
      <c r="K45" s="1385"/>
      <c r="L45" s="1386"/>
      <c r="M45" s="3093"/>
      <c r="N45" s="3094"/>
      <c r="O45" s="3097"/>
      <c r="P45" s="3098"/>
      <c r="Q45" s="3098"/>
      <c r="R45" s="3090"/>
      <c r="S45" s="3058"/>
      <c r="T45" s="3059"/>
      <c r="U45" s="3059"/>
      <c r="V45" s="3059"/>
      <c r="W45" s="3060"/>
      <c r="X45" s="1405" t="s">
        <v>2341</v>
      </c>
      <c r="Z45" s="1406"/>
      <c r="AA45" s="1398"/>
      <c r="AB45" s="1399"/>
      <c r="AC45" s="1399"/>
      <c r="AD45" s="1399"/>
      <c r="AE45" s="1399"/>
      <c r="AF45" s="1399"/>
      <c r="AG45" s="1400"/>
      <c r="AH45" s="1398"/>
      <c r="AI45" s="1399"/>
      <c r="AJ45" s="1399"/>
      <c r="AK45" s="1399"/>
      <c r="AL45" s="1399"/>
      <c r="AM45" s="1399"/>
      <c r="AN45" s="1400"/>
      <c r="AO45" s="1398"/>
      <c r="AP45" s="1399"/>
      <c r="AQ45" s="1399"/>
      <c r="AR45" s="1399"/>
      <c r="AS45" s="1399"/>
      <c r="AT45" s="1399"/>
      <c r="AU45" s="1400"/>
      <c r="AV45" s="1398"/>
      <c r="AW45" s="1399"/>
      <c r="AX45" s="1399"/>
      <c r="AY45" s="1399"/>
      <c r="AZ45" s="1399"/>
      <c r="BA45" s="1399"/>
      <c r="BB45" s="1400"/>
      <c r="BC45" s="1398"/>
      <c r="BD45" s="1399"/>
      <c r="BE45" s="1401"/>
      <c r="BF45" s="3064"/>
      <c r="BG45" s="3065"/>
      <c r="BH45" s="3066"/>
      <c r="BI45" s="3067"/>
      <c r="BJ45" s="3068"/>
      <c r="BK45" s="3069"/>
      <c r="BL45" s="3069"/>
      <c r="BM45" s="3069"/>
      <c r="BN45" s="3070"/>
    </row>
    <row r="46" spans="2:66" ht="20.25" customHeight="1" x14ac:dyDescent="0.2">
      <c r="B46" s="3107"/>
      <c r="C46" s="3108"/>
      <c r="D46" s="3109"/>
      <c r="E46" s="3084"/>
      <c r="F46" s="3085"/>
      <c r="G46" s="3122"/>
      <c r="H46" s="3123"/>
      <c r="I46" s="1385"/>
      <c r="J46" s="1386">
        <f>G45</f>
        <v>0</v>
      </c>
      <c r="K46" s="1385"/>
      <c r="L46" s="1386">
        <f>M45</f>
        <v>0</v>
      </c>
      <c r="M46" s="3124"/>
      <c r="N46" s="3125"/>
      <c r="O46" s="3126"/>
      <c r="P46" s="3127"/>
      <c r="Q46" s="3127"/>
      <c r="R46" s="3123"/>
      <c r="S46" s="3058"/>
      <c r="T46" s="3059"/>
      <c r="U46" s="3059"/>
      <c r="V46" s="3059"/>
      <c r="W46" s="3060"/>
      <c r="X46" s="1402" t="s">
        <v>2344</v>
      </c>
      <c r="Y46" s="1403"/>
      <c r="Z46" s="1404"/>
      <c r="AA46" s="1390" t="str">
        <f>IF(AA45="","",VLOOKUP(AA45,'シフト記号表（従来型・ユニット型共通）'!$C$6:$L$47,10,FALSE))</f>
        <v/>
      </c>
      <c r="AB46" s="1391" t="str">
        <f>IF(AB45="","",VLOOKUP(AB45,'シフト記号表（従来型・ユニット型共通）'!$C$6:$L$47,10,FALSE))</f>
        <v/>
      </c>
      <c r="AC46" s="1391" t="str">
        <f>IF(AC45="","",VLOOKUP(AC45,'シフト記号表（従来型・ユニット型共通）'!$C$6:$L$47,10,FALSE))</f>
        <v/>
      </c>
      <c r="AD46" s="1391" t="str">
        <f>IF(AD45="","",VLOOKUP(AD45,'シフト記号表（従来型・ユニット型共通）'!$C$6:$L$47,10,FALSE))</f>
        <v/>
      </c>
      <c r="AE46" s="1391" t="str">
        <f>IF(AE45="","",VLOOKUP(AE45,'シフト記号表（従来型・ユニット型共通）'!$C$6:$L$47,10,FALSE))</f>
        <v/>
      </c>
      <c r="AF46" s="1391" t="str">
        <f>IF(AF45="","",VLOOKUP(AF45,'シフト記号表（従来型・ユニット型共通）'!$C$6:$L$47,10,FALSE))</f>
        <v/>
      </c>
      <c r="AG46" s="1392" t="str">
        <f>IF(AG45="","",VLOOKUP(AG45,'シフト記号表（従来型・ユニット型共通）'!$C$6:$L$47,10,FALSE))</f>
        <v/>
      </c>
      <c r="AH46" s="1390" t="str">
        <f>IF(AH45="","",VLOOKUP(AH45,'シフト記号表（従来型・ユニット型共通）'!$C$6:$L$47,10,FALSE))</f>
        <v/>
      </c>
      <c r="AI46" s="1391" t="str">
        <f>IF(AI45="","",VLOOKUP(AI45,'シフト記号表（従来型・ユニット型共通）'!$C$6:$L$47,10,FALSE))</f>
        <v/>
      </c>
      <c r="AJ46" s="1391" t="str">
        <f>IF(AJ45="","",VLOOKUP(AJ45,'シフト記号表（従来型・ユニット型共通）'!$C$6:$L$47,10,FALSE))</f>
        <v/>
      </c>
      <c r="AK46" s="1391" t="str">
        <f>IF(AK45="","",VLOOKUP(AK45,'シフト記号表（従来型・ユニット型共通）'!$C$6:$L$47,10,FALSE))</f>
        <v/>
      </c>
      <c r="AL46" s="1391" t="str">
        <f>IF(AL45="","",VLOOKUP(AL45,'シフト記号表（従来型・ユニット型共通）'!$C$6:$L$47,10,FALSE))</f>
        <v/>
      </c>
      <c r="AM46" s="1391" t="str">
        <f>IF(AM45="","",VLOOKUP(AM45,'シフト記号表（従来型・ユニット型共通）'!$C$6:$L$47,10,FALSE))</f>
        <v/>
      </c>
      <c r="AN46" s="1392" t="str">
        <f>IF(AN45="","",VLOOKUP(AN45,'シフト記号表（従来型・ユニット型共通）'!$C$6:$L$47,10,FALSE))</f>
        <v/>
      </c>
      <c r="AO46" s="1390" t="str">
        <f>IF(AO45="","",VLOOKUP(AO45,'シフト記号表（従来型・ユニット型共通）'!$C$6:$L$47,10,FALSE))</f>
        <v/>
      </c>
      <c r="AP46" s="1391" t="str">
        <f>IF(AP45="","",VLOOKUP(AP45,'シフト記号表（従来型・ユニット型共通）'!$C$6:$L$47,10,FALSE))</f>
        <v/>
      </c>
      <c r="AQ46" s="1391" t="str">
        <f>IF(AQ45="","",VLOOKUP(AQ45,'シフト記号表（従来型・ユニット型共通）'!$C$6:$L$47,10,FALSE))</f>
        <v/>
      </c>
      <c r="AR46" s="1391" t="str">
        <f>IF(AR45="","",VLOOKUP(AR45,'シフト記号表（従来型・ユニット型共通）'!$C$6:$L$47,10,FALSE))</f>
        <v/>
      </c>
      <c r="AS46" s="1391" t="str">
        <f>IF(AS45="","",VLOOKUP(AS45,'シフト記号表（従来型・ユニット型共通）'!$C$6:$L$47,10,FALSE))</f>
        <v/>
      </c>
      <c r="AT46" s="1391" t="str">
        <f>IF(AT45="","",VLOOKUP(AT45,'シフト記号表（従来型・ユニット型共通）'!$C$6:$L$47,10,FALSE))</f>
        <v/>
      </c>
      <c r="AU46" s="1392" t="str">
        <f>IF(AU45="","",VLOOKUP(AU45,'シフト記号表（従来型・ユニット型共通）'!$C$6:$L$47,10,FALSE))</f>
        <v/>
      </c>
      <c r="AV46" s="1390" t="str">
        <f>IF(AV45="","",VLOOKUP(AV45,'シフト記号表（従来型・ユニット型共通）'!$C$6:$L$47,10,FALSE))</f>
        <v/>
      </c>
      <c r="AW46" s="1391" t="str">
        <f>IF(AW45="","",VLOOKUP(AW45,'シフト記号表（従来型・ユニット型共通）'!$C$6:$L$47,10,FALSE))</f>
        <v/>
      </c>
      <c r="AX46" s="1391" t="str">
        <f>IF(AX45="","",VLOOKUP(AX45,'シフト記号表（従来型・ユニット型共通）'!$C$6:$L$47,10,FALSE))</f>
        <v/>
      </c>
      <c r="AY46" s="1391" t="str">
        <f>IF(AY45="","",VLOOKUP(AY45,'シフト記号表（従来型・ユニット型共通）'!$C$6:$L$47,10,FALSE))</f>
        <v/>
      </c>
      <c r="AZ46" s="1391" t="str">
        <f>IF(AZ45="","",VLOOKUP(AZ45,'シフト記号表（従来型・ユニット型共通）'!$C$6:$L$47,10,FALSE))</f>
        <v/>
      </c>
      <c r="BA46" s="1391" t="str">
        <f>IF(BA45="","",VLOOKUP(BA45,'シフト記号表（従来型・ユニット型共通）'!$C$6:$L$47,10,FALSE))</f>
        <v/>
      </c>
      <c r="BB46" s="1392" t="str">
        <f>IF(BB45="","",VLOOKUP(BB45,'シフト記号表（従来型・ユニット型共通）'!$C$6:$L$47,10,FALSE))</f>
        <v/>
      </c>
      <c r="BC46" s="1390" t="str">
        <f>IF(BC45="","",VLOOKUP(BC45,'シフト記号表（従来型・ユニット型共通）'!$C$6:$L$47,10,FALSE))</f>
        <v/>
      </c>
      <c r="BD46" s="1391" t="str">
        <f>IF(BD45="","",VLOOKUP(BD45,'シフト記号表（従来型・ユニット型共通）'!$C$6:$L$47,10,FALSE))</f>
        <v/>
      </c>
      <c r="BE46" s="1391" t="str">
        <f>IF(BE45="","",VLOOKUP(BE45,'シフト記号表（従来型・ユニット型共通）'!$C$6:$L$47,10,FALSE))</f>
        <v/>
      </c>
      <c r="BF46" s="3119">
        <f>IF($BI$3="４週",SUM(AA46:BB46),IF($BI$3="暦月",SUM(AA46:BE46),""))</f>
        <v>0</v>
      </c>
      <c r="BG46" s="3120"/>
      <c r="BH46" s="3121">
        <f>IF($BI$3="４週",BF46/4,IF($BI$3="暦月",(BF46/($BI$8/7)),""))</f>
        <v>0</v>
      </c>
      <c r="BI46" s="3120"/>
      <c r="BJ46" s="3116"/>
      <c r="BK46" s="3117"/>
      <c r="BL46" s="3117"/>
      <c r="BM46" s="3117"/>
      <c r="BN46" s="3118"/>
    </row>
    <row r="47" spans="2:66" ht="20.25" customHeight="1" x14ac:dyDescent="0.2">
      <c r="B47" s="3079">
        <f>B45+1</f>
        <v>16</v>
      </c>
      <c r="C47" s="3081"/>
      <c r="D47" s="3083"/>
      <c r="E47" s="3084"/>
      <c r="F47" s="3085"/>
      <c r="G47" s="3089"/>
      <c r="H47" s="3090"/>
      <c r="I47" s="1385"/>
      <c r="J47" s="1386"/>
      <c r="K47" s="1385"/>
      <c r="L47" s="1386"/>
      <c r="M47" s="3093"/>
      <c r="N47" s="3094"/>
      <c r="O47" s="3097"/>
      <c r="P47" s="3098"/>
      <c r="Q47" s="3098"/>
      <c r="R47" s="3090"/>
      <c r="S47" s="3058"/>
      <c r="T47" s="3059"/>
      <c r="U47" s="3059"/>
      <c r="V47" s="3059"/>
      <c r="W47" s="3060"/>
      <c r="X47" s="1405" t="s">
        <v>2341</v>
      </c>
      <c r="Z47" s="1406"/>
      <c r="AA47" s="1398"/>
      <c r="AB47" s="1399"/>
      <c r="AC47" s="1399"/>
      <c r="AD47" s="1399"/>
      <c r="AE47" s="1399"/>
      <c r="AF47" s="1399"/>
      <c r="AG47" s="1400"/>
      <c r="AH47" s="1398"/>
      <c r="AI47" s="1399"/>
      <c r="AJ47" s="1399"/>
      <c r="AK47" s="1399"/>
      <c r="AL47" s="1399"/>
      <c r="AM47" s="1399"/>
      <c r="AN47" s="1400"/>
      <c r="AO47" s="1398"/>
      <c r="AP47" s="1399"/>
      <c r="AQ47" s="1399"/>
      <c r="AR47" s="1399"/>
      <c r="AS47" s="1399"/>
      <c r="AT47" s="1399"/>
      <c r="AU47" s="1400"/>
      <c r="AV47" s="1398"/>
      <c r="AW47" s="1399"/>
      <c r="AX47" s="1399"/>
      <c r="AY47" s="1399"/>
      <c r="AZ47" s="1399"/>
      <c r="BA47" s="1399"/>
      <c r="BB47" s="1400"/>
      <c r="BC47" s="1398"/>
      <c r="BD47" s="1399"/>
      <c r="BE47" s="1401"/>
      <c r="BF47" s="3064"/>
      <c r="BG47" s="3065"/>
      <c r="BH47" s="3066"/>
      <c r="BI47" s="3067"/>
      <c r="BJ47" s="3068"/>
      <c r="BK47" s="3069"/>
      <c r="BL47" s="3069"/>
      <c r="BM47" s="3069"/>
      <c r="BN47" s="3070"/>
    </row>
    <row r="48" spans="2:66" ht="20.25" customHeight="1" x14ac:dyDescent="0.2">
      <c r="B48" s="3107"/>
      <c r="C48" s="3108"/>
      <c r="D48" s="3109"/>
      <c r="E48" s="3084"/>
      <c r="F48" s="3085"/>
      <c r="G48" s="3122"/>
      <c r="H48" s="3123"/>
      <c r="I48" s="1385"/>
      <c r="J48" s="1386">
        <f>G47</f>
        <v>0</v>
      </c>
      <c r="K48" s="1385"/>
      <c r="L48" s="1386">
        <f>M47</f>
        <v>0</v>
      </c>
      <c r="M48" s="3124"/>
      <c r="N48" s="3125"/>
      <c r="O48" s="3126"/>
      <c r="P48" s="3127"/>
      <c r="Q48" s="3127"/>
      <c r="R48" s="3123"/>
      <c r="S48" s="3058"/>
      <c r="T48" s="3059"/>
      <c r="U48" s="3059"/>
      <c r="V48" s="3059"/>
      <c r="W48" s="3060"/>
      <c r="X48" s="1402" t="s">
        <v>2344</v>
      </c>
      <c r="Y48" s="1403"/>
      <c r="Z48" s="1404"/>
      <c r="AA48" s="1390" t="str">
        <f>IF(AA47="","",VLOOKUP(AA47,'シフト記号表（従来型・ユニット型共通）'!$C$6:$L$47,10,FALSE))</f>
        <v/>
      </c>
      <c r="AB48" s="1391" t="str">
        <f>IF(AB47="","",VLOOKUP(AB47,'シフト記号表（従来型・ユニット型共通）'!$C$6:$L$47,10,FALSE))</f>
        <v/>
      </c>
      <c r="AC48" s="1391" t="str">
        <f>IF(AC47="","",VLOOKUP(AC47,'シフト記号表（従来型・ユニット型共通）'!$C$6:$L$47,10,FALSE))</f>
        <v/>
      </c>
      <c r="AD48" s="1391" t="str">
        <f>IF(AD47="","",VLOOKUP(AD47,'シフト記号表（従来型・ユニット型共通）'!$C$6:$L$47,10,FALSE))</f>
        <v/>
      </c>
      <c r="AE48" s="1391" t="str">
        <f>IF(AE47="","",VLOOKUP(AE47,'シフト記号表（従来型・ユニット型共通）'!$C$6:$L$47,10,FALSE))</f>
        <v/>
      </c>
      <c r="AF48" s="1391" t="str">
        <f>IF(AF47="","",VLOOKUP(AF47,'シフト記号表（従来型・ユニット型共通）'!$C$6:$L$47,10,FALSE))</f>
        <v/>
      </c>
      <c r="AG48" s="1392" t="str">
        <f>IF(AG47="","",VLOOKUP(AG47,'シフト記号表（従来型・ユニット型共通）'!$C$6:$L$47,10,FALSE))</f>
        <v/>
      </c>
      <c r="AH48" s="1390" t="str">
        <f>IF(AH47="","",VLOOKUP(AH47,'シフト記号表（従来型・ユニット型共通）'!$C$6:$L$47,10,FALSE))</f>
        <v/>
      </c>
      <c r="AI48" s="1391" t="str">
        <f>IF(AI47="","",VLOOKUP(AI47,'シフト記号表（従来型・ユニット型共通）'!$C$6:$L$47,10,FALSE))</f>
        <v/>
      </c>
      <c r="AJ48" s="1391" t="str">
        <f>IF(AJ47="","",VLOOKUP(AJ47,'シフト記号表（従来型・ユニット型共通）'!$C$6:$L$47,10,FALSE))</f>
        <v/>
      </c>
      <c r="AK48" s="1391" t="str">
        <f>IF(AK47="","",VLOOKUP(AK47,'シフト記号表（従来型・ユニット型共通）'!$C$6:$L$47,10,FALSE))</f>
        <v/>
      </c>
      <c r="AL48" s="1391" t="str">
        <f>IF(AL47="","",VLOOKUP(AL47,'シフト記号表（従来型・ユニット型共通）'!$C$6:$L$47,10,FALSE))</f>
        <v/>
      </c>
      <c r="AM48" s="1391" t="str">
        <f>IF(AM47="","",VLOOKUP(AM47,'シフト記号表（従来型・ユニット型共通）'!$C$6:$L$47,10,FALSE))</f>
        <v/>
      </c>
      <c r="AN48" s="1392" t="str">
        <f>IF(AN47="","",VLOOKUP(AN47,'シフト記号表（従来型・ユニット型共通）'!$C$6:$L$47,10,FALSE))</f>
        <v/>
      </c>
      <c r="AO48" s="1390" t="str">
        <f>IF(AO47="","",VLOOKUP(AO47,'シフト記号表（従来型・ユニット型共通）'!$C$6:$L$47,10,FALSE))</f>
        <v/>
      </c>
      <c r="AP48" s="1391" t="str">
        <f>IF(AP47="","",VLOOKUP(AP47,'シフト記号表（従来型・ユニット型共通）'!$C$6:$L$47,10,FALSE))</f>
        <v/>
      </c>
      <c r="AQ48" s="1391" t="str">
        <f>IF(AQ47="","",VLOOKUP(AQ47,'シフト記号表（従来型・ユニット型共通）'!$C$6:$L$47,10,FALSE))</f>
        <v/>
      </c>
      <c r="AR48" s="1391" t="str">
        <f>IF(AR47="","",VLOOKUP(AR47,'シフト記号表（従来型・ユニット型共通）'!$C$6:$L$47,10,FALSE))</f>
        <v/>
      </c>
      <c r="AS48" s="1391" t="str">
        <f>IF(AS47="","",VLOOKUP(AS47,'シフト記号表（従来型・ユニット型共通）'!$C$6:$L$47,10,FALSE))</f>
        <v/>
      </c>
      <c r="AT48" s="1391" t="str">
        <f>IF(AT47="","",VLOOKUP(AT47,'シフト記号表（従来型・ユニット型共通）'!$C$6:$L$47,10,FALSE))</f>
        <v/>
      </c>
      <c r="AU48" s="1392" t="str">
        <f>IF(AU47="","",VLOOKUP(AU47,'シフト記号表（従来型・ユニット型共通）'!$C$6:$L$47,10,FALSE))</f>
        <v/>
      </c>
      <c r="AV48" s="1390" t="str">
        <f>IF(AV47="","",VLOOKUP(AV47,'シフト記号表（従来型・ユニット型共通）'!$C$6:$L$47,10,FALSE))</f>
        <v/>
      </c>
      <c r="AW48" s="1391" t="str">
        <f>IF(AW47="","",VLOOKUP(AW47,'シフト記号表（従来型・ユニット型共通）'!$C$6:$L$47,10,FALSE))</f>
        <v/>
      </c>
      <c r="AX48" s="1391" t="str">
        <f>IF(AX47="","",VLOOKUP(AX47,'シフト記号表（従来型・ユニット型共通）'!$C$6:$L$47,10,FALSE))</f>
        <v/>
      </c>
      <c r="AY48" s="1391" t="str">
        <f>IF(AY47="","",VLOOKUP(AY47,'シフト記号表（従来型・ユニット型共通）'!$C$6:$L$47,10,FALSE))</f>
        <v/>
      </c>
      <c r="AZ48" s="1391" t="str">
        <f>IF(AZ47="","",VLOOKUP(AZ47,'シフト記号表（従来型・ユニット型共通）'!$C$6:$L$47,10,FALSE))</f>
        <v/>
      </c>
      <c r="BA48" s="1391" t="str">
        <f>IF(BA47="","",VLOOKUP(BA47,'シフト記号表（従来型・ユニット型共通）'!$C$6:$L$47,10,FALSE))</f>
        <v/>
      </c>
      <c r="BB48" s="1392" t="str">
        <f>IF(BB47="","",VLOOKUP(BB47,'シフト記号表（従来型・ユニット型共通）'!$C$6:$L$47,10,FALSE))</f>
        <v/>
      </c>
      <c r="BC48" s="1390" t="str">
        <f>IF(BC47="","",VLOOKUP(BC47,'シフト記号表（従来型・ユニット型共通）'!$C$6:$L$47,10,FALSE))</f>
        <v/>
      </c>
      <c r="BD48" s="1391" t="str">
        <f>IF(BD47="","",VLOOKUP(BD47,'シフト記号表（従来型・ユニット型共通）'!$C$6:$L$47,10,FALSE))</f>
        <v/>
      </c>
      <c r="BE48" s="1391" t="str">
        <f>IF(BE47="","",VLOOKUP(BE47,'シフト記号表（従来型・ユニット型共通）'!$C$6:$L$47,10,FALSE))</f>
        <v/>
      </c>
      <c r="BF48" s="3119">
        <f>IF($BI$3="４週",SUM(AA48:BB48),IF($BI$3="暦月",SUM(AA48:BE48),""))</f>
        <v>0</v>
      </c>
      <c r="BG48" s="3120"/>
      <c r="BH48" s="3121">
        <f>IF($BI$3="４週",BF48/4,IF($BI$3="暦月",(BF48/($BI$8/7)),""))</f>
        <v>0</v>
      </c>
      <c r="BI48" s="3120"/>
      <c r="BJ48" s="3116"/>
      <c r="BK48" s="3117"/>
      <c r="BL48" s="3117"/>
      <c r="BM48" s="3117"/>
      <c r="BN48" s="3118"/>
    </row>
    <row r="49" spans="2:66" ht="20.25" customHeight="1" x14ac:dyDescent="0.2">
      <c r="B49" s="3079">
        <f>B47+1</f>
        <v>17</v>
      </c>
      <c r="C49" s="3081"/>
      <c r="D49" s="3083"/>
      <c r="E49" s="3084"/>
      <c r="F49" s="3085"/>
      <c r="G49" s="3089"/>
      <c r="H49" s="3090"/>
      <c r="I49" s="1385"/>
      <c r="J49" s="1386"/>
      <c r="K49" s="1385"/>
      <c r="L49" s="1386"/>
      <c r="M49" s="3093"/>
      <c r="N49" s="3094"/>
      <c r="O49" s="3097"/>
      <c r="P49" s="3098"/>
      <c r="Q49" s="3098"/>
      <c r="R49" s="3090"/>
      <c r="S49" s="3058"/>
      <c r="T49" s="3059"/>
      <c r="U49" s="3059"/>
      <c r="V49" s="3059"/>
      <c r="W49" s="3060"/>
      <c r="X49" s="1405" t="s">
        <v>2341</v>
      </c>
      <c r="Z49" s="1406"/>
      <c r="AA49" s="1398"/>
      <c r="AB49" s="1399"/>
      <c r="AC49" s="1399"/>
      <c r="AD49" s="1399"/>
      <c r="AE49" s="1399"/>
      <c r="AF49" s="1399"/>
      <c r="AG49" s="1400"/>
      <c r="AH49" s="1398"/>
      <c r="AI49" s="1399"/>
      <c r="AJ49" s="1399"/>
      <c r="AK49" s="1399"/>
      <c r="AL49" s="1399"/>
      <c r="AM49" s="1399"/>
      <c r="AN49" s="1400"/>
      <c r="AO49" s="1398"/>
      <c r="AP49" s="1399"/>
      <c r="AQ49" s="1399"/>
      <c r="AR49" s="1399"/>
      <c r="AS49" s="1399"/>
      <c r="AT49" s="1399"/>
      <c r="AU49" s="1400"/>
      <c r="AV49" s="1398"/>
      <c r="AW49" s="1399"/>
      <c r="AX49" s="1399"/>
      <c r="AY49" s="1399"/>
      <c r="AZ49" s="1399"/>
      <c r="BA49" s="1399"/>
      <c r="BB49" s="1400"/>
      <c r="BC49" s="1398"/>
      <c r="BD49" s="1399"/>
      <c r="BE49" s="1401"/>
      <c r="BF49" s="3064"/>
      <c r="BG49" s="3065"/>
      <c r="BH49" s="3066"/>
      <c r="BI49" s="3067"/>
      <c r="BJ49" s="3068"/>
      <c r="BK49" s="3069"/>
      <c r="BL49" s="3069"/>
      <c r="BM49" s="3069"/>
      <c r="BN49" s="3070"/>
    </row>
    <row r="50" spans="2:66" ht="20.25" customHeight="1" x14ac:dyDescent="0.2">
      <c r="B50" s="3107"/>
      <c r="C50" s="3108"/>
      <c r="D50" s="3109"/>
      <c r="E50" s="3084"/>
      <c r="F50" s="3085"/>
      <c r="G50" s="3122"/>
      <c r="H50" s="3123"/>
      <c r="I50" s="1385"/>
      <c r="J50" s="1386">
        <f>G49</f>
        <v>0</v>
      </c>
      <c r="K50" s="1385"/>
      <c r="L50" s="1386">
        <f>M49</f>
        <v>0</v>
      </c>
      <c r="M50" s="3124"/>
      <c r="N50" s="3125"/>
      <c r="O50" s="3126"/>
      <c r="P50" s="3127"/>
      <c r="Q50" s="3127"/>
      <c r="R50" s="3123"/>
      <c r="S50" s="3058"/>
      <c r="T50" s="3059"/>
      <c r="U50" s="3059"/>
      <c r="V50" s="3059"/>
      <c r="W50" s="3060"/>
      <c r="X50" s="1402" t="s">
        <v>2344</v>
      </c>
      <c r="Y50" s="1403"/>
      <c r="Z50" s="1404"/>
      <c r="AA50" s="1390" t="str">
        <f>IF(AA49="","",VLOOKUP(AA49,'シフト記号表（従来型・ユニット型共通）'!$C$6:$L$47,10,FALSE))</f>
        <v/>
      </c>
      <c r="AB50" s="1391" t="str">
        <f>IF(AB49="","",VLOOKUP(AB49,'シフト記号表（従来型・ユニット型共通）'!$C$6:$L$47,10,FALSE))</f>
        <v/>
      </c>
      <c r="AC50" s="1391" t="str">
        <f>IF(AC49="","",VLOOKUP(AC49,'シフト記号表（従来型・ユニット型共通）'!$C$6:$L$47,10,FALSE))</f>
        <v/>
      </c>
      <c r="AD50" s="1391" t="str">
        <f>IF(AD49="","",VLOOKUP(AD49,'シフト記号表（従来型・ユニット型共通）'!$C$6:$L$47,10,FALSE))</f>
        <v/>
      </c>
      <c r="AE50" s="1391" t="str">
        <f>IF(AE49="","",VLOOKUP(AE49,'シフト記号表（従来型・ユニット型共通）'!$C$6:$L$47,10,FALSE))</f>
        <v/>
      </c>
      <c r="AF50" s="1391" t="str">
        <f>IF(AF49="","",VLOOKUP(AF49,'シフト記号表（従来型・ユニット型共通）'!$C$6:$L$47,10,FALSE))</f>
        <v/>
      </c>
      <c r="AG50" s="1392" t="str">
        <f>IF(AG49="","",VLOOKUP(AG49,'シフト記号表（従来型・ユニット型共通）'!$C$6:$L$47,10,FALSE))</f>
        <v/>
      </c>
      <c r="AH50" s="1390" t="str">
        <f>IF(AH49="","",VLOOKUP(AH49,'シフト記号表（従来型・ユニット型共通）'!$C$6:$L$47,10,FALSE))</f>
        <v/>
      </c>
      <c r="AI50" s="1391" t="str">
        <f>IF(AI49="","",VLOOKUP(AI49,'シフト記号表（従来型・ユニット型共通）'!$C$6:$L$47,10,FALSE))</f>
        <v/>
      </c>
      <c r="AJ50" s="1391" t="str">
        <f>IF(AJ49="","",VLOOKUP(AJ49,'シフト記号表（従来型・ユニット型共通）'!$C$6:$L$47,10,FALSE))</f>
        <v/>
      </c>
      <c r="AK50" s="1391" t="str">
        <f>IF(AK49="","",VLOOKUP(AK49,'シフト記号表（従来型・ユニット型共通）'!$C$6:$L$47,10,FALSE))</f>
        <v/>
      </c>
      <c r="AL50" s="1391" t="str">
        <f>IF(AL49="","",VLOOKUP(AL49,'シフト記号表（従来型・ユニット型共通）'!$C$6:$L$47,10,FALSE))</f>
        <v/>
      </c>
      <c r="AM50" s="1391" t="str">
        <f>IF(AM49="","",VLOOKUP(AM49,'シフト記号表（従来型・ユニット型共通）'!$C$6:$L$47,10,FALSE))</f>
        <v/>
      </c>
      <c r="AN50" s="1392" t="str">
        <f>IF(AN49="","",VLOOKUP(AN49,'シフト記号表（従来型・ユニット型共通）'!$C$6:$L$47,10,FALSE))</f>
        <v/>
      </c>
      <c r="AO50" s="1390" t="str">
        <f>IF(AO49="","",VLOOKUP(AO49,'シフト記号表（従来型・ユニット型共通）'!$C$6:$L$47,10,FALSE))</f>
        <v/>
      </c>
      <c r="AP50" s="1391" t="str">
        <f>IF(AP49="","",VLOOKUP(AP49,'シフト記号表（従来型・ユニット型共通）'!$C$6:$L$47,10,FALSE))</f>
        <v/>
      </c>
      <c r="AQ50" s="1391" t="str">
        <f>IF(AQ49="","",VLOOKUP(AQ49,'シフト記号表（従来型・ユニット型共通）'!$C$6:$L$47,10,FALSE))</f>
        <v/>
      </c>
      <c r="AR50" s="1391" t="str">
        <f>IF(AR49="","",VLOOKUP(AR49,'シフト記号表（従来型・ユニット型共通）'!$C$6:$L$47,10,FALSE))</f>
        <v/>
      </c>
      <c r="AS50" s="1391" t="str">
        <f>IF(AS49="","",VLOOKUP(AS49,'シフト記号表（従来型・ユニット型共通）'!$C$6:$L$47,10,FALSE))</f>
        <v/>
      </c>
      <c r="AT50" s="1391" t="str">
        <f>IF(AT49="","",VLOOKUP(AT49,'シフト記号表（従来型・ユニット型共通）'!$C$6:$L$47,10,FALSE))</f>
        <v/>
      </c>
      <c r="AU50" s="1392" t="str">
        <f>IF(AU49="","",VLOOKUP(AU49,'シフト記号表（従来型・ユニット型共通）'!$C$6:$L$47,10,FALSE))</f>
        <v/>
      </c>
      <c r="AV50" s="1390" t="str">
        <f>IF(AV49="","",VLOOKUP(AV49,'シフト記号表（従来型・ユニット型共通）'!$C$6:$L$47,10,FALSE))</f>
        <v/>
      </c>
      <c r="AW50" s="1391" t="str">
        <f>IF(AW49="","",VLOOKUP(AW49,'シフト記号表（従来型・ユニット型共通）'!$C$6:$L$47,10,FALSE))</f>
        <v/>
      </c>
      <c r="AX50" s="1391" t="str">
        <f>IF(AX49="","",VLOOKUP(AX49,'シフト記号表（従来型・ユニット型共通）'!$C$6:$L$47,10,FALSE))</f>
        <v/>
      </c>
      <c r="AY50" s="1391" t="str">
        <f>IF(AY49="","",VLOOKUP(AY49,'シフト記号表（従来型・ユニット型共通）'!$C$6:$L$47,10,FALSE))</f>
        <v/>
      </c>
      <c r="AZ50" s="1391" t="str">
        <f>IF(AZ49="","",VLOOKUP(AZ49,'シフト記号表（従来型・ユニット型共通）'!$C$6:$L$47,10,FALSE))</f>
        <v/>
      </c>
      <c r="BA50" s="1391" t="str">
        <f>IF(BA49="","",VLOOKUP(BA49,'シフト記号表（従来型・ユニット型共通）'!$C$6:$L$47,10,FALSE))</f>
        <v/>
      </c>
      <c r="BB50" s="1392" t="str">
        <f>IF(BB49="","",VLOOKUP(BB49,'シフト記号表（従来型・ユニット型共通）'!$C$6:$L$47,10,FALSE))</f>
        <v/>
      </c>
      <c r="BC50" s="1390" t="str">
        <f>IF(BC49="","",VLOOKUP(BC49,'シフト記号表（従来型・ユニット型共通）'!$C$6:$L$47,10,FALSE))</f>
        <v/>
      </c>
      <c r="BD50" s="1391" t="str">
        <f>IF(BD49="","",VLOOKUP(BD49,'シフト記号表（従来型・ユニット型共通）'!$C$6:$L$47,10,FALSE))</f>
        <v/>
      </c>
      <c r="BE50" s="1391" t="str">
        <f>IF(BE49="","",VLOOKUP(BE49,'シフト記号表（従来型・ユニット型共通）'!$C$6:$L$47,10,FALSE))</f>
        <v/>
      </c>
      <c r="BF50" s="3119">
        <f>IF($BI$3="４週",SUM(AA50:BB50),IF($BI$3="暦月",SUM(AA50:BE50),""))</f>
        <v>0</v>
      </c>
      <c r="BG50" s="3120"/>
      <c r="BH50" s="3121">
        <f>IF($BI$3="４週",BF50/4,IF($BI$3="暦月",(BF50/($BI$8/7)),""))</f>
        <v>0</v>
      </c>
      <c r="BI50" s="3120"/>
      <c r="BJ50" s="3116"/>
      <c r="BK50" s="3117"/>
      <c r="BL50" s="3117"/>
      <c r="BM50" s="3117"/>
      <c r="BN50" s="3118"/>
    </row>
    <row r="51" spans="2:66" ht="20.25" customHeight="1" x14ac:dyDescent="0.2">
      <c r="B51" s="3079">
        <f>B49+1</f>
        <v>18</v>
      </c>
      <c r="C51" s="3081"/>
      <c r="D51" s="3083"/>
      <c r="E51" s="3084"/>
      <c r="F51" s="3085"/>
      <c r="G51" s="3089"/>
      <c r="H51" s="3090"/>
      <c r="I51" s="1385"/>
      <c r="J51" s="1386"/>
      <c r="K51" s="1385"/>
      <c r="L51" s="1386"/>
      <c r="M51" s="3093"/>
      <c r="N51" s="3094"/>
      <c r="O51" s="3097"/>
      <c r="P51" s="3098"/>
      <c r="Q51" s="3098"/>
      <c r="R51" s="3090"/>
      <c r="S51" s="3058"/>
      <c r="T51" s="3059"/>
      <c r="U51" s="3059"/>
      <c r="V51" s="3059"/>
      <c r="W51" s="3060"/>
      <c r="X51" s="1405" t="s">
        <v>2341</v>
      </c>
      <c r="Z51" s="1406"/>
      <c r="AA51" s="1398"/>
      <c r="AB51" s="1399"/>
      <c r="AC51" s="1399"/>
      <c r="AD51" s="1399"/>
      <c r="AE51" s="1399"/>
      <c r="AF51" s="1399"/>
      <c r="AG51" s="1400"/>
      <c r="AH51" s="1398"/>
      <c r="AI51" s="1399"/>
      <c r="AJ51" s="1399"/>
      <c r="AK51" s="1399"/>
      <c r="AL51" s="1399"/>
      <c r="AM51" s="1399"/>
      <c r="AN51" s="1400"/>
      <c r="AO51" s="1398"/>
      <c r="AP51" s="1399"/>
      <c r="AQ51" s="1399"/>
      <c r="AR51" s="1399"/>
      <c r="AS51" s="1399"/>
      <c r="AT51" s="1399"/>
      <c r="AU51" s="1400"/>
      <c r="AV51" s="1398"/>
      <c r="AW51" s="1399"/>
      <c r="AX51" s="1399"/>
      <c r="AY51" s="1399"/>
      <c r="AZ51" s="1399"/>
      <c r="BA51" s="1399"/>
      <c r="BB51" s="1400"/>
      <c r="BC51" s="1398"/>
      <c r="BD51" s="1399"/>
      <c r="BE51" s="1401"/>
      <c r="BF51" s="3064"/>
      <c r="BG51" s="3065"/>
      <c r="BH51" s="3066"/>
      <c r="BI51" s="3067"/>
      <c r="BJ51" s="3068"/>
      <c r="BK51" s="3069"/>
      <c r="BL51" s="3069"/>
      <c r="BM51" s="3069"/>
      <c r="BN51" s="3070"/>
    </row>
    <row r="52" spans="2:66" ht="20.25" customHeight="1" x14ac:dyDescent="0.2">
      <c r="B52" s="3107"/>
      <c r="C52" s="3108"/>
      <c r="D52" s="3109"/>
      <c r="E52" s="3084"/>
      <c r="F52" s="3085"/>
      <c r="G52" s="3122"/>
      <c r="H52" s="3123"/>
      <c r="I52" s="1385"/>
      <c r="J52" s="1386">
        <f>G51</f>
        <v>0</v>
      </c>
      <c r="K52" s="1385"/>
      <c r="L52" s="1386">
        <f>M51</f>
        <v>0</v>
      </c>
      <c r="M52" s="3124"/>
      <c r="N52" s="3125"/>
      <c r="O52" s="3126"/>
      <c r="P52" s="3127"/>
      <c r="Q52" s="3127"/>
      <c r="R52" s="3123"/>
      <c r="S52" s="3058"/>
      <c r="T52" s="3059"/>
      <c r="U52" s="3059"/>
      <c r="V52" s="3059"/>
      <c r="W52" s="3060"/>
      <c r="X52" s="1402" t="s">
        <v>2344</v>
      </c>
      <c r="Y52" s="1403"/>
      <c r="Z52" s="1404"/>
      <c r="AA52" s="1390" t="str">
        <f>IF(AA51="","",VLOOKUP(AA51,'シフト記号表（従来型・ユニット型共通）'!$C$6:$L$47,10,FALSE))</f>
        <v/>
      </c>
      <c r="AB52" s="1391" t="str">
        <f>IF(AB51="","",VLOOKUP(AB51,'シフト記号表（従来型・ユニット型共通）'!$C$6:$L$47,10,FALSE))</f>
        <v/>
      </c>
      <c r="AC52" s="1391" t="str">
        <f>IF(AC51="","",VLOOKUP(AC51,'シフト記号表（従来型・ユニット型共通）'!$C$6:$L$47,10,FALSE))</f>
        <v/>
      </c>
      <c r="AD52" s="1391" t="str">
        <f>IF(AD51="","",VLOOKUP(AD51,'シフト記号表（従来型・ユニット型共通）'!$C$6:$L$47,10,FALSE))</f>
        <v/>
      </c>
      <c r="AE52" s="1391" t="str">
        <f>IF(AE51="","",VLOOKUP(AE51,'シフト記号表（従来型・ユニット型共通）'!$C$6:$L$47,10,FALSE))</f>
        <v/>
      </c>
      <c r="AF52" s="1391" t="str">
        <f>IF(AF51="","",VLOOKUP(AF51,'シフト記号表（従来型・ユニット型共通）'!$C$6:$L$47,10,FALSE))</f>
        <v/>
      </c>
      <c r="AG52" s="1392" t="str">
        <f>IF(AG51="","",VLOOKUP(AG51,'シフト記号表（従来型・ユニット型共通）'!$C$6:$L$47,10,FALSE))</f>
        <v/>
      </c>
      <c r="AH52" s="1390" t="str">
        <f>IF(AH51="","",VLOOKUP(AH51,'シフト記号表（従来型・ユニット型共通）'!$C$6:$L$47,10,FALSE))</f>
        <v/>
      </c>
      <c r="AI52" s="1391" t="str">
        <f>IF(AI51="","",VLOOKUP(AI51,'シフト記号表（従来型・ユニット型共通）'!$C$6:$L$47,10,FALSE))</f>
        <v/>
      </c>
      <c r="AJ52" s="1391" t="str">
        <f>IF(AJ51="","",VLOOKUP(AJ51,'シフト記号表（従来型・ユニット型共通）'!$C$6:$L$47,10,FALSE))</f>
        <v/>
      </c>
      <c r="AK52" s="1391" t="str">
        <f>IF(AK51="","",VLOOKUP(AK51,'シフト記号表（従来型・ユニット型共通）'!$C$6:$L$47,10,FALSE))</f>
        <v/>
      </c>
      <c r="AL52" s="1391" t="str">
        <f>IF(AL51="","",VLOOKUP(AL51,'シフト記号表（従来型・ユニット型共通）'!$C$6:$L$47,10,FALSE))</f>
        <v/>
      </c>
      <c r="AM52" s="1391" t="str">
        <f>IF(AM51="","",VLOOKUP(AM51,'シフト記号表（従来型・ユニット型共通）'!$C$6:$L$47,10,FALSE))</f>
        <v/>
      </c>
      <c r="AN52" s="1392" t="str">
        <f>IF(AN51="","",VLOOKUP(AN51,'シフト記号表（従来型・ユニット型共通）'!$C$6:$L$47,10,FALSE))</f>
        <v/>
      </c>
      <c r="AO52" s="1390" t="str">
        <f>IF(AO51="","",VLOOKUP(AO51,'シフト記号表（従来型・ユニット型共通）'!$C$6:$L$47,10,FALSE))</f>
        <v/>
      </c>
      <c r="AP52" s="1391" t="str">
        <f>IF(AP51="","",VLOOKUP(AP51,'シフト記号表（従来型・ユニット型共通）'!$C$6:$L$47,10,FALSE))</f>
        <v/>
      </c>
      <c r="AQ52" s="1391" t="str">
        <f>IF(AQ51="","",VLOOKUP(AQ51,'シフト記号表（従来型・ユニット型共通）'!$C$6:$L$47,10,FALSE))</f>
        <v/>
      </c>
      <c r="AR52" s="1391" t="str">
        <f>IF(AR51="","",VLOOKUP(AR51,'シフト記号表（従来型・ユニット型共通）'!$C$6:$L$47,10,FALSE))</f>
        <v/>
      </c>
      <c r="AS52" s="1391" t="str">
        <f>IF(AS51="","",VLOOKUP(AS51,'シフト記号表（従来型・ユニット型共通）'!$C$6:$L$47,10,FALSE))</f>
        <v/>
      </c>
      <c r="AT52" s="1391" t="str">
        <f>IF(AT51="","",VLOOKUP(AT51,'シフト記号表（従来型・ユニット型共通）'!$C$6:$L$47,10,FALSE))</f>
        <v/>
      </c>
      <c r="AU52" s="1392" t="str">
        <f>IF(AU51="","",VLOOKUP(AU51,'シフト記号表（従来型・ユニット型共通）'!$C$6:$L$47,10,FALSE))</f>
        <v/>
      </c>
      <c r="AV52" s="1390" t="str">
        <f>IF(AV51="","",VLOOKUP(AV51,'シフト記号表（従来型・ユニット型共通）'!$C$6:$L$47,10,FALSE))</f>
        <v/>
      </c>
      <c r="AW52" s="1391" t="str">
        <f>IF(AW51="","",VLOOKUP(AW51,'シフト記号表（従来型・ユニット型共通）'!$C$6:$L$47,10,FALSE))</f>
        <v/>
      </c>
      <c r="AX52" s="1391" t="str">
        <f>IF(AX51="","",VLOOKUP(AX51,'シフト記号表（従来型・ユニット型共通）'!$C$6:$L$47,10,FALSE))</f>
        <v/>
      </c>
      <c r="AY52" s="1391" t="str">
        <f>IF(AY51="","",VLOOKUP(AY51,'シフト記号表（従来型・ユニット型共通）'!$C$6:$L$47,10,FALSE))</f>
        <v/>
      </c>
      <c r="AZ52" s="1391" t="str">
        <f>IF(AZ51="","",VLOOKUP(AZ51,'シフト記号表（従来型・ユニット型共通）'!$C$6:$L$47,10,FALSE))</f>
        <v/>
      </c>
      <c r="BA52" s="1391" t="str">
        <f>IF(BA51="","",VLOOKUP(BA51,'シフト記号表（従来型・ユニット型共通）'!$C$6:$L$47,10,FALSE))</f>
        <v/>
      </c>
      <c r="BB52" s="1392" t="str">
        <f>IF(BB51="","",VLOOKUP(BB51,'シフト記号表（従来型・ユニット型共通）'!$C$6:$L$47,10,FALSE))</f>
        <v/>
      </c>
      <c r="BC52" s="1390" t="str">
        <f>IF(BC51="","",VLOOKUP(BC51,'シフト記号表（従来型・ユニット型共通）'!$C$6:$L$47,10,FALSE))</f>
        <v/>
      </c>
      <c r="BD52" s="1391" t="str">
        <f>IF(BD51="","",VLOOKUP(BD51,'シフト記号表（従来型・ユニット型共通）'!$C$6:$L$47,10,FALSE))</f>
        <v/>
      </c>
      <c r="BE52" s="1391" t="str">
        <f>IF(BE51="","",VLOOKUP(BE51,'シフト記号表（従来型・ユニット型共通）'!$C$6:$L$47,10,FALSE))</f>
        <v/>
      </c>
      <c r="BF52" s="3119">
        <f>IF($BI$3="４週",SUM(AA52:BB52),IF($BI$3="暦月",SUM(AA52:BE52),""))</f>
        <v>0</v>
      </c>
      <c r="BG52" s="3120"/>
      <c r="BH52" s="3121">
        <f>IF($BI$3="４週",BF52/4,IF($BI$3="暦月",(BF52/($BI$8/7)),""))</f>
        <v>0</v>
      </c>
      <c r="BI52" s="3120"/>
      <c r="BJ52" s="3116"/>
      <c r="BK52" s="3117"/>
      <c r="BL52" s="3117"/>
      <c r="BM52" s="3117"/>
      <c r="BN52" s="3118"/>
    </row>
    <row r="53" spans="2:66" ht="20.25" customHeight="1" x14ac:dyDescent="0.2">
      <c r="B53" s="3079">
        <f>B51+1</f>
        <v>19</v>
      </c>
      <c r="C53" s="3081"/>
      <c r="D53" s="3083"/>
      <c r="E53" s="3084"/>
      <c r="F53" s="3085"/>
      <c r="G53" s="3089"/>
      <c r="H53" s="3090"/>
      <c r="I53" s="1393"/>
      <c r="J53" s="1394"/>
      <c r="K53" s="1393"/>
      <c r="L53" s="1394"/>
      <c r="M53" s="3093"/>
      <c r="N53" s="3094"/>
      <c r="O53" s="3097"/>
      <c r="P53" s="3098"/>
      <c r="Q53" s="3098"/>
      <c r="R53" s="3090"/>
      <c r="S53" s="3058"/>
      <c r="T53" s="3059"/>
      <c r="U53" s="3059"/>
      <c r="V53" s="3059"/>
      <c r="W53" s="3060"/>
      <c r="X53" s="1395" t="s">
        <v>2341</v>
      </c>
      <c r="Y53" s="1396"/>
      <c r="Z53" s="1397"/>
      <c r="AA53" s="1398"/>
      <c r="AB53" s="1399"/>
      <c r="AC53" s="1399"/>
      <c r="AD53" s="1399"/>
      <c r="AE53" s="1399"/>
      <c r="AF53" s="1399"/>
      <c r="AG53" s="1400"/>
      <c r="AH53" s="1398"/>
      <c r="AI53" s="1399"/>
      <c r="AJ53" s="1399"/>
      <c r="AK53" s="1399"/>
      <c r="AL53" s="1399"/>
      <c r="AM53" s="1399"/>
      <c r="AN53" s="1400"/>
      <c r="AO53" s="1398"/>
      <c r="AP53" s="1399"/>
      <c r="AQ53" s="1399"/>
      <c r="AR53" s="1399"/>
      <c r="AS53" s="1399"/>
      <c r="AT53" s="1399"/>
      <c r="AU53" s="1400"/>
      <c r="AV53" s="1398"/>
      <c r="AW53" s="1399"/>
      <c r="AX53" s="1399"/>
      <c r="AY53" s="1399"/>
      <c r="AZ53" s="1399"/>
      <c r="BA53" s="1399"/>
      <c r="BB53" s="1400"/>
      <c r="BC53" s="1398"/>
      <c r="BD53" s="1399"/>
      <c r="BE53" s="1401"/>
      <c r="BF53" s="3064"/>
      <c r="BG53" s="3065"/>
      <c r="BH53" s="3066"/>
      <c r="BI53" s="3067"/>
      <c r="BJ53" s="3068"/>
      <c r="BK53" s="3069"/>
      <c r="BL53" s="3069"/>
      <c r="BM53" s="3069"/>
      <c r="BN53" s="3070"/>
    </row>
    <row r="54" spans="2:66" ht="20.25" customHeight="1" x14ac:dyDescent="0.2">
      <c r="B54" s="3107"/>
      <c r="C54" s="3108"/>
      <c r="D54" s="3109"/>
      <c r="E54" s="3084"/>
      <c r="F54" s="3085"/>
      <c r="G54" s="3122"/>
      <c r="H54" s="3123"/>
      <c r="I54" s="1385"/>
      <c r="J54" s="1386">
        <f>G53</f>
        <v>0</v>
      </c>
      <c r="K54" s="1385"/>
      <c r="L54" s="1386">
        <f>M53</f>
        <v>0</v>
      </c>
      <c r="M54" s="3124"/>
      <c r="N54" s="3125"/>
      <c r="O54" s="3126"/>
      <c r="P54" s="3127"/>
      <c r="Q54" s="3127"/>
      <c r="R54" s="3123"/>
      <c r="S54" s="3058"/>
      <c r="T54" s="3059"/>
      <c r="U54" s="3059"/>
      <c r="V54" s="3059"/>
      <c r="W54" s="3060"/>
      <c r="X54" s="1402" t="s">
        <v>2344</v>
      </c>
      <c r="Y54" s="1388"/>
      <c r="Z54" s="1389"/>
      <c r="AA54" s="1390" t="str">
        <f>IF(AA53="","",VLOOKUP(AA53,'シフト記号表（従来型・ユニット型共通）'!$C$6:$L$47,10,FALSE))</f>
        <v/>
      </c>
      <c r="AB54" s="1391" t="str">
        <f>IF(AB53="","",VLOOKUP(AB53,'シフト記号表（従来型・ユニット型共通）'!$C$6:$L$47,10,FALSE))</f>
        <v/>
      </c>
      <c r="AC54" s="1391" t="str">
        <f>IF(AC53="","",VLOOKUP(AC53,'シフト記号表（従来型・ユニット型共通）'!$C$6:$L$47,10,FALSE))</f>
        <v/>
      </c>
      <c r="AD54" s="1391" t="str">
        <f>IF(AD53="","",VLOOKUP(AD53,'シフト記号表（従来型・ユニット型共通）'!$C$6:$L$47,10,FALSE))</f>
        <v/>
      </c>
      <c r="AE54" s="1391" t="str">
        <f>IF(AE53="","",VLOOKUP(AE53,'シフト記号表（従来型・ユニット型共通）'!$C$6:$L$47,10,FALSE))</f>
        <v/>
      </c>
      <c r="AF54" s="1391" t="str">
        <f>IF(AF53="","",VLOOKUP(AF53,'シフト記号表（従来型・ユニット型共通）'!$C$6:$L$47,10,FALSE))</f>
        <v/>
      </c>
      <c r="AG54" s="1392" t="str">
        <f>IF(AG53="","",VLOOKUP(AG53,'シフト記号表（従来型・ユニット型共通）'!$C$6:$L$47,10,FALSE))</f>
        <v/>
      </c>
      <c r="AH54" s="1390" t="str">
        <f>IF(AH53="","",VLOOKUP(AH53,'シフト記号表（従来型・ユニット型共通）'!$C$6:$L$47,10,FALSE))</f>
        <v/>
      </c>
      <c r="AI54" s="1391" t="str">
        <f>IF(AI53="","",VLOOKUP(AI53,'シフト記号表（従来型・ユニット型共通）'!$C$6:$L$47,10,FALSE))</f>
        <v/>
      </c>
      <c r="AJ54" s="1391" t="str">
        <f>IF(AJ53="","",VLOOKUP(AJ53,'シフト記号表（従来型・ユニット型共通）'!$C$6:$L$47,10,FALSE))</f>
        <v/>
      </c>
      <c r="AK54" s="1391" t="str">
        <f>IF(AK53="","",VLOOKUP(AK53,'シフト記号表（従来型・ユニット型共通）'!$C$6:$L$47,10,FALSE))</f>
        <v/>
      </c>
      <c r="AL54" s="1391" t="str">
        <f>IF(AL53="","",VLOOKUP(AL53,'シフト記号表（従来型・ユニット型共通）'!$C$6:$L$47,10,FALSE))</f>
        <v/>
      </c>
      <c r="AM54" s="1391" t="str">
        <f>IF(AM53="","",VLOOKUP(AM53,'シフト記号表（従来型・ユニット型共通）'!$C$6:$L$47,10,FALSE))</f>
        <v/>
      </c>
      <c r="AN54" s="1392" t="str">
        <f>IF(AN53="","",VLOOKUP(AN53,'シフト記号表（従来型・ユニット型共通）'!$C$6:$L$47,10,FALSE))</f>
        <v/>
      </c>
      <c r="AO54" s="1390" t="str">
        <f>IF(AO53="","",VLOOKUP(AO53,'シフト記号表（従来型・ユニット型共通）'!$C$6:$L$47,10,FALSE))</f>
        <v/>
      </c>
      <c r="AP54" s="1391" t="str">
        <f>IF(AP53="","",VLOOKUP(AP53,'シフト記号表（従来型・ユニット型共通）'!$C$6:$L$47,10,FALSE))</f>
        <v/>
      </c>
      <c r="AQ54" s="1391" t="str">
        <f>IF(AQ53="","",VLOOKUP(AQ53,'シフト記号表（従来型・ユニット型共通）'!$C$6:$L$47,10,FALSE))</f>
        <v/>
      </c>
      <c r="AR54" s="1391" t="str">
        <f>IF(AR53="","",VLOOKUP(AR53,'シフト記号表（従来型・ユニット型共通）'!$C$6:$L$47,10,FALSE))</f>
        <v/>
      </c>
      <c r="AS54" s="1391" t="str">
        <f>IF(AS53="","",VLOOKUP(AS53,'シフト記号表（従来型・ユニット型共通）'!$C$6:$L$47,10,FALSE))</f>
        <v/>
      </c>
      <c r="AT54" s="1391" t="str">
        <f>IF(AT53="","",VLOOKUP(AT53,'シフト記号表（従来型・ユニット型共通）'!$C$6:$L$47,10,FALSE))</f>
        <v/>
      </c>
      <c r="AU54" s="1392" t="str">
        <f>IF(AU53="","",VLOOKUP(AU53,'シフト記号表（従来型・ユニット型共通）'!$C$6:$L$47,10,FALSE))</f>
        <v/>
      </c>
      <c r="AV54" s="1390" t="str">
        <f>IF(AV53="","",VLOOKUP(AV53,'シフト記号表（従来型・ユニット型共通）'!$C$6:$L$47,10,FALSE))</f>
        <v/>
      </c>
      <c r="AW54" s="1391" t="str">
        <f>IF(AW53="","",VLOOKUP(AW53,'シフト記号表（従来型・ユニット型共通）'!$C$6:$L$47,10,FALSE))</f>
        <v/>
      </c>
      <c r="AX54" s="1391" t="str">
        <f>IF(AX53="","",VLOOKUP(AX53,'シフト記号表（従来型・ユニット型共通）'!$C$6:$L$47,10,FALSE))</f>
        <v/>
      </c>
      <c r="AY54" s="1391" t="str">
        <f>IF(AY53="","",VLOOKUP(AY53,'シフト記号表（従来型・ユニット型共通）'!$C$6:$L$47,10,FALSE))</f>
        <v/>
      </c>
      <c r="AZ54" s="1391" t="str">
        <f>IF(AZ53="","",VLOOKUP(AZ53,'シフト記号表（従来型・ユニット型共通）'!$C$6:$L$47,10,FALSE))</f>
        <v/>
      </c>
      <c r="BA54" s="1391" t="str">
        <f>IF(BA53="","",VLOOKUP(BA53,'シフト記号表（従来型・ユニット型共通）'!$C$6:$L$47,10,FALSE))</f>
        <v/>
      </c>
      <c r="BB54" s="1392" t="str">
        <f>IF(BB53="","",VLOOKUP(BB53,'シフト記号表（従来型・ユニット型共通）'!$C$6:$L$47,10,FALSE))</f>
        <v/>
      </c>
      <c r="BC54" s="1390" t="str">
        <f>IF(BC53="","",VLOOKUP(BC53,'シフト記号表（従来型・ユニット型共通）'!$C$6:$L$47,10,FALSE))</f>
        <v/>
      </c>
      <c r="BD54" s="1391" t="str">
        <f>IF(BD53="","",VLOOKUP(BD53,'シフト記号表（従来型・ユニット型共通）'!$C$6:$L$47,10,FALSE))</f>
        <v/>
      </c>
      <c r="BE54" s="1391" t="str">
        <f>IF(BE53="","",VLOOKUP(BE53,'シフト記号表（従来型・ユニット型共通）'!$C$6:$L$47,10,FALSE))</f>
        <v/>
      </c>
      <c r="BF54" s="3119">
        <f>IF($BI$3="４週",SUM(AA54:BB54),IF($BI$3="暦月",SUM(AA54:BE54),""))</f>
        <v>0</v>
      </c>
      <c r="BG54" s="3120"/>
      <c r="BH54" s="3121">
        <f>IF($BI$3="４週",BF54/4,IF($BI$3="暦月",(BF54/($BI$8/7)),""))</f>
        <v>0</v>
      </c>
      <c r="BI54" s="3120"/>
      <c r="BJ54" s="3116"/>
      <c r="BK54" s="3117"/>
      <c r="BL54" s="3117"/>
      <c r="BM54" s="3117"/>
      <c r="BN54" s="3118"/>
    </row>
    <row r="55" spans="2:66" ht="20.25" customHeight="1" x14ac:dyDescent="0.2">
      <c r="B55" s="3079">
        <f>B53+1</f>
        <v>20</v>
      </c>
      <c r="C55" s="3081"/>
      <c r="D55" s="3083"/>
      <c r="E55" s="3084"/>
      <c r="F55" s="3085"/>
      <c r="G55" s="3089"/>
      <c r="H55" s="3090"/>
      <c r="I55" s="1393"/>
      <c r="J55" s="1394"/>
      <c r="K55" s="1393"/>
      <c r="L55" s="1394"/>
      <c r="M55" s="3093"/>
      <c r="N55" s="3094"/>
      <c r="O55" s="3097"/>
      <c r="P55" s="3098"/>
      <c r="Q55" s="3098"/>
      <c r="R55" s="3090"/>
      <c r="S55" s="3058"/>
      <c r="T55" s="3059"/>
      <c r="U55" s="3059"/>
      <c r="V55" s="3059"/>
      <c r="W55" s="3060"/>
      <c r="X55" s="1395" t="s">
        <v>2341</v>
      </c>
      <c r="Y55" s="1396"/>
      <c r="Z55" s="1397"/>
      <c r="AA55" s="1398"/>
      <c r="AB55" s="1399"/>
      <c r="AC55" s="1399"/>
      <c r="AD55" s="1399"/>
      <c r="AE55" s="1399"/>
      <c r="AF55" s="1399"/>
      <c r="AG55" s="1400"/>
      <c r="AH55" s="1398"/>
      <c r="AI55" s="1399"/>
      <c r="AJ55" s="1399"/>
      <c r="AK55" s="1399"/>
      <c r="AL55" s="1399"/>
      <c r="AM55" s="1399"/>
      <c r="AN55" s="1400"/>
      <c r="AO55" s="1398"/>
      <c r="AP55" s="1399"/>
      <c r="AQ55" s="1399"/>
      <c r="AR55" s="1399"/>
      <c r="AS55" s="1399"/>
      <c r="AT55" s="1399"/>
      <c r="AU55" s="1400"/>
      <c r="AV55" s="1398"/>
      <c r="AW55" s="1399"/>
      <c r="AX55" s="1399"/>
      <c r="AY55" s="1399"/>
      <c r="AZ55" s="1399"/>
      <c r="BA55" s="1399"/>
      <c r="BB55" s="1400"/>
      <c r="BC55" s="1398"/>
      <c r="BD55" s="1399"/>
      <c r="BE55" s="1401"/>
      <c r="BF55" s="3064"/>
      <c r="BG55" s="3065"/>
      <c r="BH55" s="3066"/>
      <c r="BI55" s="3067"/>
      <c r="BJ55" s="3068"/>
      <c r="BK55" s="3069"/>
      <c r="BL55" s="3069"/>
      <c r="BM55" s="3069"/>
      <c r="BN55" s="3070"/>
    </row>
    <row r="56" spans="2:66" ht="20.25" customHeight="1" x14ac:dyDescent="0.2">
      <c r="B56" s="3107"/>
      <c r="C56" s="3108"/>
      <c r="D56" s="3109"/>
      <c r="E56" s="3084"/>
      <c r="F56" s="3085"/>
      <c r="G56" s="3122"/>
      <c r="H56" s="3123"/>
      <c r="I56" s="1385"/>
      <c r="J56" s="1386">
        <f>G55</f>
        <v>0</v>
      </c>
      <c r="K56" s="1385"/>
      <c r="L56" s="1386">
        <f>M55</f>
        <v>0</v>
      </c>
      <c r="M56" s="3124"/>
      <c r="N56" s="3125"/>
      <c r="O56" s="3126"/>
      <c r="P56" s="3127"/>
      <c r="Q56" s="3127"/>
      <c r="R56" s="3123"/>
      <c r="S56" s="3058"/>
      <c r="T56" s="3059"/>
      <c r="U56" s="3059"/>
      <c r="V56" s="3059"/>
      <c r="W56" s="3060"/>
      <c r="X56" s="1402" t="s">
        <v>2344</v>
      </c>
      <c r="Y56" s="1403"/>
      <c r="Z56" s="1404"/>
      <c r="AA56" s="1390" t="str">
        <f>IF(AA55="","",VLOOKUP(AA55,'シフト記号表（従来型・ユニット型共通）'!$C$6:$L$47,10,FALSE))</f>
        <v/>
      </c>
      <c r="AB56" s="1391" t="str">
        <f>IF(AB55="","",VLOOKUP(AB55,'シフト記号表（従来型・ユニット型共通）'!$C$6:$L$47,10,FALSE))</f>
        <v/>
      </c>
      <c r="AC56" s="1391" t="str">
        <f>IF(AC55="","",VLOOKUP(AC55,'シフト記号表（従来型・ユニット型共通）'!$C$6:$L$47,10,FALSE))</f>
        <v/>
      </c>
      <c r="AD56" s="1391" t="str">
        <f>IF(AD55="","",VLOOKUP(AD55,'シフト記号表（従来型・ユニット型共通）'!$C$6:$L$47,10,FALSE))</f>
        <v/>
      </c>
      <c r="AE56" s="1391" t="str">
        <f>IF(AE55="","",VLOOKUP(AE55,'シフト記号表（従来型・ユニット型共通）'!$C$6:$L$47,10,FALSE))</f>
        <v/>
      </c>
      <c r="AF56" s="1391" t="str">
        <f>IF(AF55="","",VLOOKUP(AF55,'シフト記号表（従来型・ユニット型共通）'!$C$6:$L$47,10,FALSE))</f>
        <v/>
      </c>
      <c r="AG56" s="1392" t="str">
        <f>IF(AG55="","",VLOOKUP(AG55,'シフト記号表（従来型・ユニット型共通）'!$C$6:$L$47,10,FALSE))</f>
        <v/>
      </c>
      <c r="AH56" s="1390" t="str">
        <f>IF(AH55="","",VLOOKUP(AH55,'シフト記号表（従来型・ユニット型共通）'!$C$6:$L$47,10,FALSE))</f>
        <v/>
      </c>
      <c r="AI56" s="1391" t="str">
        <f>IF(AI55="","",VLOOKUP(AI55,'シフト記号表（従来型・ユニット型共通）'!$C$6:$L$47,10,FALSE))</f>
        <v/>
      </c>
      <c r="AJ56" s="1391" t="str">
        <f>IF(AJ55="","",VLOOKUP(AJ55,'シフト記号表（従来型・ユニット型共通）'!$C$6:$L$47,10,FALSE))</f>
        <v/>
      </c>
      <c r="AK56" s="1391" t="str">
        <f>IF(AK55="","",VLOOKUP(AK55,'シフト記号表（従来型・ユニット型共通）'!$C$6:$L$47,10,FALSE))</f>
        <v/>
      </c>
      <c r="AL56" s="1391" t="str">
        <f>IF(AL55="","",VLOOKUP(AL55,'シフト記号表（従来型・ユニット型共通）'!$C$6:$L$47,10,FALSE))</f>
        <v/>
      </c>
      <c r="AM56" s="1391" t="str">
        <f>IF(AM55="","",VLOOKUP(AM55,'シフト記号表（従来型・ユニット型共通）'!$C$6:$L$47,10,FALSE))</f>
        <v/>
      </c>
      <c r="AN56" s="1392" t="str">
        <f>IF(AN55="","",VLOOKUP(AN55,'シフト記号表（従来型・ユニット型共通）'!$C$6:$L$47,10,FALSE))</f>
        <v/>
      </c>
      <c r="AO56" s="1390" t="str">
        <f>IF(AO55="","",VLOOKUP(AO55,'シフト記号表（従来型・ユニット型共通）'!$C$6:$L$47,10,FALSE))</f>
        <v/>
      </c>
      <c r="AP56" s="1391" t="str">
        <f>IF(AP55="","",VLOOKUP(AP55,'シフト記号表（従来型・ユニット型共通）'!$C$6:$L$47,10,FALSE))</f>
        <v/>
      </c>
      <c r="AQ56" s="1391" t="str">
        <f>IF(AQ55="","",VLOOKUP(AQ55,'シフト記号表（従来型・ユニット型共通）'!$C$6:$L$47,10,FALSE))</f>
        <v/>
      </c>
      <c r="AR56" s="1391" t="str">
        <f>IF(AR55="","",VLOOKUP(AR55,'シフト記号表（従来型・ユニット型共通）'!$C$6:$L$47,10,FALSE))</f>
        <v/>
      </c>
      <c r="AS56" s="1391" t="str">
        <f>IF(AS55="","",VLOOKUP(AS55,'シフト記号表（従来型・ユニット型共通）'!$C$6:$L$47,10,FALSE))</f>
        <v/>
      </c>
      <c r="AT56" s="1391" t="str">
        <f>IF(AT55="","",VLOOKUP(AT55,'シフト記号表（従来型・ユニット型共通）'!$C$6:$L$47,10,FALSE))</f>
        <v/>
      </c>
      <c r="AU56" s="1392" t="str">
        <f>IF(AU55="","",VLOOKUP(AU55,'シフト記号表（従来型・ユニット型共通）'!$C$6:$L$47,10,FALSE))</f>
        <v/>
      </c>
      <c r="AV56" s="1390" t="str">
        <f>IF(AV55="","",VLOOKUP(AV55,'シフト記号表（従来型・ユニット型共通）'!$C$6:$L$47,10,FALSE))</f>
        <v/>
      </c>
      <c r="AW56" s="1391" t="str">
        <f>IF(AW55="","",VLOOKUP(AW55,'シフト記号表（従来型・ユニット型共通）'!$C$6:$L$47,10,FALSE))</f>
        <v/>
      </c>
      <c r="AX56" s="1391" t="str">
        <f>IF(AX55="","",VLOOKUP(AX55,'シフト記号表（従来型・ユニット型共通）'!$C$6:$L$47,10,FALSE))</f>
        <v/>
      </c>
      <c r="AY56" s="1391" t="str">
        <f>IF(AY55="","",VLOOKUP(AY55,'シフト記号表（従来型・ユニット型共通）'!$C$6:$L$47,10,FALSE))</f>
        <v/>
      </c>
      <c r="AZ56" s="1391" t="str">
        <f>IF(AZ55="","",VLOOKUP(AZ55,'シフト記号表（従来型・ユニット型共通）'!$C$6:$L$47,10,FALSE))</f>
        <v/>
      </c>
      <c r="BA56" s="1391" t="str">
        <f>IF(BA55="","",VLOOKUP(BA55,'シフト記号表（従来型・ユニット型共通）'!$C$6:$L$47,10,FALSE))</f>
        <v/>
      </c>
      <c r="BB56" s="1392" t="str">
        <f>IF(BB55="","",VLOOKUP(BB55,'シフト記号表（従来型・ユニット型共通）'!$C$6:$L$47,10,FALSE))</f>
        <v/>
      </c>
      <c r="BC56" s="1390" t="str">
        <f>IF(BC55="","",VLOOKUP(BC55,'シフト記号表（従来型・ユニット型共通）'!$C$6:$L$47,10,FALSE))</f>
        <v/>
      </c>
      <c r="BD56" s="1391" t="str">
        <f>IF(BD55="","",VLOOKUP(BD55,'シフト記号表（従来型・ユニット型共通）'!$C$6:$L$47,10,FALSE))</f>
        <v/>
      </c>
      <c r="BE56" s="1391" t="str">
        <f>IF(BE55="","",VLOOKUP(BE55,'シフト記号表（従来型・ユニット型共通）'!$C$6:$L$47,10,FALSE))</f>
        <v/>
      </c>
      <c r="BF56" s="3119">
        <f>IF($BI$3="４週",SUM(AA56:BB56),IF($BI$3="暦月",SUM(AA56:BE56),""))</f>
        <v>0</v>
      </c>
      <c r="BG56" s="3120"/>
      <c r="BH56" s="3121">
        <f>IF($BI$3="４週",BF56/4,IF($BI$3="暦月",(BF56/($BI$8/7)),""))</f>
        <v>0</v>
      </c>
      <c r="BI56" s="3120"/>
      <c r="BJ56" s="3116"/>
      <c r="BK56" s="3117"/>
      <c r="BL56" s="3117"/>
      <c r="BM56" s="3117"/>
      <c r="BN56" s="3118"/>
    </row>
    <row r="57" spans="2:66" ht="20.25" customHeight="1" x14ac:dyDescent="0.2">
      <c r="B57" s="3079">
        <f>B55+1</f>
        <v>21</v>
      </c>
      <c r="C57" s="3081"/>
      <c r="D57" s="3083"/>
      <c r="E57" s="3084"/>
      <c r="F57" s="3085"/>
      <c r="G57" s="3089"/>
      <c r="H57" s="3090"/>
      <c r="I57" s="1385"/>
      <c r="J57" s="1386"/>
      <c r="K57" s="1385"/>
      <c r="L57" s="1386"/>
      <c r="M57" s="3093"/>
      <c r="N57" s="3094"/>
      <c r="O57" s="3097"/>
      <c r="P57" s="3098"/>
      <c r="Q57" s="3098"/>
      <c r="R57" s="3090"/>
      <c r="S57" s="3058"/>
      <c r="T57" s="3059"/>
      <c r="U57" s="3059"/>
      <c r="V57" s="3059"/>
      <c r="W57" s="3060"/>
      <c r="X57" s="1405" t="s">
        <v>2341</v>
      </c>
      <c r="Z57" s="1406"/>
      <c r="AA57" s="1398"/>
      <c r="AB57" s="1399"/>
      <c r="AC57" s="1399"/>
      <c r="AD57" s="1399"/>
      <c r="AE57" s="1399"/>
      <c r="AF57" s="1399"/>
      <c r="AG57" s="1400"/>
      <c r="AH57" s="1398"/>
      <c r="AI57" s="1399"/>
      <c r="AJ57" s="1399"/>
      <c r="AK57" s="1399"/>
      <c r="AL57" s="1399"/>
      <c r="AM57" s="1399"/>
      <c r="AN57" s="1400"/>
      <c r="AO57" s="1398"/>
      <c r="AP57" s="1399"/>
      <c r="AQ57" s="1399"/>
      <c r="AR57" s="1399"/>
      <c r="AS57" s="1399"/>
      <c r="AT57" s="1399"/>
      <c r="AU57" s="1400"/>
      <c r="AV57" s="1398"/>
      <c r="AW57" s="1399"/>
      <c r="AX57" s="1399"/>
      <c r="AY57" s="1399"/>
      <c r="AZ57" s="1399"/>
      <c r="BA57" s="1399"/>
      <c r="BB57" s="1400"/>
      <c r="BC57" s="1398"/>
      <c r="BD57" s="1399"/>
      <c r="BE57" s="1401"/>
      <c r="BF57" s="3064"/>
      <c r="BG57" s="3065"/>
      <c r="BH57" s="3066"/>
      <c r="BI57" s="3067"/>
      <c r="BJ57" s="3068"/>
      <c r="BK57" s="3069"/>
      <c r="BL57" s="3069"/>
      <c r="BM57" s="3069"/>
      <c r="BN57" s="3070"/>
    </row>
    <row r="58" spans="2:66" ht="20.25" customHeight="1" x14ac:dyDescent="0.2">
      <c r="B58" s="3107"/>
      <c r="C58" s="3108"/>
      <c r="D58" s="3109"/>
      <c r="E58" s="3084"/>
      <c r="F58" s="3085"/>
      <c r="G58" s="3122"/>
      <c r="H58" s="3123"/>
      <c r="I58" s="1385"/>
      <c r="J58" s="1386">
        <f>G57</f>
        <v>0</v>
      </c>
      <c r="K58" s="1385"/>
      <c r="L58" s="1386">
        <f>M57</f>
        <v>0</v>
      </c>
      <c r="M58" s="3124"/>
      <c r="N58" s="3125"/>
      <c r="O58" s="3126"/>
      <c r="P58" s="3127"/>
      <c r="Q58" s="3127"/>
      <c r="R58" s="3123"/>
      <c r="S58" s="3058"/>
      <c r="T58" s="3059"/>
      <c r="U58" s="3059"/>
      <c r="V58" s="3059"/>
      <c r="W58" s="3060"/>
      <c r="X58" s="1402" t="s">
        <v>2344</v>
      </c>
      <c r="Y58" s="1403"/>
      <c r="Z58" s="1404"/>
      <c r="AA58" s="1390" t="str">
        <f>IF(AA57="","",VLOOKUP(AA57,'シフト記号表（従来型・ユニット型共通）'!$C$6:$L$47,10,FALSE))</f>
        <v/>
      </c>
      <c r="AB58" s="1391" t="str">
        <f>IF(AB57="","",VLOOKUP(AB57,'シフト記号表（従来型・ユニット型共通）'!$C$6:$L$47,10,FALSE))</f>
        <v/>
      </c>
      <c r="AC58" s="1391" t="str">
        <f>IF(AC57="","",VLOOKUP(AC57,'シフト記号表（従来型・ユニット型共通）'!$C$6:$L$47,10,FALSE))</f>
        <v/>
      </c>
      <c r="AD58" s="1391" t="str">
        <f>IF(AD57="","",VLOOKUP(AD57,'シフト記号表（従来型・ユニット型共通）'!$C$6:$L$47,10,FALSE))</f>
        <v/>
      </c>
      <c r="AE58" s="1391" t="str">
        <f>IF(AE57="","",VLOOKUP(AE57,'シフト記号表（従来型・ユニット型共通）'!$C$6:$L$47,10,FALSE))</f>
        <v/>
      </c>
      <c r="AF58" s="1391" t="str">
        <f>IF(AF57="","",VLOOKUP(AF57,'シフト記号表（従来型・ユニット型共通）'!$C$6:$L$47,10,FALSE))</f>
        <v/>
      </c>
      <c r="AG58" s="1392" t="str">
        <f>IF(AG57="","",VLOOKUP(AG57,'シフト記号表（従来型・ユニット型共通）'!$C$6:$L$47,10,FALSE))</f>
        <v/>
      </c>
      <c r="AH58" s="1390" t="str">
        <f>IF(AH57="","",VLOOKUP(AH57,'シフト記号表（従来型・ユニット型共通）'!$C$6:$L$47,10,FALSE))</f>
        <v/>
      </c>
      <c r="AI58" s="1391" t="str">
        <f>IF(AI57="","",VLOOKUP(AI57,'シフト記号表（従来型・ユニット型共通）'!$C$6:$L$47,10,FALSE))</f>
        <v/>
      </c>
      <c r="AJ58" s="1391" t="str">
        <f>IF(AJ57="","",VLOOKUP(AJ57,'シフト記号表（従来型・ユニット型共通）'!$C$6:$L$47,10,FALSE))</f>
        <v/>
      </c>
      <c r="AK58" s="1391" t="str">
        <f>IF(AK57="","",VLOOKUP(AK57,'シフト記号表（従来型・ユニット型共通）'!$C$6:$L$47,10,FALSE))</f>
        <v/>
      </c>
      <c r="AL58" s="1391" t="str">
        <f>IF(AL57="","",VLOOKUP(AL57,'シフト記号表（従来型・ユニット型共通）'!$C$6:$L$47,10,FALSE))</f>
        <v/>
      </c>
      <c r="AM58" s="1391" t="str">
        <f>IF(AM57="","",VLOOKUP(AM57,'シフト記号表（従来型・ユニット型共通）'!$C$6:$L$47,10,FALSE))</f>
        <v/>
      </c>
      <c r="AN58" s="1392" t="str">
        <f>IF(AN57="","",VLOOKUP(AN57,'シフト記号表（従来型・ユニット型共通）'!$C$6:$L$47,10,FALSE))</f>
        <v/>
      </c>
      <c r="AO58" s="1390" t="str">
        <f>IF(AO57="","",VLOOKUP(AO57,'シフト記号表（従来型・ユニット型共通）'!$C$6:$L$47,10,FALSE))</f>
        <v/>
      </c>
      <c r="AP58" s="1391" t="str">
        <f>IF(AP57="","",VLOOKUP(AP57,'シフト記号表（従来型・ユニット型共通）'!$C$6:$L$47,10,FALSE))</f>
        <v/>
      </c>
      <c r="AQ58" s="1391" t="str">
        <f>IF(AQ57="","",VLOOKUP(AQ57,'シフト記号表（従来型・ユニット型共通）'!$C$6:$L$47,10,FALSE))</f>
        <v/>
      </c>
      <c r="AR58" s="1391" t="str">
        <f>IF(AR57="","",VLOOKUP(AR57,'シフト記号表（従来型・ユニット型共通）'!$C$6:$L$47,10,FALSE))</f>
        <v/>
      </c>
      <c r="AS58" s="1391" t="str">
        <f>IF(AS57="","",VLOOKUP(AS57,'シフト記号表（従来型・ユニット型共通）'!$C$6:$L$47,10,FALSE))</f>
        <v/>
      </c>
      <c r="AT58" s="1391" t="str">
        <f>IF(AT57="","",VLOOKUP(AT57,'シフト記号表（従来型・ユニット型共通）'!$C$6:$L$47,10,FALSE))</f>
        <v/>
      </c>
      <c r="AU58" s="1392" t="str">
        <f>IF(AU57="","",VLOOKUP(AU57,'シフト記号表（従来型・ユニット型共通）'!$C$6:$L$47,10,FALSE))</f>
        <v/>
      </c>
      <c r="AV58" s="1390" t="str">
        <f>IF(AV57="","",VLOOKUP(AV57,'シフト記号表（従来型・ユニット型共通）'!$C$6:$L$47,10,FALSE))</f>
        <v/>
      </c>
      <c r="AW58" s="1391" t="str">
        <f>IF(AW57="","",VLOOKUP(AW57,'シフト記号表（従来型・ユニット型共通）'!$C$6:$L$47,10,FALSE))</f>
        <v/>
      </c>
      <c r="AX58" s="1391" t="str">
        <f>IF(AX57="","",VLOOKUP(AX57,'シフト記号表（従来型・ユニット型共通）'!$C$6:$L$47,10,FALSE))</f>
        <v/>
      </c>
      <c r="AY58" s="1391" t="str">
        <f>IF(AY57="","",VLOOKUP(AY57,'シフト記号表（従来型・ユニット型共通）'!$C$6:$L$47,10,FALSE))</f>
        <v/>
      </c>
      <c r="AZ58" s="1391" t="str">
        <f>IF(AZ57="","",VLOOKUP(AZ57,'シフト記号表（従来型・ユニット型共通）'!$C$6:$L$47,10,FALSE))</f>
        <v/>
      </c>
      <c r="BA58" s="1391" t="str">
        <f>IF(BA57="","",VLOOKUP(BA57,'シフト記号表（従来型・ユニット型共通）'!$C$6:$L$47,10,FALSE))</f>
        <v/>
      </c>
      <c r="BB58" s="1392" t="str">
        <f>IF(BB57="","",VLOOKUP(BB57,'シフト記号表（従来型・ユニット型共通）'!$C$6:$L$47,10,FALSE))</f>
        <v/>
      </c>
      <c r="BC58" s="1390" t="str">
        <f>IF(BC57="","",VLOOKUP(BC57,'シフト記号表（従来型・ユニット型共通）'!$C$6:$L$47,10,FALSE))</f>
        <v/>
      </c>
      <c r="BD58" s="1391" t="str">
        <f>IF(BD57="","",VLOOKUP(BD57,'シフト記号表（従来型・ユニット型共通）'!$C$6:$L$47,10,FALSE))</f>
        <v/>
      </c>
      <c r="BE58" s="1391" t="str">
        <f>IF(BE57="","",VLOOKUP(BE57,'シフト記号表（従来型・ユニット型共通）'!$C$6:$L$47,10,FALSE))</f>
        <v/>
      </c>
      <c r="BF58" s="3119">
        <f>IF($BI$3="４週",SUM(AA58:BB58),IF($BI$3="暦月",SUM(AA58:BE58),""))</f>
        <v>0</v>
      </c>
      <c r="BG58" s="3120"/>
      <c r="BH58" s="3121">
        <f>IF($BI$3="４週",BF58/4,IF($BI$3="暦月",(BF58/($BI$8/7)),""))</f>
        <v>0</v>
      </c>
      <c r="BI58" s="3120"/>
      <c r="BJ58" s="3116"/>
      <c r="BK58" s="3117"/>
      <c r="BL58" s="3117"/>
      <c r="BM58" s="3117"/>
      <c r="BN58" s="3118"/>
    </row>
    <row r="59" spans="2:66" ht="20.25" customHeight="1" x14ac:dyDescent="0.2">
      <c r="B59" s="3079">
        <f>B57+1</f>
        <v>22</v>
      </c>
      <c r="C59" s="3081"/>
      <c r="D59" s="3083"/>
      <c r="E59" s="3084"/>
      <c r="F59" s="3085"/>
      <c r="G59" s="3089"/>
      <c r="H59" s="3090"/>
      <c r="I59" s="1385"/>
      <c r="J59" s="1386"/>
      <c r="K59" s="1385"/>
      <c r="L59" s="1386"/>
      <c r="M59" s="3093"/>
      <c r="N59" s="3094"/>
      <c r="O59" s="3097"/>
      <c r="P59" s="3098"/>
      <c r="Q59" s="3098"/>
      <c r="R59" s="3090"/>
      <c r="S59" s="3058"/>
      <c r="T59" s="3059"/>
      <c r="U59" s="3059"/>
      <c r="V59" s="3059"/>
      <c r="W59" s="3060"/>
      <c r="X59" s="1405" t="s">
        <v>2341</v>
      </c>
      <c r="Z59" s="1406"/>
      <c r="AA59" s="1398"/>
      <c r="AB59" s="1399"/>
      <c r="AC59" s="1399"/>
      <c r="AD59" s="1399"/>
      <c r="AE59" s="1399"/>
      <c r="AF59" s="1399"/>
      <c r="AG59" s="1400"/>
      <c r="AH59" s="1398"/>
      <c r="AI59" s="1399"/>
      <c r="AJ59" s="1399"/>
      <c r="AK59" s="1399"/>
      <c r="AL59" s="1399"/>
      <c r="AM59" s="1399"/>
      <c r="AN59" s="1400"/>
      <c r="AO59" s="1398"/>
      <c r="AP59" s="1399"/>
      <c r="AQ59" s="1399"/>
      <c r="AR59" s="1399"/>
      <c r="AS59" s="1399"/>
      <c r="AT59" s="1399"/>
      <c r="AU59" s="1400"/>
      <c r="AV59" s="1398"/>
      <c r="AW59" s="1399"/>
      <c r="AX59" s="1399"/>
      <c r="AY59" s="1399"/>
      <c r="AZ59" s="1399"/>
      <c r="BA59" s="1399"/>
      <c r="BB59" s="1400"/>
      <c r="BC59" s="1398"/>
      <c r="BD59" s="1399"/>
      <c r="BE59" s="1401"/>
      <c r="BF59" s="3064"/>
      <c r="BG59" s="3065"/>
      <c r="BH59" s="3066"/>
      <c r="BI59" s="3067"/>
      <c r="BJ59" s="3068"/>
      <c r="BK59" s="3069"/>
      <c r="BL59" s="3069"/>
      <c r="BM59" s="3069"/>
      <c r="BN59" s="3070"/>
    </row>
    <row r="60" spans="2:66" ht="20.25" customHeight="1" x14ac:dyDescent="0.2">
      <c r="B60" s="3107"/>
      <c r="C60" s="3108"/>
      <c r="D60" s="3109"/>
      <c r="E60" s="3084"/>
      <c r="F60" s="3085"/>
      <c r="G60" s="3122"/>
      <c r="H60" s="3123"/>
      <c r="I60" s="1385"/>
      <c r="J60" s="1386">
        <f>G59</f>
        <v>0</v>
      </c>
      <c r="K60" s="1385"/>
      <c r="L60" s="1386">
        <f>M59</f>
        <v>0</v>
      </c>
      <c r="M60" s="3124"/>
      <c r="N60" s="3125"/>
      <c r="O60" s="3126"/>
      <c r="P60" s="3127"/>
      <c r="Q60" s="3127"/>
      <c r="R60" s="3123"/>
      <c r="S60" s="3058"/>
      <c r="T60" s="3059"/>
      <c r="U60" s="3059"/>
      <c r="V60" s="3059"/>
      <c r="W60" s="3060"/>
      <c r="X60" s="1402" t="s">
        <v>2344</v>
      </c>
      <c r="Y60" s="1403"/>
      <c r="Z60" s="1404"/>
      <c r="AA60" s="1390" t="str">
        <f>IF(AA59="","",VLOOKUP(AA59,'シフト記号表（従来型・ユニット型共通）'!$C$6:$L$47,10,FALSE))</f>
        <v/>
      </c>
      <c r="AB60" s="1391" t="str">
        <f>IF(AB59="","",VLOOKUP(AB59,'シフト記号表（従来型・ユニット型共通）'!$C$6:$L$47,10,FALSE))</f>
        <v/>
      </c>
      <c r="AC60" s="1391" t="str">
        <f>IF(AC59="","",VLOOKUP(AC59,'シフト記号表（従来型・ユニット型共通）'!$C$6:$L$47,10,FALSE))</f>
        <v/>
      </c>
      <c r="AD60" s="1391" t="str">
        <f>IF(AD59="","",VLOOKUP(AD59,'シフト記号表（従来型・ユニット型共通）'!$C$6:$L$47,10,FALSE))</f>
        <v/>
      </c>
      <c r="AE60" s="1391" t="str">
        <f>IF(AE59="","",VLOOKUP(AE59,'シフト記号表（従来型・ユニット型共通）'!$C$6:$L$47,10,FALSE))</f>
        <v/>
      </c>
      <c r="AF60" s="1391" t="str">
        <f>IF(AF59="","",VLOOKUP(AF59,'シフト記号表（従来型・ユニット型共通）'!$C$6:$L$47,10,FALSE))</f>
        <v/>
      </c>
      <c r="AG60" s="1392" t="str">
        <f>IF(AG59="","",VLOOKUP(AG59,'シフト記号表（従来型・ユニット型共通）'!$C$6:$L$47,10,FALSE))</f>
        <v/>
      </c>
      <c r="AH60" s="1390" t="str">
        <f>IF(AH59="","",VLOOKUP(AH59,'シフト記号表（従来型・ユニット型共通）'!$C$6:$L$47,10,FALSE))</f>
        <v/>
      </c>
      <c r="AI60" s="1391" t="str">
        <f>IF(AI59="","",VLOOKUP(AI59,'シフト記号表（従来型・ユニット型共通）'!$C$6:$L$47,10,FALSE))</f>
        <v/>
      </c>
      <c r="AJ60" s="1391" t="str">
        <f>IF(AJ59="","",VLOOKUP(AJ59,'シフト記号表（従来型・ユニット型共通）'!$C$6:$L$47,10,FALSE))</f>
        <v/>
      </c>
      <c r="AK60" s="1391" t="str">
        <f>IF(AK59="","",VLOOKUP(AK59,'シフト記号表（従来型・ユニット型共通）'!$C$6:$L$47,10,FALSE))</f>
        <v/>
      </c>
      <c r="AL60" s="1391" t="str">
        <f>IF(AL59="","",VLOOKUP(AL59,'シフト記号表（従来型・ユニット型共通）'!$C$6:$L$47,10,FALSE))</f>
        <v/>
      </c>
      <c r="AM60" s="1391" t="str">
        <f>IF(AM59="","",VLOOKUP(AM59,'シフト記号表（従来型・ユニット型共通）'!$C$6:$L$47,10,FALSE))</f>
        <v/>
      </c>
      <c r="AN60" s="1392" t="str">
        <f>IF(AN59="","",VLOOKUP(AN59,'シフト記号表（従来型・ユニット型共通）'!$C$6:$L$47,10,FALSE))</f>
        <v/>
      </c>
      <c r="AO60" s="1390" t="str">
        <f>IF(AO59="","",VLOOKUP(AO59,'シフト記号表（従来型・ユニット型共通）'!$C$6:$L$47,10,FALSE))</f>
        <v/>
      </c>
      <c r="AP60" s="1391" t="str">
        <f>IF(AP59="","",VLOOKUP(AP59,'シフト記号表（従来型・ユニット型共通）'!$C$6:$L$47,10,FALSE))</f>
        <v/>
      </c>
      <c r="AQ60" s="1391" t="str">
        <f>IF(AQ59="","",VLOOKUP(AQ59,'シフト記号表（従来型・ユニット型共通）'!$C$6:$L$47,10,FALSE))</f>
        <v/>
      </c>
      <c r="AR60" s="1391" t="str">
        <f>IF(AR59="","",VLOOKUP(AR59,'シフト記号表（従来型・ユニット型共通）'!$C$6:$L$47,10,FALSE))</f>
        <v/>
      </c>
      <c r="AS60" s="1391" t="str">
        <f>IF(AS59="","",VLOOKUP(AS59,'シフト記号表（従来型・ユニット型共通）'!$C$6:$L$47,10,FALSE))</f>
        <v/>
      </c>
      <c r="AT60" s="1391" t="str">
        <f>IF(AT59="","",VLOOKUP(AT59,'シフト記号表（従来型・ユニット型共通）'!$C$6:$L$47,10,FALSE))</f>
        <v/>
      </c>
      <c r="AU60" s="1392" t="str">
        <f>IF(AU59="","",VLOOKUP(AU59,'シフト記号表（従来型・ユニット型共通）'!$C$6:$L$47,10,FALSE))</f>
        <v/>
      </c>
      <c r="AV60" s="1390" t="str">
        <f>IF(AV59="","",VLOOKUP(AV59,'シフト記号表（従来型・ユニット型共通）'!$C$6:$L$47,10,FALSE))</f>
        <v/>
      </c>
      <c r="AW60" s="1391" t="str">
        <f>IF(AW59="","",VLOOKUP(AW59,'シフト記号表（従来型・ユニット型共通）'!$C$6:$L$47,10,FALSE))</f>
        <v/>
      </c>
      <c r="AX60" s="1391" t="str">
        <f>IF(AX59="","",VLOOKUP(AX59,'シフト記号表（従来型・ユニット型共通）'!$C$6:$L$47,10,FALSE))</f>
        <v/>
      </c>
      <c r="AY60" s="1391" t="str">
        <f>IF(AY59="","",VLOOKUP(AY59,'シフト記号表（従来型・ユニット型共通）'!$C$6:$L$47,10,FALSE))</f>
        <v/>
      </c>
      <c r="AZ60" s="1391" t="str">
        <f>IF(AZ59="","",VLOOKUP(AZ59,'シフト記号表（従来型・ユニット型共通）'!$C$6:$L$47,10,FALSE))</f>
        <v/>
      </c>
      <c r="BA60" s="1391" t="str">
        <f>IF(BA59="","",VLOOKUP(BA59,'シフト記号表（従来型・ユニット型共通）'!$C$6:$L$47,10,FALSE))</f>
        <v/>
      </c>
      <c r="BB60" s="1392" t="str">
        <f>IF(BB59="","",VLOOKUP(BB59,'シフト記号表（従来型・ユニット型共通）'!$C$6:$L$47,10,FALSE))</f>
        <v/>
      </c>
      <c r="BC60" s="1390" t="str">
        <f>IF(BC59="","",VLOOKUP(BC59,'シフト記号表（従来型・ユニット型共通）'!$C$6:$L$47,10,FALSE))</f>
        <v/>
      </c>
      <c r="BD60" s="1391" t="str">
        <f>IF(BD59="","",VLOOKUP(BD59,'シフト記号表（従来型・ユニット型共通）'!$C$6:$L$47,10,FALSE))</f>
        <v/>
      </c>
      <c r="BE60" s="1391" t="str">
        <f>IF(BE59="","",VLOOKUP(BE59,'シフト記号表（従来型・ユニット型共通）'!$C$6:$L$47,10,FALSE))</f>
        <v/>
      </c>
      <c r="BF60" s="3119">
        <f>IF($BI$3="４週",SUM(AA60:BB60),IF($BI$3="暦月",SUM(AA60:BE60),""))</f>
        <v>0</v>
      </c>
      <c r="BG60" s="3120"/>
      <c r="BH60" s="3121">
        <f>IF($BI$3="４週",BF60/4,IF($BI$3="暦月",(BF60/($BI$8/7)),""))</f>
        <v>0</v>
      </c>
      <c r="BI60" s="3120"/>
      <c r="BJ60" s="3116"/>
      <c r="BK60" s="3117"/>
      <c r="BL60" s="3117"/>
      <c r="BM60" s="3117"/>
      <c r="BN60" s="3118"/>
    </row>
    <row r="61" spans="2:66" ht="20.25" customHeight="1" x14ac:dyDescent="0.2">
      <c r="B61" s="3079">
        <f>B59+1</f>
        <v>23</v>
      </c>
      <c r="C61" s="3081"/>
      <c r="D61" s="3083"/>
      <c r="E61" s="3084"/>
      <c r="F61" s="3085"/>
      <c r="G61" s="3089"/>
      <c r="H61" s="3090"/>
      <c r="I61" s="1385"/>
      <c r="J61" s="1386"/>
      <c r="K61" s="1385"/>
      <c r="L61" s="1386"/>
      <c r="M61" s="3093"/>
      <c r="N61" s="3094"/>
      <c r="O61" s="3097"/>
      <c r="P61" s="3098"/>
      <c r="Q61" s="3098"/>
      <c r="R61" s="3090"/>
      <c r="S61" s="3058"/>
      <c r="T61" s="3059"/>
      <c r="U61" s="3059"/>
      <c r="V61" s="3059"/>
      <c r="W61" s="3060"/>
      <c r="X61" s="1405" t="s">
        <v>2341</v>
      </c>
      <c r="Z61" s="1406"/>
      <c r="AA61" s="1398"/>
      <c r="AB61" s="1399"/>
      <c r="AC61" s="1399"/>
      <c r="AD61" s="1399"/>
      <c r="AE61" s="1399"/>
      <c r="AF61" s="1399"/>
      <c r="AG61" s="1400"/>
      <c r="AH61" s="1398"/>
      <c r="AI61" s="1399"/>
      <c r="AJ61" s="1399"/>
      <c r="AK61" s="1399"/>
      <c r="AL61" s="1399"/>
      <c r="AM61" s="1399"/>
      <c r="AN61" s="1400"/>
      <c r="AO61" s="1398"/>
      <c r="AP61" s="1399"/>
      <c r="AQ61" s="1399"/>
      <c r="AR61" s="1399"/>
      <c r="AS61" s="1399"/>
      <c r="AT61" s="1399"/>
      <c r="AU61" s="1400"/>
      <c r="AV61" s="1398"/>
      <c r="AW61" s="1399"/>
      <c r="AX61" s="1399"/>
      <c r="AY61" s="1399"/>
      <c r="AZ61" s="1399"/>
      <c r="BA61" s="1399"/>
      <c r="BB61" s="1400"/>
      <c r="BC61" s="1398"/>
      <c r="BD61" s="1399"/>
      <c r="BE61" s="1401"/>
      <c r="BF61" s="3064"/>
      <c r="BG61" s="3065"/>
      <c r="BH61" s="3066"/>
      <c r="BI61" s="3067"/>
      <c r="BJ61" s="3068"/>
      <c r="BK61" s="3069"/>
      <c r="BL61" s="3069"/>
      <c r="BM61" s="3069"/>
      <c r="BN61" s="3070"/>
    </row>
    <row r="62" spans="2:66" ht="20.25" customHeight="1" x14ac:dyDescent="0.2">
      <c r="B62" s="3107"/>
      <c r="C62" s="3108"/>
      <c r="D62" s="3109"/>
      <c r="E62" s="3084"/>
      <c r="F62" s="3085"/>
      <c r="G62" s="3122"/>
      <c r="H62" s="3123"/>
      <c r="I62" s="1385"/>
      <c r="J62" s="1386">
        <f>G61</f>
        <v>0</v>
      </c>
      <c r="K62" s="1385"/>
      <c r="L62" s="1386">
        <f>M61</f>
        <v>0</v>
      </c>
      <c r="M62" s="3124"/>
      <c r="N62" s="3125"/>
      <c r="O62" s="3126"/>
      <c r="P62" s="3127"/>
      <c r="Q62" s="3127"/>
      <c r="R62" s="3123"/>
      <c r="S62" s="3058"/>
      <c r="T62" s="3059"/>
      <c r="U62" s="3059"/>
      <c r="V62" s="3059"/>
      <c r="W62" s="3060"/>
      <c r="X62" s="1402" t="s">
        <v>2344</v>
      </c>
      <c r="Y62" s="1403"/>
      <c r="Z62" s="1404"/>
      <c r="AA62" s="1390" t="str">
        <f>IF(AA61="","",VLOOKUP(AA61,'シフト記号表（従来型・ユニット型共通）'!$C$6:$L$47,10,FALSE))</f>
        <v/>
      </c>
      <c r="AB62" s="1391" t="str">
        <f>IF(AB61="","",VLOOKUP(AB61,'シフト記号表（従来型・ユニット型共通）'!$C$6:$L$47,10,FALSE))</f>
        <v/>
      </c>
      <c r="AC62" s="1391" t="str">
        <f>IF(AC61="","",VLOOKUP(AC61,'シフト記号表（従来型・ユニット型共通）'!$C$6:$L$47,10,FALSE))</f>
        <v/>
      </c>
      <c r="AD62" s="1391" t="str">
        <f>IF(AD61="","",VLOOKUP(AD61,'シフト記号表（従来型・ユニット型共通）'!$C$6:$L$47,10,FALSE))</f>
        <v/>
      </c>
      <c r="AE62" s="1391" t="str">
        <f>IF(AE61="","",VLOOKUP(AE61,'シフト記号表（従来型・ユニット型共通）'!$C$6:$L$47,10,FALSE))</f>
        <v/>
      </c>
      <c r="AF62" s="1391" t="str">
        <f>IF(AF61="","",VLOOKUP(AF61,'シフト記号表（従来型・ユニット型共通）'!$C$6:$L$47,10,FALSE))</f>
        <v/>
      </c>
      <c r="AG62" s="1392" t="str">
        <f>IF(AG61="","",VLOOKUP(AG61,'シフト記号表（従来型・ユニット型共通）'!$C$6:$L$47,10,FALSE))</f>
        <v/>
      </c>
      <c r="AH62" s="1390" t="str">
        <f>IF(AH61="","",VLOOKUP(AH61,'シフト記号表（従来型・ユニット型共通）'!$C$6:$L$47,10,FALSE))</f>
        <v/>
      </c>
      <c r="AI62" s="1391" t="str">
        <f>IF(AI61="","",VLOOKUP(AI61,'シフト記号表（従来型・ユニット型共通）'!$C$6:$L$47,10,FALSE))</f>
        <v/>
      </c>
      <c r="AJ62" s="1391" t="str">
        <f>IF(AJ61="","",VLOOKUP(AJ61,'シフト記号表（従来型・ユニット型共通）'!$C$6:$L$47,10,FALSE))</f>
        <v/>
      </c>
      <c r="AK62" s="1391" t="str">
        <f>IF(AK61="","",VLOOKUP(AK61,'シフト記号表（従来型・ユニット型共通）'!$C$6:$L$47,10,FALSE))</f>
        <v/>
      </c>
      <c r="AL62" s="1391" t="str">
        <f>IF(AL61="","",VLOOKUP(AL61,'シフト記号表（従来型・ユニット型共通）'!$C$6:$L$47,10,FALSE))</f>
        <v/>
      </c>
      <c r="AM62" s="1391" t="str">
        <f>IF(AM61="","",VLOOKUP(AM61,'シフト記号表（従来型・ユニット型共通）'!$C$6:$L$47,10,FALSE))</f>
        <v/>
      </c>
      <c r="AN62" s="1392" t="str">
        <f>IF(AN61="","",VLOOKUP(AN61,'シフト記号表（従来型・ユニット型共通）'!$C$6:$L$47,10,FALSE))</f>
        <v/>
      </c>
      <c r="AO62" s="1390" t="str">
        <f>IF(AO61="","",VLOOKUP(AO61,'シフト記号表（従来型・ユニット型共通）'!$C$6:$L$47,10,FALSE))</f>
        <v/>
      </c>
      <c r="AP62" s="1391" t="str">
        <f>IF(AP61="","",VLOOKUP(AP61,'シフト記号表（従来型・ユニット型共通）'!$C$6:$L$47,10,FALSE))</f>
        <v/>
      </c>
      <c r="AQ62" s="1391" t="str">
        <f>IF(AQ61="","",VLOOKUP(AQ61,'シフト記号表（従来型・ユニット型共通）'!$C$6:$L$47,10,FALSE))</f>
        <v/>
      </c>
      <c r="AR62" s="1391" t="str">
        <f>IF(AR61="","",VLOOKUP(AR61,'シフト記号表（従来型・ユニット型共通）'!$C$6:$L$47,10,FALSE))</f>
        <v/>
      </c>
      <c r="AS62" s="1391" t="str">
        <f>IF(AS61="","",VLOOKUP(AS61,'シフト記号表（従来型・ユニット型共通）'!$C$6:$L$47,10,FALSE))</f>
        <v/>
      </c>
      <c r="AT62" s="1391" t="str">
        <f>IF(AT61="","",VLOOKUP(AT61,'シフト記号表（従来型・ユニット型共通）'!$C$6:$L$47,10,FALSE))</f>
        <v/>
      </c>
      <c r="AU62" s="1392" t="str">
        <f>IF(AU61="","",VLOOKUP(AU61,'シフト記号表（従来型・ユニット型共通）'!$C$6:$L$47,10,FALSE))</f>
        <v/>
      </c>
      <c r="AV62" s="1390" t="str">
        <f>IF(AV61="","",VLOOKUP(AV61,'シフト記号表（従来型・ユニット型共通）'!$C$6:$L$47,10,FALSE))</f>
        <v/>
      </c>
      <c r="AW62" s="1391" t="str">
        <f>IF(AW61="","",VLOOKUP(AW61,'シフト記号表（従来型・ユニット型共通）'!$C$6:$L$47,10,FALSE))</f>
        <v/>
      </c>
      <c r="AX62" s="1391" t="str">
        <f>IF(AX61="","",VLOOKUP(AX61,'シフト記号表（従来型・ユニット型共通）'!$C$6:$L$47,10,FALSE))</f>
        <v/>
      </c>
      <c r="AY62" s="1391" t="str">
        <f>IF(AY61="","",VLOOKUP(AY61,'シフト記号表（従来型・ユニット型共通）'!$C$6:$L$47,10,FALSE))</f>
        <v/>
      </c>
      <c r="AZ62" s="1391" t="str">
        <f>IF(AZ61="","",VLOOKUP(AZ61,'シフト記号表（従来型・ユニット型共通）'!$C$6:$L$47,10,FALSE))</f>
        <v/>
      </c>
      <c r="BA62" s="1391" t="str">
        <f>IF(BA61="","",VLOOKUP(BA61,'シフト記号表（従来型・ユニット型共通）'!$C$6:$L$47,10,FALSE))</f>
        <v/>
      </c>
      <c r="BB62" s="1392" t="str">
        <f>IF(BB61="","",VLOOKUP(BB61,'シフト記号表（従来型・ユニット型共通）'!$C$6:$L$47,10,FALSE))</f>
        <v/>
      </c>
      <c r="BC62" s="1390" t="str">
        <f>IF(BC61="","",VLOOKUP(BC61,'シフト記号表（従来型・ユニット型共通）'!$C$6:$L$47,10,FALSE))</f>
        <v/>
      </c>
      <c r="BD62" s="1391" t="str">
        <f>IF(BD61="","",VLOOKUP(BD61,'シフト記号表（従来型・ユニット型共通）'!$C$6:$L$47,10,FALSE))</f>
        <v/>
      </c>
      <c r="BE62" s="1391" t="str">
        <f>IF(BE61="","",VLOOKUP(BE61,'シフト記号表（従来型・ユニット型共通）'!$C$6:$L$47,10,FALSE))</f>
        <v/>
      </c>
      <c r="BF62" s="3119">
        <f>IF($BI$3="４週",SUM(AA62:BB62),IF($BI$3="暦月",SUM(AA62:BE62),""))</f>
        <v>0</v>
      </c>
      <c r="BG62" s="3120"/>
      <c r="BH62" s="3121">
        <f>IF($BI$3="４週",BF62/4,IF($BI$3="暦月",(BF62/($BI$8/7)),""))</f>
        <v>0</v>
      </c>
      <c r="BI62" s="3120"/>
      <c r="BJ62" s="3116"/>
      <c r="BK62" s="3117"/>
      <c r="BL62" s="3117"/>
      <c r="BM62" s="3117"/>
      <c r="BN62" s="3118"/>
    </row>
    <row r="63" spans="2:66" ht="20.25" customHeight="1" x14ac:dyDescent="0.2">
      <c r="B63" s="3079">
        <f>B61+1</f>
        <v>24</v>
      </c>
      <c r="C63" s="3081"/>
      <c r="D63" s="3083"/>
      <c r="E63" s="3084"/>
      <c r="F63" s="3085"/>
      <c r="G63" s="3089"/>
      <c r="H63" s="3090"/>
      <c r="I63" s="1385"/>
      <c r="J63" s="1386"/>
      <c r="K63" s="1385"/>
      <c r="L63" s="1386"/>
      <c r="M63" s="3093"/>
      <c r="N63" s="3094"/>
      <c r="O63" s="3097"/>
      <c r="P63" s="3098"/>
      <c r="Q63" s="3098"/>
      <c r="R63" s="3090"/>
      <c r="S63" s="3058"/>
      <c r="T63" s="3059"/>
      <c r="U63" s="3059"/>
      <c r="V63" s="3059"/>
      <c r="W63" s="3060"/>
      <c r="X63" s="1405" t="s">
        <v>2341</v>
      </c>
      <c r="Z63" s="1406"/>
      <c r="AA63" s="1398"/>
      <c r="AB63" s="1399"/>
      <c r="AC63" s="1399"/>
      <c r="AD63" s="1399"/>
      <c r="AE63" s="1399"/>
      <c r="AF63" s="1399"/>
      <c r="AG63" s="1400"/>
      <c r="AH63" s="1398"/>
      <c r="AI63" s="1399"/>
      <c r="AJ63" s="1399"/>
      <c r="AK63" s="1399"/>
      <c r="AL63" s="1399"/>
      <c r="AM63" s="1399"/>
      <c r="AN63" s="1400"/>
      <c r="AO63" s="1398"/>
      <c r="AP63" s="1399"/>
      <c r="AQ63" s="1399"/>
      <c r="AR63" s="1399"/>
      <c r="AS63" s="1399"/>
      <c r="AT63" s="1399"/>
      <c r="AU63" s="1400"/>
      <c r="AV63" s="1398"/>
      <c r="AW63" s="1399"/>
      <c r="AX63" s="1399"/>
      <c r="AY63" s="1399"/>
      <c r="AZ63" s="1399"/>
      <c r="BA63" s="1399"/>
      <c r="BB63" s="1400"/>
      <c r="BC63" s="1398"/>
      <c r="BD63" s="1399"/>
      <c r="BE63" s="1401"/>
      <c r="BF63" s="3064"/>
      <c r="BG63" s="3065"/>
      <c r="BH63" s="3066"/>
      <c r="BI63" s="3067"/>
      <c r="BJ63" s="3068"/>
      <c r="BK63" s="3069"/>
      <c r="BL63" s="3069"/>
      <c r="BM63" s="3069"/>
      <c r="BN63" s="3070"/>
    </row>
    <row r="64" spans="2:66" ht="20.25" customHeight="1" x14ac:dyDescent="0.2">
      <c r="B64" s="3107"/>
      <c r="C64" s="3108"/>
      <c r="D64" s="3109"/>
      <c r="E64" s="3084"/>
      <c r="F64" s="3085"/>
      <c r="G64" s="3122"/>
      <c r="H64" s="3123"/>
      <c r="I64" s="1385"/>
      <c r="J64" s="1386">
        <f>G63</f>
        <v>0</v>
      </c>
      <c r="K64" s="1385"/>
      <c r="L64" s="1386">
        <f>M63</f>
        <v>0</v>
      </c>
      <c r="M64" s="3124"/>
      <c r="N64" s="3125"/>
      <c r="O64" s="3126"/>
      <c r="P64" s="3127"/>
      <c r="Q64" s="3127"/>
      <c r="R64" s="3123"/>
      <c r="S64" s="3058"/>
      <c r="T64" s="3059"/>
      <c r="U64" s="3059"/>
      <c r="V64" s="3059"/>
      <c r="W64" s="3060"/>
      <c r="X64" s="1402" t="s">
        <v>2344</v>
      </c>
      <c r="Y64" s="1403"/>
      <c r="Z64" s="1404"/>
      <c r="AA64" s="1390" t="str">
        <f>IF(AA63="","",VLOOKUP(AA63,'シフト記号表（従来型・ユニット型共通）'!$C$6:$L$47,10,FALSE))</f>
        <v/>
      </c>
      <c r="AB64" s="1391" t="str">
        <f>IF(AB63="","",VLOOKUP(AB63,'シフト記号表（従来型・ユニット型共通）'!$C$6:$L$47,10,FALSE))</f>
        <v/>
      </c>
      <c r="AC64" s="1391" t="str">
        <f>IF(AC63="","",VLOOKUP(AC63,'シフト記号表（従来型・ユニット型共通）'!$C$6:$L$47,10,FALSE))</f>
        <v/>
      </c>
      <c r="AD64" s="1391" t="str">
        <f>IF(AD63="","",VLOOKUP(AD63,'シフト記号表（従来型・ユニット型共通）'!$C$6:$L$47,10,FALSE))</f>
        <v/>
      </c>
      <c r="AE64" s="1391" t="str">
        <f>IF(AE63="","",VLOOKUP(AE63,'シフト記号表（従来型・ユニット型共通）'!$C$6:$L$47,10,FALSE))</f>
        <v/>
      </c>
      <c r="AF64" s="1391" t="str">
        <f>IF(AF63="","",VLOOKUP(AF63,'シフト記号表（従来型・ユニット型共通）'!$C$6:$L$47,10,FALSE))</f>
        <v/>
      </c>
      <c r="AG64" s="1392" t="str">
        <f>IF(AG63="","",VLOOKUP(AG63,'シフト記号表（従来型・ユニット型共通）'!$C$6:$L$47,10,FALSE))</f>
        <v/>
      </c>
      <c r="AH64" s="1390" t="str">
        <f>IF(AH63="","",VLOOKUP(AH63,'シフト記号表（従来型・ユニット型共通）'!$C$6:$L$47,10,FALSE))</f>
        <v/>
      </c>
      <c r="AI64" s="1391" t="str">
        <f>IF(AI63="","",VLOOKUP(AI63,'シフト記号表（従来型・ユニット型共通）'!$C$6:$L$47,10,FALSE))</f>
        <v/>
      </c>
      <c r="AJ64" s="1391" t="str">
        <f>IF(AJ63="","",VLOOKUP(AJ63,'シフト記号表（従来型・ユニット型共通）'!$C$6:$L$47,10,FALSE))</f>
        <v/>
      </c>
      <c r="AK64" s="1391" t="str">
        <f>IF(AK63="","",VLOOKUP(AK63,'シフト記号表（従来型・ユニット型共通）'!$C$6:$L$47,10,FALSE))</f>
        <v/>
      </c>
      <c r="AL64" s="1391" t="str">
        <f>IF(AL63="","",VLOOKUP(AL63,'シフト記号表（従来型・ユニット型共通）'!$C$6:$L$47,10,FALSE))</f>
        <v/>
      </c>
      <c r="AM64" s="1391" t="str">
        <f>IF(AM63="","",VLOOKUP(AM63,'シフト記号表（従来型・ユニット型共通）'!$C$6:$L$47,10,FALSE))</f>
        <v/>
      </c>
      <c r="AN64" s="1392" t="str">
        <f>IF(AN63="","",VLOOKUP(AN63,'シフト記号表（従来型・ユニット型共通）'!$C$6:$L$47,10,FALSE))</f>
        <v/>
      </c>
      <c r="AO64" s="1390" t="str">
        <f>IF(AO63="","",VLOOKUP(AO63,'シフト記号表（従来型・ユニット型共通）'!$C$6:$L$47,10,FALSE))</f>
        <v/>
      </c>
      <c r="AP64" s="1391" t="str">
        <f>IF(AP63="","",VLOOKUP(AP63,'シフト記号表（従来型・ユニット型共通）'!$C$6:$L$47,10,FALSE))</f>
        <v/>
      </c>
      <c r="AQ64" s="1391" t="str">
        <f>IF(AQ63="","",VLOOKUP(AQ63,'シフト記号表（従来型・ユニット型共通）'!$C$6:$L$47,10,FALSE))</f>
        <v/>
      </c>
      <c r="AR64" s="1391" t="str">
        <f>IF(AR63="","",VLOOKUP(AR63,'シフト記号表（従来型・ユニット型共通）'!$C$6:$L$47,10,FALSE))</f>
        <v/>
      </c>
      <c r="AS64" s="1391" t="str">
        <f>IF(AS63="","",VLOOKUP(AS63,'シフト記号表（従来型・ユニット型共通）'!$C$6:$L$47,10,FALSE))</f>
        <v/>
      </c>
      <c r="AT64" s="1391" t="str">
        <f>IF(AT63="","",VLOOKUP(AT63,'シフト記号表（従来型・ユニット型共通）'!$C$6:$L$47,10,FALSE))</f>
        <v/>
      </c>
      <c r="AU64" s="1392" t="str">
        <f>IF(AU63="","",VLOOKUP(AU63,'シフト記号表（従来型・ユニット型共通）'!$C$6:$L$47,10,FALSE))</f>
        <v/>
      </c>
      <c r="AV64" s="1390" t="str">
        <f>IF(AV63="","",VLOOKUP(AV63,'シフト記号表（従来型・ユニット型共通）'!$C$6:$L$47,10,FALSE))</f>
        <v/>
      </c>
      <c r="AW64" s="1391" t="str">
        <f>IF(AW63="","",VLOOKUP(AW63,'シフト記号表（従来型・ユニット型共通）'!$C$6:$L$47,10,FALSE))</f>
        <v/>
      </c>
      <c r="AX64" s="1391" t="str">
        <f>IF(AX63="","",VLOOKUP(AX63,'シフト記号表（従来型・ユニット型共通）'!$C$6:$L$47,10,FALSE))</f>
        <v/>
      </c>
      <c r="AY64" s="1391" t="str">
        <f>IF(AY63="","",VLOOKUP(AY63,'シフト記号表（従来型・ユニット型共通）'!$C$6:$L$47,10,FALSE))</f>
        <v/>
      </c>
      <c r="AZ64" s="1391" t="str">
        <f>IF(AZ63="","",VLOOKUP(AZ63,'シフト記号表（従来型・ユニット型共通）'!$C$6:$L$47,10,FALSE))</f>
        <v/>
      </c>
      <c r="BA64" s="1391" t="str">
        <f>IF(BA63="","",VLOOKUP(BA63,'シフト記号表（従来型・ユニット型共通）'!$C$6:$L$47,10,FALSE))</f>
        <v/>
      </c>
      <c r="BB64" s="1392" t="str">
        <f>IF(BB63="","",VLOOKUP(BB63,'シフト記号表（従来型・ユニット型共通）'!$C$6:$L$47,10,FALSE))</f>
        <v/>
      </c>
      <c r="BC64" s="1390" t="str">
        <f>IF(BC63="","",VLOOKUP(BC63,'シフト記号表（従来型・ユニット型共通）'!$C$6:$L$47,10,FALSE))</f>
        <v/>
      </c>
      <c r="BD64" s="1391" t="str">
        <f>IF(BD63="","",VLOOKUP(BD63,'シフト記号表（従来型・ユニット型共通）'!$C$6:$L$47,10,FALSE))</f>
        <v/>
      </c>
      <c r="BE64" s="1391" t="str">
        <f>IF(BE63="","",VLOOKUP(BE63,'シフト記号表（従来型・ユニット型共通）'!$C$6:$L$47,10,FALSE))</f>
        <v/>
      </c>
      <c r="BF64" s="3119">
        <f>IF($BI$3="４週",SUM(AA64:BB64),IF($BI$3="暦月",SUM(AA64:BE64),""))</f>
        <v>0</v>
      </c>
      <c r="BG64" s="3120"/>
      <c r="BH64" s="3121">
        <f>IF($BI$3="４週",BF64/4,IF($BI$3="暦月",(BF64/($BI$8/7)),""))</f>
        <v>0</v>
      </c>
      <c r="BI64" s="3120"/>
      <c r="BJ64" s="3116"/>
      <c r="BK64" s="3117"/>
      <c r="BL64" s="3117"/>
      <c r="BM64" s="3117"/>
      <c r="BN64" s="3118"/>
    </row>
    <row r="65" spans="2:66" ht="20.25" customHeight="1" x14ac:dyDescent="0.2">
      <c r="B65" s="3079">
        <f>B63+1</f>
        <v>25</v>
      </c>
      <c r="C65" s="3081"/>
      <c r="D65" s="3083"/>
      <c r="E65" s="3084"/>
      <c r="F65" s="3085"/>
      <c r="G65" s="3089"/>
      <c r="H65" s="3090"/>
      <c r="I65" s="1385"/>
      <c r="J65" s="1386"/>
      <c r="K65" s="1385"/>
      <c r="L65" s="1386"/>
      <c r="M65" s="3093"/>
      <c r="N65" s="3094"/>
      <c r="O65" s="3097"/>
      <c r="P65" s="3098"/>
      <c r="Q65" s="3098"/>
      <c r="R65" s="3090"/>
      <c r="S65" s="3058"/>
      <c r="T65" s="3059"/>
      <c r="U65" s="3059"/>
      <c r="V65" s="3059"/>
      <c r="W65" s="3060"/>
      <c r="X65" s="1405" t="s">
        <v>2341</v>
      </c>
      <c r="Z65" s="1406"/>
      <c r="AA65" s="1398"/>
      <c r="AB65" s="1399"/>
      <c r="AC65" s="1399"/>
      <c r="AD65" s="1399"/>
      <c r="AE65" s="1399"/>
      <c r="AF65" s="1399"/>
      <c r="AG65" s="1400"/>
      <c r="AH65" s="1398"/>
      <c r="AI65" s="1399"/>
      <c r="AJ65" s="1399"/>
      <c r="AK65" s="1399"/>
      <c r="AL65" s="1399"/>
      <c r="AM65" s="1399"/>
      <c r="AN65" s="1400"/>
      <c r="AO65" s="1398"/>
      <c r="AP65" s="1399"/>
      <c r="AQ65" s="1399"/>
      <c r="AR65" s="1399"/>
      <c r="AS65" s="1399"/>
      <c r="AT65" s="1399"/>
      <c r="AU65" s="1400"/>
      <c r="AV65" s="1398"/>
      <c r="AW65" s="1399"/>
      <c r="AX65" s="1399"/>
      <c r="AY65" s="1399"/>
      <c r="AZ65" s="1399"/>
      <c r="BA65" s="1399"/>
      <c r="BB65" s="1400"/>
      <c r="BC65" s="1398"/>
      <c r="BD65" s="1399"/>
      <c r="BE65" s="1401"/>
      <c r="BF65" s="3064"/>
      <c r="BG65" s="3065"/>
      <c r="BH65" s="3066"/>
      <c r="BI65" s="3067"/>
      <c r="BJ65" s="3068"/>
      <c r="BK65" s="3069"/>
      <c r="BL65" s="3069"/>
      <c r="BM65" s="3069"/>
      <c r="BN65" s="3070"/>
    </row>
    <row r="66" spans="2:66" ht="20.25" customHeight="1" x14ac:dyDescent="0.2">
      <c r="B66" s="3107"/>
      <c r="C66" s="3108"/>
      <c r="D66" s="3109"/>
      <c r="E66" s="3084"/>
      <c r="F66" s="3085"/>
      <c r="G66" s="3122"/>
      <c r="H66" s="3123"/>
      <c r="I66" s="1385"/>
      <c r="J66" s="1386">
        <f>G65</f>
        <v>0</v>
      </c>
      <c r="K66" s="1385"/>
      <c r="L66" s="1386">
        <f>M65</f>
        <v>0</v>
      </c>
      <c r="M66" s="3124"/>
      <c r="N66" s="3125"/>
      <c r="O66" s="3126"/>
      <c r="P66" s="3127"/>
      <c r="Q66" s="3127"/>
      <c r="R66" s="3123"/>
      <c r="S66" s="3058"/>
      <c r="T66" s="3059"/>
      <c r="U66" s="3059"/>
      <c r="V66" s="3059"/>
      <c r="W66" s="3060"/>
      <c r="X66" s="1402" t="s">
        <v>2344</v>
      </c>
      <c r="Y66" s="1403"/>
      <c r="Z66" s="1404"/>
      <c r="AA66" s="1390" t="str">
        <f>IF(AA65="","",VLOOKUP(AA65,'シフト記号表（従来型・ユニット型共通）'!$C$6:$L$47,10,FALSE))</f>
        <v/>
      </c>
      <c r="AB66" s="1391" t="str">
        <f>IF(AB65="","",VLOOKUP(AB65,'シフト記号表（従来型・ユニット型共通）'!$C$6:$L$47,10,FALSE))</f>
        <v/>
      </c>
      <c r="AC66" s="1391" t="str">
        <f>IF(AC65="","",VLOOKUP(AC65,'シフト記号表（従来型・ユニット型共通）'!$C$6:$L$47,10,FALSE))</f>
        <v/>
      </c>
      <c r="AD66" s="1391" t="str">
        <f>IF(AD65="","",VLOOKUP(AD65,'シフト記号表（従来型・ユニット型共通）'!$C$6:$L$47,10,FALSE))</f>
        <v/>
      </c>
      <c r="AE66" s="1391" t="str">
        <f>IF(AE65="","",VLOOKUP(AE65,'シフト記号表（従来型・ユニット型共通）'!$C$6:$L$47,10,FALSE))</f>
        <v/>
      </c>
      <c r="AF66" s="1391" t="str">
        <f>IF(AF65="","",VLOOKUP(AF65,'シフト記号表（従来型・ユニット型共通）'!$C$6:$L$47,10,FALSE))</f>
        <v/>
      </c>
      <c r="AG66" s="1392" t="str">
        <f>IF(AG65="","",VLOOKUP(AG65,'シフト記号表（従来型・ユニット型共通）'!$C$6:$L$47,10,FALSE))</f>
        <v/>
      </c>
      <c r="AH66" s="1390" t="str">
        <f>IF(AH65="","",VLOOKUP(AH65,'シフト記号表（従来型・ユニット型共通）'!$C$6:$L$47,10,FALSE))</f>
        <v/>
      </c>
      <c r="AI66" s="1391" t="str">
        <f>IF(AI65="","",VLOOKUP(AI65,'シフト記号表（従来型・ユニット型共通）'!$C$6:$L$47,10,FALSE))</f>
        <v/>
      </c>
      <c r="AJ66" s="1391" t="str">
        <f>IF(AJ65="","",VLOOKUP(AJ65,'シフト記号表（従来型・ユニット型共通）'!$C$6:$L$47,10,FALSE))</f>
        <v/>
      </c>
      <c r="AK66" s="1391" t="str">
        <f>IF(AK65="","",VLOOKUP(AK65,'シフト記号表（従来型・ユニット型共通）'!$C$6:$L$47,10,FALSE))</f>
        <v/>
      </c>
      <c r="AL66" s="1391" t="str">
        <f>IF(AL65="","",VLOOKUP(AL65,'シフト記号表（従来型・ユニット型共通）'!$C$6:$L$47,10,FALSE))</f>
        <v/>
      </c>
      <c r="AM66" s="1391" t="str">
        <f>IF(AM65="","",VLOOKUP(AM65,'シフト記号表（従来型・ユニット型共通）'!$C$6:$L$47,10,FALSE))</f>
        <v/>
      </c>
      <c r="AN66" s="1392" t="str">
        <f>IF(AN65="","",VLOOKUP(AN65,'シフト記号表（従来型・ユニット型共通）'!$C$6:$L$47,10,FALSE))</f>
        <v/>
      </c>
      <c r="AO66" s="1390" t="str">
        <f>IF(AO65="","",VLOOKUP(AO65,'シフト記号表（従来型・ユニット型共通）'!$C$6:$L$47,10,FALSE))</f>
        <v/>
      </c>
      <c r="AP66" s="1391" t="str">
        <f>IF(AP65="","",VLOOKUP(AP65,'シフト記号表（従来型・ユニット型共通）'!$C$6:$L$47,10,FALSE))</f>
        <v/>
      </c>
      <c r="AQ66" s="1391" t="str">
        <f>IF(AQ65="","",VLOOKUP(AQ65,'シフト記号表（従来型・ユニット型共通）'!$C$6:$L$47,10,FALSE))</f>
        <v/>
      </c>
      <c r="AR66" s="1391" t="str">
        <f>IF(AR65="","",VLOOKUP(AR65,'シフト記号表（従来型・ユニット型共通）'!$C$6:$L$47,10,FALSE))</f>
        <v/>
      </c>
      <c r="AS66" s="1391" t="str">
        <f>IF(AS65="","",VLOOKUP(AS65,'シフト記号表（従来型・ユニット型共通）'!$C$6:$L$47,10,FALSE))</f>
        <v/>
      </c>
      <c r="AT66" s="1391" t="str">
        <f>IF(AT65="","",VLOOKUP(AT65,'シフト記号表（従来型・ユニット型共通）'!$C$6:$L$47,10,FALSE))</f>
        <v/>
      </c>
      <c r="AU66" s="1392" t="str">
        <f>IF(AU65="","",VLOOKUP(AU65,'シフト記号表（従来型・ユニット型共通）'!$C$6:$L$47,10,FALSE))</f>
        <v/>
      </c>
      <c r="AV66" s="1390" t="str">
        <f>IF(AV65="","",VLOOKUP(AV65,'シフト記号表（従来型・ユニット型共通）'!$C$6:$L$47,10,FALSE))</f>
        <v/>
      </c>
      <c r="AW66" s="1391" t="str">
        <f>IF(AW65="","",VLOOKUP(AW65,'シフト記号表（従来型・ユニット型共通）'!$C$6:$L$47,10,FALSE))</f>
        <v/>
      </c>
      <c r="AX66" s="1391" t="str">
        <f>IF(AX65="","",VLOOKUP(AX65,'シフト記号表（従来型・ユニット型共通）'!$C$6:$L$47,10,FALSE))</f>
        <v/>
      </c>
      <c r="AY66" s="1391" t="str">
        <f>IF(AY65="","",VLOOKUP(AY65,'シフト記号表（従来型・ユニット型共通）'!$C$6:$L$47,10,FALSE))</f>
        <v/>
      </c>
      <c r="AZ66" s="1391" t="str">
        <f>IF(AZ65="","",VLOOKUP(AZ65,'シフト記号表（従来型・ユニット型共通）'!$C$6:$L$47,10,FALSE))</f>
        <v/>
      </c>
      <c r="BA66" s="1391" t="str">
        <f>IF(BA65="","",VLOOKUP(BA65,'シフト記号表（従来型・ユニット型共通）'!$C$6:$L$47,10,FALSE))</f>
        <v/>
      </c>
      <c r="BB66" s="1392" t="str">
        <f>IF(BB65="","",VLOOKUP(BB65,'シフト記号表（従来型・ユニット型共通）'!$C$6:$L$47,10,FALSE))</f>
        <v/>
      </c>
      <c r="BC66" s="1390" t="str">
        <f>IF(BC65="","",VLOOKUP(BC65,'シフト記号表（従来型・ユニット型共通）'!$C$6:$L$47,10,FALSE))</f>
        <v/>
      </c>
      <c r="BD66" s="1391" t="str">
        <f>IF(BD65="","",VLOOKUP(BD65,'シフト記号表（従来型・ユニット型共通）'!$C$6:$L$47,10,FALSE))</f>
        <v/>
      </c>
      <c r="BE66" s="1391" t="str">
        <f>IF(BE65="","",VLOOKUP(BE65,'シフト記号表（従来型・ユニット型共通）'!$C$6:$L$47,10,FALSE))</f>
        <v/>
      </c>
      <c r="BF66" s="3119">
        <f>IF($BI$3="４週",SUM(AA66:BB66),IF($BI$3="暦月",SUM(AA66:BE66),""))</f>
        <v>0</v>
      </c>
      <c r="BG66" s="3120"/>
      <c r="BH66" s="3121">
        <f>IF($BI$3="４週",BF66/4,IF($BI$3="暦月",(BF66/($BI$8/7)),""))</f>
        <v>0</v>
      </c>
      <c r="BI66" s="3120"/>
      <c r="BJ66" s="3116"/>
      <c r="BK66" s="3117"/>
      <c r="BL66" s="3117"/>
      <c r="BM66" s="3117"/>
      <c r="BN66" s="3118"/>
    </row>
    <row r="67" spans="2:66" ht="20.25" customHeight="1" x14ac:dyDescent="0.2">
      <c r="B67" s="3079">
        <f>B65+1</f>
        <v>26</v>
      </c>
      <c r="C67" s="3081"/>
      <c r="D67" s="3083"/>
      <c r="E67" s="3084"/>
      <c r="F67" s="3085"/>
      <c r="G67" s="3089"/>
      <c r="H67" s="3090"/>
      <c r="I67" s="1385"/>
      <c r="J67" s="1386"/>
      <c r="K67" s="1385"/>
      <c r="L67" s="1386"/>
      <c r="M67" s="3093"/>
      <c r="N67" s="3094"/>
      <c r="O67" s="3097"/>
      <c r="P67" s="3098"/>
      <c r="Q67" s="3098"/>
      <c r="R67" s="3090"/>
      <c r="S67" s="3058"/>
      <c r="T67" s="3059"/>
      <c r="U67" s="3059"/>
      <c r="V67" s="3059"/>
      <c r="W67" s="3060"/>
      <c r="X67" s="1405" t="s">
        <v>2341</v>
      </c>
      <c r="Z67" s="1406"/>
      <c r="AA67" s="1398"/>
      <c r="AB67" s="1399"/>
      <c r="AC67" s="1399"/>
      <c r="AD67" s="1399"/>
      <c r="AE67" s="1399"/>
      <c r="AF67" s="1399"/>
      <c r="AG67" s="1400"/>
      <c r="AH67" s="1398"/>
      <c r="AI67" s="1399"/>
      <c r="AJ67" s="1399"/>
      <c r="AK67" s="1399"/>
      <c r="AL67" s="1399"/>
      <c r="AM67" s="1399"/>
      <c r="AN67" s="1400"/>
      <c r="AO67" s="1398"/>
      <c r="AP67" s="1399"/>
      <c r="AQ67" s="1399"/>
      <c r="AR67" s="1399"/>
      <c r="AS67" s="1399"/>
      <c r="AT67" s="1399"/>
      <c r="AU67" s="1400"/>
      <c r="AV67" s="1398"/>
      <c r="AW67" s="1399"/>
      <c r="AX67" s="1399"/>
      <c r="AY67" s="1399"/>
      <c r="AZ67" s="1399"/>
      <c r="BA67" s="1399"/>
      <c r="BB67" s="1400"/>
      <c r="BC67" s="1398"/>
      <c r="BD67" s="1399"/>
      <c r="BE67" s="1401"/>
      <c r="BF67" s="3064"/>
      <c r="BG67" s="3065"/>
      <c r="BH67" s="3066"/>
      <c r="BI67" s="3067"/>
      <c r="BJ67" s="3068"/>
      <c r="BK67" s="3069"/>
      <c r="BL67" s="3069"/>
      <c r="BM67" s="3069"/>
      <c r="BN67" s="3070"/>
    </row>
    <row r="68" spans="2:66" ht="20.25" customHeight="1" x14ac:dyDescent="0.2">
      <c r="B68" s="3107"/>
      <c r="C68" s="3108"/>
      <c r="D68" s="3109"/>
      <c r="E68" s="3084"/>
      <c r="F68" s="3085"/>
      <c r="G68" s="3122"/>
      <c r="H68" s="3123"/>
      <c r="I68" s="1385"/>
      <c r="J68" s="1386">
        <f>G67</f>
        <v>0</v>
      </c>
      <c r="K68" s="1385"/>
      <c r="L68" s="1386">
        <f>M67</f>
        <v>0</v>
      </c>
      <c r="M68" s="3124"/>
      <c r="N68" s="3125"/>
      <c r="O68" s="3126"/>
      <c r="P68" s="3127"/>
      <c r="Q68" s="3127"/>
      <c r="R68" s="3123"/>
      <c r="S68" s="3058"/>
      <c r="T68" s="3059"/>
      <c r="U68" s="3059"/>
      <c r="V68" s="3059"/>
      <c r="W68" s="3060"/>
      <c r="X68" s="1402" t="s">
        <v>2344</v>
      </c>
      <c r="Y68" s="1403"/>
      <c r="Z68" s="1404"/>
      <c r="AA68" s="1390" t="str">
        <f>IF(AA67="","",VLOOKUP(AA67,'シフト記号表（従来型・ユニット型共通）'!$C$6:$L$47,10,FALSE))</f>
        <v/>
      </c>
      <c r="AB68" s="1391" t="str">
        <f>IF(AB67="","",VLOOKUP(AB67,'シフト記号表（従来型・ユニット型共通）'!$C$6:$L$47,10,FALSE))</f>
        <v/>
      </c>
      <c r="AC68" s="1391" t="str">
        <f>IF(AC67="","",VLOOKUP(AC67,'シフト記号表（従来型・ユニット型共通）'!$C$6:$L$47,10,FALSE))</f>
        <v/>
      </c>
      <c r="AD68" s="1391" t="str">
        <f>IF(AD67="","",VLOOKUP(AD67,'シフト記号表（従来型・ユニット型共通）'!$C$6:$L$47,10,FALSE))</f>
        <v/>
      </c>
      <c r="AE68" s="1391" t="str">
        <f>IF(AE67="","",VLOOKUP(AE67,'シフト記号表（従来型・ユニット型共通）'!$C$6:$L$47,10,FALSE))</f>
        <v/>
      </c>
      <c r="AF68" s="1391" t="str">
        <f>IF(AF67="","",VLOOKUP(AF67,'シフト記号表（従来型・ユニット型共通）'!$C$6:$L$47,10,FALSE))</f>
        <v/>
      </c>
      <c r="AG68" s="1392" t="str">
        <f>IF(AG67="","",VLOOKUP(AG67,'シフト記号表（従来型・ユニット型共通）'!$C$6:$L$47,10,FALSE))</f>
        <v/>
      </c>
      <c r="AH68" s="1390" t="str">
        <f>IF(AH67="","",VLOOKUP(AH67,'シフト記号表（従来型・ユニット型共通）'!$C$6:$L$47,10,FALSE))</f>
        <v/>
      </c>
      <c r="AI68" s="1391" t="str">
        <f>IF(AI67="","",VLOOKUP(AI67,'シフト記号表（従来型・ユニット型共通）'!$C$6:$L$47,10,FALSE))</f>
        <v/>
      </c>
      <c r="AJ68" s="1391" t="str">
        <f>IF(AJ67="","",VLOOKUP(AJ67,'シフト記号表（従来型・ユニット型共通）'!$C$6:$L$47,10,FALSE))</f>
        <v/>
      </c>
      <c r="AK68" s="1391" t="str">
        <f>IF(AK67="","",VLOOKUP(AK67,'シフト記号表（従来型・ユニット型共通）'!$C$6:$L$47,10,FALSE))</f>
        <v/>
      </c>
      <c r="AL68" s="1391" t="str">
        <f>IF(AL67="","",VLOOKUP(AL67,'シフト記号表（従来型・ユニット型共通）'!$C$6:$L$47,10,FALSE))</f>
        <v/>
      </c>
      <c r="AM68" s="1391" t="str">
        <f>IF(AM67="","",VLOOKUP(AM67,'シフト記号表（従来型・ユニット型共通）'!$C$6:$L$47,10,FALSE))</f>
        <v/>
      </c>
      <c r="AN68" s="1392" t="str">
        <f>IF(AN67="","",VLOOKUP(AN67,'シフト記号表（従来型・ユニット型共通）'!$C$6:$L$47,10,FALSE))</f>
        <v/>
      </c>
      <c r="AO68" s="1390" t="str">
        <f>IF(AO67="","",VLOOKUP(AO67,'シフト記号表（従来型・ユニット型共通）'!$C$6:$L$47,10,FALSE))</f>
        <v/>
      </c>
      <c r="AP68" s="1391" t="str">
        <f>IF(AP67="","",VLOOKUP(AP67,'シフト記号表（従来型・ユニット型共通）'!$C$6:$L$47,10,FALSE))</f>
        <v/>
      </c>
      <c r="AQ68" s="1391" t="str">
        <f>IF(AQ67="","",VLOOKUP(AQ67,'シフト記号表（従来型・ユニット型共通）'!$C$6:$L$47,10,FALSE))</f>
        <v/>
      </c>
      <c r="AR68" s="1391" t="str">
        <f>IF(AR67="","",VLOOKUP(AR67,'シフト記号表（従来型・ユニット型共通）'!$C$6:$L$47,10,FALSE))</f>
        <v/>
      </c>
      <c r="AS68" s="1391" t="str">
        <f>IF(AS67="","",VLOOKUP(AS67,'シフト記号表（従来型・ユニット型共通）'!$C$6:$L$47,10,FALSE))</f>
        <v/>
      </c>
      <c r="AT68" s="1391" t="str">
        <f>IF(AT67="","",VLOOKUP(AT67,'シフト記号表（従来型・ユニット型共通）'!$C$6:$L$47,10,FALSE))</f>
        <v/>
      </c>
      <c r="AU68" s="1392" t="str">
        <f>IF(AU67="","",VLOOKUP(AU67,'シフト記号表（従来型・ユニット型共通）'!$C$6:$L$47,10,FALSE))</f>
        <v/>
      </c>
      <c r="AV68" s="1390" t="str">
        <f>IF(AV67="","",VLOOKUP(AV67,'シフト記号表（従来型・ユニット型共通）'!$C$6:$L$47,10,FALSE))</f>
        <v/>
      </c>
      <c r="AW68" s="1391" t="str">
        <f>IF(AW67="","",VLOOKUP(AW67,'シフト記号表（従来型・ユニット型共通）'!$C$6:$L$47,10,FALSE))</f>
        <v/>
      </c>
      <c r="AX68" s="1391" t="str">
        <f>IF(AX67="","",VLOOKUP(AX67,'シフト記号表（従来型・ユニット型共通）'!$C$6:$L$47,10,FALSE))</f>
        <v/>
      </c>
      <c r="AY68" s="1391" t="str">
        <f>IF(AY67="","",VLOOKUP(AY67,'シフト記号表（従来型・ユニット型共通）'!$C$6:$L$47,10,FALSE))</f>
        <v/>
      </c>
      <c r="AZ68" s="1391" t="str">
        <f>IF(AZ67="","",VLOOKUP(AZ67,'シフト記号表（従来型・ユニット型共通）'!$C$6:$L$47,10,FALSE))</f>
        <v/>
      </c>
      <c r="BA68" s="1391" t="str">
        <f>IF(BA67="","",VLOOKUP(BA67,'シフト記号表（従来型・ユニット型共通）'!$C$6:$L$47,10,FALSE))</f>
        <v/>
      </c>
      <c r="BB68" s="1392" t="str">
        <f>IF(BB67="","",VLOOKUP(BB67,'シフト記号表（従来型・ユニット型共通）'!$C$6:$L$47,10,FALSE))</f>
        <v/>
      </c>
      <c r="BC68" s="1390" t="str">
        <f>IF(BC67="","",VLOOKUP(BC67,'シフト記号表（従来型・ユニット型共通）'!$C$6:$L$47,10,FALSE))</f>
        <v/>
      </c>
      <c r="BD68" s="1391" t="str">
        <f>IF(BD67="","",VLOOKUP(BD67,'シフト記号表（従来型・ユニット型共通）'!$C$6:$L$47,10,FALSE))</f>
        <v/>
      </c>
      <c r="BE68" s="1391" t="str">
        <f>IF(BE67="","",VLOOKUP(BE67,'シフト記号表（従来型・ユニット型共通）'!$C$6:$L$47,10,FALSE))</f>
        <v/>
      </c>
      <c r="BF68" s="3119">
        <f>IF($BI$3="４週",SUM(AA68:BB68),IF($BI$3="暦月",SUM(AA68:BE68),""))</f>
        <v>0</v>
      </c>
      <c r="BG68" s="3120"/>
      <c r="BH68" s="3121">
        <f>IF($BI$3="４週",BF68/4,IF($BI$3="暦月",(BF68/($BI$8/7)),""))</f>
        <v>0</v>
      </c>
      <c r="BI68" s="3120"/>
      <c r="BJ68" s="3116"/>
      <c r="BK68" s="3117"/>
      <c r="BL68" s="3117"/>
      <c r="BM68" s="3117"/>
      <c r="BN68" s="3118"/>
    </row>
    <row r="69" spans="2:66" ht="20.25" customHeight="1" x14ac:dyDescent="0.2">
      <c r="B69" s="3079">
        <f>B67+1</f>
        <v>27</v>
      </c>
      <c r="C69" s="3081"/>
      <c r="D69" s="3083"/>
      <c r="E69" s="3084"/>
      <c r="F69" s="3085"/>
      <c r="G69" s="3089"/>
      <c r="H69" s="3090"/>
      <c r="I69" s="1385"/>
      <c r="J69" s="1386"/>
      <c r="K69" s="1385"/>
      <c r="L69" s="1386"/>
      <c r="M69" s="3093"/>
      <c r="N69" s="3094"/>
      <c r="O69" s="3097"/>
      <c r="P69" s="3098"/>
      <c r="Q69" s="3098"/>
      <c r="R69" s="3090"/>
      <c r="S69" s="3058"/>
      <c r="T69" s="3059"/>
      <c r="U69" s="3059"/>
      <c r="V69" s="3059"/>
      <c r="W69" s="3060"/>
      <c r="X69" s="1405" t="s">
        <v>2341</v>
      </c>
      <c r="Z69" s="1406"/>
      <c r="AA69" s="1398"/>
      <c r="AB69" s="1399"/>
      <c r="AC69" s="1399"/>
      <c r="AD69" s="1399"/>
      <c r="AE69" s="1399"/>
      <c r="AF69" s="1399"/>
      <c r="AG69" s="1400"/>
      <c r="AH69" s="1398"/>
      <c r="AI69" s="1399"/>
      <c r="AJ69" s="1399"/>
      <c r="AK69" s="1399"/>
      <c r="AL69" s="1399"/>
      <c r="AM69" s="1399"/>
      <c r="AN69" s="1400"/>
      <c r="AO69" s="1398"/>
      <c r="AP69" s="1399"/>
      <c r="AQ69" s="1399"/>
      <c r="AR69" s="1399"/>
      <c r="AS69" s="1399"/>
      <c r="AT69" s="1399"/>
      <c r="AU69" s="1400"/>
      <c r="AV69" s="1398"/>
      <c r="AW69" s="1399"/>
      <c r="AX69" s="1399"/>
      <c r="AY69" s="1399"/>
      <c r="AZ69" s="1399"/>
      <c r="BA69" s="1399"/>
      <c r="BB69" s="1400"/>
      <c r="BC69" s="1398"/>
      <c r="BD69" s="1399"/>
      <c r="BE69" s="1401"/>
      <c r="BF69" s="3064"/>
      <c r="BG69" s="3065"/>
      <c r="BH69" s="3066"/>
      <c r="BI69" s="3067"/>
      <c r="BJ69" s="3068"/>
      <c r="BK69" s="3069"/>
      <c r="BL69" s="3069"/>
      <c r="BM69" s="3069"/>
      <c r="BN69" s="3070"/>
    </row>
    <row r="70" spans="2:66" ht="20.25" customHeight="1" x14ac:dyDescent="0.2">
      <c r="B70" s="3107"/>
      <c r="C70" s="3108"/>
      <c r="D70" s="3109"/>
      <c r="E70" s="3084"/>
      <c r="F70" s="3085"/>
      <c r="G70" s="3122"/>
      <c r="H70" s="3123"/>
      <c r="I70" s="1385"/>
      <c r="J70" s="1386">
        <f>G69</f>
        <v>0</v>
      </c>
      <c r="K70" s="1385"/>
      <c r="L70" s="1386">
        <f>M69</f>
        <v>0</v>
      </c>
      <c r="M70" s="3124"/>
      <c r="N70" s="3125"/>
      <c r="O70" s="3126"/>
      <c r="P70" s="3127"/>
      <c r="Q70" s="3127"/>
      <c r="R70" s="3123"/>
      <c r="S70" s="3058"/>
      <c r="T70" s="3059"/>
      <c r="U70" s="3059"/>
      <c r="V70" s="3059"/>
      <c r="W70" s="3060"/>
      <c r="X70" s="1402" t="s">
        <v>2344</v>
      </c>
      <c r="Y70" s="1403"/>
      <c r="Z70" s="1404"/>
      <c r="AA70" s="1390" t="str">
        <f>IF(AA69="","",VLOOKUP(AA69,'シフト記号表（従来型・ユニット型共通）'!$C$6:$L$47,10,FALSE))</f>
        <v/>
      </c>
      <c r="AB70" s="1391" t="str">
        <f>IF(AB69="","",VLOOKUP(AB69,'シフト記号表（従来型・ユニット型共通）'!$C$6:$L$47,10,FALSE))</f>
        <v/>
      </c>
      <c r="AC70" s="1391" t="str">
        <f>IF(AC69="","",VLOOKUP(AC69,'シフト記号表（従来型・ユニット型共通）'!$C$6:$L$47,10,FALSE))</f>
        <v/>
      </c>
      <c r="AD70" s="1391" t="str">
        <f>IF(AD69="","",VLOOKUP(AD69,'シフト記号表（従来型・ユニット型共通）'!$C$6:$L$47,10,FALSE))</f>
        <v/>
      </c>
      <c r="AE70" s="1391" t="str">
        <f>IF(AE69="","",VLOOKUP(AE69,'シフト記号表（従来型・ユニット型共通）'!$C$6:$L$47,10,FALSE))</f>
        <v/>
      </c>
      <c r="AF70" s="1391" t="str">
        <f>IF(AF69="","",VLOOKUP(AF69,'シフト記号表（従来型・ユニット型共通）'!$C$6:$L$47,10,FALSE))</f>
        <v/>
      </c>
      <c r="AG70" s="1392" t="str">
        <f>IF(AG69="","",VLOOKUP(AG69,'シフト記号表（従来型・ユニット型共通）'!$C$6:$L$47,10,FALSE))</f>
        <v/>
      </c>
      <c r="AH70" s="1390" t="str">
        <f>IF(AH69="","",VLOOKUP(AH69,'シフト記号表（従来型・ユニット型共通）'!$C$6:$L$47,10,FALSE))</f>
        <v/>
      </c>
      <c r="AI70" s="1391" t="str">
        <f>IF(AI69="","",VLOOKUP(AI69,'シフト記号表（従来型・ユニット型共通）'!$C$6:$L$47,10,FALSE))</f>
        <v/>
      </c>
      <c r="AJ70" s="1391" t="str">
        <f>IF(AJ69="","",VLOOKUP(AJ69,'シフト記号表（従来型・ユニット型共通）'!$C$6:$L$47,10,FALSE))</f>
        <v/>
      </c>
      <c r="AK70" s="1391" t="str">
        <f>IF(AK69="","",VLOOKUP(AK69,'シフト記号表（従来型・ユニット型共通）'!$C$6:$L$47,10,FALSE))</f>
        <v/>
      </c>
      <c r="AL70" s="1391" t="str">
        <f>IF(AL69="","",VLOOKUP(AL69,'シフト記号表（従来型・ユニット型共通）'!$C$6:$L$47,10,FALSE))</f>
        <v/>
      </c>
      <c r="AM70" s="1391" t="str">
        <f>IF(AM69="","",VLOOKUP(AM69,'シフト記号表（従来型・ユニット型共通）'!$C$6:$L$47,10,FALSE))</f>
        <v/>
      </c>
      <c r="AN70" s="1392" t="str">
        <f>IF(AN69="","",VLOOKUP(AN69,'シフト記号表（従来型・ユニット型共通）'!$C$6:$L$47,10,FALSE))</f>
        <v/>
      </c>
      <c r="AO70" s="1390" t="str">
        <f>IF(AO69="","",VLOOKUP(AO69,'シフト記号表（従来型・ユニット型共通）'!$C$6:$L$47,10,FALSE))</f>
        <v/>
      </c>
      <c r="AP70" s="1391" t="str">
        <f>IF(AP69="","",VLOOKUP(AP69,'シフト記号表（従来型・ユニット型共通）'!$C$6:$L$47,10,FALSE))</f>
        <v/>
      </c>
      <c r="AQ70" s="1391" t="str">
        <f>IF(AQ69="","",VLOOKUP(AQ69,'シフト記号表（従来型・ユニット型共通）'!$C$6:$L$47,10,FALSE))</f>
        <v/>
      </c>
      <c r="AR70" s="1391" t="str">
        <f>IF(AR69="","",VLOOKUP(AR69,'シフト記号表（従来型・ユニット型共通）'!$C$6:$L$47,10,FALSE))</f>
        <v/>
      </c>
      <c r="AS70" s="1391" t="str">
        <f>IF(AS69="","",VLOOKUP(AS69,'シフト記号表（従来型・ユニット型共通）'!$C$6:$L$47,10,FALSE))</f>
        <v/>
      </c>
      <c r="AT70" s="1391" t="str">
        <f>IF(AT69="","",VLOOKUP(AT69,'シフト記号表（従来型・ユニット型共通）'!$C$6:$L$47,10,FALSE))</f>
        <v/>
      </c>
      <c r="AU70" s="1392" t="str">
        <f>IF(AU69="","",VLOOKUP(AU69,'シフト記号表（従来型・ユニット型共通）'!$C$6:$L$47,10,FALSE))</f>
        <v/>
      </c>
      <c r="AV70" s="1390" t="str">
        <f>IF(AV69="","",VLOOKUP(AV69,'シフト記号表（従来型・ユニット型共通）'!$C$6:$L$47,10,FALSE))</f>
        <v/>
      </c>
      <c r="AW70" s="1391" t="str">
        <f>IF(AW69="","",VLOOKUP(AW69,'シフト記号表（従来型・ユニット型共通）'!$C$6:$L$47,10,FALSE))</f>
        <v/>
      </c>
      <c r="AX70" s="1391" t="str">
        <f>IF(AX69="","",VLOOKUP(AX69,'シフト記号表（従来型・ユニット型共通）'!$C$6:$L$47,10,FALSE))</f>
        <v/>
      </c>
      <c r="AY70" s="1391" t="str">
        <f>IF(AY69="","",VLOOKUP(AY69,'シフト記号表（従来型・ユニット型共通）'!$C$6:$L$47,10,FALSE))</f>
        <v/>
      </c>
      <c r="AZ70" s="1391" t="str">
        <f>IF(AZ69="","",VLOOKUP(AZ69,'シフト記号表（従来型・ユニット型共通）'!$C$6:$L$47,10,FALSE))</f>
        <v/>
      </c>
      <c r="BA70" s="1391" t="str">
        <f>IF(BA69="","",VLOOKUP(BA69,'シフト記号表（従来型・ユニット型共通）'!$C$6:$L$47,10,FALSE))</f>
        <v/>
      </c>
      <c r="BB70" s="1392" t="str">
        <f>IF(BB69="","",VLOOKUP(BB69,'シフト記号表（従来型・ユニット型共通）'!$C$6:$L$47,10,FALSE))</f>
        <v/>
      </c>
      <c r="BC70" s="1390" t="str">
        <f>IF(BC69="","",VLOOKUP(BC69,'シフト記号表（従来型・ユニット型共通）'!$C$6:$L$47,10,FALSE))</f>
        <v/>
      </c>
      <c r="BD70" s="1391" t="str">
        <f>IF(BD69="","",VLOOKUP(BD69,'シフト記号表（従来型・ユニット型共通）'!$C$6:$L$47,10,FALSE))</f>
        <v/>
      </c>
      <c r="BE70" s="1391" t="str">
        <f>IF(BE69="","",VLOOKUP(BE69,'シフト記号表（従来型・ユニット型共通）'!$C$6:$L$47,10,FALSE))</f>
        <v/>
      </c>
      <c r="BF70" s="3119">
        <f>IF($BI$3="４週",SUM(AA70:BB70),IF($BI$3="暦月",SUM(AA70:BE70),""))</f>
        <v>0</v>
      </c>
      <c r="BG70" s="3120"/>
      <c r="BH70" s="3121">
        <f>IF($BI$3="４週",BF70/4,IF($BI$3="暦月",(BF70/($BI$8/7)),""))</f>
        <v>0</v>
      </c>
      <c r="BI70" s="3120"/>
      <c r="BJ70" s="3116"/>
      <c r="BK70" s="3117"/>
      <c r="BL70" s="3117"/>
      <c r="BM70" s="3117"/>
      <c r="BN70" s="3118"/>
    </row>
    <row r="71" spans="2:66" ht="20.25" customHeight="1" x14ac:dyDescent="0.2">
      <c r="B71" s="3079">
        <f>B69+1</f>
        <v>28</v>
      </c>
      <c r="C71" s="3081"/>
      <c r="D71" s="3083"/>
      <c r="E71" s="3084"/>
      <c r="F71" s="3085"/>
      <c r="G71" s="3089"/>
      <c r="H71" s="3090"/>
      <c r="I71" s="1385"/>
      <c r="J71" s="1386"/>
      <c r="K71" s="1385"/>
      <c r="L71" s="1386"/>
      <c r="M71" s="3093"/>
      <c r="N71" s="3094"/>
      <c r="O71" s="3097"/>
      <c r="P71" s="3098"/>
      <c r="Q71" s="3098"/>
      <c r="R71" s="3090"/>
      <c r="S71" s="3058"/>
      <c r="T71" s="3059"/>
      <c r="U71" s="3059"/>
      <c r="V71" s="3059"/>
      <c r="W71" s="3060"/>
      <c r="X71" s="1405" t="s">
        <v>2341</v>
      </c>
      <c r="Z71" s="1406"/>
      <c r="AA71" s="1398"/>
      <c r="AB71" s="1399"/>
      <c r="AC71" s="1399"/>
      <c r="AD71" s="1399"/>
      <c r="AE71" s="1399"/>
      <c r="AF71" s="1399"/>
      <c r="AG71" s="1400"/>
      <c r="AH71" s="1398"/>
      <c r="AI71" s="1399"/>
      <c r="AJ71" s="1399"/>
      <c r="AK71" s="1399"/>
      <c r="AL71" s="1399"/>
      <c r="AM71" s="1399"/>
      <c r="AN71" s="1400"/>
      <c r="AO71" s="1398"/>
      <c r="AP71" s="1399"/>
      <c r="AQ71" s="1399"/>
      <c r="AR71" s="1399"/>
      <c r="AS71" s="1399"/>
      <c r="AT71" s="1399"/>
      <c r="AU71" s="1400"/>
      <c r="AV71" s="1398"/>
      <c r="AW71" s="1399"/>
      <c r="AX71" s="1399"/>
      <c r="AY71" s="1399"/>
      <c r="AZ71" s="1399"/>
      <c r="BA71" s="1399"/>
      <c r="BB71" s="1400"/>
      <c r="BC71" s="1398"/>
      <c r="BD71" s="1399"/>
      <c r="BE71" s="1401"/>
      <c r="BF71" s="3064"/>
      <c r="BG71" s="3065"/>
      <c r="BH71" s="3066"/>
      <c r="BI71" s="3067"/>
      <c r="BJ71" s="3068"/>
      <c r="BK71" s="3069"/>
      <c r="BL71" s="3069"/>
      <c r="BM71" s="3069"/>
      <c r="BN71" s="3070"/>
    </row>
    <row r="72" spans="2:66" ht="20.25" customHeight="1" x14ac:dyDescent="0.2">
      <c r="B72" s="3107"/>
      <c r="C72" s="3108"/>
      <c r="D72" s="3109"/>
      <c r="E72" s="3084"/>
      <c r="F72" s="3085"/>
      <c r="G72" s="3122"/>
      <c r="H72" s="3123"/>
      <c r="I72" s="1385"/>
      <c r="J72" s="1386">
        <f>G71</f>
        <v>0</v>
      </c>
      <c r="K72" s="1385"/>
      <c r="L72" s="1386">
        <f>M71</f>
        <v>0</v>
      </c>
      <c r="M72" s="3124"/>
      <c r="N72" s="3125"/>
      <c r="O72" s="3126"/>
      <c r="P72" s="3127"/>
      <c r="Q72" s="3127"/>
      <c r="R72" s="3123"/>
      <c r="S72" s="3058"/>
      <c r="T72" s="3059"/>
      <c r="U72" s="3059"/>
      <c r="V72" s="3059"/>
      <c r="W72" s="3060"/>
      <c r="X72" s="1402" t="s">
        <v>2344</v>
      </c>
      <c r="Y72" s="1403"/>
      <c r="Z72" s="1404"/>
      <c r="AA72" s="1390" t="str">
        <f>IF(AA71="","",VLOOKUP(AA71,'シフト記号表（従来型・ユニット型共通）'!$C$6:$L$47,10,FALSE))</f>
        <v/>
      </c>
      <c r="AB72" s="1391" t="str">
        <f>IF(AB71="","",VLOOKUP(AB71,'シフト記号表（従来型・ユニット型共通）'!$C$6:$L$47,10,FALSE))</f>
        <v/>
      </c>
      <c r="AC72" s="1391" t="str">
        <f>IF(AC71="","",VLOOKUP(AC71,'シフト記号表（従来型・ユニット型共通）'!$C$6:$L$47,10,FALSE))</f>
        <v/>
      </c>
      <c r="AD72" s="1391" t="str">
        <f>IF(AD71="","",VLOOKUP(AD71,'シフト記号表（従来型・ユニット型共通）'!$C$6:$L$47,10,FALSE))</f>
        <v/>
      </c>
      <c r="AE72" s="1391" t="str">
        <f>IF(AE71="","",VLOOKUP(AE71,'シフト記号表（従来型・ユニット型共通）'!$C$6:$L$47,10,FALSE))</f>
        <v/>
      </c>
      <c r="AF72" s="1391" t="str">
        <f>IF(AF71="","",VLOOKUP(AF71,'シフト記号表（従来型・ユニット型共通）'!$C$6:$L$47,10,FALSE))</f>
        <v/>
      </c>
      <c r="AG72" s="1392" t="str">
        <f>IF(AG71="","",VLOOKUP(AG71,'シフト記号表（従来型・ユニット型共通）'!$C$6:$L$47,10,FALSE))</f>
        <v/>
      </c>
      <c r="AH72" s="1390" t="str">
        <f>IF(AH71="","",VLOOKUP(AH71,'シフト記号表（従来型・ユニット型共通）'!$C$6:$L$47,10,FALSE))</f>
        <v/>
      </c>
      <c r="AI72" s="1391" t="str">
        <f>IF(AI71="","",VLOOKUP(AI71,'シフト記号表（従来型・ユニット型共通）'!$C$6:$L$47,10,FALSE))</f>
        <v/>
      </c>
      <c r="AJ72" s="1391" t="str">
        <f>IF(AJ71="","",VLOOKUP(AJ71,'シフト記号表（従来型・ユニット型共通）'!$C$6:$L$47,10,FALSE))</f>
        <v/>
      </c>
      <c r="AK72" s="1391" t="str">
        <f>IF(AK71="","",VLOOKUP(AK71,'シフト記号表（従来型・ユニット型共通）'!$C$6:$L$47,10,FALSE))</f>
        <v/>
      </c>
      <c r="AL72" s="1391" t="str">
        <f>IF(AL71="","",VLOOKUP(AL71,'シフト記号表（従来型・ユニット型共通）'!$C$6:$L$47,10,FALSE))</f>
        <v/>
      </c>
      <c r="AM72" s="1391" t="str">
        <f>IF(AM71="","",VLOOKUP(AM71,'シフト記号表（従来型・ユニット型共通）'!$C$6:$L$47,10,FALSE))</f>
        <v/>
      </c>
      <c r="AN72" s="1392" t="str">
        <f>IF(AN71="","",VLOOKUP(AN71,'シフト記号表（従来型・ユニット型共通）'!$C$6:$L$47,10,FALSE))</f>
        <v/>
      </c>
      <c r="AO72" s="1390" t="str">
        <f>IF(AO71="","",VLOOKUP(AO71,'シフト記号表（従来型・ユニット型共通）'!$C$6:$L$47,10,FALSE))</f>
        <v/>
      </c>
      <c r="AP72" s="1391" t="str">
        <f>IF(AP71="","",VLOOKUP(AP71,'シフト記号表（従来型・ユニット型共通）'!$C$6:$L$47,10,FALSE))</f>
        <v/>
      </c>
      <c r="AQ72" s="1391" t="str">
        <f>IF(AQ71="","",VLOOKUP(AQ71,'シフト記号表（従来型・ユニット型共通）'!$C$6:$L$47,10,FALSE))</f>
        <v/>
      </c>
      <c r="AR72" s="1391" t="str">
        <f>IF(AR71="","",VLOOKUP(AR71,'シフト記号表（従来型・ユニット型共通）'!$C$6:$L$47,10,FALSE))</f>
        <v/>
      </c>
      <c r="AS72" s="1391" t="str">
        <f>IF(AS71="","",VLOOKUP(AS71,'シフト記号表（従来型・ユニット型共通）'!$C$6:$L$47,10,FALSE))</f>
        <v/>
      </c>
      <c r="AT72" s="1391" t="str">
        <f>IF(AT71="","",VLOOKUP(AT71,'シフト記号表（従来型・ユニット型共通）'!$C$6:$L$47,10,FALSE))</f>
        <v/>
      </c>
      <c r="AU72" s="1392" t="str">
        <f>IF(AU71="","",VLOOKUP(AU71,'シフト記号表（従来型・ユニット型共通）'!$C$6:$L$47,10,FALSE))</f>
        <v/>
      </c>
      <c r="AV72" s="1390" t="str">
        <f>IF(AV71="","",VLOOKUP(AV71,'シフト記号表（従来型・ユニット型共通）'!$C$6:$L$47,10,FALSE))</f>
        <v/>
      </c>
      <c r="AW72" s="1391" t="str">
        <f>IF(AW71="","",VLOOKUP(AW71,'シフト記号表（従来型・ユニット型共通）'!$C$6:$L$47,10,FALSE))</f>
        <v/>
      </c>
      <c r="AX72" s="1391" t="str">
        <f>IF(AX71="","",VLOOKUP(AX71,'シフト記号表（従来型・ユニット型共通）'!$C$6:$L$47,10,FALSE))</f>
        <v/>
      </c>
      <c r="AY72" s="1391" t="str">
        <f>IF(AY71="","",VLOOKUP(AY71,'シフト記号表（従来型・ユニット型共通）'!$C$6:$L$47,10,FALSE))</f>
        <v/>
      </c>
      <c r="AZ72" s="1391" t="str">
        <f>IF(AZ71="","",VLOOKUP(AZ71,'シフト記号表（従来型・ユニット型共通）'!$C$6:$L$47,10,FALSE))</f>
        <v/>
      </c>
      <c r="BA72" s="1391" t="str">
        <f>IF(BA71="","",VLOOKUP(BA71,'シフト記号表（従来型・ユニット型共通）'!$C$6:$L$47,10,FALSE))</f>
        <v/>
      </c>
      <c r="BB72" s="1392" t="str">
        <f>IF(BB71="","",VLOOKUP(BB71,'シフト記号表（従来型・ユニット型共通）'!$C$6:$L$47,10,FALSE))</f>
        <v/>
      </c>
      <c r="BC72" s="1390" t="str">
        <f>IF(BC71="","",VLOOKUP(BC71,'シフト記号表（従来型・ユニット型共通）'!$C$6:$L$47,10,FALSE))</f>
        <v/>
      </c>
      <c r="BD72" s="1391" t="str">
        <f>IF(BD71="","",VLOOKUP(BD71,'シフト記号表（従来型・ユニット型共通）'!$C$6:$L$47,10,FALSE))</f>
        <v/>
      </c>
      <c r="BE72" s="1391" t="str">
        <f>IF(BE71="","",VLOOKUP(BE71,'シフト記号表（従来型・ユニット型共通）'!$C$6:$L$47,10,FALSE))</f>
        <v/>
      </c>
      <c r="BF72" s="3119">
        <f>IF($BI$3="４週",SUM(AA72:BB72),IF($BI$3="暦月",SUM(AA72:BE72),""))</f>
        <v>0</v>
      </c>
      <c r="BG72" s="3120"/>
      <c r="BH72" s="3121">
        <f>IF($BI$3="４週",BF72/4,IF($BI$3="暦月",(BF72/($BI$8/7)),""))</f>
        <v>0</v>
      </c>
      <c r="BI72" s="3120"/>
      <c r="BJ72" s="3116"/>
      <c r="BK72" s="3117"/>
      <c r="BL72" s="3117"/>
      <c r="BM72" s="3117"/>
      <c r="BN72" s="3118"/>
    </row>
    <row r="73" spans="2:66" ht="20.25" customHeight="1" x14ac:dyDescent="0.2">
      <c r="B73" s="3079">
        <f>B71+1</f>
        <v>29</v>
      </c>
      <c r="C73" s="3081"/>
      <c r="D73" s="3083"/>
      <c r="E73" s="3084"/>
      <c r="F73" s="3085"/>
      <c r="G73" s="3089"/>
      <c r="H73" s="3090"/>
      <c r="I73" s="1385"/>
      <c r="J73" s="1386"/>
      <c r="K73" s="1385"/>
      <c r="L73" s="1386"/>
      <c r="M73" s="3093"/>
      <c r="N73" s="3094"/>
      <c r="O73" s="3097"/>
      <c r="P73" s="3098"/>
      <c r="Q73" s="3098"/>
      <c r="R73" s="3090"/>
      <c r="S73" s="3058"/>
      <c r="T73" s="3059"/>
      <c r="U73" s="3059"/>
      <c r="V73" s="3059"/>
      <c r="W73" s="3060"/>
      <c r="X73" s="1405" t="s">
        <v>2341</v>
      </c>
      <c r="Z73" s="1406"/>
      <c r="AA73" s="1398"/>
      <c r="AB73" s="1399"/>
      <c r="AC73" s="1399"/>
      <c r="AD73" s="1399"/>
      <c r="AE73" s="1399"/>
      <c r="AF73" s="1399"/>
      <c r="AG73" s="1400"/>
      <c r="AH73" s="1398"/>
      <c r="AI73" s="1399"/>
      <c r="AJ73" s="1399"/>
      <c r="AK73" s="1399"/>
      <c r="AL73" s="1399"/>
      <c r="AM73" s="1399"/>
      <c r="AN73" s="1400"/>
      <c r="AO73" s="1398"/>
      <c r="AP73" s="1399"/>
      <c r="AQ73" s="1399"/>
      <c r="AR73" s="1399"/>
      <c r="AS73" s="1399"/>
      <c r="AT73" s="1399"/>
      <c r="AU73" s="1400"/>
      <c r="AV73" s="1398"/>
      <c r="AW73" s="1399"/>
      <c r="AX73" s="1399"/>
      <c r="AY73" s="1399"/>
      <c r="AZ73" s="1399"/>
      <c r="BA73" s="1399"/>
      <c r="BB73" s="1400"/>
      <c r="BC73" s="1398"/>
      <c r="BD73" s="1399"/>
      <c r="BE73" s="1401"/>
      <c r="BF73" s="3064"/>
      <c r="BG73" s="3065"/>
      <c r="BH73" s="3066"/>
      <c r="BI73" s="3067"/>
      <c r="BJ73" s="3068"/>
      <c r="BK73" s="3069"/>
      <c r="BL73" s="3069"/>
      <c r="BM73" s="3069"/>
      <c r="BN73" s="3070"/>
    </row>
    <row r="74" spans="2:66" ht="20.25" customHeight="1" x14ac:dyDescent="0.2">
      <c r="B74" s="3107"/>
      <c r="C74" s="3108"/>
      <c r="D74" s="3109"/>
      <c r="E74" s="3084"/>
      <c r="F74" s="3085"/>
      <c r="G74" s="3110"/>
      <c r="H74" s="3111"/>
      <c r="I74" s="1407"/>
      <c r="J74" s="1408">
        <f>G73</f>
        <v>0</v>
      </c>
      <c r="K74" s="1407"/>
      <c r="L74" s="1408">
        <f>M73</f>
        <v>0</v>
      </c>
      <c r="M74" s="3112"/>
      <c r="N74" s="3113"/>
      <c r="O74" s="3114"/>
      <c r="P74" s="3115"/>
      <c r="Q74" s="3115"/>
      <c r="R74" s="3111"/>
      <c r="S74" s="3058"/>
      <c r="T74" s="3059"/>
      <c r="U74" s="3059"/>
      <c r="V74" s="3059"/>
      <c r="W74" s="3060"/>
      <c r="X74" s="1402" t="s">
        <v>2344</v>
      </c>
      <c r="Y74" s="1403"/>
      <c r="Z74" s="1404"/>
      <c r="AA74" s="1390" t="str">
        <f>IF(AA73="","",VLOOKUP(AA73,'シフト記号表（従来型・ユニット型共通）'!$C$6:$L$47,10,FALSE))</f>
        <v/>
      </c>
      <c r="AB74" s="1391" t="str">
        <f>IF(AB73="","",VLOOKUP(AB73,'シフト記号表（従来型・ユニット型共通）'!$C$6:$L$47,10,FALSE))</f>
        <v/>
      </c>
      <c r="AC74" s="1391" t="str">
        <f>IF(AC73="","",VLOOKUP(AC73,'シフト記号表（従来型・ユニット型共通）'!$C$6:$L$47,10,FALSE))</f>
        <v/>
      </c>
      <c r="AD74" s="1391" t="str">
        <f>IF(AD73="","",VLOOKUP(AD73,'シフト記号表（従来型・ユニット型共通）'!$C$6:$L$47,10,FALSE))</f>
        <v/>
      </c>
      <c r="AE74" s="1391" t="str">
        <f>IF(AE73="","",VLOOKUP(AE73,'シフト記号表（従来型・ユニット型共通）'!$C$6:$L$47,10,FALSE))</f>
        <v/>
      </c>
      <c r="AF74" s="1391" t="str">
        <f>IF(AF73="","",VLOOKUP(AF73,'シフト記号表（従来型・ユニット型共通）'!$C$6:$L$47,10,FALSE))</f>
        <v/>
      </c>
      <c r="AG74" s="1392" t="str">
        <f>IF(AG73="","",VLOOKUP(AG73,'シフト記号表（従来型・ユニット型共通）'!$C$6:$L$47,10,FALSE))</f>
        <v/>
      </c>
      <c r="AH74" s="1390" t="str">
        <f>IF(AH73="","",VLOOKUP(AH73,'シフト記号表（従来型・ユニット型共通）'!$C$6:$L$47,10,FALSE))</f>
        <v/>
      </c>
      <c r="AI74" s="1391" t="str">
        <f>IF(AI73="","",VLOOKUP(AI73,'シフト記号表（従来型・ユニット型共通）'!$C$6:$L$47,10,FALSE))</f>
        <v/>
      </c>
      <c r="AJ74" s="1391" t="str">
        <f>IF(AJ73="","",VLOOKUP(AJ73,'シフト記号表（従来型・ユニット型共通）'!$C$6:$L$47,10,FALSE))</f>
        <v/>
      </c>
      <c r="AK74" s="1391" t="str">
        <f>IF(AK73="","",VLOOKUP(AK73,'シフト記号表（従来型・ユニット型共通）'!$C$6:$L$47,10,FALSE))</f>
        <v/>
      </c>
      <c r="AL74" s="1391" t="str">
        <f>IF(AL73="","",VLOOKUP(AL73,'シフト記号表（従来型・ユニット型共通）'!$C$6:$L$47,10,FALSE))</f>
        <v/>
      </c>
      <c r="AM74" s="1391" t="str">
        <f>IF(AM73="","",VLOOKUP(AM73,'シフト記号表（従来型・ユニット型共通）'!$C$6:$L$47,10,FALSE))</f>
        <v/>
      </c>
      <c r="AN74" s="1392" t="str">
        <f>IF(AN73="","",VLOOKUP(AN73,'シフト記号表（従来型・ユニット型共通）'!$C$6:$L$47,10,FALSE))</f>
        <v/>
      </c>
      <c r="AO74" s="1390" t="str">
        <f>IF(AO73="","",VLOOKUP(AO73,'シフト記号表（従来型・ユニット型共通）'!$C$6:$L$47,10,FALSE))</f>
        <v/>
      </c>
      <c r="AP74" s="1391" t="str">
        <f>IF(AP73="","",VLOOKUP(AP73,'シフト記号表（従来型・ユニット型共通）'!$C$6:$L$47,10,FALSE))</f>
        <v/>
      </c>
      <c r="AQ74" s="1391" t="str">
        <f>IF(AQ73="","",VLOOKUP(AQ73,'シフト記号表（従来型・ユニット型共通）'!$C$6:$L$47,10,FALSE))</f>
        <v/>
      </c>
      <c r="AR74" s="1391" t="str">
        <f>IF(AR73="","",VLOOKUP(AR73,'シフト記号表（従来型・ユニット型共通）'!$C$6:$L$47,10,FALSE))</f>
        <v/>
      </c>
      <c r="AS74" s="1391" t="str">
        <f>IF(AS73="","",VLOOKUP(AS73,'シフト記号表（従来型・ユニット型共通）'!$C$6:$L$47,10,FALSE))</f>
        <v/>
      </c>
      <c r="AT74" s="1391" t="str">
        <f>IF(AT73="","",VLOOKUP(AT73,'シフト記号表（従来型・ユニット型共通）'!$C$6:$L$47,10,FALSE))</f>
        <v/>
      </c>
      <c r="AU74" s="1392" t="str">
        <f>IF(AU73="","",VLOOKUP(AU73,'シフト記号表（従来型・ユニット型共通）'!$C$6:$L$47,10,FALSE))</f>
        <v/>
      </c>
      <c r="AV74" s="1390" t="str">
        <f>IF(AV73="","",VLOOKUP(AV73,'シフト記号表（従来型・ユニット型共通）'!$C$6:$L$47,10,FALSE))</f>
        <v/>
      </c>
      <c r="AW74" s="1391" t="str">
        <f>IF(AW73="","",VLOOKUP(AW73,'シフト記号表（従来型・ユニット型共通）'!$C$6:$L$47,10,FALSE))</f>
        <v/>
      </c>
      <c r="AX74" s="1391" t="str">
        <f>IF(AX73="","",VLOOKUP(AX73,'シフト記号表（従来型・ユニット型共通）'!$C$6:$L$47,10,FALSE))</f>
        <v/>
      </c>
      <c r="AY74" s="1391" t="str">
        <f>IF(AY73="","",VLOOKUP(AY73,'シフト記号表（従来型・ユニット型共通）'!$C$6:$L$47,10,FALSE))</f>
        <v/>
      </c>
      <c r="AZ74" s="1391" t="str">
        <f>IF(AZ73="","",VLOOKUP(AZ73,'シフト記号表（従来型・ユニット型共通）'!$C$6:$L$47,10,FALSE))</f>
        <v/>
      </c>
      <c r="BA74" s="1391" t="str">
        <f>IF(BA73="","",VLOOKUP(BA73,'シフト記号表（従来型・ユニット型共通）'!$C$6:$L$47,10,FALSE))</f>
        <v/>
      </c>
      <c r="BB74" s="1392" t="str">
        <f>IF(BB73="","",VLOOKUP(BB73,'シフト記号表（従来型・ユニット型共通）'!$C$6:$L$47,10,FALSE))</f>
        <v/>
      </c>
      <c r="BC74" s="1390" t="str">
        <f>IF(BC73="","",VLOOKUP(BC73,'シフト記号表（従来型・ユニット型共通）'!$C$6:$L$47,10,FALSE))</f>
        <v/>
      </c>
      <c r="BD74" s="1391" t="str">
        <f>IF(BD73="","",VLOOKUP(BD73,'シフト記号表（従来型・ユニット型共通）'!$C$6:$L$47,10,FALSE))</f>
        <v/>
      </c>
      <c r="BE74" s="1391" t="str">
        <f>IF(BE73="","",VLOOKUP(BE73,'シフト記号表（従来型・ユニット型共通）'!$C$6:$L$47,10,FALSE))</f>
        <v/>
      </c>
      <c r="BF74" s="3104">
        <f>IF($BI$3="４週",SUM(AA74:BB74),IF($BI$3="暦月",SUM(AA74:BE74),""))</f>
        <v>0</v>
      </c>
      <c r="BG74" s="3105"/>
      <c r="BH74" s="3106">
        <f>IF($BI$3="４週",BF74/4,IF($BI$3="暦月",(BF74/($BI$8/7)),""))</f>
        <v>0</v>
      </c>
      <c r="BI74" s="3105"/>
      <c r="BJ74" s="3101"/>
      <c r="BK74" s="3102"/>
      <c r="BL74" s="3102"/>
      <c r="BM74" s="3102"/>
      <c r="BN74" s="3103"/>
    </row>
    <row r="75" spans="2:66" ht="20.25" customHeight="1" x14ac:dyDescent="0.2">
      <c r="B75" s="3079">
        <f>B73+1</f>
        <v>30</v>
      </c>
      <c r="C75" s="3081"/>
      <c r="D75" s="3083"/>
      <c r="E75" s="3084"/>
      <c r="F75" s="3085"/>
      <c r="G75" s="3089"/>
      <c r="H75" s="3090"/>
      <c r="I75" s="1385"/>
      <c r="J75" s="1386"/>
      <c r="K75" s="1385"/>
      <c r="L75" s="1386"/>
      <c r="M75" s="3093"/>
      <c r="N75" s="3094"/>
      <c r="O75" s="3097"/>
      <c r="P75" s="3098"/>
      <c r="Q75" s="3098"/>
      <c r="R75" s="3090"/>
      <c r="S75" s="3058"/>
      <c r="T75" s="3059"/>
      <c r="U75" s="3059"/>
      <c r="V75" s="3059"/>
      <c r="W75" s="3060"/>
      <c r="X75" s="1405" t="s">
        <v>2341</v>
      </c>
      <c r="Z75" s="1406"/>
      <c r="AA75" s="1398"/>
      <c r="AB75" s="1399"/>
      <c r="AC75" s="1399"/>
      <c r="AD75" s="1399"/>
      <c r="AE75" s="1399"/>
      <c r="AF75" s="1399"/>
      <c r="AG75" s="1400"/>
      <c r="AH75" s="1398"/>
      <c r="AI75" s="1399"/>
      <c r="AJ75" s="1399"/>
      <c r="AK75" s="1399"/>
      <c r="AL75" s="1399"/>
      <c r="AM75" s="1399"/>
      <c r="AN75" s="1400"/>
      <c r="AO75" s="1398"/>
      <c r="AP75" s="1399"/>
      <c r="AQ75" s="1399"/>
      <c r="AR75" s="1399"/>
      <c r="AS75" s="1399"/>
      <c r="AT75" s="1399"/>
      <c r="AU75" s="1400"/>
      <c r="AV75" s="1398"/>
      <c r="AW75" s="1399"/>
      <c r="AX75" s="1399"/>
      <c r="AY75" s="1399"/>
      <c r="AZ75" s="1399"/>
      <c r="BA75" s="1399"/>
      <c r="BB75" s="1400"/>
      <c r="BC75" s="1398"/>
      <c r="BD75" s="1399"/>
      <c r="BE75" s="1401"/>
      <c r="BF75" s="3064"/>
      <c r="BG75" s="3065"/>
      <c r="BH75" s="3066"/>
      <c r="BI75" s="3067"/>
      <c r="BJ75" s="3068"/>
      <c r="BK75" s="3069"/>
      <c r="BL75" s="3069"/>
      <c r="BM75" s="3069"/>
      <c r="BN75" s="3070"/>
    </row>
    <row r="76" spans="2:66" ht="20.25" customHeight="1" x14ac:dyDescent="0.2">
      <c r="B76" s="3107"/>
      <c r="C76" s="3108"/>
      <c r="D76" s="3109"/>
      <c r="E76" s="3084"/>
      <c r="F76" s="3085"/>
      <c r="G76" s="3110"/>
      <c r="H76" s="3111"/>
      <c r="I76" s="1407"/>
      <c r="J76" s="1408">
        <f>G75</f>
        <v>0</v>
      </c>
      <c r="K76" s="1407"/>
      <c r="L76" s="1408">
        <f>M75</f>
        <v>0</v>
      </c>
      <c r="M76" s="3112"/>
      <c r="N76" s="3113"/>
      <c r="O76" s="3114"/>
      <c r="P76" s="3115"/>
      <c r="Q76" s="3115"/>
      <c r="R76" s="3111"/>
      <c r="S76" s="3058"/>
      <c r="T76" s="3059"/>
      <c r="U76" s="3059"/>
      <c r="V76" s="3059"/>
      <c r="W76" s="3060"/>
      <c r="X76" s="1402" t="s">
        <v>2344</v>
      </c>
      <c r="Y76" s="1403"/>
      <c r="Z76" s="1404"/>
      <c r="AA76" s="1390" t="str">
        <f>IF(AA75="","",VLOOKUP(AA75,'シフト記号表（従来型・ユニット型共通）'!$C$6:$L$47,10,FALSE))</f>
        <v/>
      </c>
      <c r="AB76" s="1391" t="str">
        <f>IF(AB75="","",VLOOKUP(AB75,'シフト記号表（従来型・ユニット型共通）'!$C$6:$L$47,10,FALSE))</f>
        <v/>
      </c>
      <c r="AC76" s="1391" t="str">
        <f>IF(AC75="","",VLOOKUP(AC75,'シフト記号表（従来型・ユニット型共通）'!$C$6:$L$47,10,FALSE))</f>
        <v/>
      </c>
      <c r="AD76" s="1391" t="str">
        <f>IF(AD75="","",VLOOKUP(AD75,'シフト記号表（従来型・ユニット型共通）'!$C$6:$L$47,10,FALSE))</f>
        <v/>
      </c>
      <c r="AE76" s="1391" t="str">
        <f>IF(AE75="","",VLOOKUP(AE75,'シフト記号表（従来型・ユニット型共通）'!$C$6:$L$47,10,FALSE))</f>
        <v/>
      </c>
      <c r="AF76" s="1391" t="str">
        <f>IF(AF75="","",VLOOKUP(AF75,'シフト記号表（従来型・ユニット型共通）'!$C$6:$L$47,10,FALSE))</f>
        <v/>
      </c>
      <c r="AG76" s="1392" t="str">
        <f>IF(AG75="","",VLOOKUP(AG75,'シフト記号表（従来型・ユニット型共通）'!$C$6:$L$47,10,FALSE))</f>
        <v/>
      </c>
      <c r="AH76" s="1390" t="str">
        <f>IF(AH75="","",VLOOKUP(AH75,'シフト記号表（従来型・ユニット型共通）'!$C$6:$L$47,10,FALSE))</f>
        <v/>
      </c>
      <c r="AI76" s="1391" t="str">
        <f>IF(AI75="","",VLOOKUP(AI75,'シフト記号表（従来型・ユニット型共通）'!$C$6:$L$47,10,FALSE))</f>
        <v/>
      </c>
      <c r="AJ76" s="1391" t="str">
        <f>IF(AJ75="","",VLOOKUP(AJ75,'シフト記号表（従来型・ユニット型共通）'!$C$6:$L$47,10,FALSE))</f>
        <v/>
      </c>
      <c r="AK76" s="1391" t="str">
        <f>IF(AK75="","",VLOOKUP(AK75,'シフト記号表（従来型・ユニット型共通）'!$C$6:$L$47,10,FALSE))</f>
        <v/>
      </c>
      <c r="AL76" s="1391" t="str">
        <f>IF(AL75="","",VLOOKUP(AL75,'シフト記号表（従来型・ユニット型共通）'!$C$6:$L$47,10,FALSE))</f>
        <v/>
      </c>
      <c r="AM76" s="1391" t="str">
        <f>IF(AM75="","",VLOOKUP(AM75,'シフト記号表（従来型・ユニット型共通）'!$C$6:$L$47,10,FALSE))</f>
        <v/>
      </c>
      <c r="AN76" s="1392" t="str">
        <f>IF(AN75="","",VLOOKUP(AN75,'シフト記号表（従来型・ユニット型共通）'!$C$6:$L$47,10,FALSE))</f>
        <v/>
      </c>
      <c r="AO76" s="1390" t="str">
        <f>IF(AO75="","",VLOOKUP(AO75,'シフト記号表（従来型・ユニット型共通）'!$C$6:$L$47,10,FALSE))</f>
        <v/>
      </c>
      <c r="AP76" s="1391" t="str">
        <f>IF(AP75="","",VLOOKUP(AP75,'シフト記号表（従来型・ユニット型共通）'!$C$6:$L$47,10,FALSE))</f>
        <v/>
      </c>
      <c r="AQ76" s="1391" t="str">
        <f>IF(AQ75="","",VLOOKUP(AQ75,'シフト記号表（従来型・ユニット型共通）'!$C$6:$L$47,10,FALSE))</f>
        <v/>
      </c>
      <c r="AR76" s="1391" t="str">
        <f>IF(AR75="","",VLOOKUP(AR75,'シフト記号表（従来型・ユニット型共通）'!$C$6:$L$47,10,FALSE))</f>
        <v/>
      </c>
      <c r="AS76" s="1391" t="str">
        <f>IF(AS75="","",VLOOKUP(AS75,'シフト記号表（従来型・ユニット型共通）'!$C$6:$L$47,10,FALSE))</f>
        <v/>
      </c>
      <c r="AT76" s="1391" t="str">
        <f>IF(AT75="","",VLOOKUP(AT75,'シフト記号表（従来型・ユニット型共通）'!$C$6:$L$47,10,FALSE))</f>
        <v/>
      </c>
      <c r="AU76" s="1392" t="str">
        <f>IF(AU75="","",VLOOKUP(AU75,'シフト記号表（従来型・ユニット型共通）'!$C$6:$L$47,10,FALSE))</f>
        <v/>
      </c>
      <c r="AV76" s="1390" t="str">
        <f>IF(AV75="","",VLOOKUP(AV75,'シフト記号表（従来型・ユニット型共通）'!$C$6:$L$47,10,FALSE))</f>
        <v/>
      </c>
      <c r="AW76" s="1391" t="str">
        <f>IF(AW75="","",VLOOKUP(AW75,'シフト記号表（従来型・ユニット型共通）'!$C$6:$L$47,10,FALSE))</f>
        <v/>
      </c>
      <c r="AX76" s="1391" t="str">
        <f>IF(AX75="","",VLOOKUP(AX75,'シフト記号表（従来型・ユニット型共通）'!$C$6:$L$47,10,FALSE))</f>
        <v/>
      </c>
      <c r="AY76" s="1391" t="str">
        <f>IF(AY75="","",VLOOKUP(AY75,'シフト記号表（従来型・ユニット型共通）'!$C$6:$L$47,10,FALSE))</f>
        <v/>
      </c>
      <c r="AZ76" s="1391" t="str">
        <f>IF(AZ75="","",VLOOKUP(AZ75,'シフト記号表（従来型・ユニット型共通）'!$C$6:$L$47,10,FALSE))</f>
        <v/>
      </c>
      <c r="BA76" s="1391" t="str">
        <f>IF(BA75="","",VLOOKUP(BA75,'シフト記号表（従来型・ユニット型共通）'!$C$6:$L$47,10,FALSE))</f>
        <v/>
      </c>
      <c r="BB76" s="1392" t="str">
        <f>IF(BB75="","",VLOOKUP(BB75,'シフト記号表（従来型・ユニット型共通）'!$C$6:$L$47,10,FALSE))</f>
        <v/>
      </c>
      <c r="BC76" s="1390" t="str">
        <f>IF(BC75="","",VLOOKUP(BC75,'シフト記号表（従来型・ユニット型共通）'!$C$6:$L$47,10,FALSE))</f>
        <v/>
      </c>
      <c r="BD76" s="1391" t="str">
        <f>IF(BD75="","",VLOOKUP(BD75,'シフト記号表（従来型・ユニット型共通）'!$C$6:$L$47,10,FALSE))</f>
        <v/>
      </c>
      <c r="BE76" s="1391" t="str">
        <f>IF(BE75="","",VLOOKUP(BE75,'シフト記号表（従来型・ユニット型共通）'!$C$6:$L$47,10,FALSE))</f>
        <v/>
      </c>
      <c r="BF76" s="3104">
        <f>IF($BI$3="４週",SUM(AA76:BB76),IF($BI$3="暦月",SUM(AA76:BE76),""))</f>
        <v>0</v>
      </c>
      <c r="BG76" s="3105"/>
      <c r="BH76" s="3106">
        <f>IF($BI$3="４週",BF76/4,IF($BI$3="暦月",(BF76/($BI$8/7)),""))</f>
        <v>0</v>
      </c>
      <c r="BI76" s="3105"/>
      <c r="BJ76" s="3101"/>
      <c r="BK76" s="3102"/>
      <c r="BL76" s="3102"/>
      <c r="BM76" s="3102"/>
      <c r="BN76" s="3103"/>
    </row>
    <row r="77" spans="2:66" ht="20.25" customHeight="1" x14ac:dyDescent="0.2">
      <c r="B77" s="3079">
        <f>B75+1</f>
        <v>31</v>
      </c>
      <c r="C77" s="3081"/>
      <c r="D77" s="3083"/>
      <c r="E77" s="3084"/>
      <c r="F77" s="3085"/>
      <c r="G77" s="3089"/>
      <c r="H77" s="3090"/>
      <c r="I77" s="1385"/>
      <c r="J77" s="1386"/>
      <c r="K77" s="1385"/>
      <c r="L77" s="1386"/>
      <c r="M77" s="3093"/>
      <c r="N77" s="3094"/>
      <c r="O77" s="3097"/>
      <c r="P77" s="3098"/>
      <c r="Q77" s="3098"/>
      <c r="R77" s="3090"/>
      <c r="S77" s="3058"/>
      <c r="T77" s="3059"/>
      <c r="U77" s="3059"/>
      <c r="V77" s="3059"/>
      <c r="W77" s="3060"/>
      <c r="X77" s="1405" t="s">
        <v>2341</v>
      </c>
      <c r="Z77" s="1406"/>
      <c r="AA77" s="1398"/>
      <c r="AB77" s="1399"/>
      <c r="AC77" s="1399"/>
      <c r="AD77" s="1399"/>
      <c r="AE77" s="1399"/>
      <c r="AF77" s="1399"/>
      <c r="AG77" s="1400"/>
      <c r="AH77" s="1398"/>
      <c r="AI77" s="1399"/>
      <c r="AJ77" s="1399"/>
      <c r="AK77" s="1399"/>
      <c r="AL77" s="1399"/>
      <c r="AM77" s="1399"/>
      <c r="AN77" s="1400"/>
      <c r="AO77" s="1398"/>
      <c r="AP77" s="1399"/>
      <c r="AQ77" s="1399"/>
      <c r="AR77" s="1399"/>
      <c r="AS77" s="1399"/>
      <c r="AT77" s="1399"/>
      <c r="AU77" s="1400"/>
      <c r="AV77" s="1398"/>
      <c r="AW77" s="1399"/>
      <c r="AX77" s="1399"/>
      <c r="AY77" s="1399"/>
      <c r="AZ77" s="1399"/>
      <c r="BA77" s="1399"/>
      <c r="BB77" s="1400"/>
      <c r="BC77" s="1398"/>
      <c r="BD77" s="1399"/>
      <c r="BE77" s="1401"/>
      <c r="BF77" s="3064"/>
      <c r="BG77" s="3065"/>
      <c r="BH77" s="3066"/>
      <c r="BI77" s="3067"/>
      <c r="BJ77" s="3068"/>
      <c r="BK77" s="3069"/>
      <c r="BL77" s="3069"/>
      <c r="BM77" s="3069"/>
      <c r="BN77" s="3070"/>
    </row>
    <row r="78" spans="2:66" ht="20.25" customHeight="1" x14ac:dyDescent="0.2">
      <c r="B78" s="3107"/>
      <c r="C78" s="3108"/>
      <c r="D78" s="3109"/>
      <c r="E78" s="3084"/>
      <c r="F78" s="3085"/>
      <c r="G78" s="3110"/>
      <c r="H78" s="3111"/>
      <c r="I78" s="1407"/>
      <c r="J78" s="1408">
        <f>G77</f>
        <v>0</v>
      </c>
      <c r="K78" s="1407"/>
      <c r="L78" s="1408">
        <f>M77</f>
        <v>0</v>
      </c>
      <c r="M78" s="3112"/>
      <c r="N78" s="3113"/>
      <c r="O78" s="3114"/>
      <c r="P78" s="3115"/>
      <c r="Q78" s="3115"/>
      <c r="R78" s="3111"/>
      <c r="S78" s="3058"/>
      <c r="T78" s="3059"/>
      <c r="U78" s="3059"/>
      <c r="V78" s="3059"/>
      <c r="W78" s="3060"/>
      <c r="X78" s="1402" t="s">
        <v>2344</v>
      </c>
      <c r="Y78" s="1403"/>
      <c r="Z78" s="1404"/>
      <c r="AA78" s="1390" t="str">
        <f>IF(AA77="","",VLOOKUP(AA77,'シフト記号表（従来型・ユニット型共通）'!$C$6:$L$47,10,FALSE))</f>
        <v/>
      </c>
      <c r="AB78" s="1391" t="str">
        <f>IF(AB77="","",VLOOKUP(AB77,'シフト記号表（従来型・ユニット型共通）'!$C$6:$L$47,10,FALSE))</f>
        <v/>
      </c>
      <c r="AC78" s="1391" t="str">
        <f>IF(AC77="","",VLOOKUP(AC77,'シフト記号表（従来型・ユニット型共通）'!$C$6:$L$47,10,FALSE))</f>
        <v/>
      </c>
      <c r="AD78" s="1391" t="str">
        <f>IF(AD77="","",VLOOKUP(AD77,'シフト記号表（従来型・ユニット型共通）'!$C$6:$L$47,10,FALSE))</f>
        <v/>
      </c>
      <c r="AE78" s="1391" t="str">
        <f>IF(AE77="","",VLOOKUP(AE77,'シフト記号表（従来型・ユニット型共通）'!$C$6:$L$47,10,FALSE))</f>
        <v/>
      </c>
      <c r="AF78" s="1391" t="str">
        <f>IF(AF77="","",VLOOKUP(AF77,'シフト記号表（従来型・ユニット型共通）'!$C$6:$L$47,10,FALSE))</f>
        <v/>
      </c>
      <c r="AG78" s="1392" t="str">
        <f>IF(AG77="","",VLOOKUP(AG77,'シフト記号表（従来型・ユニット型共通）'!$C$6:$L$47,10,FALSE))</f>
        <v/>
      </c>
      <c r="AH78" s="1390" t="str">
        <f>IF(AH77="","",VLOOKUP(AH77,'シフト記号表（従来型・ユニット型共通）'!$C$6:$L$47,10,FALSE))</f>
        <v/>
      </c>
      <c r="AI78" s="1391" t="str">
        <f>IF(AI77="","",VLOOKUP(AI77,'シフト記号表（従来型・ユニット型共通）'!$C$6:$L$47,10,FALSE))</f>
        <v/>
      </c>
      <c r="AJ78" s="1391" t="str">
        <f>IF(AJ77="","",VLOOKUP(AJ77,'シフト記号表（従来型・ユニット型共通）'!$C$6:$L$47,10,FALSE))</f>
        <v/>
      </c>
      <c r="AK78" s="1391" t="str">
        <f>IF(AK77="","",VLOOKUP(AK77,'シフト記号表（従来型・ユニット型共通）'!$C$6:$L$47,10,FALSE))</f>
        <v/>
      </c>
      <c r="AL78" s="1391" t="str">
        <f>IF(AL77="","",VLOOKUP(AL77,'シフト記号表（従来型・ユニット型共通）'!$C$6:$L$47,10,FALSE))</f>
        <v/>
      </c>
      <c r="AM78" s="1391" t="str">
        <f>IF(AM77="","",VLOOKUP(AM77,'シフト記号表（従来型・ユニット型共通）'!$C$6:$L$47,10,FALSE))</f>
        <v/>
      </c>
      <c r="AN78" s="1392" t="str">
        <f>IF(AN77="","",VLOOKUP(AN77,'シフト記号表（従来型・ユニット型共通）'!$C$6:$L$47,10,FALSE))</f>
        <v/>
      </c>
      <c r="AO78" s="1390" t="str">
        <f>IF(AO77="","",VLOOKUP(AO77,'シフト記号表（従来型・ユニット型共通）'!$C$6:$L$47,10,FALSE))</f>
        <v/>
      </c>
      <c r="AP78" s="1391" t="str">
        <f>IF(AP77="","",VLOOKUP(AP77,'シフト記号表（従来型・ユニット型共通）'!$C$6:$L$47,10,FALSE))</f>
        <v/>
      </c>
      <c r="AQ78" s="1391" t="str">
        <f>IF(AQ77="","",VLOOKUP(AQ77,'シフト記号表（従来型・ユニット型共通）'!$C$6:$L$47,10,FALSE))</f>
        <v/>
      </c>
      <c r="AR78" s="1391" t="str">
        <f>IF(AR77="","",VLOOKUP(AR77,'シフト記号表（従来型・ユニット型共通）'!$C$6:$L$47,10,FALSE))</f>
        <v/>
      </c>
      <c r="AS78" s="1391" t="str">
        <f>IF(AS77="","",VLOOKUP(AS77,'シフト記号表（従来型・ユニット型共通）'!$C$6:$L$47,10,FALSE))</f>
        <v/>
      </c>
      <c r="AT78" s="1391" t="str">
        <f>IF(AT77="","",VLOOKUP(AT77,'シフト記号表（従来型・ユニット型共通）'!$C$6:$L$47,10,FALSE))</f>
        <v/>
      </c>
      <c r="AU78" s="1392" t="str">
        <f>IF(AU77="","",VLOOKUP(AU77,'シフト記号表（従来型・ユニット型共通）'!$C$6:$L$47,10,FALSE))</f>
        <v/>
      </c>
      <c r="AV78" s="1390" t="str">
        <f>IF(AV77="","",VLOOKUP(AV77,'シフト記号表（従来型・ユニット型共通）'!$C$6:$L$47,10,FALSE))</f>
        <v/>
      </c>
      <c r="AW78" s="1391" t="str">
        <f>IF(AW77="","",VLOOKUP(AW77,'シフト記号表（従来型・ユニット型共通）'!$C$6:$L$47,10,FALSE))</f>
        <v/>
      </c>
      <c r="AX78" s="1391" t="str">
        <f>IF(AX77="","",VLOOKUP(AX77,'シフト記号表（従来型・ユニット型共通）'!$C$6:$L$47,10,FALSE))</f>
        <v/>
      </c>
      <c r="AY78" s="1391" t="str">
        <f>IF(AY77="","",VLOOKUP(AY77,'シフト記号表（従来型・ユニット型共通）'!$C$6:$L$47,10,FALSE))</f>
        <v/>
      </c>
      <c r="AZ78" s="1391" t="str">
        <f>IF(AZ77="","",VLOOKUP(AZ77,'シフト記号表（従来型・ユニット型共通）'!$C$6:$L$47,10,FALSE))</f>
        <v/>
      </c>
      <c r="BA78" s="1391" t="str">
        <f>IF(BA77="","",VLOOKUP(BA77,'シフト記号表（従来型・ユニット型共通）'!$C$6:$L$47,10,FALSE))</f>
        <v/>
      </c>
      <c r="BB78" s="1392" t="str">
        <f>IF(BB77="","",VLOOKUP(BB77,'シフト記号表（従来型・ユニット型共通）'!$C$6:$L$47,10,FALSE))</f>
        <v/>
      </c>
      <c r="BC78" s="1390" t="str">
        <f>IF(BC77="","",VLOOKUP(BC77,'シフト記号表（従来型・ユニット型共通）'!$C$6:$L$47,10,FALSE))</f>
        <v/>
      </c>
      <c r="BD78" s="1391" t="str">
        <f>IF(BD77="","",VLOOKUP(BD77,'シフト記号表（従来型・ユニット型共通）'!$C$6:$L$47,10,FALSE))</f>
        <v/>
      </c>
      <c r="BE78" s="1391" t="str">
        <f>IF(BE77="","",VLOOKUP(BE77,'シフト記号表（従来型・ユニット型共通）'!$C$6:$L$47,10,FALSE))</f>
        <v/>
      </c>
      <c r="BF78" s="3104">
        <f>IF($BI$3="４週",SUM(AA78:BB78),IF($BI$3="暦月",SUM(AA78:BE78),""))</f>
        <v>0</v>
      </c>
      <c r="BG78" s="3105"/>
      <c r="BH78" s="3106">
        <f>IF($BI$3="４週",BF78/4,IF($BI$3="暦月",(BF78/($BI$8/7)),""))</f>
        <v>0</v>
      </c>
      <c r="BI78" s="3105"/>
      <c r="BJ78" s="3101"/>
      <c r="BK78" s="3102"/>
      <c r="BL78" s="3102"/>
      <c r="BM78" s="3102"/>
      <c r="BN78" s="3103"/>
    </row>
    <row r="79" spans="2:66" ht="20.25" customHeight="1" x14ac:dyDescent="0.2">
      <c r="B79" s="3079">
        <f>B77+1</f>
        <v>32</v>
      </c>
      <c r="C79" s="3081"/>
      <c r="D79" s="3083"/>
      <c r="E79" s="3084"/>
      <c r="F79" s="3085"/>
      <c r="G79" s="3089"/>
      <c r="H79" s="3090"/>
      <c r="I79" s="1385"/>
      <c r="J79" s="1386"/>
      <c r="K79" s="1385"/>
      <c r="L79" s="1386"/>
      <c r="M79" s="3093"/>
      <c r="N79" s="3094"/>
      <c r="O79" s="3097"/>
      <c r="P79" s="3098"/>
      <c r="Q79" s="3098"/>
      <c r="R79" s="3090"/>
      <c r="S79" s="3058"/>
      <c r="T79" s="3059"/>
      <c r="U79" s="3059"/>
      <c r="V79" s="3059"/>
      <c r="W79" s="3060"/>
      <c r="X79" s="1405" t="s">
        <v>2341</v>
      </c>
      <c r="Z79" s="1406"/>
      <c r="AA79" s="1398"/>
      <c r="AB79" s="1399"/>
      <c r="AC79" s="1399"/>
      <c r="AD79" s="1399"/>
      <c r="AE79" s="1399"/>
      <c r="AF79" s="1399"/>
      <c r="AG79" s="1400"/>
      <c r="AH79" s="1398"/>
      <c r="AI79" s="1399"/>
      <c r="AJ79" s="1399"/>
      <c r="AK79" s="1399"/>
      <c r="AL79" s="1399"/>
      <c r="AM79" s="1399"/>
      <c r="AN79" s="1400"/>
      <c r="AO79" s="1398"/>
      <c r="AP79" s="1399"/>
      <c r="AQ79" s="1399"/>
      <c r="AR79" s="1399"/>
      <c r="AS79" s="1399"/>
      <c r="AT79" s="1399"/>
      <c r="AU79" s="1400"/>
      <c r="AV79" s="1398"/>
      <c r="AW79" s="1399"/>
      <c r="AX79" s="1399"/>
      <c r="AY79" s="1399"/>
      <c r="AZ79" s="1399"/>
      <c r="BA79" s="1399"/>
      <c r="BB79" s="1400"/>
      <c r="BC79" s="1398"/>
      <c r="BD79" s="1399"/>
      <c r="BE79" s="1401"/>
      <c r="BF79" s="3064"/>
      <c r="BG79" s="3065"/>
      <c r="BH79" s="3066"/>
      <c r="BI79" s="3067"/>
      <c r="BJ79" s="3068"/>
      <c r="BK79" s="3069"/>
      <c r="BL79" s="3069"/>
      <c r="BM79" s="3069"/>
      <c r="BN79" s="3070"/>
    </row>
    <row r="80" spans="2:66" ht="20.25" customHeight="1" x14ac:dyDescent="0.2">
      <c r="B80" s="3107"/>
      <c r="C80" s="3108"/>
      <c r="D80" s="3109"/>
      <c r="E80" s="3084"/>
      <c r="F80" s="3085"/>
      <c r="G80" s="3110"/>
      <c r="H80" s="3111"/>
      <c r="I80" s="1407"/>
      <c r="J80" s="1408">
        <f>G79</f>
        <v>0</v>
      </c>
      <c r="K80" s="1407"/>
      <c r="L80" s="1408">
        <f>M79</f>
        <v>0</v>
      </c>
      <c r="M80" s="3112"/>
      <c r="N80" s="3113"/>
      <c r="O80" s="3114"/>
      <c r="P80" s="3115"/>
      <c r="Q80" s="3115"/>
      <c r="R80" s="3111"/>
      <c r="S80" s="3058"/>
      <c r="T80" s="3059"/>
      <c r="U80" s="3059"/>
      <c r="V80" s="3059"/>
      <c r="W80" s="3060"/>
      <c r="X80" s="1402" t="s">
        <v>2344</v>
      </c>
      <c r="Y80" s="1403"/>
      <c r="Z80" s="1404"/>
      <c r="AA80" s="1390" t="str">
        <f>IF(AA79="","",VLOOKUP(AA79,'シフト記号表（従来型・ユニット型共通）'!$C$6:$L$47,10,FALSE))</f>
        <v/>
      </c>
      <c r="AB80" s="1391" t="str">
        <f>IF(AB79="","",VLOOKUP(AB79,'シフト記号表（従来型・ユニット型共通）'!$C$6:$L$47,10,FALSE))</f>
        <v/>
      </c>
      <c r="AC80" s="1391" t="str">
        <f>IF(AC79="","",VLOOKUP(AC79,'シフト記号表（従来型・ユニット型共通）'!$C$6:$L$47,10,FALSE))</f>
        <v/>
      </c>
      <c r="AD80" s="1391" t="str">
        <f>IF(AD79="","",VLOOKUP(AD79,'シフト記号表（従来型・ユニット型共通）'!$C$6:$L$47,10,FALSE))</f>
        <v/>
      </c>
      <c r="AE80" s="1391" t="str">
        <f>IF(AE79="","",VLOOKUP(AE79,'シフト記号表（従来型・ユニット型共通）'!$C$6:$L$47,10,FALSE))</f>
        <v/>
      </c>
      <c r="AF80" s="1391" t="str">
        <f>IF(AF79="","",VLOOKUP(AF79,'シフト記号表（従来型・ユニット型共通）'!$C$6:$L$47,10,FALSE))</f>
        <v/>
      </c>
      <c r="AG80" s="1392" t="str">
        <f>IF(AG79="","",VLOOKUP(AG79,'シフト記号表（従来型・ユニット型共通）'!$C$6:$L$47,10,FALSE))</f>
        <v/>
      </c>
      <c r="AH80" s="1390" t="str">
        <f>IF(AH79="","",VLOOKUP(AH79,'シフト記号表（従来型・ユニット型共通）'!$C$6:$L$47,10,FALSE))</f>
        <v/>
      </c>
      <c r="AI80" s="1391" t="str">
        <f>IF(AI79="","",VLOOKUP(AI79,'シフト記号表（従来型・ユニット型共通）'!$C$6:$L$47,10,FALSE))</f>
        <v/>
      </c>
      <c r="AJ80" s="1391" t="str">
        <f>IF(AJ79="","",VLOOKUP(AJ79,'シフト記号表（従来型・ユニット型共通）'!$C$6:$L$47,10,FALSE))</f>
        <v/>
      </c>
      <c r="AK80" s="1391" t="str">
        <f>IF(AK79="","",VLOOKUP(AK79,'シフト記号表（従来型・ユニット型共通）'!$C$6:$L$47,10,FALSE))</f>
        <v/>
      </c>
      <c r="AL80" s="1391" t="str">
        <f>IF(AL79="","",VLOOKUP(AL79,'シフト記号表（従来型・ユニット型共通）'!$C$6:$L$47,10,FALSE))</f>
        <v/>
      </c>
      <c r="AM80" s="1391" t="str">
        <f>IF(AM79="","",VLOOKUP(AM79,'シフト記号表（従来型・ユニット型共通）'!$C$6:$L$47,10,FALSE))</f>
        <v/>
      </c>
      <c r="AN80" s="1392" t="str">
        <f>IF(AN79="","",VLOOKUP(AN79,'シフト記号表（従来型・ユニット型共通）'!$C$6:$L$47,10,FALSE))</f>
        <v/>
      </c>
      <c r="AO80" s="1390" t="str">
        <f>IF(AO79="","",VLOOKUP(AO79,'シフト記号表（従来型・ユニット型共通）'!$C$6:$L$47,10,FALSE))</f>
        <v/>
      </c>
      <c r="AP80" s="1391" t="str">
        <f>IF(AP79="","",VLOOKUP(AP79,'シフト記号表（従来型・ユニット型共通）'!$C$6:$L$47,10,FALSE))</f>
        <v/>
      </c>
      <c r="AQ80" s="1391" t="str">
        <f>IF(AQ79="","",VLOOKUP(AQ79,'シフト記号表（従来型・ユニット型共通）'!$C$6:$L$47,10,FALSE))</f>
        <v/>
      </c>
      <c r="AR80" s="1391" t="str">
        <f>IF(AR79="","",VLOOKUP(AR79,'シフト記号表（従来型・ユニット型共通）'!$C$6:$L$47,10,FALSE))</f>
        <v/>
      </c>
      <c r="AS80" s="1391" t="str">
        <f>IF(AS79="","",VLOOKUP(AS79,'シフト記号表（従来型・ユニット型共通）'!$C$6:$L$47,10,FALSE))</f>
        <v/>
      </c>
      <c r="AT80" s="1391" t="str">
        <f>IF(AT79="","",VLOOKUP(AT79,'シフト記号表（従来型・ユニット型共通）'!$C$6:$L$47,10,FALSE))</f>
        <v/>
      </c>
      <c r="AU80" s="1392" t="str">
        <f>IF(AU79="","",VLOOKUP(AU79,'シフト記号表（従来型・ユニット型共通）'!$C$6:$L$47,10,FALSE))</f>
        <v/>
      </c>
      <c r="AV80" s="1390" t="str">
        <f>IF(AV79="","",VLOOKUP(AV79,'シフト記号表（従来型・ユニット型共通）'!$C$6:$L$47,10,FALSE))</f>
        <v/>
      </c>
      <c r="AW80" s="1391" t="str">
        <f>IF(AW79="","",VLOOKUP(AW79,'シフト記号表（従来型・ユニット型共通）'!$C$6:$L$47,10,FALSE))</f>
        <v/>
      </c>
      <c r="AX80" s="1391" t="str">
        <f>IF(AX79="","",VLOOKUP(AX79,'シフト記号表（従来型・ユニット型共通）'!$C$6:$L$47,10,FALSE))</f>
        <v/>
      </c>
      <c r="AY80" s="1391" t="str">
        <f>IF(AY79="","",VLOOKUP(AY79,'シフト記号表（従来型・ユニット型共通）'!$C$6:$L$47,10,FALSE))</f>
        <v/>
      </c>
      <c r="AZ80" s="1391" t="str">
        <f>IF(AZ79="","",VLOOKUP(AZ79,'シフト記号表（従来型・ユニット型共通）'!$C$6:$L$47,10,FALSE))</f>
        <v/>
      </c>
      <c r="BA80" s="1391" t="str">
        <f>IF(BA79="","",VLOOKUP(BA79,'シフト記号表（従来型・ユニット型共通）'!$C$6:$L$47,10,FALSE))</f>
        <v/>
      </c>
      <c r="BB80" s="1392" t="str">
        <f>IF(BB79="","",VLOOKUP(BB79,'シフト記号表（従来型・ユニット型共通）'!$C$6:$L$47,10,FALSE))</f>
        <v/>
      </c>
      <c r="BC80" s="1390" t="str">
        <f>IF(BC79="","",VLOOKUP(BC79,'シフト記号表（従来型・ユニット型共通）'!$C$6:$L$47,10,FALSE))</f>
        <v/>
      </c>
      <c r="BD80" s="1391" t="str">
        <f>IF(BD79="","",VLOOKUP(BD79,'シフト記号表（従来型・ユニット型共通）'!$C$6:$L$47,10,FALSE))</f>
        <v/>
      </c>
      <c r="BE80" s="1391" t="str">
        <f>IF(BE79="","",VLOOKUP(BE79,'シフト記号表（従来型・ユニット型共通）'!$C$6:$L$47,10,FALSE))</f>
        <v/>
      </c>
      <c r="BF80" s="3104">
        <f>IF($BI$3="４週",SUM(AA80:BB80),IF($BI$3="暦月",SUM(AA80:BE80),""))</f>
        <v>0</v>
      </c>
      <c r="BG80" s="3105"/>
      <c r="BH80" s="3106">
        <f>IF($BI$3="４週",BF80/4,IF($BI$3="暦月",(BF80/($BI$8/7)),""))</f>
        <v>0</v>
      </c>
      <c r="BI80" s="3105"/>
      <c r="BJ80" s="3101"/>
      <c r="BK80" s="3102"/>
      <c r="BL80" s="3102"/>
      <c r="BM80" s="3102"/>
      <c r="BN80" s="3103"/>
    </row>
    <row r="81" spans="2:66" ht="20.25" customHeight="1" x14ac:dyDescent="0.2">
      <c r="B81" s="3079">
        <f>B79+1</f>
        <v>33</v>
      </c>
      <c r="C81" s="3081"/>
      <c r="D81" s="3083"/>
      <c r="E81" s="3084"/>
      <c r="F81" s="3085"/>
      <c r="G81" s="3089"/>
      <c r="H81" s="3090"/>
      <c r="I81" s="1385"/>
      <c r="J81" s="1386"/>
      <c r="K81" s="1385"/>
      <c r="L81" s="1386"/>
      <c r="M81" s="3093"/>
      <c r="N81" s="3094"/>
      <c r="O81" s="3097"/>
      <c r="P81" s="3098"/>
      <c r="Q81" s="3098"/>
      <c r="R81" s="3090"/>
      <c r="S81" s="3058"/>
      <c r="T81" s="3059"/>
      <c r="U81" s="3059"/>
      <c r="V81" s="3059"/>
      <c r="W81" s="3060"/>
      <c r="X81" s="1405" t="s">
        <v>2341</v>
      </c>
      <c r="Z81" s="1406"/>
      <c r="AA81" s="1398"/>
      <c r="AB81" s="1399"/>
      <c r="AC81" s="1399"/>
      <c r="AD81" s="1399"/>
      <c r="AE81" s="1399"/>
      <c r="AF81" s="1399"/>
      <c r="AG81" s="1400"/>
      <c r="AH81" s="1398"/>
      <c r="AI81" s="1399"/>
      <c r="AJ81" s="1399"/>
      <c r="AK81" s="1399"/>
      <c r="AL81" s="1399"/>
      <c r="AM81" s="1399"/>
      <c r="AN81" s="1400"/>
      <c r="AO81" s="1398"/>
      <c r="AP81" s="1399"/>
      <c r="AQ81" s="1399"/>
      <c r="AR81" s="1399"/>
      <c r="AS81" s="1399"/>
      <c r="AT81" s="1399"/>
      <c r="AU81" s="1400"/>
      <c r="AV81" s="1398"/>
      <c r="AW81" s="1399"/>
      <c r="AX81" s="1399"/>
      <c r="AY81" s="1399"/>
      <c r="AZ81" s="1399"/>
      <c r="BA81" s="1399"/>
      <c r="BB81" s="1400"/>
      <c r="BC81" s="1398"/>
      <c r="BD81" s="1399"/>
      <c r="BE81" s="1401"/>
      <c r="BF81" s="3064"/>
      <c r="BG81" s="3065"/>
      <c r="BH81" s="3066"/>
      <c r="BI81" s="3067"/>
      <c r="BJ81" s="3068"/>
      <c r="BK81" s="3069"/>
      <c r="BL81" s="3069"/>
      <c r="BM81" s="3069"/>
      <c r="BN81" s="3070"/>
    </row>
    <row r="82" spans="2:66" ht="20.25" customHeight="1" x14ac:dyDescent="0.2">
      <c r="B82" s="3107"/>
      <c r="C82" s="3108"/>
      <c r="D82" s="3109"/>
      <c r="E82" s="3084"/>
      <c r="F82" s="3085"/>
      <c r="G82" s="3110"/>
      <c r="H82" s="3111"/>
      <c r="I82" s="1407"/>
      <c r="J82" s="1408">
        <f>G81</f>
        <v>0</v>
      </c>
      <c r="K82" s="1407"/>
      <c r="L82" s="1408">
        <f>M81</f>
        <v>0</v>
      </c>
      <c r="M82" s="3112"/>
      <c r="N82" s="3113"/>
      <c r="O82" s="3114"/>
      <c r="P82" s="3115"/>
      <c r="Q82" s="3115"/>
      <c r="R82" s="3111"/>
      <c r="S82" s="3058"/>
      <c r="T82" s="3059"/>
      <c r="U82" s="3059"/>
      <c r="V82" s="3059"/>
      <c r="W82" s="3060"/>
      <c r="X82" s="1402" t="s">
        <v>2344</v>
      </c>
      <c r="Y82" s="1403"/>
      <c r="Z82" s="1404"/>
      <c r="AA82" s="1390" t="str">
        <f>IF(AA81="","",VLOOKUP(AA81,'シフト記号表（従来型・ユニット型共通）'!$C$6:$L$47,10,FALSE))</f>
        <v/>
      </c>
      <c r="AB82" s="1391" t="str">
        <f>IF(AB81="","",VLOOKUP(AB81,'シフト記号表（従来型・ユニット型共通）'!$C$6:$L$47,10,FALSE))</f>
        <v/>
      </c>
      <c r="AC82" s="1391" t="str">
        <f>IF(AC81="","",VLOOKUP(AC81,'シフト記号表（従来型・ユニット型共通）'!$C$6:$L$47,10,FALSE))</f>
        <v/>
      </c>
      <c r="AD82" s="1391" t="str">
        <f>IF(AD81="","",VLOOKUP(AD81,'シフト記号表（従来型・ユニット型共通）'!$C$6:$L$47,10,FALSE))</f>
        <v/>
      </c>
      <c r="AE82" s="1391" t="str">
        <f>IF(AE81="","",VLOOKUP(AE81,'シフト記号表（従来型・ユニット型共通）'!$C$6:$L$47,10,FALSE))</f>
        <v/>
      </c>
      <c r="AF82" s="1391" t="str">
        <f>IF(AF81="","",VLOOKUP(AF81,'シフト記号表（従来型・ユニット型共通）'!$C$6:$L$47,10,FALSE))</f>
        <v/>
      </c>
      <c r="AG82" s="1392" t="str">
        <f>IF(AG81="","",VLOOKUP(AG81,'シフト記号表（従来型・ユニット型共通）'!$C$6:$L$47,10,FALSE))</f>
        <v/>
      </c>
      <c r="AH82" s="1390" t="str">
        <f>IF(AH81="","",VLOOKUP(AH81,'シフト記号表（従来型・ユニット型共通）'!$C$6:$L$47,10,FALSE))</f>
        <v/>
      </c>
      <c r="AI82" s="1391" t="str">
        <f>IF(AI81="","",VLOOKUP(AI81,'シフト記号表（従来型・ユニット型共通）'!$C$6:$L$47,10,FALSE))</f>
        <v/>
      </c>
      <c r="AJ82" s="1391" t="str">
        <f>IF(AJ81="","",VLOOKUP(AJ81,'シフト記号表（従来型・ユニット型共通）'!$C$6:$L$47,10,FALSE))</f>
        <v/>
      </c>
      <c r="AK82" s="1391" t="str">
        <f>IF(AK81="","",VLOOKUP(AK81,'シフト記号表（従来型・ユニット型共通）'!$C$6:$L$47,10,FALSE))</f>
        <v/>
      </c>
      <c r="AL82" s="1391" t="str">
        <f>IF(AL81="","",VLOOKUP(AL81,'シフト記号表（従来型・ユニット型共通）'!$C$6:$L$47,10,FALSE))</f>
        <v/>
      </c>
      <c r="AM82" s="1391" t="str">
        <f>IF(AM81="","",VLOOKUP(AM81,'シフト記号表（従来型・ユニット型共通）'!$C$6:$L$47,10,FALSE))</f>
        <v/>
      </c>
      <c r="AN82" s="1392" t="str">
        <f>IF(AN81="","",VLOOKUP(AN81,'シフト記号表（従来型・ユニット型共通）'!$C$6:$L$47,10,FALSE))</f>
        <v/>
      </c>
      <c r="AO82" s="1390" t="str">
        <f>IF(AO81="","",VLOOKUP(AO81,'シフト記号表（従来型・ユニット型共通）'!$C$6:$L$47,10,FALSE))</f>
        <v/>
      </c>
      <c r="AP82" s="1391" t="str">
        <f>IF(AP81="","",VLOOKUP(AP81,'シフト記号表（従来型・ユニット型共通）'!$C$6:$L$47,10,FALSE))</f>
        <v/>
      </c>
      <c r="AQ82" s="1391" t="str">
        <f>IF(AQ81="","",VLOOKUP(AQ81,'シフト記号表（従来型・ユニット型共通）'!$C$6:$L$47,10,FALSE))</f>
        <v/>
      </c>
      <c r="AR82" s="1391" t="str">
        <f>IF(AR81="","",VLOOKUP(AR81,'シフト記号表（従来型・ユニット型共通）'!$C$6:$L$47,10,FALSE))</f>
        <v/>
      </c>
      <c r="AS82" s="1391" t="str">
        <f>IF(AS81="","",VLOOKUP(AS81,'シフト記号表（従来型・ユニット型共通）'!$C$6:$L$47,10,FALSE))</f>
        <v/>
      </c>
      <c r="AT82" s="1391" t="str">
        <f>IF(AT81="","",VLOOKUP(AT81,'シフト記号表（従来型・ユニット型共通）'!$C$6:$L$47,10,FALSE))</f>
        <v/>
      </c>
      <c r="AU82" s="1392" t="str">
        <f>IF(AU81="","",VLOOKUP(AU81,'シフト記号表（従来型・ユニット型共通）'!$C$6:$L$47,10,FALSE))</f>
        <v/>
      </c>
      <c r="AV82" s="1390" t="str">
        <f>IF(AV81="","",VLOOKUP(AV81,'シフト記号表（従来型・ユニット型共通）'!$C$6:$L$47,10,FALSE))</f>
        <v/>
      </c>
      <c r="AW82" s="1391" t="str">
        <f>IF(AW81="","",VLOOKUP(AW81,'シフト記号表（従来型・ユニット型共通）'!$C$6:$L$47,10,FALSE))</f>
        <v/>
      </c>
      <c r="AX82" s="1391" t="str">
        <f>IF(AX81="","",VLOOKUP(AX81,'シフト記号表（従来型・ユニット型共通）'!$C$6:$L$47,10,FALSE))</f>
        <v/>
      </c>
      <c r="AY82" s="1391" t="str">
        <f>IF(AY81="","",VLOOKUP(AY81,'シフト記号表（従来型・ユニット型共通）'!$C$6:$L$47,10,FALSE))</f>
        <v/>
      </c>
      <c r="AZ82" s="1391" t="str">
        <f>IF(AZ81="","",VLOOKUP(AZ81,'シフト記号表（従来型・ユニット型共通）'!$C$6:$L$47,10,FALSE))</f>
        <v/>
      </c>
      <c r="BA82" s="1391" t="str">
        <f>IF(BA81="","",VLOOKUP(BA81,'シフト記号表（従来型・ユニット型共通）'!$C$6:$L$47,10,FALSE))</f>
        <v/>
      </c>
      <c r="BB82" s="1392" t="str">
        <f>IF(BB81="","",VLOOKUP(BB81,'シフト記号表（従来型・ユニット型共通）'!$C$6:$L$47,10,FALSE))</f>
        <v/>
      </c>
      <c r="BC82" s="1390" t="str">
        <f>IF(BC81="","",VLOOKUP(BC81,'シフト記号表（従来型・ユニット型共通）'!$C$6:$L$47,10,FALSE))</f>
        <v/>
      </c>
      <c r="BD82" s="1391" t="str">
        <f>IF(BD81="","",VLOOKUP(BD81,'シフト記号表（従来型・ユニット型共通）'!$C$6:$L$47,10,FALSE))</f>
        <v/>
      </c>
      <c r="BE82" s="1391" t="str">
        <f>IF(BE81="","",VLOOKUP(BE81,'シフト記号表（従来型・ユニット型共通）'!$C$6:$L$47,10,FALSE))</f>
        <v/>
      </c>
      <c r="BF82" s="3104">
        <f>IF($BI$3="４週",SUM(AA82:BB82),IF($BI$3="暦月",SUM(AA82:BE82),""))</f>
        <v>0</v>
      </c>
      <c r="BG82" s="3105"/>
      <c r="BH82" s="3106">
        <f>IF($BI$3="４週",BF82/4,IF($BI$3="暦月",(BF82/($BI$8/7)),""))</f>
        <v>0</v>
      </c>
      <c r="BI82" s="3105"/>
      <c r="BJ82" s="3101"/>
      <c r="BK82" s="3102"/>
      <c r="BL82" s="3102"/>
      <c r="BM82" s="3102"/>
      <c r="BN82" s="3103"/>
    </row>
    <row r="83" spans="2:66" ht="20.25" customHeight="1" x14ac:dyDescent="0.2">
      <c r="B83" s="3079">
        <f>B81+1</f>
        <v>34</v>
      </c>
      <c r="C83" s="3081"/>
      <c r="D83" s="3083"/>
      <c r="E83" s="3084"/>
      <c r="F83" s="3085"/>
      <c r="G83" s="3089"/>
      <c r="H83" s="3090"/>
      <c r="I83" s="1385"/>
      <c r="J83" s="1386"/>
      <c r="K83" s="1385"/>
      <c r="L83" s="1386"/>
      <c r="M83" s="3093"/>
      <c r="N83" s="3094"/>
      <c r="O83" s="3097"/>
      <c r="P83" s="3098"/>
      <c r="Q83" s="3098"/>
      <c r="R83" s="3090"/>
      <c r="S83" s="3058"/>
      <c r="T83" s="3059"/>
      <c r="U83" s="3059"/>
      <c r="V83" s="3059"/>
      <c r="W83" s="3060"/>
      <c r="X83" s="1405" t="s">
        <v>2341</v>
      </c>
      <c r="Z83" s="1406"/>
      <c r="AA83" s="1398"/>
      <c r="AB83" s="1399"/>
      <c r="AC83" s="1399"/>
      <c r="AD83" s="1399"/>
      <c r="AE83" s="1399"/>
      <c r="AF83" s="1399"/>
      <c r="AG83" s="1400"/>
      <c r="AH83" s="1398"/>
      <c r="AI83" s="1399"/>
      <c r="AJ83" s="1399"/>
      <c r="AK83" s="1399"/>
      <c r="AL83" s="1399"/>
      <c r="AM83" s="1399"/>
      <c r="AN83" s="1400"/>
      <c r="AO83" s="1398"/>
      <c r="AP83" s="1399"/>
      <c r="AQ83" s="1399"/>
      <c r="AR83" s="1399"/>
      <c r="AS83" s="1399"/>
      <c r="AT83" s="1399"/>
      <c r="AU83" s="1400"/>
      <c r="AV83" s="1398"/>
      <c r="AW83" s="1399"/>
      <c r="AX83" s="1399"/>
      <c r="AY83" s="1399"/>
      <c r="AZ83" s="1399"/>
      <c r="BA83" s="1399"/>
      <c r="BB83" s="1400"/>
      <c r="BC83" s="1398"/>
      <c r="BD83" s="1399"/>
      <c r="BE83" s="1401"/>
      <c r="BF83" s="3064"/>
      <c r="BG83" s="3065"/>
      <c r="BH83" s="3066"/>
      <c r="BI83" s="3067"/>
      <c r="BJ83" s="3068"/>
      <c r="BK83" s="3069"/>
      <c r="BL83" s="3069"/>
      <c r="BM83" s="3069"/>
      <c r="BN83" s="3070"/>
    </row>
    <row r="84" spans="2:66" ht="20.25" customHeight="1" x14ac:dyDescent="0.2">
      <c r="B84" s="3107"/>
      <c r="C84" s="3108"/>
      <c r="D84" s="3109"/>
      <c r="E84" s="3084"/>
      <c r="F84" s="3085"/>
      <c r="G84" s="3110"/>
      <c r="H84" s="3111"/>
      <c r="I84" s="1407"/>
      <c r="J84" s="1408">
        <f>G83</f>
        <v>0</v>
      </c>
      <c r="K84" s="1407"/>
      <c r="L84" s="1408">
        <f>M83</f>
        <v>0</v>
      </c>
      <c r="M84" s="3112"/>
      <c r="N84" s="3113"/>
      <c r="O84" s="3114"/>
      <c r="P84" s="3115"/>
      <c r="Q84" s="3115"/>
      <c r="R84" s="3111"/>
      <c r="S84" s="3058"/>
      <c r="T84" s="3059"/>
      <c r="U84" s="3059"/>
      <c r="V84" s="3059"/>
      <c r="W84" s="3060"/>
      <c r="X84" s="1402" t="s">
        <v>2344</v>
      </c>
      <c r="Y84" s="1403"/>
      <c r="Z84" s="1404"/>
      <c r="AA84" s="1390" t="str">
        <f>IF(AA83="","",VLOOKUP(AA83,'シフト記号表（従来型・ユニット型共通）'!$C$6:$L$47,10,FALSE))</f>
        <v/>
      </c>
      <c r="AB84" s="1391" t="str">
        <f>IF(AB83="","",VLOOKUP(AB83,'シフト記号表（従来型・ユニット型共通）'!$C$6:$L$47,10,FALSE))</f>
        <v/>
      </c>
      <c r="AC84" s="1391" t="str">
        <f>IF(AC83="","",VLOOKUP(AC83,'シフト記号表（従来型・ユニット型共通）'!$C$6:$L$47,10,FALSE))</f>
        <v/>
      </c>
      <c r="AD84" s="1391" t="str">
        <f>IF(AD83="","",VLOOKUP(AD83,'シフト記号表（従来型・ユニット型共通）'!$C$6:$L$47,10,FALSE))</f>
        <v/>
      </c>
      <c r="AE84" s="1391" t="str">
        <f>IF(AE83="","",VLOOKUP(AE83,'シフト記号表（従来型・ユニット型共通）'!$C$6:$L$47,10,FALSE))</f>
        <v/>
      </c>
      <c r="AF84" s="1391" t="str">
        <f>IF(AF83="","",VLOOKUP(AF83,'シフト記号表（従来型・ユニット型共通）'!$C$6:$L$47,10,FALSE))</f>
        <v/>
      </c>
      <c r="AG84" s="1392" t="str">
        <f>IF(AG83="","",VLOOKUP(AG83,'シフト記号表（従来型・ユニット型共通）'!$C$6:$L$47,10,FALSE))</f>
        <v/>
      </c>
      <c r="AH84" s="1390" t="str">
        <f>IF(AH83="","",VLOOKUP(AH83,'シフト記号表（従来型・ユニット型共通）'!$C$6:$L$47,10,FALSE))</f>
        <v/>
      </c>
      <c r="AI84" s="1391" t="str">
        <f>IF(AI83="","",VLOOKUP(AI83,'シフト記号表（従来型・ユニット型共通）'!$C$6:$L$47,10,FALSE))</f>
        <v/>
      </c>
      <c r="AJ84" s="1391" t="str">
        <f>IF(AJ83="","",VLOOKUP(AJ83,'シフト記号表（従来型・ユニット型共通）'!$C$6:$L$47,10,FALSE))</f>
        <v/>
      </c>
      <c r="AK84" s="1391" t="str">
        <f>IF(AK83="","",VLOOKUP(AK83,'シフト記号表（従来型・ユニット型共通）'!$C$6:$L$47,10,FALSE))</f>
        <v/>
      </c>
      <c r="AL84" s="1391" t="str">
        <f>IF(AL83="","",VLOOKUP(AL83,'シフト記号表（従来型・ユニット型共通）'!$C$6:$L$47,10,FALSE))</f>
        <v/>
      </c>
      <c r="AM84" s="1391" t="str">
        <f>IF(AM83="","",VLOOKUP(AM83,'シフト記号表（従来型・ユニット型共通）'!$C$6:$L$47,10,FALSE))</f>
        <v/>
      </c>
      <c r="AN84" s="1392" t="str">
        <f>IF(AN83="","",VLOOKUP(AN83,'シフト記号表（従来型・ユニット型共通）'!$C$6:$L$47,10,FALSE))</f>
        <v/>
      </c>
      <c r="AO84" s="1390" t="str">
        <f>IF(AO83="","",VLOOKUP(AO83,'シフト記号表（従来型・ユニット型共通）'!$C$6:$L$47,10,FALSE))</f>
        <v/>
      </c>
      <c r="AP84" s="1391" t="str">
        <f>IF(AP83="","",VLOOKUP(AP83,'シフト記号表（従来型・ユニット型共通）'!$C$6:$L$47,10,FALSE))</f>
        <v/>
      </c>
      <c r="AQ84" s="1391" t="str">
        <f>IF(AQ83="","",VLOOKUP(AQ83,'シフト記号表（従来型・ユニット型共通）'!$C$6:$L$47,10,FALSE))</f>
        <v/>
      </c>
      <c r="AR84" s="1391" t="str">
        <f>IF(AR83="","",VLOOKUP(AR83,'シフト記号表（従来型・ユニット型共通）'!$C$6:$L$47,10,FALSE))</f>
        <v/>
      </c>
      <c r="AS84" s="1391" t="str">
        <f>IF(AS83="","",VLOOKUP(AS83,'シフト記号表（従来型・ユニット型共通）'!$C$6:$L$47,10,FALSE))</f>
        <v/>
      </c>
      <c r="AT84" s="1391" t="str">
        <f>IF(AT83="","",VLOOKUP(AT83,'シフト記号表（従来型・ユニット型共通）'!$C$6:$L$47,10,FALSE))</f>
        <v/>
      </c>
      <c r="AU84" s="1392" t="str">
        <f>IF(AU83="","",VLOOKUP(AU83,'シフト記号表（従来型・ユニット型共通）'!$C$6:$L$47,10,FALSE))</f>
        <v/>
      </c>
      <c r="AV84" s="1390" t="str">
        <f>IF(AV83="","",VLOOKUP(AV83,'シフト記号表（従来型・ユニット型共通）'!$C$6:$L$47,10,FALSE))</f>
        <v/>
      </c>
      <c r="AW84" s="1391" t="str">
        <f>IF(AW83="","",VLOOKUP(AW83,'シフト記号表（従来型・ユニット型共通）'!$C$6:$L$47,10,FALSE))</f>
        <v/>
      </c>
      <c r="AX84" s="1391" t="str">
        <f>IF(AX83="","",VLOOKUP(AX83,'シフト記号表（従来型・ユニット型共通）'!$C$6:$L$47,10,FALSE))</f>
        <v/>
      </c>
      <c r="AY84" s="1391" t="str">
        <f>IF(AY83="","",VLOOKUP(AY83,'シフト記号表（従来型・ユニット型共通）'!$C$6:$L$47,10,FALSE))</f>
        <v/>
      </c>
      <c r="AZ84" s="1391" t="str">
        <f>IF(AZ83="","",VLOOKUP(AZ83,'シフト記号表（従来型・ユニット型共通）'!$C$6:$L$47,10,FALSE))</f>
        <v/>
      </c>
      <c r="BA84" s="1391" t="str">
        <f>IF(BA83="","",VLOOKUP(BA83,'シフト記号表（従来型・ユニット型共通）'!$C$6:$L$47,10,FALSE))</f>
        <v/>
      </c>
      <c r="BB84" s="1392" t="str">
        <f>IF(BB83="","",VLOOKUP(BB83,'シフト記号表（従来型・ユニット型共通）'!$C$6:$L$47,10,FALSE))</f>
        <v/>
      </c>
      <c r="BC84" s="1390" t="str">
        <f>IF(BC83="","",VLOOKUP(BC83,'シフト記号表（従来型・ユニット型共通）'!$C$6:$L$47,10,FALSE))</f>
        <v/>
      </c>
      <c r="BD84" s="1391" t="str">
        <f>IF(BD83="","",VLOOKUP(BD83,'シフト記号表（従来型・ユニット型共通）'!$C$6:$L$47,10,FALSE))</f>
        <v/>
      </c>
      <c r="BE84" s="1391" t="str">
        <f>IF(BE83="","",VLOOKUP(BE83,'シフト記号表（従来型・ユニット型共通）'!$C$6:$L$47,10,FALSE))</f>
        <v/>
      </c>
      <c r="BF84" s="3104">
        <f>IF($BI$3="４週",SUM(AA84:BB84),IF($BI$3="暦月",SUM(AA84:BE84),""))</f>
        <v>0</v>
      </c>
      <c r="BG84" s="3105"/>
      <c r="BH84" s="3106">
        <f>IF($BI$3="４週",BF84/4,IF($BI$3="暦月",(BF84/($BI$8/7)),""))</f>
        <v>0</v>
      </c>
      <c r="BI84" s="3105"/>
      <c r="BJ84" s="3101"/>
      <c r="BK84" s="3102"/>
      <c r="BL84" s="3102"/>
      <c r="BM84" s="3102"/>
      <c r="BN84" s="3103"/>
    </row>
    <row r="85" spans="2:66" ht="20.25" customHeight="1" x14ac:dyDescent="0.2">
      <c r="B85" s="3079">
        <f>B83+1</f>
        <v>35</v>
      </c>
      <c r="C85" s="3081"/>
      <c r="D85" s="3083"/>
      <c r="E85" s="3084"/>
      <c r="F85" s="3085"/>
      <c r="G85" s="3089"/>
      <c r="H85" s="3090"/>
      <c r="I85" s="1385"/>
      <c r="J85" s="1386"/>
      <c r="K85" s="1385"/>
      <c r="L85" s="1386"/>
      <c r="M85" s="3093"/>
      <c r="N85" s="3094"/>
      <c r="O85" s="3097"/>
      <c r="P85" s="3098"/>
      <c r="Q85" s="3098"/>
      <c r="R85" s="3090"/>
      <c r="S85" s="3058"/>
      <c r="T85" s="3059"/>
      <c r="U85" s="3059"/>
      <c r="V85" s="3059"/>
      <c r="W85" s="3060"/>
      <c r="X85" s="1405" t="s">
        <v>2341</v>
      </c>
      <c r="Z85" s="1406"/>
      <c r="AA85" s="1398"/>
      <c r="AB85" s="1399"/>
      <c r="AC85" s="1399"/>
      <c r="AD85" s="1399"/>
      <c r="AE85" s="1399"/>
      <c r="AF85" s="1399"/>
      <c r="AG85" s="1400"/>
      <c r="AH85" s="1398"/>
      <c r="AI85" s="1399"/>
      <c r="AJ85" s="1399"/>
      <c r="AK85" s="1399"/>
      <c r="AL85" s="1399"/>
      <c r="AM85" s="1399"/>
      <c r="AN85" s="1400"/>
      <c r="AO85" s="1398"/>
      <c r="AP85" s="1399"/>
      <c r="AQ85" s="1399"/>
      <c r="AR85" s="1399"/>
      <c r="AS85" s="1399"/>
      <c r="AT85" s="1399"/>
      <c r="AU85" s="1400"/>
      <c r="AV85" s="1398"/>
      <c r="AW85" s="1399"/>
      <c r="AX85" s="1399"/>
      <c r="AY85" s="1399"/>
      <c r="AZ85" s="1399"/>
      <c r="BA85" s="1399"/>
      <c r="BB85" s="1400"/>
      <c r="BC85" s="1398"/>
      <c r="BD85" s="1399"/>
      <c r="BE85" s="1401"/>
      <c r="BF85" s="3064"/>
      <c r="BG85" s="3065"/>
      <c r="BH85" s="3066"/>
      <c r="BI85" s="3067"/>
      <c r="BJ85" s="3068"/>
      <c r="BK85" s="3069"/>
      <c r="BL85" s="3069"/>
      <c r="BM85" s="3069"/>
      <c r="BN85" s="3070"/>
    </row>
    <row r="86" spans="2:66" ht="20.25" customHeight="1" x14ac:dyDescent="0.2">
      <c r="B86" s="3107"/>
      <c r="C86" s="3108"/>
      <c r="D86" s="3109"/>
      <c r="E86" s="3084"/>
      <c r="F86" s="3085"/>
      <c r="G86" s="3110"/>
      <c r="H86" s="3111"/>
      <c r="I86" s="1407"/>
      <c r="J86" s="1408">
        <f>G85</f>
        <v>0</v>
      </c>
      <c r="K86" s="1407"/>
      <c r="L86" s="1408">
        <f>M85</f>
        <v>0</v>
      </c>
      <c r="M86" s="3112"/>
      <c r="N86" s="3113"/>
      <c r="O86" s="3114"/>
      <c r="P86" s="3115"/>
      <c r="Q86" s="3115"/>
      <c r="R86" s="3111"/>
      <c r="S86" s="3058"/>
      <c r="T86" s="3059"/>
      <c r="U86" s="3059"/>
      <c r="V86" s="3059"/>
      <c r="W86" s="3060"/>
      <c r="X86" s="1402" t="s">
        <v>2344</v>
      </c>
      <c r="Y86" s="1403"/>
      <c r="Z86" s="1404"/>
      <c r="AA86" s="1390" t="str">
        <f>IF(AA85="","",VLOOKUP(AA85,'シフト記号表（従来型・ユニット型共通）'!$C$6:$L$47,10,FALSE))</f>
        <v/>
      </c>
      <c r="AB86" s="1391" t="str">
        <f>IF(AB85="","",VLOOKUP(AB85,'シフト記号表（従来型・ユニット型共通）'!$C$6:$L$47,10,FALSE))</f>
        <v/>
      </c>
      <c r="AC86" s="1391" t="str">
        <f>IF(AC85="","",VLOOKUP(AC85,'シフト記号表（従来型・ユニット型共通）'!$C$6:$L$47,10,FALSE))</f>
        <v/>
      </c>
      <c r="AD86" s="1391" t="str">
        <f>IF(AD85="","",VLOOKUP(AD85,'シフト記号表（従来型・ユニット型共通）'!$C$6:$L$47,10,FALSE))</f>
        <v/>
      </c>
      <c r="AE86" s="1391" t="str">
        <f>IF(AE85="","",VLOOKUP(AE85,'シフト記号表（従来型・ユニット型共通）'!$C$6:$L$47,10,FALSE))</f>
        <v/>
      </c>
      <c r="AF86" s="1391" t="str">
        <f>IF(AF85="","",VLOOKUP(AF85,'シフト記号表（従来型・ユニット型共通）'!$C$6:$L$47,10,FALSE))</f>
        <v/>
      </c>
      <c r="AG86" s="1392" t="str">
        <f>IF(AG85="","",VLOOKUP(AG85,'シフト記号表（従来型・ユニット型共通）'!$C$6:$L$47,10,FALSE))</f>
        <v/>
      </c>
      <c r="AH86" s="1390" t="str">
        <f>IF(AH85="","",VLOOKUP(AH85,'シフト記号表（従来型・ユニット型共通）'!$C$6:$L$47,10,FALSE))</f>
        <v/>
      </c>
      <c r="AI86" s="1391" t="str">
        <f>IF(AI85="","",VLOOKUP(AI85,'シフト記号表（従来型・ユニット型共通）'!$C$6:$L$47,10,FALSE))</f>
        <v/>
      </c>
      <c r="AJ86" s="1391" t="str">
        <f>IF(AJ85="","",VLOOKUP(AJ85,'シフト記号表（従来型・ユニット型共通）'!$C$6:$L$47,10,FALSE))</f>
        <v/>
      </c>
      <c r="AK86" s="1391" t="str">
        <f>IF(AK85="","",VLOOKUP(AK85,'シフト記号表（従来型・ユニット型共通）'!$C$6:$L$47,10,FALSE))</f>
        <v/>
      </c>
      <c r="AL86" s="1391" t="str">
        <f>IF(AL85="","",VLOOKUP(AL85,'シフト記号表（従来型・ユニット型共通）'!$C$6:$L$47,10,FALSE))</f>
        <v/>
      </c>
      <c r="AM86" s="1391" t="str">
        <f>IF(AM85="","",VLOOKUP(AM85,'シフト記号表（従来型・ユニット型共通）'!$C$6:$L$47,10,FALSE))</f>
        <v/>
      </c>
      <c r="AN86" s="1392" t="str">
        <f>IF(AN85="","",VLOOKUP(AN85,'シフト記号表（従来型・ユニット型共通）'!$C$6:$L$47,10,FALSE))</f>
        <v/>
      </c>
      <c r="AO86" s="1390" t="str">
        <f>IF(AO85="","",VLOOKUP(AO85,'シフト記号表（従来型・ユニット型共通）'!$C$6:$L$47,10,FALSE))</f>
        <v/>
      </c>
      <c r="AP86" s="1391" t="str">
        <f>IF(AP85="","",VLOOKUP(AP85,'シフト記号表（従来型・ユニット型共通）'!$C$6:$L$47,10,FALSE))</f>
        <v/>
      </c>
      <c r="AQ86" s="1391" t="str">
        <f>IF(AQ85="","",VLOOKUP(AQ85,'シフト記号表（従来型・ユニット型共通）'!$C$6:$L$47,10,FALSE))</f>
        <v/>
      </c>
      <c r="AR86" s="1391" t="str">
        <f>IF(AR85="","",VLOOKUP(AR85,'シフト記号表（従来型・ユニット型共通）'!$C$6:$L$47,10,FALSE))</f>
        <v/>
      </c>
      <c r="AS86" s="1391" t="str">
        <f>IF(AS85="","",VLOOKUP(AS85,'シフト記号表（従来型・ユニット型共通）'!$C$6:$L$47,10,FALSE))</f>
        <v/>
      </c>
      <c r="AT86" s="1391" t="str">
        <f>IF(AT85="","",VLOOKUP(AT85,'シフト記号表（従来型・ユニット型共通）'!$C$6:$L$47,10,FALSE))</f>
        <v/>
      </c>
      <c r="AU86" s="1392" t="str">
        <f>IF(AU85="","",VLOOKUP(AU85,'シフト記号表（従来型・ユニット型共通）'!$C$6:$L$47,10,FALSE))</f>
        <v/>
      </c>
      <c r="AV86" s="1390" t="str">
        <f>IF(AV85="","",VLOOKUP(AV85,'シフト記号表（従来型・ユニット型共通）'!$C$6:$L$47,10,FALSE))</f>
        <v/>
      </c>
      <c r="AW86" s="1391" t="str">
        <f>IF(AW85="","",VLOOKUP(AW85,'シフト記号表（従来型・ユニット型共通）'!$C$6:$L$47,10,FALSE))</f>
        <v/>
      </c>
      <c r="AX86" s="1391" t="str">
        <f>IF(AX85="","",VLOOKUP(AX85,'シフト記号表（従来型・ユニット型共通）'!$C$6:$L$47,10,FALSE))</f>
        <v/>
      </c>
      <c r="AY86" s="1391" t="str">
        <f>IF(AY85="","",VLOOKUP(AY85,'シフト記号表（従来型・ユニット型共通）'!$C$6:$L$47,10,FALSE))</f>
        <v/>
      </c>
      <c r="AZ86" s="1391" t="str">
        <f>IF(AZ85="","",VLOOKUP(AZ85,'シフト記号表（従来型・ユニット型共通）'!$C$6:$L$47,10,FALSE))</f>
        <v/>
      </c>
      <c r="BA86" s="1391" t="str">
        <f>IF(BA85="","",VLOOKUP(BA85,'シフト記号表（従来型・ユニット型共通）'!$C$6:$L$47,10,FALSE))</f>
        <v/>
      </c>
      <c r="BB86" s="1392" t="str">
        <f>IF(BB85="","",VLOOKUP(BB85,'シフト記号表（従来型・ユニット型共通）'!$C$6:$L$47,10,FALSE))</f>
        <v/>
      </c>
      <c r="BC86" s="1390" t="str">
        <f>IF(BC85="","",VLOOKUP(BC85,'シフト記号表（従来型・ユニット型共通）'!$C$6:$L$47,10,FALSE))</f>
        <v/>
      </c>
      <c r="BD86" s="1391" t="str">
        <f>IF(BD85="","",VLOOKUP(BD85,'シフト記号表（従来型・ユニット型共通）'!$C$6:$L$47,10,FALSE))</f>
        <v/>
      </c>
      <c r="BE86" s="1391" t="str">
        <f>IF(BE85="","",VLOOKUP(BE85,'シフト記号表（従来型・ユニット型共通）'!$C$6:$L$47,10,FALSE))</f>
        <v/>
      </c>
      <c r="BF86" s="3104">
        <f>IF($BI$3="４週",SUM(AA86:BB86),IF($BI$3="暦月",SUM(AA86:BE86),""))</f>
        <v>0</v>
      </c>
      <c r="BG86" s="3105"/>
      <c r="BH86" s="3106">
        <f>IF($BI$3="４週",BF86/4,IF($BI$3="暦月",(BF86/($BI$8/7)),""))</f>
        <v>0</v>
      </c>
      <c r="BI86" s="3105"/>
      <c r="BJ86" s="3101"/>
      <c r="BK86" s="3102"/>
      <c r="BL86" s="3102"/>
      <c r="BM86" s="3102"/>
      <c r="BN86" s="3103"/>
    </row>
    <row r="87" spans="2:66" ht="20.25" customHeight="1" x14ac:dyDescent="0.2">
      <c r="B87" s="3079">
        <f>B85+1</f>
        <v>36</v>
      </c>
      <c r="C87" s="3081"/>
      <c r="D87" s="3083"/>
      <c r="E87" s="3084"/>
      <c r="F87" s="3085"/>
      <c r="G87" s="3089"/>
      <c r="H87" s="3090"/>
      <c r="I87" s="1385"/>
      <c r="J87" s="1386"/>
      <c r="K87" s="1385"/>
      <c r="L87" s="1386"/>
      <c r="M87" s="3093"/>
      <c r="N87" s="3094"/>
      <c r="O87" s="3097"/>
      <c r="P87" s="3098"/>
      <c r="Q87" s="3098"/>
      <c r="R87" s="3090"/>
      <c r="S87" s="3058"/>
      <c r="T87" s="3059"/>
      <c r="U87" s="3059"/>
      <c r="V87" s="3059"/>
      <c r="W87" s="3060"/>
      <c r="X87" s="1405" t="s">
        <v>2341</v>
      </c>
      <c r="Z87" s="1406"/>
      <c r="AA87" s="1398"/>
      <c r="AB87" s="1399"/>
      <c r="AC87" s="1399"/>
      <c r="AD87" s="1399"/>
      <c r="AE87" s="1399"/>
      <c r="AF87" s="1399"/>
      <c r="AG87" s="1400"/>
      <c r="AH87" s="1398"/>
      <c r="AI87" s="1399"/>
      <c r="AJ87" s="1399"/>
      <c r="AK87" s="1399"/>
      <c r="AL87" s="1399"/>
      <c r="AM87" s="1399"/>
      <c r="AN87" s="1400"/>
      <c r="AO87" s="1398"/>
      <c r="AP87" s="1399"/>
      <c r="AQ87" s="1399"/>
      <c r="AR87" s="1399"/>
      <c r="AS87" s="1399"/>
      <c r="AT87" s="1399"/>
      <c r="AU87" s="1400"/>
      <c r="AV87" s="1398"/>
      <c r="AW87" s="1399"/>
      <c r="AX87" s="1399"/>
      <c r="AY87" s="1399"/>
      <c r="AZ87" s="1399"/>
      <c r="BA87" s="1399"/>
      <c r="BB87" s="1400"/>
      <c r="BC87" s="1398"/>
      <c r="BD87" s="1399"/>
      <c r="BE87" s="1401"/>
      <c r="BF87" s="3064"/>
      <c r="BG87" s="3065"/>
      <c r="BH87" s="3066"/>
      <c r="BI87" s="3067"/>
      <c r="BJ87" s="3068"/>
      <c r="BK87" s="3069"/>
      <c r="BL87" s="3069"/>
      <c r="BM87" s="3069"/>
      <c r="BN87" s="3070"/>
    </row>
    <row r="88" spans="2:66" ht="20.25" customHeight="1" x14ac:dyDescent="0.2">
      <c r="B88" s="3107"/>
      <c r="C88" s="3108"/>
      <c r="D88" s="3109"/>
      <c r="E88" s="3084"/>
      <c r="F88" s="3085"/>
      <c r="G88" s="3110"/>
      <c r="H88" s="3111"/>
      <c r="I88" s="1407"/>
      <c r="J88" s="1408">
        <f>G87</f>
        <v>0</v>
      </c>
      <c r="K88" s="1407"/>
      <c r="L88" s="1408">
        <f>M87</f>
        <v>0</v>
      </c>
      <c r="M88" s="3112"/>
      <c r="N88" s="3113"/>
      <c r="O88" s="3114"/>
      <c r="P88" s="3115"/>
      <c r="Q88" s="3115"/>
      <c r="R88" s="3111"/>
      <c r="S88" s="3058"/>
      <c r="T88" s="3059"/>
      <c r="U88" s="3059"/>
      <c r="V88" s="3059"/>
      <c r="W88" s="3060"/>
      <c r="X88" s="1402" t="s">
        <v>2344</v>
      </c>
      <c r="Y88" s="1403"/>
      <c r="Z88" s="1404"/>
      <c r="AA88" s="1390" t="str">
        <f>IF(AA87="","",VLOOKUP(AA87,'シフト記号表（従来型・ユニット型共通）'!$C$6:$L$47,10,FALSE))</f>
        <v/>
      </c>
      <c r="AB88" s="1391" t="str">
        <f>IF(AB87="","",VLOOKUP(AB87,'シフト記号表（従来型・ユニット型共通）'!$C$6:$L$47,10,FALSE))</f>
        <v/>
      </c>
      <c r="AC88" s="1391" t="str">
        <f>IF(AC87="","",VLOOKUP(AC87,'シフト記号表（従来型・ユニット型共通）'!$C$6:$L$47,10,FALSE))</f>
        <v/>
      </c>
      <c r="AD88" s="1391" t="str">
        <f>IF(AD87="","",VLOOKUP(AD87,'シフト記号表（従来型・ユニット型共通）'!$C$6:$L$47,10,FALSE))</f>
        <v/>
      </c>
      <c r="AE88" s="1391" t="str">
        <f>IF(AE87="","",VLOOKUP(AE87,'シフト記号表（従来型・ユニット型共通）'!$C$6:$L$47,10,FALSE))</f>
        <v/>
      </c>
      <c r="AF88" s="1391" t="str">
        <f>IF(AF87="","",VLOOKUP(AF87,'シフト記号表（従来型・ユニット型共通）'!$C$6:$L$47,10,FALSE))</f>
        <v/>
      </c>
      <c r="AG88" s="1392" t="str">
        <f>IF(AG87="","",VLOOKUP(AG87,'シフト記号表（従来型・ユニット型共通）'!$C$6:$L$47,10,FALSE))</f>
        <v/>
      </c>
      <c r="AH88" s="1390" t="str">
        <f>IF(AH87="","",VLOOKUP(AH87,'シフト記号表（従来型・ユニット型共通）'!$C$6:$L$47,10,FALSE))</f>
        <v/>
      </c>
      <c r="AI88" s="1391" t="str">
        <f>IF(AI87="","",VLOOKUP(AI87,'シフト記号表（従来型・ユニット型共通）'!$C$6:$L$47,10,FALSE))</f>
        <v/>
      </c>
      <c r="AJ88" s="1391" t="str">
        <f>IF(AJ87="","",VLOOKUP(AJ87,'シフト記号表（従来型・ユニット型共通）'!$C$6:$L$47,10,FALSE))</f>
        <v/>
      </c>
      <c r="AK88" s="1391" t="str">
        <f>IF(AK87="","",VLOOKUP(AK87,'シフト記号表（従来型・ユニット型共通）'!$C$6:$L$47,10,FALSE))</f>
        <v/>
      </c>
      <c r="AL88" s="1391" t="str">
        <f>IF(AL87="","",VLOOKUP(AL87,'シフト記号表（従来型・ユニット型共通）'!$C$6:$L$47,10,FALSE))</f>
        <v/>
      </c>
      <c r="AM88" s="1391" t="str">
        <f>IF(AM87="","",VLOOKUP(AM87,'シフト記号表（従来型・ユニット型共通）'!$C$6:$L$47,10,FALSE))</f>
        <v/>
      </c>
      <c r="AN88" s="1392" t="str">
        <f>IF(AN87="","",VLOOKUP(AN87,'シフト記号表（従来型・ユニット型共通）'!$C$6:$L$47,10,FALSE))</f>
        <v/>
      </c>
      <c r="AO88" s="1390" t="str">
        <f>IF(AO87="","",VLOOKUP(AO87,'シフト記号表（従来型・ユニット型共通）'!$C$6:$L$47,10,FALSE))</f>
        <v/>
      </c>
      <c r="AP88" s="1391" t="str">
        <f>IF(AP87="","",VLOOKUP(AP87,'シフト記号表（従来型・ユニット型共通）'!$C$6:$L$47,10,FALSE))</f>
        <v/>
      </c>
      <c r="AQ88" s="1391" t="str">
        <f>IF(AQ87="","",VLOOKUP(AQ87,'シフト記号表（従来型・ユニット型共通）'!$C$6:$L$47,10,FALSE))</f>
        <v/>
      </c>
      <c r="AR88" s="1391" t="str">
        <f>IF(AR87="","",VLOOKUP(AR87,'シフト記号表（従来型・ユニット型共通）'!$C$6:$L$47,10,FALSE))</f>
        <v/>
      </c>
      <c r="AS88" s="1391" t="str">
        <f>IF(AS87="","",VLOOKUP(AS87,'シフト記号表（従来型・ユニット型共通）'!$C$6:$L$47,10,FALSE))</f>
        <v/>
      </c>
      <c r="AT88" s="1391" t="str">
        <f>IF(AT87="","",VLOOKUP(AT87,'シフト記号表（従来型・ユニット型共通）'!$C$6:$L$47,10,FALSE))</f>
        <v/>
      </c>
      <c r="AU88" s="1392" t="str">
        <f>IF(AU87="","",VLOOKUP(AU87,'シフト記号表（従来型・ユニット型共通）'!$C$6:$L$47,10,FALSE))</f>
        <v/>
      </c>
      <c r="AV88" s="1390" t="str">
        <f>IF(AV87="","",VLOOKUP(AV87,'シフト記号表（従来型・ユニット型共通）'!$C$6:$L$47,10,FALSE))</f>
        <v/>
      </c>
      <c r="AW88" s="1391" t="str">
        <f>IF(AW87="","",VLOOKUP(AW87,'シフト記号表（従来型・ユニット型共通）'!$C$6:$L$47,10,FALSE))</f>
        <v/>
      </c>
      <c r="AX88" s="1391" t="str">
        <f>IF(AX87="","",VLOOKUP(AX87,'シフト記号表（従来型・ユニット型共通）'!$C$6:$L$47,10,FALSE))</f>
        <v/>
      </c>
      <c r="AY88" s="1391" t="str">
        <f>IF(AY87="","",VLOOKUP(AY87,'シフト記号表（従来型・ユニット型共通）'!$C$6:$L$47,10,FALSE))</f>
        <v/>
      </c>
      <c r="AZ88" s="1391" t="str">
        <f>IF(AZ87="","",VLOOKUP(AZ87,'シフト記号表（従来型・ユニット型共通）'!$C$6:$L$47,10,FALSE))</f>
        <v/>
      </c>
      <c r="BA88" s="1391" t="str">
        <f>IF(BA87="","",VLOOKUP(BA87,'シフト記号表（従来型・ユニット型共通）'!$C$6:$L$47,10,FALSE))</f>
        <v/>
      </c>
      <c r="BB88" s="1392" t="str">
        <f>IF(BB87="","",VLOOKUP(BB87,'シフト記号表（従来型・ユニット型共通）'!$C$6:$L$47,10,FALSE))</f>
        <v/>
      </c>
      <c r="BC88" s="1390" t="str">
        <f>IF(BC87="","",VLOOKUP(BC87,'シフト記号表（従来型・ユニット型共通）'!$C$6:$L$47,10,FALSE))</f>
        <v/>
      </c>
      <c r="BD88" s="1391" t="str">
        <f>IF(BD87="","",VLOOKUP(BD87,'シフト記号表（従来型・ユニット型共通）'!$C$6:$L$47,10,FALSE))</f>
        <v/>
      </c>
      <c r="BE88" s="1391" t="str">
        <f>IF(BE87="","",VLOOKUP(BE87,'シフト記号表（従来型・ユニット型共通）'!$C$6:$L$47,10,FALSE))</f>
        <v/>
      </c>
      <c r="BF88" s="3104">
        <f>IF($BI$3="４週",SUM(AA88:BB88),IF($BI$3="暦月",SUM(AA88:BE88),""))</f>
        <v>0</v>
      </c>
      <c r="BG88" s="3105"/>
      <c r="BH88" s="3106">
        <f>IF($BI$3="４週",BF88/4,IF($BI$3="暦月",(BF88/($BI$8/7)),""))</f>
        <v>0</v>
      </c>
      <c r="BI88" s="3105"/>
      <c r="BJ88" s="3101"/>
      <c r="BK88" s="3102"/>
      <c r="BL88" s="3102"/>
      <c r="BM88" s="3102"/>
      <c r="BN88" s="3103"/>
    </row>
    <row r="89" spans="2:66" ht="20.25" customHeight="1" x14ac:dyDescent="0.2">
      <c r="B89" s="3079">
        <f>B87+1</f>
        <v>37</v>
      </c>
      <c r="C89" s="3081"/>
      <c r="D89" s="3083"/>
      <c r="E89" s="3084"/>
      <c r="F89" s="3085"/>
      <c r="G89" s="3089"/>
      <c r="H89" s="3090"/>
      <c r="I89" s="1385"/>
      <c r="J89" s="1386"/>
      <c r="K89" s="1385"/>
      <c r="L89" s="1386"/>
      <c r="M89" s="3093"/>
      <c r="N89" s="3094"/>
      <c r="O89" s="3097"/>
      <c r="P89" s="3098"/>
      <c r="Q89" s="3098"/>
      <c r="R89" s="3090"/>
      <c r="S89" s="3058"/>
      <c r="T89" s="3059"/>
      <c r="U89" s="3059"/>
      <c r="V89" s="3059"/>
      <c r="W89" s="3060"/>
      <c r="X89" s="1405" t="s">
        <v>2341</v>
      </c>
      <c r="Z89" s="1406"/>
      <c r="AA89" s="1398"/>
      <c r="AB89" s="1399"/>
      <c r="AC89" s="1399"/>
      <c r="AD89" s="1399"/>
      <c r="AE89" s="1399"/>
      <c r="AF89" s="1399"/>
      <c r="AG89" s="1400"/>
      <c r="AH89" s="1398"/>
      <c r="AI89" s="1399"/>
      <c r="AJ89" s="1399"/>
      <c r="AK89" s="1399"/>
      <c r="AL89" s="1399"/>
      <c r="AM89" s="1399"/>
      <c r="AN89" s="1400"/>
      <c r="AO89" s="1398"/>
      <c r="AP89" s="1399"/>
      <c r="AQ89" s="1399"/>
      <c r="AR89" s="1399"/>
      <c r="AS89" s="1399"/>
      <c r="AT89" s="1399"/>
      <c r="AU89" s="1400"/>
      <c r="AV89" s="1398"/>
      <c r="AW89" s="1399"/>
      <c r="AX89" s="1399"/>
      <c r="AY89" s="1399"/>
      <c r="AZ89" s="1399"/>
      <c r="BA89" s="1399"/>
      <c r="BB89" s="1400"/>
      <c r="BC89" s="1398"/>
      <c r="BD89" s="1399"/>
      <c r="BE89" s="1401"/>
      <c r="BF89" s="3064"/>
      <c r="BG89" s="3065"/>
      <c r="BH89" s="3066"/>
      <c r="BI89" s="3067"/>
      <c r="BJ89" s="3068"/>
      <c r="BK89" s="3069"/>
      <c r="BL89" s="3069"/>
      <c r="BM89" s="3069"/>
      <c r="BN89" s="3070"/>
    </row>
    <row r="90" spans="2:66" ht="20.25" customHeight="1" x14ac:dyDescent="0.2">
      <c r="B90" s="3107"/>
      <c r="C90" s="3108"/>
      <c r="D90" s="3109"/>
      <c r="E90" s="3084"/>
      <c r="F90" s="3085"/>
      <c r="G90" s="3110"/>
      <c r="H90" s="3111"/>
      <c r="I90" s="1407"/>
      <c r="J90" s="1408">
        <f>G89</f>
        <v>0</v>
      </c>
      <c r="K90" s="1407"/>
      <c r="L90" s="1408">
        <f>M89</f>
        <v>0</v>
      </c>
      <c r="M90" s="3112"/>
      <c r="N90" s="3113"/>
      <c r="O90" s="3114"/>
      <c r="P90" s="3115"/>
      <c r="Q90" s="3115"/>
      <c r="R90" s="3111"/>
      <c r="S90" s="3058"/>
      <c r="T90" s="3059"/>
      <c r="U90" s="3059"/>
      <c r="V90" s="3059"/>
      <c r="W90" s="3060"/>
      <c r="X90" s="1402" t="s">
        <v>2344</v>
      </c>
      <c r="Y90" s="1403"/>
      <c r="Z90" s="1404"/>
      <c r="AA90" s="1390" t="str">
        <f>IF(AA89="","",VLOOKUP(AA89,'シフト記号表（従来型・ユニット型共通）'!$C$6:$L$47,10,FALSE))</f>
        <v/>
      </c>
      <c r="AB90" s="1391" t="str">
        <f>IF(AB89="","",VLOOKUP(AB89,'シフト記号表（従来型・ユニット型共通）'!$C$6:$L$47,10,FALSE))</f>
        <v/>
      </c>
      <c r="AC90" s="1391" t="str">
        <f>IF(AC89="","",VLOOKUP(AC89,'シフト記号表（従来型・ユニット型共通）'!$C$6:$L$47,10,FALSE))</f>
        <v/>
      </c>
      <c r="AD90" s="1391" t="str">
        <f>IF(AD89="","",VLOOKUP(AD89,'シフト記号表（従来型・ユニット型共通）'!$C$6:$L$47,10,FALSE))</f>
        <v/>
      </c>
      <c r="AE90" s="1391" t="str">
        <f>IF(AE89="","",VLOOKUP(AE89,'シフト記号表（従来型・ユニット型共通）'!$C$6:$L$47,10,FALSE))</f>
        <v/>
      </c>
      <c r="AF90" s="1391" t="str">
        <f>IF(AF89="","",VLOOKUP(AF89,'シフト記号表（従来型・ユニット型共通）'!$C$6:$L$47,10,FALSE))</f>
        <v/>
      </c>
      <c r="AG90" s="1392" t="str">
        <f>IF(AG89="","",VLOOKUP(AG89,'シフト記号表（従来型・ユニット型共通）'!$C$6:$L$47,10,FALSE))</f>
        <v/>
      </c>
      <c r="AH90" s="1390" t="str">
        <f>IF(AH89="","",VLOOKUP(AH89,'シフト記号表（従来型・ユニット型共通）'!$C$6:$L$47,10,FALSE))</f>
        <v/>
      </c>
      <c r="AI90" s="1391" t="str">
        <f>IF(AI89="","",VLOOKUP(AI89,'シフト記号表（従来型・ユニット型共通）'!$C$6:$L$47,10,FALSE))</f>
        <v/>
      </c>
      <c r="AJ90" s="1391" t="str">
        <f>IF(AJ89="","",VLOOKUP(AJ89,'シフト記号表（従来型・ユニット型共通）'!$C$6:$L$47,10,FALSE))</f>
        <v/>
      </c>
      <c r="AK90" s="1391" t="str">
        <f>IF(AK89="","",VLOOKUP(AK89,'シフト記号表（従来型・ユニット型共通）'!$C$6:$L$47,10,FALSE))</f>
        <v/>
      </c>
      <c r="AL90" s="1391" t="str">
        <f>IF(AL89="","",VLOOKUP(AL89,'シフト記号表（従来型・ユニット型共通）'!$C$6:$L$47,10,FALSE))</f>
        <v/>
      </c>
      <c r="AM90" s="1391" t="str">
        <f>IF(AM89="","",VLOOKUP(AM89,'シフト記号表（従来型・ユニット型共通）'!$C$6:$L$47,10,FALSE))</f>
        <v/>
      </c>
      <c r="AN90" s="1392" t="str">
        <f>IF(AN89="","",VLOOKUP(AN89,'シフト記号表（従来型・ユニット型共通）'!$C$6:$L$47,10,FALSE))</f>
        <v/>
      </c>
      <c r="AO90" s="1390" t="str">
        <f>IF(AO89="","",VLOOKUP(AO89,'シフト記号表（従来型・ユニット型共通）'!$C$6:$L$47,10,FALSE))</f>
        <v/>
      </c>
      <c r="AP90" s="1391" t="str">
        <f>IF(AP89="","",VLOOKUP(AP89,'シフト記号表（従来型・ユニット型共通）'!$C$6:$L$47,10,FALSE))</f>
        <v/>
      </c>
      <c r="AQ90" s="1391" t="str">
        <f>IF(AQ89="","",VLOOKUP(AQ89,'シフト記号表（従来型・ユニット型共通）'!$C$6:$L$47,10,FALSE))</f>
        <v/>
      </c>
      <c r="AR90" s="1391" t="str">
        <f>IF(AR89="","",VLOOKUP(AR89,'シフト記号表（従来型・ユニット型共通）'!$C$6:$L$47,10,FALSE))</f>
        <v/>
      </c>
      <c r="AS90" s="1391" t="str">
        <f>IF(AS89="","",VLOOKUP(AS89,'シフト記号表（従来型・ユニット型共通）'!$C$6:$L$47,10,FALSE))</f>
        <v/>
      </c>
      <c r="AT90" s="1391" t="str">
        <f>IF(AT89="","",VLOOKUP(AT89,'シフト記号表（従来型・ユニット型共通）'!$C$6:$L$47,10,FALSE))</f>
        <v/>
      </c>
      <c r="AU90" s="1392" t="str">
        <f>IF(AU89="","",VLOOKUP(AU89,'シフト記号表（従来型・ユニット型共通）'!$C$6:$L$47,10,FALSE))</f>
        <v/>
      </c>
      <c r="AV90" s="1390" t="str">
        <f>IF(AV89="","",VLOOKUP(AV89,'シフト記号表（従来型・ユニット型共通）'!$C$6:$L$47,10,FALSE))</f>
        <v/>
      </c>
      <c r="AW90" s="1391" t="str">
        <f>IF(AW89="","",VLOOKUP(AW89,'シフト記号表（従来型・ユニット型共通）'!$C$6:$L$47,10,FALSE))</f>
        <v/>
      </c>
      <c r="AX90" s="1391" t="str">
        <f>IF(AX89="","",VLOOKUP(AX89,'シフト記号表（従来型・ユニット型共通）'!$C$6:$L$47,10,FALSE))</f>
        <v/>
      </c>
      <c r="AY90" s="1391" t="str">
        <f>IF(AY89="","",VLOOKUP(AY89,'シフト記号表（従来型・ユニット型共通）'!$C$6:$L$47,10,FALSE))</f>
        <v/>
      </c>
      <c r="AZ90" s="1391" t="str">
        <f>IF(AZ89="","",VLOOKUP(AZ89,'シフト記号表（従来型・ユニット型共通）'!$C$6:$L$47,10,FALSE))</f>
        <v/>
      </c>
      <c r="BA90" s="1391" t="str">
        <f>IF(BA89="","",VLOOKUP(BA89,'シフト記号表（従来型・ユニット型共通）'!$C$6:$L$47,10,FALSE))</f>
        <v/>
      </c>
      <c r="BB90" s="1392" t="str">
        <f>IF(BB89="","",VLOOKUP(BB89,'シフト記号表（従来型・ユニット型共通）'!$C$6:$L$47,10,FALSE))</f>
        <v/>
      </c>
      <c r="BC90" s="1390" t="str">
        <f>IF(BC89="","",VLOOKUP(BC89,'シフト記号表（従来型・ユニット型共通）'!$C$6:$L$47,10,FALSE))</f>
        <v/>
      </c>
      <c r="BD90" s="1391" t="str">
        <f>IF(BD89="","",VLOOKUP(BD89,'シフト記号表（従来型・ユニット型共通）'!$C$6:$L$47,10,FALSE))</f>
        <v/>
      </c>
      <c r="BE90" s="1391" t="str">
        <f>IF(BE89="","",VLOOKUP(BE89,'シフト記号表（従来型・ユニット型共通）'!$C$6:$L$47,10,FALSE))</f>
        <v/>
      </c>
      <c r="BF90" s="3104">
        <f>IF($BI$3="４週",SUM(AA90:BB90),IF($BI$3="暦月",SUM(AA90:BE90),""))</f>
        <v>0</v>
      </c>
      <c r="BG90" s="3105"/>
      <c r="BH90" s="3106">
        <f>IF($BI$3="４週",BF90/4,IF($BI$3="暦月",(BF90/($BI$8/7)),""))</f>
        <v>0</v>
      </c>
      <c r="BI90" s="3105"/>
      <c r="BJ90" s="3101"/>
      <c r="BK90" s="3102"/>
      <c r="BL90" s="3102"/>
      <c r="BM90" s="3102"/>
      <c r="BN90" s="3103"/>
    </row>
    <row r="91" spans="2:66" ht="20.25" customHeight="1" x14ac:dyDescent="0.2">
      <c r="B91" s="3079">
        <f>B89+1</f>
        <v>38</v>
      </c>
      <c r="C91" s="3081"/>
      <c r="D91" s="3083"/>
      <c r="E91" s="3084"/>
      <c r="F91" s="3085"/>
      <c r="G91" s="3089"/>
      <c r="H91" s="3090"/>
      <c r="I91" s="1385"/>
      <c r="J91" s="1386"/>
      <c r="K91" s="1385"/>
      <c r="L91" s="1386"/>
      <c r="M91" s="3093"/>
      <c r="N91" s="3094"/>
      <c r="O91" s="3097"/>
      <c r="P91" s="3098"/>
      <c r="Q91" s="3098"/>
      <c r="R91" s="3090"/>
      <c r="S91" s="3058"/>
      <c r="T91" s="3059"/>
      <c r="U91" s="3059"/>
      <c r="V91" s="3059"/>
      <c r="W91" s="3060"/>
      <c r="X91" s="1405" t="s">
        <v>2341</v>
      </c>
      <c r="Z91" s="1406"/>
      <c r="AA91" s="1398"/>
      <c r="AB91" s="1399"/>
      <c r="AC91" s="1399"/>
      <c r="AD91" s="1399"/>
      <c r="AE91" s="1399"/>
      <c r="AF91" s="1399"/>
      <c r="AG91" s="1400"/>
      <c r="AH91" s="1398"/>
      <c r="AI91" s="1399"/>
      <c r="AJ91" s="1399"/>
      <c r="AK91" s="1399"/>
      <c r="AL91" s="1399"/>
      <c r="AM91" s="1399"/>
      <c r="AN91" s="1400"/>
      <c r="AO91" s="1398"/>
      <c r="AP91" s="1399"/>
      <c r="AQ91" s="1399"/>
      <c r="AR91" s="1399"/>
      <c r="AS91" s="1399"/>
      <c r="AT91" s="1399"/>
      <c r="AU91" s="1400"/>
      <c r="AV91" s="1398"/>
      <c r="AW91" s="1399"/>
      <c r="AX91" s="1399"/>
      <c r="AY91" s="1399"/>
      <c r="AZ91" s="1399"/>
      <c r="BA91" s="1399"/>
      <c r="BB91" s="1400"/>
      <c r="BC91" s="1398"/>
      <c r="BD91" s="1399"/>
      <c r="BE91" s="1401"/>
      <c r="BF91" s="3064"/>
      <c r="BG91" s="3065"/>
      <c r="BH91" s="3066"/>
      <c r="BI91" s="3067"/>
      <c r="BJ91" s="3068"/>
      <c r="BK91" s="3069"/>
      <c r="BL91" s="3069"/>
      <c r="BM91" s="3069"/>
      <c r="BN91" s="3070"/>
    </row>
    <row r="92" spans="2:66" ht="20.25" customHeight="1" x14ac:dyDescent="0.2">
      <c r="B92" s="3107"/>
      <c r="C92" s="3108"/>
      <c r="D92" s="3109"/>
      <c r="E92" s="3084"/>
      <c r="F92" s="3085"/>
      <c r="G92" s="3110"/>
      <c r="H92" s="3111"/>
      <c r="I92" s="1407"/>
      <c r="J92" s="1408">
        <f>G91</f>
        <v>0</v>
      </c>
      <c r="K92" s="1407"/>
      <c r="L92" s="1408">
        <f>M91</f>
        <v>0</v>
      </c>
      <c r="M92" s="3112"/>
      <c r="N92" s="3113"/>
      <c r="O92" s="3114"/>
      <c r="P92" s="3115"/>
      <c r="Q92" s="3115"/>
      <c r="R92" s="3111"/>
      <c r="S92" s="3058"/>
      <c r="T92" s="3059"/>
      <c r="U92" s="3059"/>
      <c r="V92" s="3059"/>
      <c r="W92" s="3060"/>
      <c r="X92" s="1402" t="s">
        <v>2344</v>
      </c>
      <c r="Y92" s="1403"/>
      <c r="Z92" s="1404"/>
      <c r="AA92" s="1390" t="str">
        <f>IF(AA91="","",VLOOKUP(AA91,'シフト記号表（従来型・ユニット型共通）'!$C$6:$L$47,10,FALSE))</f>
        <v/>
      </c>
      <c r="AB92" s="1391" t="str">
        <f>IF(AB91="","",VLOOKUP(AB91,'シフト記号表（従来型・ユニット型共通）'!$C$6:$L$47,10,FALSE))</f>
        <v/>
      </c>
      <c r="AC92" s="1391" t="str">
        <f>IF(AC91="","",VLOOKUP(AC91,'シフト記号表（従来型・ユニット型共通）'!$C$6:$L$47,10,FALSE))</f>
        <v/>
      </c>
      <c r="AD92" s="1391" t="str">
        <f>IF(AD91="","",VLOOKUP(AD91,'シフト記号表（従来型・ユニット型共通）'!$C$6:$L$47,10,FALSE))</f>
        <v/>
      </c>
      <c r="AE92" s="1391" t="str">
        <f>IF(AE91="","",VLOOKUP(AE91,'シフト記号表（従来型・ユニット型共通）'!$C$6:$L$47,10,FALSE))</f>
        <v/>
      </c>
      <c r="AF92" s="1391" t="str">
        <f>IF(AF91="","",VLOOKUP(AF91,'シフト記号表（従来型・ユニット型共通）'!$C$6:$L$47,10,FALSE))</f>
        <v/>
      </c>
      <c r="AG92" s="1392" t="str">
        <f>IF(AG91="","",VLOOKUP(AG91,'シフト記号表（従来型・ユニット型共通）'!$C$6:$L$47,10,FALSE))</f>
        <v/>
      </c>
      <c r="AH92" s="1390" t="str">
        <f>IF(AH91="","",VLOOKUP(AH91,'シフト記号表（従来型・ユニット型共通）'!$C$6:$L$47,10,FALSE))</f>
        <v/>
      </c>
      <c r="AI92" s="1391" t="str">
        <f>IF(AI91="","",VLOOKUP(AI91,'シフト記号表（従来型・ユニット型共通）'!$C$6:$L$47,10,FALSE))</f>
        <v/>
      </c>
      <c r="AJ92" s="1391" t="str">
        <f>IF(AJ91="","",VLOOKUP(AJ91,'シフト記号表（従来型・ユニット型共通）'!$C$6:$L$47,10,FALSE))</f>
        <v/>
      </c>
      <c r="AK92" s="1391" t="str">
        <f>IF(AK91="","",VLOOKUP(AK91,'シフト記号表（従来型・ユニット型共通）'!$C$6:$L$47,10,FALSE))</f>
        <v/>
      </c>
      <c r="AL92" s="1391" t="str">
        <f>IF(AL91="","",VLOOKUP(AL91,'シフト記号表（従来型・ユニット型共通）'!$C$6:$L$47,10,FALSE))</f>
        <v/>
      </c>
      <c r="AM92" s="1391" t="str">
        <f>IF(AM91="","",VLOOKUP(AM91,'シフト記号表（従来型・ユニット型共通）'!$C$6:$L$47,10,FALSE))</f>
        <v/>
      </c>
      <c r="AN92" s="1392" t="str">
        <f>IF(AN91="","",VLOOKUP(AN91,'シフト記号表（従来型・ユニット型共通）'!$C$6:$L$47,10,FALSE))</f>
        <v/>
      </c>
      <c r="AO92" s="1390" t="str">
        <f>IF(AO91="","",VLOOKUP(AO91,'シフト記号表（従来型・ユニット型共通）'!$C$6:$L$47,10,FALSE))</f>
        <v/>
      </c>
      <c r="AP92" s="1391" t="str">
        <f>IF(AP91="","",VLOOKUP(AP91,'シフト記号表（従来型・ユニット型共通）'!$C$6:$L$47,10,FALSE))</f>
        <v/>
      </c>
      <c r="AQ92" s="1391" t="str">
        <f>IF(AQ91="","",VLOOKUP(AQ91,'シフト記号表（従来型・ユニット型共通）'!$C$6:$L$47,10,FALSE))</f>
        <v/>
      </c>
      <c r="AR92" s="1391" t="str">
        <f>IF(AR91="","",VLOOKUP(AR91,'シフト記号表（従来型・ユニット型共通）'!$C$6:$L$47,10,FALSE))</f>
        <v/>
      </c>
      <c r="AS92" s="1391" t="str">
        <f>IF(AS91="","",VLOOKUP(AS91,'シフト記号表（従来型・ユニット型共通）'!$C$6:$L$47,10,FALSE))</f>
        <v/>
      </c>
      <c r="AT92" s="1391" t="str">
        <f>IF(AT91="","",VLOOKUP(AT91,'シフト記号表（従来型・ユニット型共通）'!$C$6:$L$47,10,FALSE))</f>
        <v/>
      </c>
      <c r="AU92" s="1392" t="str">
        <f>IF(AU91="","",VLOOKUP(AU91,'シフト記号表（従来型・ユニット型共通）'!$C$6:$L$47,10,FALSE))</f>
        <v/>
      </c>
      <c r="AV92" s="1390" t="str">
        <f>IF(AV91="","",VLOOKUP(AV91,'シフト記号表（従来型・ユニット型共通）'!$C$6:$L$47,10,FALSE))</f>
        <v/>
      </c>
      <c r="AW92" s="1391" t="str">
        <f>IF(AW91="","",VLOOKUP(AW91,'シフト記号表（従来型・ユニット型共通）'!$C$6:$L$47,10,FALSE))</f>
        <v/>
      </c>
      <c r="AX92" s="1391" t="str">
        <f>IF(AX91="","",VLOOKUP(AX91,'シフト記号表（従来型・ユニット型共通）'!$C$6:$L$47,10,FALSE))</f>
        <v/>
      </c>
      <c r="AY92" s="1391" t="str">
        <f>IF(AY91="","",VLOOKUP(AY91,'シフト記号表（従来型・ユニット型共通）'!$C$6:$L$47,10,FALSE))</f>
        <v/>
      </c>
      <c r="AZ92" s="1391" t="str">
        <f>IF(AZ91="","",VLOOKUP(AZ91,'シフト記号表（従来型・ユニット型共通）'!$C$6:$L$47,10,FALSE))</f>
        <v/>
      </c>
      <c r="BA92" s="1391" t="str">
        <f>IF(BA91="","",VLOOKUP(BA91,'シフト記号表（従来型・ユニット型共通）'!$C$6:$L$47,10,FALSE))</f>
        <v/>
      </c>
      <c r="BB92" s="1392" t="str">
        <f>IF(BB91="","",VLOOKUP(BB91,'シフト記号表（従来型・ユニット型共通）'!$C$6:$L$47,10,FALSE))</f>
        <v/>
      </c>
      <c r="BC92" s="1390" t="str">
        <f>IF(BC91="","",VLOOKUP(BC91,'シフト記号表（従来型・ユニット型共通）'!$C$6:$L$47,10,FALSE))</f>
        <v/>
      </c>
      <c r="BD92" s="1391" t="str">
        <f>IF(BD91="","",VLOOKUP(BD91,'シフト記号表（従来型・ユニット型共通）'!$C$6:$L$47,10,FALSE))</f>
        <v/>
      </c>
      <c r="BE92" s="1391" t="str">
        <f>IF(BE91="","",VLOOKUP(BE91,'シフト記号表（従来型・ユニット型共通）'!$C$6:$L$47,10,FALSE))</f>
        <v/>
      </c>
      <c r="BF92" s="3104">
        <f>IF($BI$3="４週",SUM(AA92:BB92),IF($BI$3="暦月",SUM(AA92:BE92),""))</f>
        <v>0</v>
      </c>
      <c r="BG92" s="3105"/>
      <c r="BH92" s="3106">
        <f>IF($BI$3="４週",BF92/4,IF($BI$3="暦月",(BF92/($BI$8/7)),""))</f>
        <v>0</v>
      </c>
      <c r="BI92" s="3105"/>
      <c r="BJ92" s="3101"/>
      <c r="BK92" s="3102"/>
      <c r="BL92" s="3102"/>
      <c r="BM92" s="3102"/>
      <c r="BN92" s="3103"/>
    </row>
    <row r="93" spans="2:66" ht="20.25" customHeight="1" x14ac:dyDescent="0.2">
      <c r="B93" s="3079">
        <f>B91+1</f>
        <v>39</v>
      </c>
      <c r="C93" s="3081"/>
      <c r="D93" s="3083"/>
      <c r="E93" s="3084"/>
      <c r="F93" s="3085"/>
      <c r="G93" s="3089"/>
      <c r="H93" s="3090"/>
      <c r="I93" s="1385"/>
      <c r="J93" s="1386"/>
      <c r="K93" s="1385"/>
      <c r="L93" s="1386"/>
      <c r="M93" s="3093"/>
      <c r="N93" s="3094"/>
      <c r="O93" s="3097"/>
      <c r="P93" s="3098"/>
      <c r="Q93" s="3098"/>
      <c r="R93" s="3090"/>
      <c r="S93" s="3058"/>
      <c r="T93" s="3059"/>
      <c r="U93" s="3059"/>
      <c r="V93" s="3059"/>
      <c r="W93" s="3060"/>
      <c r="X93" s="1405" t="s">
        <v>2341</v>
      </c>
      <c r="Z93" s="1406"/>
      <c r="AA93" s="1398"/>
      <c r="AB93" s="1399"/>
      <c r="AC93" s="1399"/>
      <c r="AD93" s="1399"/>
      <c r="AE93" s="1399"/>
      <c r="AF93" s="1399"/>
      <c r="AG93" s="1400"/>
      <c r="AH93" s="1398"/>
      <c r="AI93" s="1399"/>
      <c r="AJ93" s="1399"/>
      <c r="AK93" s="1399"/>
      <c r="AL93" s="1399"/>
      <c r="AM93" s="1399"/>
      <c r="AN93" s="1400"/>
      <c r="AO93" s="1398"/>
      <c r="AP93" s="1399"/>
      <c r="AQ93" s="1399"/>
      <c r="AR93" s="1399"/>
      <c r="AS93" s="1399"/>
      <c r="AT93" s="1399"/>
      <c r="AU93" s="1400"/>
      <c r="AV93" s="1398"/>
      <c r="AW93" s="1399"/>
      <c r="AX93" s="1399"/>
      <c r="AY93" s="1399"/>
      <c r="AZ93" s="1399"/>
      <c r="BA93" s="1399"/>
      <c r="BB93" s="1400"/>
      <c r="BC93" s="1398"/>
      <c r="BD93" s="1399"/>
      <c r="BE93" s="1401"/>
      <c r="BF93" s="3064"/>
      <c r="BG93" s="3065"/>
      <c r="BH93" s="3066"/>
      <c r="BI93" s="3067"/>
      <c r="BJ93" s="3068"/>
      <c r="BK93" s="3069"/>
      <c r="BL93" s="3069"/>
      <c r="BM93" s="3069"/>
      <c r="BN93" s="3070"/>
    </row>
    <row r="94" spans="2:66" ht="20.25" customHeight="1" x14ac:dyDescent="0.2">
      <c r="B94" s="3107"/>
      <c r="C94" s="3108"/>
      <c r="D94" s="3109"/>
      <c r="E94" s="3084"/>
      <c r="F94" s="3085"/>
      <c r="G94" s="3110"/>
      <c r="H94" s="3111"/>
      <c r="I94" s="1407"/>
      <c r="J94" s="1408">
        <f>G93</f>
        <v>0</v>
      </c>
      <c r="K94" s="1407"/>
      <c r="L94" s="1408">
        <f>M93</f>
        <v>0</v>
      </c>
      <c r="M94" s="3112"/>
      <c r="N94" s="3113"/>
      <c r="O94" s="3114"/>
      <c r="P94" s="3115"/>
      <c r="Q94" s="3115"/>
      <c r="R94" s="3111"/>
      <c r="S94" s="3058"/>
      <c r="T94" s="3059"/>
      <c r="U94" s="3059"/>
      <c r="V94" s="3059"/>
      <c r="W94" s="3060"/>
      <c r="X94" s="1402" t="s">
        <v>2344</v>
      </c>
      <c r="Y94" s="1403"/>
      <c r="Z94" s="1404"/>
      <c r="AA94" s="1390" t="str">
        <f>IF(AA93="","",VLOOKUP(AA93,'シフト記号表（従来型・ユニット型共通）'!$C$6:$L$47,10,FALSE))</f>
        <v/>
      </c>
      <c r="AB94" s="1391" t="str">
        <f>IF(AB93="","",VLOOKUP(AB93,'シフト記号表（従来型・ユニット型共通）'!$C$6:$L$47,10,FALSE))</f>
        <v/>
      </c>
      <c r="AC94" s="1391" t="str">
        <f>IF(AC93="","",VLOOKUP(AC93,'シフト記号表（従来型・ユニット型共通）'!$C$6:$L$47,10,FALSE))</f>
        <v/>
      </c>
      <c r="AD94" s="1391" t="str">
        <f>IF(AD93="","",VLOOKUP(AD93,'シフト記号表（従来型・ユニット型共通）'!$C$6:$L$47,10,FALSE))</f>
        <v/>
      </c>
      <c r="AE94" s="1391" t="str">
        <f>IF(AE93="","",VLOOKUP(AE93,'シフト記号表（従来型・ユニット型共通）'!$C$6:$L$47,10,FALSE))</f>
        <v/>
      </c>
      <c r="AF94" s="1391" t="str">
        <f>IF(AF93="","",VLOOKUP(AF93,'シフト記号表（従来型・ユニット型共通）'!$C$6:$L$47,10,FALSE))</f>
        <v/>
      </c>
      <c r="AG94" s="1392" t="str">
        <f>IF(AG93="","",VLOOKUP(AG93,'シフト記号表（従来型・ユニット型共通）'!$C$6:$L$47,10,FALSE))</f>
        <v/>
      </c>
      <c r="AH94" s="1390" t="str">
        <f>IF(AH93="","",VLOOKUP(AH93,'シフト記号表（従来型・ユニット型共通）'!$C$6:$L$47,10,FALSE))</f>
        <v/>
      </c>
      <c r="AI94" s="1391" t="str">
        <f>IF(AI93="","",VLOOKUP(AI93,'シフト記号表（従来型・ユニット型共通）'!$C$6:$L$47,10,FALSE))</f>
        <v/>
      </c>
      <c r="AJ94" s="1391" t="str">
        <f>IF(AJ93="","",VLOOKUP(AJ93,'シフト記号表（従来型・ユニット型共通）'!$C$6:$L$47,10,FALSE))</f>
        <v/>
      </c>
      <c r="AK94" s="1391" t="str">
        <f>IF(AK93="","",VLOOKUP(AK93,'シフト記号表（従来型・ユニット型共通）'!$C$6:$L$47,10,FALSE))</f>
        <v/>
      </c>
      <c r="AL94" s="1391" t="str">
        <f>IF(AL93="","",VLOOKUP(AL93,'シフト記号表（従来型・ユニット型共通）'!$C$6:$L$47,10,FALSE))</f>
        <v/>
      </c>
      <c r="AM94" s="1391" t="str">
        <f>IF(AM93="","",VLOOKUP(AM93,'シフト記号表（従来型・ユニット型共通）'!$C$6:$L$47,10,FALSE))</f>
        <v/>
      </c>
      <c r="AN94" s="1392" t="str">
        <f>IF(AN93="","",VLOOKUP(AN93,'シフト記号表（従来型・ユニット型共通）'!$C$6:$L$47,10,FALSE))</f>
        <v/>
      </c>
      <c r="AO94" s="1390" t="str">
        <f>IF(AO93="","",VLOOKUP(AO93,'シフト記号表（従来型・ユニット型共通）'!$C$6:$L$47,10,FALSE))</f>
        <v/>
      </c>
      <c r="AP94" s="1391" t="str">
        <f>IF(AP93="","",VLOOKUP(AP93,'シフト記号表（従来型・ユニット型共通）'!$C$6:$L$47,10,FALSE))</f>
        <v/>
      </c>
      <c r="AQ94" s="1391" t="str">
        <f>IF(AQ93="","",VLOOKUP(AQ93,'シフト記号表（従来型・ユニット型共通）'!$C$6:$L$47,10,FALSE))</f>
        <v/>
      </c>
      <c r="AR94" s="1391" t="str">
        <f>IF(AR93="","",VLOOKUP(AR93,'シフト記号表（従来型・ユニット型共通）'!$C$6:$L$47,10,FALSE))</f>
        <v/>
      </c>
      <c r="AS94" s="1391" t="str">
        <f>IF(AS93="","",VLOOKUP(AS93,'シフト記号表（従来型・ユニット型共通）'!$C$6:$L$47,10,FALSE))</f>
        <v/>
      </c>
      <c r="AT94" s="1391" t="str">
        <f>IF(AT93="","",VLOOKUP(AT93,'シフト記号表（従来型・ユニット型共通）'!$C$6:$L$47,10,FALSE))</f>
        <v/>
      </c>
      <c r="AU94" s="1392" t="str">
        <f>IF(AU93="","",VLOOKUP(AU93,'シフト記号表（従来型・ユニット型共通）'!$C$6:$L$47,10,FALSE))</f>
        <v/>
      </c>
      <c r="AV94" s="1390" t="str">
        <f>IF(AV93="","",VLOOKUP(AV93,'シフト記号表（従来型・ユニット型共通）'!$C$6:$L$47,10,FALSE))</f>
        <v/>
      </c>
      <c r="AW94" s="1391" t="str">
        <f>IF(AW93="","",VLOOKUP(AW93,'シフト記号表（従来型・ユニット型共通）'!$C$6:$L$47,10,FALSE))</f>
        <v/>
      </c>
      <c r="AX94" s="1391" t="str">
        <f>IF(AX93="","",VLOOKUP(AX93,'シフト記号表（従来型・ユニット型共通）'!$C$6:$L$47,10,FALSE))</f>
        <v/>
      </c>
      <c r="AY94" s="1391" t="str">
        <f>IF(AY93="","",VLOOKUP(AY93,'シフト記号表（従来型・ユニット型共通）'!$C$6:$L$47,10,FALSE))</f>
        <v/>
      </c>
      <c r="AZ94" s="1391" t="str">
        <f>IF(AZ93="","",VLOOKUP(AZ93,'シフト記号表（従来型・ユニット型共通）'!$C$6:$L$47,10,FALSE))</f>
        <v/>
      </c>
      <c r="BA94" s="1391" t="str">
        <f>IF(BA93="","",VLOOKUP(BA93,'シフト記号表（従来型・ユニット型共通）'!$C$6:$L$47,10,FALSE))</f>
        <v/>
      </c>
      <c r="BB94" s="1392" t="str">
        <f>IF(BB93="","",VLOOKUP(BB93,'シフト記号表（従来型・ユニット型共通）'!$C$6:$L$47,10,FALSE))</f>
        <v/>
      </c>
      <c r="BC94" s="1390" t="str">
        <f>IF(BC93="","",VLOOKUP(BC93,'シフト記号表（従来型・ユニット型共通）'!$C$6:$L$47,10,FALSE))</f>
        <v/>
      </c>
      <c r="BD94" s="1391" t="str">
        <f>IF(BD93="","",VLOOKUP(BD93,'シフト記号表（従来型・ユニット型共通）'!$C$6:$L$47,10,FALSE))</f>
        <v/>
      </c>
      <c r="BE94" s="1391" t="str">
        <f>IF(BE93="","",VLOOKUP(BE93,'シフト記号表（従来型・ユニット型共通）'!$C$6:$L$47,10,FALSE))</f>
        <v/>
      </c>
      <c r="BF94" s="3104">
        <f>IF($BI$3="４週",SUM(AA94:BB94),IF($BI$3="暦月",SUM(AA94:BE94),""))</f>
        <v>0</v>
      </c>
      <c r="BG94" s="3105"/>
      <c r="BH94" s="3106">
        <f>IF($BI$3="４週",BF94/4,IF($BI$3="暦月",(BF94/($BI$8/7)),""))</f>
        <v>0</v>
      </c>
      <c r="BI94" s="3105"/>
      <c r="BJ94" s="3101"/>
      <c r="BK94" s="3102"/>
      <c r="BL94" s="3102"/>
      <c r="BM94" s="3102"/>
      <c r="BN94" s="3103"/>
    </row>
    <row r="95" spans="2:66" ht="20.25" customHeight="1" x14ac:dyDescent="0.2">
      <c r="B95" s="3079">
        <f>B93+1</f>
        <v>40</v>
      </c>
      <c r="C95" s="3081"/>
      <c r="D95" s="3083"/>
      <c r="E95" s="3084"/>
      <c r="F95" s="3085"/>
      <c r="G95" s="3089"/>
      <c r="H95" s="3090"/>
      <c r="I95" s="1385"/>
      <c r="J95" s="1386"/>
      <c r="K95" s="1385"/>
      <c r="L95" s="1386"/>
      <c r="M95" s="3093"/>
      <c r="N95" s="3094"/>
      <c r="O95" s="3097"/>
      <c r="P95" s="3098"/>
      <c r="Q95" s="3098"/>
      <c r="R95" s="3090"/>
      <c r="S95" s="3058"/>
      <c r="T95" s="3059"/>
      <c r="U95" s="3059"/>
      <c r="V95" s="3059"/>
      <c r="W95" s="3060"/>
      <c r="X95" s="1405" t="s">
        <v>2341</v>
      </c>
      <c r="Z95" s="1406"/>
      <c r="AA95" s="1398"/>
      <c r="AB95" s="1399"/>
      <c r="AC95" s="1399"/>
      <c r="AD95" s="1399"/>
      <c r="AE95" s="1399"/>
      <c r="AF95" s="1399"/>
      <c r="AG95" s="1400"/>
      <c r="AH95" s="1398"/>
      <c r="AI95" s="1399"/>
      <c r="AJ95" s="1399"/>
      <c r="AK95" s="1399"/>
      <c r="AL95" s="1399"/>
      <c r="AM95" s="1399"/>
      <c r="AN95" s="1400"/>
      <c r="AO95" s="1398"/>
      <c r="AP95" s="1399"/>
      <c r="AQ95" s="1399"/>
      <c r="AR95" s="1399"/>
      <c r="AS95" s="1399"/>
      <c r="AT95" s="1399"/>
      <c r="AU95" s="1400"/>
      <c r="AV95" s="1398"/>
      <c r="AW95" s="1399"/>
      <c r="AX95" s="1399"/>
      <c r="AY95" s="1399"/>
      <c r="AZ95" s="1399"/>
      <c r="BA95" s="1399"/>
      <c r="BB95" s="1400"/>
      <c r="BC95" s="1398"/>
      <c r="BD95" s="1399"/>
      <c r="BE95" s="1401"/>
      <c r="BF95" s="3064"/>
      <c r="BG95" s="3065"/>
      <c r="BH95" s="3066"/>
      <c r="BI95" s="3067"/>
      <c r="BJ95" s="3068"/>
      <c r="BK95" s="3069"/>
      <c r="BL95" s="3069"/>
      <c r="BM95" s="3069"/>
      <c r="BN95" s="3070"/>
    </row>
    <row r="96" spans="2:66" ht="20.25" customHeight="1" x14ac:dyDescent="0.2">
      <c r="B96" s="3107"/>
      <c r="C96" s="3108"/>
      <c r="D96" s="3109"/>
      <c r="E96" s="3084"/>
      <c r="F96" s="3085"/>
      <c r="G96" s="3110"/>
      <c r="H96" s="3111"/>
      <c r="I96" s="1407"/>
      <c r="J96" s="1408">
        <f>G95</f>
        <v>0</v>
      </c>
      <c r="K96" s="1407"/>
      <c r="L96" s="1408">
        <f>M95</f>
        <v>0</v>
      </c>
      <c r="M96" s="3112"/>
      <c r="N96" s="3113"/>
      <c r="O96" s="3114"/>
      <c r="P96" s="3115"/>
      <c r="Q96" s="3115"/>
      <c r="R96" s="3111"/>
      <c r="S96" s="3058"/>
      <c r="T96" s="3059"/>
      <c r="U96" s="3059"/>
      <c r="V96" s="3059"/>
      <c r="W96" s="3060"/>
      <c r="X96" s="1402" t="s">
        <v>2344</v>
      </c>
      <c r="Y96" s="1403"/>
      <c r="Z96" s="1404"/>
      <c r="AA96" s="1390" t="str">
        <f>IF(AA95="","",VLOOKUP(AA95,'シフト記号表（従来型・ユニット型共通）'!$C$6:$L$47,10,FALSE))</f>
        <v/>
      </c>
      <c r="AB96" s="1391" t="str">
        <f>IF(AB95="","",VLOOKUP(AB95,'シフト記号表（従来型・ユニット型共通）'!$C$6:$L$47,10,FALSE))</f>
        <v/>
      </c>
      <c r="AC96" s="1391" t="str">
        <f>IF(AC95="","",VLOOKUP(AC95,'シフト記号表（従来型・ユニット型共通）'!$C$6:$L$47,10,FALSE))</f>
        <v/>
      </c>
      <c r="AD96" s="1391" t="str">
        <f>IF(AD95="","",VLOOKUP(AD95,'シフト記号表（従来型・ユニット型共通）'!$C$6:$L$47,10,FALSE))</f>
        <v/>
      </c>
      <c r="AE96" s="1391" t="str">
        <f>IF(AE95="","",VLOOKUP(AE95,'シフト記号表（従来型・ユニット型共通）'!$C$6:$L$47,10,FALSE))</f>
        <v/>
      </c>
      <c r="AF96" s="1391" t="str">
        <f>IF(AF95="","",VLOOKUP(AF95,'シフト記号表（従来型・ユニット型共通）'!$C$6:$L$47,10,FALSE))</f>
        <v/>
      </c>
      <c r="AG96" s="1392" t="str">
        <f>IF(AG95="","",VLOOKUP(AG95,'シフト記号表（従来型・ユニット型共通）'!$C$6:$L$47,10,FALSE))</f>
        <v/>
      </c>
      <c r="AH96" s="1390" t="str">
        <f>IF(AH95="","",VLOOKUP(AH95,'シフト記号表（従来型・ユニット型共通）'!$C$6:$L$47,10,FALSE))</f>
        <v/>
      </c>
      <c r="AI96" s="1391" t="str">
        <f>IF(AI95="","",VLOOKUP(AI95,'シフト記号表（従来型・ユニット型共通）'!$C$6:$L$47,10,FALSE))</f>
        <v/>
      </c>
      <c r="AJ96" s="1391" t="str">
        <f>IF(AJ95="","",VLOOKUP(AJ95,'シフト記号表（従来型・ユニット型共通）'!$C$6:$L$47,10,FALSE))</f>
        <v/>
      </c>
      <c r="AK96" s="1391" t="str">
        <f>IF(AK95="","",VLOOKUP(AK95,'シフト記号表（従来型・ユニット型共通）'!$C$6:$L$47,10,FALSE))</f>
        <v/>
      </c>
      <c r="AL96" s="1391" t="str">
        <f>IF(AL95="","",VLOOKUP(AL95,'シフト記号表（従来型・ユニット型共通）'!$C$6:$L$47,10,FALSE))</f>
        <v/>
      </c>
      <c r="AM96" s="1391" t="str">
        <f>IF(AM95="","",VLOOKUP(AM95,'シフト記号表（従来型・ユニット型共通）'!$C$6:$L$47,10,FALSE))</f>
        <v/>
      </c>
      <c r="AN96" s="1392" t="str">
        <f>IF(AN95="","",VLOOKUP(AN95,'シフト記号表（従来型・ユニット型共通）'!$C$6:$L$47,10,FALSE))</f>
        <v/>
      </c>
      <c r="AO96" s="1390" t="str">
        <f>IF(AO95="","",VLOOKUP(AO95,'シフト記号表（従来型・ユニット型共通）'!$C$6:$L$47,10,FALSE))</f>
        <v/>
      </c>
      <c r="AP96" s="1391" t="str">
        <f>IF(AP95="","",VLOOKUP(AP95,'シフト記号表（従来型・ユニット型共通）'!$C$6:$L$47,10,FALSE))</f>
        <v/>
      </c>
      <c r="AQ96" s="1391" t="str">
        <f>IF(AQ95="","",VLOOKUP(AQ95,'シフト記号表（従来型・ユニット型共通）'!$C$6:$L$47,10,FALSE))</f>
        <v/>
      </c>
      <c r="AR96" s="1391" t="str">
        <f>IF(AR95="","",VLOOKUP(AR95,'シフト記号表（従来型・ユニット型共通）'!$C$6:$L$47,10,FALSE))</f>
        <v/>
      </c>
      <c r="AS96" s="1391" t="str">
        <f>IF(AS95="","",VLOOKUP(AS95,'シフト記号表（従来型・ユニット型共通）'!$C$6:$L$47,10,FALSE))</f>
        <v/>
      </c>
      <c r="AT96" s="1391" t="str">
        <f>IF(AT95="","",VLOOKUP(AT95,'シフト記号表（従来型・ユニット型共通）'!$C$6:$L$47,10,FALSE))</f>
        <v/>
      </c>
      <c r="AU96" s="1392" t="str">
        <f>IF(AU95="","",VLOOKUP(AU95,'シフト記号表（従来型・ユニット型共通）'!$C$6:$L$47,10,FALSE))</f>
        <v/>
      </c>
      <c r="AV96" s="1390" t="str">
        <f>IF(AV95="","",VLOOKUP(AV95,'シフト記号表（従来型・ユニット型共通）'!$C$6:$L$47,10,FALSE))</f>
        <v/>
      </c>
      <c r="AW96" s="1391" t="str">
        <f>IF(AW95="","",VLOOKUP(AW95,'シフト記号表（従来型・ユニット型共通）'!$C$6:$L$47,10,FALSE))</f>
        <v/>
      </c>
      <c r="AX96" s="1391" t="str">
        <f>IF(AX95="","",VLOOKUP(AX95,'シフト記号表（従来型・ユニット型共通）'!$C$6:$L$47,10,FALSE))</f>
        <v/>
      </c>
      <c r="AY96" s="1391" t="str">
        <f>IF(AY95="","",VLOOKUP(AY95,'シフト記号表（従来型・ユニット型共通）'!$C$6:$L$47,10,FALSE))</f>
        <v/>
      </c>
      <c r="AZ96" s="1391" t="str">
        <f>IF(AZ95="","",VLOOKUP(AZ95,'シフト記号表（従来型・ユニット型共通）'!$C$6:$L$47,10,FALSE))</f>
        <v/>
      </c>
      <c r="BA96" s="1391" t="str">
        <f>IF(BA95="","",VLOOKUP(BA95,'シフト記号表（従来型・ユニット型共通）'!$C$6:$L$47,10,FALSE))</f>
        <v/>
      </c>
      <c r="BB96" s="1392" t="str">
        <f>IF(BB95="","",VLOOKUP(BB95,'シフト記号表（従来型・ユニット型共通）'!$C$6:$L$47,10,FALSE))</f>
        <v/>
      </c>
      <c r="BC96" s="1390" t="str">
        <f>IF(BC95="","",VLOOKUP(BC95,'シフト記号表（従来型・ユニット型共通）'!$C$6:$L$47,10,FALSE))</f>
        <v/>
      </c>
      <c r="BD96" s="1391" t="str">
        <f>IF(BD95="","",VLOOKUP(BD95,'シフト記号表（従来型・ユニット型共通）'!$C$6:$L$47,10,FALSE))</f>
        <v/>
      </c>
      <c r="BE96" s="1391" t="str">
        <f>IF(BE95="","",VLOOKUP(BE95,'シフト記号表（従来型・ユニット型共通）'!$C$6:$L$47,10,FALSE))</f>
        <v/>
      </c>
      <c r="BF96" s="3104">
        <f>IF($BI$3="４週",SUM(AA96:BB96),IF($BI$3="暦月",SUM(AA96:BE96),""))</f>
        <v>0</v>
      </c>
      <c r="BG96" s="3105"/>
      <c r="BH96" s="3106">
        <f>IF($BI$3="４週",BF96/4,IF($BI$3="暦月",(BF96/($BI$8/7)),""))</f>
        <v>0</v>
      </c>
      <c r="BI96" s="3105"/>
      <c r="BJ96" s="3101"/>
      <c r="BK96" s="3102"/>
      <c r="BL96" s="3102"/>
      <c r="BM96" s="3102"/>
      <c r="BN96" s="3103"/>
    </row>
    <row r="97" spans="2:66" ht="20.25" customHeight="1" x14ac:dyDescent="0.2">
      <c r="B97" s="3079">
        <f>B95+1</f>
        <v>41</v>
      </c>
      <c r="C97" s="3081"/>
      <c r="D97" s="3083"/>
      <c r="E97" s="3084"/>
      <c r="F97" s="3085"/>
      <c r="G97" s="3089"/>
      <c r="H97" s="3090"/>
      <c r="I97" s="1385"/>
      <c r="J97" s="1386"/>
      <c r="K97" s="1385"/>
      <c r="L97" s="1386"/>
      <c r="M97" s="3093"/>
      <c r="N97" s="3094"/>
      <c r="O97" s="3097"/>
      <c r="P97" s="3098"/>
      <c r="Q97" s="3098"/>
      <c r="R97" s="3090"/>
      <c r="S97" s="3058"/>
      <c r="T97" s="3059"/>
      <c r="U97" s="3059"/>
      <c r="V97" s="3059"/>
      <c r="W97" s="3060"/>
      <c r="X97" s="1405" t="s">
        <v>2341</v>
      </c>
      <c r="Z97" s="1406"/>
      <c r="AA97" s="1398"/>
      <c r="AB97" s="1399"/>
      <c r="AC97" s="1399"/>
      <c r="AD97" s="1399"/>
      <c r="AE97" s="1399"/>
      <c r="AF97" s="1399"/>
      <c r="AG97" s="1400"/>
      <c r="AH97" s="1398"/>
      <c r="AI97" s="1399"/>
      <c r="AJ97" s="1399"/>
      <c r="AK97" s="1399"/>
      <c r="AL97" s="1399"/>
      <c r="AM97" s="1399"/>
      <c r="AN97" s="1400"/>
      <c r="AO97" s="1398"/>
      <c r="AP97" s="1399"/>
      <c r="AQ97" s="1399"/>
      <c r="AR97" s="1399"/>
      <c r="AS97" s="1399"/>
      <c r="AT97" s="1399"/>
      <c r="AU97" s="1400"/>
      <c r="AV97" s="1398"/>
      <c r="AW97" s="1399"/>
      <c r="AX97" s="1399"/>
      <c r="AY97" s="1399"/>
      <c r="AZ97" s="1399"/>
      <c r="BA97" s="1399"/>
      <c r="BB97" s="1400"/>
      <c r="BC97" s="1398"/>
      <c r="BD97" s="1399"/>
      <c r="BE97" s="1401"/>
      <c r="BF97" s="3064"/>
      <c r="BG97" s="3065"/>
      <c r="BH97" s="3066"/>
      <c r="BI97" s="3067"/>
      <c r="BJ97" s="3068"/>
      <c r="BK97" s="3069"/>
      <c r="BL97" s="3069"/>
      <c r="BM97" s="3069"/>
      <c r="BN97" s="3070"/>
    </row>
    <row r="98" spans="2:66" ht="20.25" customHeight="1" x14ac:dyDescent="0.2">
      <c r="B98" s="3107"/>
      <c r="C98" s="3108"/>
      <c r="D98" s="3109"/>
      <c r="E98" s="3084"/>
      <c r="F98" s="3085"/>
      <c r="G98" s="3110"/>
      <c r="H98" s="3111"/>
      <c r="I98" s="1407"/>
      <c r="J98" s="1408">
        <f>G97</f>
        <v>0</v>
      </c>
      <c r="K98" s="1407"/>
      <c r="L98" s="1408">
        <f>M97</f>
        <v>0</v>
      </c>
      <c r="M98" s="3112"/>
      <c r="N98" s="3113"/>
      <c r="O98" s="3114"/>
      <c r="P98" s="3115"/>
      <c r="Q98" s="3115"/>
      <c r="R98" s="3111"/>
      <c r="S98" s="3058"/>
      <c r="T98" s="3059"/>
      <c r="U98" s="3059"/>
      <c r="V98" s="3059"/>
      <c r="W98" s="3060"/>
      <c r="X98" s="1402" t="s">
        <v>2344</v>
      </c>
      <c r="Y98" s="1403"/>
      <c r="Z98" s="1404"/>
      <c r="AA98" s="1390" t="str">
        <f>IF(AA97="","",VLOOKUP(AA97,'シフト記号表（従来型・ユニット型共通）'!$C$6:$L$47,10,FALSE))</f>
        <v/>
      </c>
      <c r="AB98" s="1391" t="str">
        <f>IF(AB97="","",VLOOKUP(AB97,'シフト記号表（従来型・ユニット型共通）'!$C$6:$L$47,10,FALSE))</f>
        <v/>
      </c>
      <c r="AC98" s="1391" t="str">
        <f>IF(AC97="","",VLOOKUP(AC97,'シフト記号表（従来型・ユニット型共通）'!$C$6:$L$47,10,FALSE))</f>
        <v/>
      </c>
      <c r="AD98" s="1391" t="str">
        <f>IF(AD97="","",VLOOKUP(AD97,'シフト記号表（従来型・ユニット型共通）'!$C$6:$L$47,10,FALSE))</f>
        <v/>
      </c>
      <c r="AE98" s="1391" t="str">
        <f>IF(AE97="","",VLOOKUP(AE97,'シフト記号表（従来型・ユニット型共通）'!$C$6:$L$47,10,FALSE))</f>
        <v/>
      </c>
      <c r="AF98" s="1391" t="str">
        <f>IF(AF97="","",VLOOKUP(AF97,'シフト記号表（従来型・ユニット型共通）'!$C$6:$L$47,10,FALSE))</f>
        <v/>
      </c>
      <c r="AG98" s="1392" t="str">
        <f>IF(AG97="","",VLOOKUP(AG97,'シフト記号表（従来型・ユニット型共通）'!$C$6:$L$47,10,FALSE))</f>
        <v/>
      </c>
      <c r="AH98" s="1390" t="str">
        <f>IF(AH97="","",VLOOKUP(AH97,'シフト記号表（従来型・ユニット型共通）'!$C$6:$L$47,10,FALSE))</f>
        <v/>
      </c>
      <c r="AI98" s="1391" t="str">
        <f>IF(AI97="","",VLOOKUP(AI97,'シフト記号表（従来型・ユニット型共通）'!$C$6:$L$47,10,FALSE))</f>
        <v/>
      </c>
      <c r="AJ98" s="1391" t="str">
        <f>IF(AJ97="","",VLOOKUP(AJ97,'シフト記号表（従来型・ユニット型共通）'!$C$6:$L$47,10,FALSE))</f>
        <v/>
      </c>
      <c r="AK98" s="1391" t="str">
        <f>IF(AK97="","",VLOOKUP(AK97,'シフト記号表（従来型・ユニット型共通）'!$C$6:$L$47,10,FALSE))</f>
        <v/>
      </c>
      <c r="AL98" s="1391" t="str">
        <f>IF(AL97="","",VLOOKUP(AL97,'シフト記号表（従来型・ユニット型共通）'!$C$6:$L$47,10,FALSE))</f>
        <v/>
      </c>
      <c r="AM98" s="1391" t="str">
        <f>IF(AM97="","",VLOOKUP(AM97,'シフト記号表（従来型・ユニット型共通）'!$C$6:$L$47,10,FALSE))</f>
        <v/>
      </c>
      <c r="AN98" s="1392" t="str">
        <f>IF(AN97="","",VLOOKUP(AN97,'シフト記号表（従来型・ユニット型共通）'!$C$6:$L$47,10,FALSE))</f>
        <v/>
      </c>
      <c r="AO98" s="1390" t="str">
        <f>IF(AO97="","",VLOOKUP(AO97,'シフト記号表（従来型・ユニット型共通）'!$C$6:$L$47,10,FALSE))</f>
        <v/>
      </c>
      <c r="AP98" s="1391" t="str">
        <f>IF(AP97="","",VLOOKUP(AP97,'シフト記号表（従来型・ユニット型共通）'!$C$6:$L$47,10,FALSE))</f>
        <v/>
      </c>
      <c r="AQ98" s="1391" t="str">
        <f>IF(AQ97="","",VLOOKUP(AQ97,'シフト記号表（従来型・ユニット型共通）'!$C$6:$L$47,10,FALSE))</f>
        <v/>
      </c>
      <c r="AR98" s="1391" t="str">
        <f>IF(AR97="","",VLOOKUP(AR97,'シフト記号表（従来型・ユニット型共通）'!$C$6:$L$47,10,FALSE))</f>
        <v/>
      </c>
      <c r="AS98" s="1391" t="str">
        <f>IF(AS97="","",VLOOKUP(AS97,'シフト記号表（従来型・ユニット型共通）'!$C$6:$L$47,10,FALSE))</f>
        <v/>
      </c>
      <c r="AT98" s="1391" t="str">
        <f>IF(AT97="","",VLOOKUP(AT97,'シフト記号表（従来型・ユニット型共通）'!$C$6:$L$47,10,FALSE))</f>
        <v/>
      </c>
      <c r="AU98" s="1392" t="str">
        <f>IF(AU97="","",VLOOKUP(AU97,'シフト記号表（従来型・ユニット型共通）'!$C$6:$L$47,10,FALSE))</f>
        <v/>
      </c>
      <c r="AV98" s="1390" t="str">
        <f>IF(AV97="","",VLOOKUP(AV97,'シフト記号表（従来型・ユニット型共通）'!$C$6:$L$47,10,FALSE))</f>
        <v/>
      </c>
      <c r="AW98" s="1391" t="str">
        <f>IF(AW97="","",VLOOKUP(AW97,'シフト記号表（従来型・ユニット型共通）'!$C$6:$L$47,10,FALSE))</f>
        <v/>
      </c>
      <c r="AX98" s="1391" t="str">
        <f>IF(AX97="","",VLOOKUP(AX97,'シフト記号表（従来型・ユニット型共通）'!$C$6:$L$47,10,FALSE))</f>
        <v/>
      </c>
      <c r="AY98" s="1391" t="str">
        <f>IF(AY97="","",VLOOKUP(AY97,'シフト記号表（従来型・ユニット型共通）'!$C$6:$L$47,10,FALSE))</f>
        <v/>
      </c>
      <c r="AZ98" s="1391" t="str">
        <f>IF(AZ97="","",VLOOKUP(AZ97,'シフト記号表（従来型・ユニット型共通）'!$C$6:$L$47,10,FALSE))</f>
        <v/>
      </c>
      <c r="BA98" s="1391" t="str">
        <f>IF(BA97="","",VLOOKUP(BA97,'シフト記号表（従来型・ユニット型共通）'!$C$6:$L$47,10,FALSE))</f>
        <v/>
      </c>
      <c r="BB98" s="1392" t="str">
        <f>IF(BB97="","",VLOOKUP(BB97,'シフト記号表（従来型・ユニット型共通）'!$C$6:$L$47,10,FALSE))</f>
        <v/>
      </c>
      <c r="BC98" s="1390" t="str">
        <f>IF(BC97="","",VLOOKUP(BC97,'シフト記号表（従来型・ユニット型共通）'!$C$6:$L$47,10,FALSE))</f>
        <v/>
      </c>
      <c r="BD98" s="1391" t="str">
        <f>IF(BD97="","",VLOOKUP(BD97,'シフト記号表（従来型・ユニット型共通）'!$C$6:$L$47,10,FALSE))</f>
        <v/>
      </c>
      <c r="BE98" s="1391" t="str">
        <f>IF(BE97="","",VLOOKUP(BE97,'シフト記号表（従来型・ユニット型共通）'!$C$6:$L$47,10,FALSE))</f>
        <v/>
      </c>
      <c r="BF98" s="3104">
        <f>IF($BI$3="４週",SUM(AA98:BB98),IF($BI$3="暦月",SUM(AA98:BE98),""))</f>
        <v>0</v>
      </c>
      <c r="BG98" s="3105"/>
      <c r="BH98" s="3106">
        <f>IF($BI$3="４週",BF98/4,IF($BI$3="暦月",(BF98/($BI$8/7)),""))</f>
        <v>0</v>
      </c>
      <c r="BI98" s="3105"/>
      <c r="BJ98" s="3101"/>
      <c r="BK98" s="3102"/>
      <c r="BL98" s="3102"/>
      <c r="BM98" s="3102"/>
      <c r="BN98" s="3103"/>
    </row>
    <row r="99" spans="2:66" ht="20.25" customHeight="1" x14ac:dyDescent="0.2">
      <c r="B99" s="3079">
        <f>B97+1</f>
        <v>42</v>
      </c>
      <c r="C99" s="3081"/>
      <c r="D99" s="3083"/>
      <c r="E99" s="3084"/>
      <c r="F99" s="3085"/>
      <c r="G99" s="3089"/>
      <c r="H99" s="3090"/>
      <c r="I99" s="1385"/>
      <c r="J99" s="1386"/>
      <c r="K99" s="1385"/>
      <c r="L99" s="1386"/>
      <c r="M99" s="3093"/>
      <c r="N99" s="3094"/>
      <c r="O99" s="3097"/>
      <c r="P99" s="3098"/>
      <c r="Q99" s="3098"/>
      <c r="R99" s="3090"/>
      <c r="S99" s="3058"/>
      <c r="T99" s="3059"/>
      <c r="U99" s="3059"/>
      <c r="V99" s="3059"/>
      <c r="W99" s="3060"/>
      <c r="X99" s="1405" t="s">
        <v>2341</v>
      </c>
      <c r="Z99" s="1406"/>
      <c r="AA99" s="1398"/>
      <c r="AB99" s="1399"/>
      <c r="AC99" s="1399"/>
      <c r="AD99" s="1399"/>
      <c r="AE99" s="1399"/>
      <c r="AF99" s="1399"/>
      <c r="AG99" s="1400"/>
      <c r="AH99" s="1398"/>
      <c r="AI99" s="1399"/>
      <c r="AJ99" s="1399"/>
      <c r="AK99" s="1399"/>
      <c r="AL99" s="1399"/>
      <c r="AM99" s="1399"/>
      <c r="AN99" s="1400"/>
      <c r="AO99" s="1398"/>
      <c r="AP99" s="1399"/>
      <c r="AQ99" s="1399"/>
      <c r="AR99" s="1399"/>
      <c r="AS99" s="1399"/>
      <c r="AT99" s="1399"/>
      <c r="AU99" s="1400"/>
      <c r="AV99" s="1398"/>
      <c r="AW99" s="1399"/>
      <c r="AX99" s="1399"/>
      <c r="AY99" s="1399"/>
      <c r="AZ99" s="1399"/>
      <c r="BA99" s="1399"/>
      <c r="BB99" s="1400"/>
      <c r="BC99" s="1398"/>
      <c r="BD99" s="1399"/>
      <c r="BE99" s="1401"/>
      <c r="BF99" s="3064"/>
      <c r="BG99" s="3065"/>
      <c r="BH99" s="3066"/>
      <c r="BI99" s="3067"/>
      <c r="BJ99" s="3068"/>
      <c r="BK99" s="3069"/>
      <c r="BL99" s="3069"/>
      <c r="BM99" s="3069"/>
      <c r="BN99" s="3070"/>
    </row>
    <row r="100" spans="2:66" ht="20.25" customHeight="1" x14ac:dyDescent="0.2">
      <c r="B100" s="3107"/>
      <c r="C100" s="3108"/>
      <c r="D100" s="3109"/>
      <c r="E100" s="3084"/>
      <c r="F100" s="3085"/>
      <c r="G100" s="3110"/>
      <c r="H100" s="3111"/>
      <c r="I100" s="1407"/>
      <c r="J100" s="1408">
        <f>G99</f>
        <v>0</v>
      </c>
      <c r="K100" s="1407"/>
      <c r="L100" s="1408">
        <f>M99</f>
        <v>0</v>
      </c>
      <c r="M100" s="3112"/>
      <c r="N100" s="3113"/>
      <c r="O100" s="3114"/>
      <c r="P100" s="3115"/>
      <c r="Q100" s="3115"/>
      <c r="R100" s="3111"/>
      <c r="S100" s="3058"/>
      <c r="T100" s="3059"/>
      <c r="U100" s="3059"/>
      <c r="V100" s="3059"/>
      <c r="W100" s="3060"/>
      <c r="X100" s="1402" t="s">
        <v>2344</v>
      </c>
      <c r="Y100" s="1403"/>
      <c r="Z100" s="1404"/>
      <c r="AA100" s="1390" t="str">
        <f>IF(AA99="","",VLOOKUP(AA99,'シフト記号表（従来型・ユニット型共通）'!$C$6:$L$47,10,FALSE))</f>
        <v/>
      </c>
      <c r="AB100" s="1391" t="str">
        <f>IF(AB99="","",VLOOKUP(AB99,'シフト記号表（従来型・ユニット型共通）'!$C$6:$L$47,10,FALSE))</f>
        <v/>
      </c>
      <c r="AC100" s="1391" t="str">
        <f>IF(AC99="","",VLOOKUP(AC99,'シフト記号表（従来型・ユニット型共通）'!$C$6:$L$47,10,FALSE))</f>
        <v/>
      </c>
      <c r="AD100" s="1391" t="str">
        <f>IF(AD99="","",VLOOKUP(AD99,'シフト記号表（従来型・ユニット型共通）'!$C$6:$L$47,10,FALSE))</f>
        <v/>
      </c>
      <c r="AE100" s="1391" t="str">
        <f>IF(AE99="","",VLOOKUP(AE99,'シフト記号表（従来型・ユニット型共通）'!$C$6:$L$47,10,FALSE))</f>
        <v/>
      </c>
      <c r="AF100" s="1391" t="str">
        <f>IF(AF99="","",VLOOKUP(AF99,'シフト記号表（従来型・ユニット型共通）'!$C$6:$L$47,10,FALSE))</f>
        <v/>
      </c>
      <c r="AG100" s="1392" t="str">
        <f>IF(AG99="","",VLOOKUP(AG99,'シフト記号表（従来型・ユニット型共通）'!$C$6:$L$47,10,FALSE))</f>
        <v/>
      </c>
      <c r="AH100" s="1390" t="str">
        <f>IF(AH99="","",VLOOKUP(AH99,'シフト記号表（従来型・ユニット型共通）'!$C$6:$L$47,10,FALSE))</f>
        <v/>
      </c>
      <c r="AI100" s="1391" t="str">
        <f>IF(AI99="","",VLOOKUP(AI99,'シフト記号表（従来型・ユニット型共通）'!$C$6:$L$47,10,FALSE))</f>
        <v/>
      </c>
      <c r="AJ100" s="1391" t="str">
        <f>IF(AJ99="","",VLOOKUP(AJ99,'シフト記号表（従来型・ユニット型共通）'!$C$6:$L$47,10,FALSE))</f>
        <v/>
      </c>
      <c r="AK100" s="1391" t="str">
        <f>IF(AK99="","",VLOOKUP(AK99,'シフト記号表（従来型・ユニット型共通）'!$C$6:$L$47,10,FALSE))</f>
        <v/>
      </c>
      <c r="AL100" s="1391" t="str">
        <f>IF(AL99="","",VLOOKUP(AL99,'シフト記号表（従来型・ユニット型共通）'!$C$6:$L$47,10,FALSE))</f>
        <v/>
      </c>
      <c r="AM100" s="1391" t="str">
        <f>IF(AM99="","",VLOOKUP(AM99,'シフト記号表（従来型・ユニット型共通）'!$C$6:$L$47,10,FALSE))</f>
        <v/>
      </c>
      <c r="AN100" s="1392" t="str">
        <f>IF(AN99="","",VLOOKUP(AN99,'シフト記号表（従来型・ユニット型共通）'!$C$6:$L$47,10,FALSE))</f>
        <v/>
      </c>
      <c r="AO100" s="1390" t="str">
        <f>IF(AO99="","",VLOOKUP(AO99,'シフト記号表（従来型・ユニット型共通）'!$C$6:$L$47,10,FALSE))</f>
        <v/>
      </c>
      <c r="AP100" s="1391" t="str">
        <f>IF(AP99="","",VLOOKUP(AP99,'シフト記号表（従来型・ユニット型共通）'!$C$6:$L$47,10,FALSE))</f>
        <v/>
      </c>
      <c r="AQ100" s="1391" t="str">
        <f>IF(AQ99="","",VLOOKUP(AQ99,'シフト記号表（従来型・ユニット型共通）'!$C$6:$L$47,10,FALSE))</f>
        <v/>
      </c>
      <c r="AR100" s="1391" t="str">
        <f>IF(AR99="","",VLOOKUP(AR99,'シフト記号表（従来型・ユニット型共通）'!$C$6:$L$47,10,FALSE))</f>
        <v/>
      </c>
      <c r="AS100" s="1391" t="str">
        <f>IF(AS99="","",VLOOKUP(AS99,'シフト記号表（従来型・ユニット型共通）'!$C$6:$L$47,10,FALSE))</f>
        <v/>
      </c>
      <c r="AT100" s="1391" t="str">
        <f>IF(AT99="","",VLOOKUP(AT99,'シフト記号表（従来型・ユニット型共通）'!$C$6:$L$47,10,FALSE))</f>
        <v/>
      </c>
      <c r="AU100" s="1392" t="str">
        <f>IF(AU99="","",VLOOKUP(AU99,'シフト記号表（従来型・ユニット型共通）'!$C$6:$L$47,10,FALSE))</f>
        <v/>
      </c>
      <c r="AV100" s="1390" t="str">
        <f>IF(AV99="","",VLOOKUP(AV99,'シフト記号表（従来型・ユニット型共通）'!$C$6:$L$47,10,FALSE))</f>
        <v/>
      </c>
      <c r="AW100" s="1391" t="str">
        <f>IF(AW99="","",VLOOKUP(AW99,'シフト記号表（従来型・ユニット型共通）'!$C$6:$L$47,10,FALSE))</f>
        <v/>
      </c>
      <c r="AX100" s="1391" t="str">
        <f>IF(AX99="","",VLOOKUP(AX99,'シフト記号表（従来型・ユニット型共通）'!$C$6:$L$47,10,FALSE))</f>
        <v/>
      </c>
      <c r="AY100" s="1391" t="str">
        <f>IF(AY99="","",VLOOKUP(AY99,'シフト記号表（従来型・ユニット型共通）'!$C$6:$L$47,10,FALSE))</f>
        <v/>
      </c>
      <c r="AZ100" s="1391" t="str">
        <f>IF(AZ99="","",VLOOKUP(AZ99,'シフト記号表（従来型・ユニット型共通）'!$C$6:$L$47,10,FALSE))</f>
        <v/>
      </c>
      <c r="BA100" s="1391" t="str">
        <f>IF(BA99="","",VLOOKUP(BA99,'シフト記号表（従来型・ユニット型共通）'!$C$6:$L$47,10,FALSE))</f>
        <v/>
      </c>
      <c r="BB100" s="1392" t="str">
        <f>IF(BB99="","",VLOOKUP(BB99,'シフト記号表（従来型・ユニット型共通）'!$C$6:$L$47,10,FALSE))</f>
        <v/>
      </c>
      <c r="BC100" s="1390" t="str">
        <f>IF(BC99="","",VLOOKUP(BC99,'シフト記号表（従来型・ユニット型共通）'!$C$6:$L$47,10,FALSE))</f>
        <v/>
      </c>
      <c r="BD100" s="1391" t="str">
        <f>IF(BD99="","",VLOOKUP(BD99,'シフト記号表（従来型・ユニット型共通）'!$C$6:$L$47,10,FALSE))</f>
        <v/>
      </c>
      <c r="BE100" s="1391" t="str">
        <f>IF(BE99="","",VLOOKUP(BE99,'シフト記号表（従来型・ユニット型共通）'!$C$6:$L$47,10,FALSE))</f>
        <v/>
      </c>
      <c r="BF100" s="3104">
        <f>IF($BI$3="４週",SUM(AA100:BB100),IF($BI$3="暦月",SUM(AA100:BE100),""))</f>
        <v>0</v>
      </c>
      <c r="BG100" s="3105"/>
      <c r="BH100" s="3106">
        <f>IF($BI$3="４週",BF100/4,IF($BI$3="暦月",(BF100/($BI$8/7)),""))</f>
        <v>0</v>
      </c>
      <c r="BI100" s="3105"/>
      <c r="BJ100" s="3101"/>
      <c r="BK100" s="3102"/>
      <c r="BL100" s="3102"/>
      <c r="BM100" s="3102"/>
      <c r="BN100" s="3103"/>
    </row>
    <row r="101" spans="2:66" ht="20.25" customHeight="1" x14ac:dyDescent="0.2">
      <c r="B101" s="3079">
        <f>B99+1</f>
        <v>43</v>
      </c>
      <c r="C101" s="3081"/>
      <c r="D101" s="3083"/>
      <c r="E101" s="3084"/>
      <c r="F101" s="3085"/>
      <c r="G101" s="3089"/>
      <c r="H101" s="3090"/>
      <c r="I101" s="1385"/>
      <c r="J101" s="1386"/>
      <c r="K101" s="1385"/>
      <c r="L101" s="1386"/>
      <c r="M101" s="3093"/>
      <c r="N101" s="3094"/>
      <c r="O101" s="3097"/>
      <c r="P101" s="3098"/>
      <c r="Q101" s="3098"/>
      <c r="R101" s="3090"/>
      <c r="S101" s="3058"/>
      <c r="T101" s="3059"/>
      <c r="U101" s="3059"/>
      <c r="V101" s="3059"/>
      <c r="W101" s="3060"/>
      <c r="X101" s="1405" t="s">
        <v>2341</v>
      </c>
      <c r="Z101" s="1406"/>
      <c r="AA101" s="1398"/>
      <c r="AB101" s="1399"/>
      <c r="AC101" s="1399"/>
      <c r="AD101" s="1399"/>
      <c r="AE101" s="1399"/>
      <c r="AF101" s="1399"/>
      <c r="AG101" s="1400"/>
      <c r="AH101" s="1398"/>
      <c r="AI101" s="1399"/>
      <c r="AJ101" s="1399"/>
      <c r="AK101" s="1399"/>
      <c r="AL101" s="1399"/>
      <c r="AM101" s="1399"/>
      <c r="AN101" s="1400"/>
      <c r="AO101" s="1398"/>
      <c r="AP101" s="1399"/>
      <c r="AQ101" s="1399"/>
      <c r="AR101" s="1399"/>
      <c r="AS101" s="1399"/>
      <c r="AT101" s="1399"/>
      <c r="AU101" s="1400"/>
      <c r="AV101" s="1398"/>
      <c r="AW101" s="1399"/>
      <c r="AX101" s="1399"/>
      <c r="AY101" s="1399"/>
      <c r="AZ101" s="1399"/>
      <c r="BA101" s="1399"/>
      <c r="BB101" s="1400"/>
      <c r="BC101" s="1398"/>
      <c r="BD101" s="1399"/>
      <c r="BE101" s="1401"/>
      <c r="BF101" s="3064"/>
      <c r="BG101" s="3065"/>
      <c r="BH101" s="3066"/>
      <c r="BI101" s="3067"/>
      <c r="BJ101" s="3068"/>
      <c r="BK101" s="3069"/>
      <c r="BL101" s="3069"/>
      <c r="BM101" s="3069"/>
      <c r="BN101" s="3070"/>
    </row>
    <row r="102" spans="2:66" ht="20.25" customHeight="1" x14ac:dyDescent="0.2">
      <c r="B102" s="3107"/>
      <c r="C102" s="3108"/>
      <c r="D102" s="3109"/>
      <c r="E102" s="3084"/>
      <c r="F102" s="3085"/>
      <c r="G102" s="3110"/>
      <c r="H102" s="3111"/>
      <c r="I102" s="1407"/>
      <c r="J102" s="1408">
        <f>G101</f>
        <v>0</v>
      </c>
      <c r="K102" s="1407"/>
      <c r="L102" s="1408">
        <f>M101</f>
        <v>0</v>
      </c>
      <c r="M102" s="3112"/>
      <c r="N102" s="3113"/>
      <c r="O102" s="3114"/>
      <c r="P102" s="3115"/>
      <c r="Q102" s="3115"/>
      <c r="R102" s="3111"/>
      <c r="S102" s="3058"/>
      <c r="T102" s="3059"/>
      <c r="U102" s="3059"/>
      <c r="V102" s="3059"/>
      <c r="W102" s="3060"/>
      <c r="X102" s="1402" t="s">
        <v>2344</v>
      </c>
      <c r="Y102" s="1403"/>
      <c r="Z102" s="1404"/>
      <c r="AA102" s="1390" t="str">
        <f>IF(AA101="","",VLOOKUP(AA101,'シフト記号表（従来型・ユニット型共通）'!$C$6:$L$47,10,FALSE))</f>
        <v/>
      </c>
      <c r="AB102" s="1391" t="str">
        <f>IF(AB101="","",VLOOKUP(AB101,'シフト記号表（従来型・ユニット型共通）'!$C$6:$L$47,10,FALSE))</f>
        <v/>
      </c>
      <c r="AC102" s="1391" t="str">
        <f>IF(AC101="","",VLOOKUP(AC101,'シフト記号表（従来型・ユニット型共通）'!$C$6:$L$47,10,FALSE))</f>
        <v/>
      </c>
      <c r="AD102" s="1391" t="str">
        <f>IF(AD101="","",VLOOKUP(AD101,'シフト記号表（従来型・ユニット型共通）'!$C$6:$L$47,10,FALSE))</f>
        <v/>
      </c>
      <c r="AE102" s="1391" t="str">
        <f>IF(AE101="","",VLOOKUP(AE101,'シフト記号表（従来型・ユニット型共通）'!$C$6:$L$47,10,FALSE))</f>
        <v/>
      </c>
      <c r="AF102" s="1391" t="str">
        <f>IF(AF101="","",VLOOKUP(AF101,'シフト記号表（従来型・ユニット型共通）'!$C$6:$L$47,10,FALSE))</f>
        <v/>
      </c>
      <c r="AG102" s="1392" t="str">
        <f>IF(AG101="","",VLOOKUP(AG101,'シフト記号表（従来型・ユニット型共通）'!$C$6:$L$47,10,FALSE))</f>
        <v/>
      </c>
      <c r="AH102" s="1390" t="str">
        <f>IF(AH101="","",VLOOKUP(AH101,'シフト記号表（従来型・ユニット型共通）'!$C$6:$L$47,10,FALSE))</f>
        <v/>
      </c>
      <c r="AI102" s="1391" t="str">
        <f>IF(AI101="","",VLOOKUP(AI101,'シフト記号表（従来型・ユニット型共通）'!$C$6:$L$47,10,FALSE))</f>
        <v/>
      </c>
      <c r="AJ102" s="1391" t="str">
        <f>IF(AJ101="","",VLOOKUP(AJ101,'シフト記号表（従来型・ユニット型共通）'!$C$6:$L$47,10,FALSE))</f>
        <v/>
      </c>
      <c r="AK102" s="1391" t="str">
        <f>IF(AK101="","",VLOOKUP(AK101,'シフト記号表（従来型・ユニット型共通）'!$C$6:$L$47,10,FALSE))</f>
        <v/>
      </c>
      <c r="AL102" s="1391" t="str">
        <f>IF(AL101="","",VLOOKUP(AL101,'シフト記号表（従来型・ユニット型共通）'!$C$6:$L$47,10,FALSE))</f>
        <v/>
      </c>
      <c r="AM102" s="1391" t="str">
        <f>IF(AM101="","",VLOOKUP(AM101,'シフト記号表（従来型・ユニット型共通）'!$C$6:$L$47,10,FALSE))</f>
        <v/>
      </c>
      <c r="AN102" s="1392" t="str">
        <f>IF(AN101="","",VLOOKUP(AN101,'シフト記号表（従来型・ユニット型共通）'!$C$6:$L$47,10,FALSE))</f>
        <v/>
      </c>
      <c r="AO102" s="1390" t="str">
        <f>IF(AO101="","",VLOOKUP(AO101,'シフト記号表（従来型・ユニット型共通）'!$C$6:$L$47,10,FALSE))</f>
        <v/>
      </c>
      <c r="AP102" s="1391" t="str">
        <f>IF(AP101="","",VLOOKUP(AP101,'シフト記号表（従来型・ユニット型共通）'!$C$6:$L$47,10,FALSE))</f>
        <v/>
      </c>
      <c r="AQ102" s="1391" t="str">
        <f>IF(AQ101="","",VLOOKUP(AQ101,'シフト記号表（従来型・ユニット型共通）'!$C$6:$L$47,10,FALSE))</f>
        <v/>
      </c>
      <c r="AR102" s="1391" t="str">
        <f>IF(AR101="","",VLOOKUP(AR101,'シフト記号表（従来型・ユニット型共通）'!$C$6:$L$47,10,FALSE))</f>
        <v/>
      </c>
      <c r="AS102" s="1391" t="str">
        <f>IF(AS101="","",VLOOKUP(AS101,'シフト記号表（従来型・ユニット型共通）'!$C$6:$L$47,10,FALSE))</f>
        <v/>
      </c>
      <c r="AT102" s="1391" t="str">
        <f>IF(AT101="","",VLOOKUP(AT101,'シフト記号表（従来型・ユニット型共通）'!$C$6:$L$47,10,FALSE))</f>
        <v/>
      </c>
      <c r="AU102" s="1392" t="str">
        <f>IF(AU101="","",VLOOKUP(AU101,'シフト記号表（従来型・ユニット型共通）'!$C$6:$L$47,10,FALSE))</f>
        <v/>
      </c>
      <c r="AV102" s="1390" t="str">
        <f>IF(AV101="","",VLOOKUP(AV101,'シフト記号表（従来型・ユニット型共通）'!$C$6:$L$47,10,FALSE))</f>
        <v/>
      </c>
      <c r="AW102" s="1391" t="str">
        <f>IF(AW101="","",VLOOKUP(AW101,'シフト記号表（従来型・ユニット型共通）'!$C$6:$L$47,10,FALSE))</f>
        <v/>
      </c>
      <c r="AX102" s="1391" t="str">
        <f>IF(AX101="","",VLOOKUP(AX101,'シフト記号表（従来型・ユニット型共通）'!$C$6:$L$47,10,FALSE))</f>
        <v/>
      </c>
      <c r="AY102" s="1391" t="str">
        <f>IF(AY101="","",VLOOKUP(AY101,'シフト記号表（従来型・ユニット型共通）'!$C$6:$L$47,10,FALSE))</f>
        <v/>
      </c>
      <c r="AZ102" s="1391" t="str">
        <f>IF(AZ101="","",VLOOKUP(AZ101,'シフト記号表（従来型・ユニット型共通）'!$C$6:$L$47,10,FALSE))</f>
        <v/>
      </c>
      <c r="BA102" s="1391" t="str">
        <f>IF(BA101="","",VLOOKUP(BA101,'シフト記号表（従来型・ユニット型共通）'!$C$6:$L$47,10,FALSE))</f>
        <v/>
      </c>
      <c r="BB102" s="1392" t="str">
        <f>IF(BB101="","",VLOOKUP(BB101,'シフト記号表（従来型・ユニット型共通）'!$C$6:$L$47,10,FALSE))</f>
        <v/>
      </c>
      <c r="BC102" s="1390" t="str">
        <f>IF(BC101="","",VLOOKUP(BC101,'シフト記号表（従来型・ユニット型共通）'!$C$6:$L$47,10,FALSE))</f>
        <v/>
      </c>
      <c r="BD102" s="1391" t="str">
        <f>IF(BD101="","",VLOOKUP(BD101,'シフト記号表（従来型・ユニット型共通）'!$C$6:$L$47,10,FALSE))</f>
        <v/>
      </c>
      <c r="BE102" s="1391" t="str">
        <f>IF(BE101="","",VLOOKUP(BE101,'シフト記号表（従来型・ユニット型共通）'!$C$6:$L$47,10,FALSE))</f>
        <v/>
      </c>
      <c r="BF102" s="3104">
        <f>IF($BI$3="４週",SUM(AA102:BB102),IF($BI$3="暦月",SUM(AA102:BE102),""))</f>
        <v>0</v>
      </c>
      <c r="BG102" s="3105"/>
      <c r="BH102" s="3106">
        <f>IF($BI$3="４週",BF102/4,IF($BI$3="暦月",(BF102/($BI$8/7)),""))</f>
        <v>0</v>
      </c>
      <c r="BI102" s="3105"/>
      <c r="BJ102" s="3101"/>
      <c r="BK102" s="3102"/>
      <c r="BL102" s="3102"/>
      <c r="BM102" s="3102"/>
      <c r="BN102" s="3103"/>
    </row>
    <row r="103" spans="2:66" ht="20.25" customHeight="1" x14ac:dyDescent="0.2">
      <c r="B103" s="3079">
        <f>B101+1</f>
        <v>44</v>
      </c>
      <c r="C103" s="3081"/>
      <c r="D103" s="3083"/>
      <c r="E103" s="3084"/>
      <c r="F103" s="3085"/>
      <c r="G103" s="3089"/>
      <c r="H103" s="3090"/>
      <c r="I103" s="1385"/>
      <c r="J103" s="1386"/>
      <c r="K103" s="1385"/>
      <c r="L103" s="1386"/>
      <c r="M103" s="3093"/>
      <c r="N103" s="3094"/>
      <c r="O103" s="3097"/>
      <c r="P103" s="3098"/>
      <c r="Q103" s="3098"/>
      <c r="R103" s="3090"/>
      <c r="S103" s="3058"/>
      <c r="T103" s="3059"/>
      <c r="U103" s="3059"/>
      <c r="V103" s="3059"/>
      <c r="W103" s="3060"/>
      <c r="X103" s="1405" t="s">
        <v>2341</v>
      </c>
      <c r="Z103" s="1406"/>
      <c r="AA103" s="1398"/>
      <c r="AB103" s="1399"/>
      <c r="AC103" s="1399"/>
      <c r="AD103" s="1399"/>
      <c r="AE103" s="1399"/>
      <c r="AF103" s="1399"/>
      <c r="AG103" s="1400"/>
      <c r="AH103" s="1398"/>
      <c r="AI103" s="1399"/>
      <c r="AJ103" s="1399"/>
      <c r="AK103" s="1399"/>
      <c r="AL103" s="1399"/>
      <c r="AM103" s="1399"/>
      <c r="AN103" s="1400"/>
      <c r="AO103" s="1398"/>
      <c r="AP103" s="1399"/>
      <c r="AQ103" s="1399"/>
      <c r="AR103" s="1399"/>
      <c r="AS103" s="1399"/>
      <c r="AT103" s="1399"/>
      <c r="AU103" s="1400"/>
      <c r="AV103" s="1398"/>
      <c r="AW103" s="1399"/>
      <c r="AX103" s="1399"/>
      <c r="AY103" s="1399"/>
      <c r="AZ103" s="1399"/>
      <c r="BA103" s="1399"/>
      <c r="BB103" s="1400"/>
      <c r="BC103" s="1398"/>
      <c r="BD103" s="1399"/>
      <c r="BE103" s="1401"/>
      <c r="BF103" s="3064"/>
      <c r="BG103" s="3065"/>
      <c r="BH103" s="3066"/>
      <c r="BI103" s="3067"/>
      <c r="BJ103" s="3068"/>
      <c r="BK103" s="3069"/>
      <c r="BL103" s="3069"/>
      <c r="BM103" s="3069"/>
      <c r="BN103" s="3070"/>
    </row>
    <row r="104" spans="2:66" ht="20.25" customHeight="1" x14ac:dyDescent="0.2">
      <c r="B104" s="3107"/>
      <c r="C104" s="3108"/>
      <c r="D104" s="3109"/>
      <c r="E104" s="3084"/>
      <c r="F104" s="3085"/>
      <c r="G104" s="3110"/>
      <c r="H104" s="3111"/>
      <c r="I104" s="1407"/>
      <c r="J104" s="1408">
        <f>G103</f>
        <v>0</v>
      </c>
      <c r="K104" s="1407"/>
      <c r="L104" s="1408">
        <f>M103</f>
        <v>0</v>
      </c>
      <c r="M104" s="3112"/>
      <c r="N104" s="3113"/>
      <c r="O104" s="3114"/>
      <c r="P104" s="3115"/>
      <c r="Q104" s="3115"/>
      <c r="R104" s="3111"/>
      <c r="S104" s="3058"/>
      <c r="T104" s="3059"/>
      <c r="U104" s="3059"/>
      <c r="V104" s="3059"/>
      <c r="W104" s="3060"/>
      <c r="X104" s="1402" t="s">
        <v>2344</v>
      </c>
      <c r="Y104" s="1403"/>
      <c r="Z104" s="1404"/>
      <c r="AA104" s="1390" t="str">
        <f>IF(AA103="","",VLOOKUP(AA103,'シフト記号表（従来型・ユニット型共通）'!$C$6:$L$47,10,FALSE))</f>
        <v/>
      </c>
      <c r="AB104" s="1391" t="str">
        <f>IF(AB103="","",VLOOKUP(AB103,'シフト記号表（従来型・ユニット型共通）'!$C$6:$L$47,10,FALSE))</f>
        <v/>
      </c>
      <c r="AC104" s="1391" t="str">
        <f>IF(AC103="","",VLOOKUP(AC103,'シフト記号表（従来型・ユニット型共通）'!$C$6:$L$47,10,FALSE))</f>
        <v/>
      </c>
      <c r="AD104" s="1391" t="str">
        <f>IF(AD103="","",VLOOKUP(AD103,'シフト記号表（従来型・ユニット型共通）'!$C$6:$L$47,10,FALSE))</f>
        <v/>
      </c>
      <c r="AE104" s="1391" t="str">
        <f>IF(AE103="","",VLOOKUP(AE103,'シフト記号表（従来型・ユニット型共通）'!$C$6:$L$47,10,FALSE))</f>
        <v/>
      </c>
      <c r="AF104" s="1391" t="str">
        <f>IF(AF103="","",VLOOKUP(AF103,'シフト記号表（従来型・ユニット型共通）'!$C$6:$L$47,10,FALSE))</f>
        <v/>
      </c>
      <c r="AG104" s="1392" t="str">
        <f>IF(AG103="","",VLOOKUP(AG103,'シフト記号表（従来型・ユニット型共通）'!$C$6:$L$47,10,FALSE))</f>
        <v/>
      </c>
      <c r="AH104" s="1390" t="str">
        <f>IF(AH103="","",VLOOKUP(AH103,'シフト記号表（従来型・ユニット型共通）'!$C$6:$L$47,10,FALSE))</f>
        <v/>
      </c>
      <c r="AI104" s="1391" t="str">
        <f>IF(AI103="","",VLOOKUP(AI103,'シフト記号表（従来型・ユニット型共通）'!$C$6:$L$47,10,FALSE))</f>
        <v/>
      </c>
      <c r="AJ104" s="1391" t="str">
        <f>IF(AJ103="","",VLOOKUP(AJ103,'シフト記号表（従来型・ユニット型共通）'!$C$6:$L$47,10,FALSE))</f>
        <v/>
      </c>
      <c r="AK104" s="1391" t="str">
        <f>IF(AK103="","",VLOOKUP(AK103,'シフト記号表（従来型・ユニット型共通）'!$C$6:$L$47,10,FALSE))</f>
        <v/>
      </c>
      <c r="AL104" s="1391" t="str">
        <f>IF(AL103="","",VLOOKUP(AL103,'シフト記号表（従来型・ユニット型共通）'!$C$6:$L$47,10,FALSE))</f>
        <v/>
      </c>
      <c r="AM104" s="1391" t="str">
        <f>IF(AM103="","",VLOOKUP(AM103,'シフト記号表（従来型・ユニット型共通）'!$C$6:$L$47,10,FALSE))</f>
        <v/>
      </c>
      <c r="AN104" s="1392" t="str">
        <f>IF(AN103="","",VLOOKUP(AN103,'シフト記号表（従来型・ユニット型共通）'!$C$6:$L$47,10,FALSE))</f>
        <v/>
      </c>
      <c r="AO104" s="1390" t="str">
        <f>IF(AO103="","",VLOOKUP(AO103,'シフト記号表（従来型・ユニット型共通）'!$C$6:$L$47,10,FALSE))</f>
        <v/>
      </c>
      <c r="AP104" s="1391" t="str">
        <f>IF(AP103="","",VLOOKUP(AP103,'シフト記号表（従来型・ユニット型共通）'!$C$6:$L$47,10,FALSE))</f>
        <v/>
      </c>
      <c r="AQ104" s="1391" t="str">
        <f>IF(AQ103="","",VLOOKUP(AQ103,'シフト記号表（従来型・ユニット型共通）'!$C$6:$L$47,10,FALSE))</f>
        <v/>
      </c>
      <c r="AR104" s="1391" t="str">
        <f>IF(AR103="","",VLOOKUP(AR103,'シフト記号表（従来型・ユニット型共通）'!$C$6:$L$47,10,FALSE))</f>
        <v/>
      </c>
      <c r="AS104" s="1391" t="str">
        <f>IF(AS103="","",VLOOKUP(AS103,'シフト記号表（従来型・ユニット型共通）'!$C$6:$L$47,10,FALSE))</f>
        <v/>
      </c>
      <c r="AT104" s="1391" t="str">
        <f>IF(AT103="","",VLOOKUP(AT103,'シフト記号表（従来型・ユニット型共通）'!$C$6:$L$47,10,FALSE))</f>
        <v/>
      </c>
      <c r="AU104" s="1392" t="str">
        <f>IF(AU103="","",VLOOKUP(AU103,'シフト記号表（従来型・ユニット型共通）'!$C$6:$L$47,10,FALSE))</f>
        <v/>
      </c>
      <c r="AV104" s="1390" t="str">
        <f>IF(AV103="","",VLOOKUP(AV103,'シフト記号表（従来型・ユニット型共通）'!$C$6:$L$47,10,FALSE))</f>
        <v/>
      </c>
      <c r="AW104" s="1391" t="str">
        <f>IF(AW103="","",VLOOKUP(AW103,'シフト記号表（従来型・ユニット型共通）'!$C$6:$L$47,10,FALSE))</f>
        <v/>
      </c>
      <c r="AX104" s="1391" t="str">
        <f>IF(AX103="","",VLOOKUP(AX103,'シフト記号表（従来型・ユニット型共通）'!$C$6:$L$47,10,FALSE))</f>
        <v/>
      </c>
      <c r="AY104" s="1391" t="str">
        <f>IF(AY103="","",VLOOKUP(AY103,'シフト記号表（従来型・ユニット型共通）'!$C$6:$L$47,10,FALSE))</f>
        <v/>
      </c>
      <c r="AZ104" s="1391" t="str">
        <f>IF(AZ103="","",VLOOKUP(AZ103,'シフト記号表（従来型・ユニット型共通）'!$C$6:$L$47,10,FALSE))</f>
        <v/>
      </c>
      <c r="BA104" s="1391" t="str">
        <f>IF(BA103="","",VLOOKUP(BA103,'シフト記号表（従来型・ユニット型共通）'!$C$6:$L$47,10,FALSE))</f>
        <v/>
      </c>
      <c r="BB104" s="1392" t="str">
        <f>IF(BB103="","",VLOOKUP(BB103,'シフト記号表（従来型・ユニット型共通）'!$C$6:$L$47,10,FALSE))</f>
        <v/>
      </c>
      <c r="BC104" s="1390" t="str">
        <f>IF(BC103="","",VLOOKUP(BC103,'シフト記号表（従来型・ユニット型共通）'!$C$6:$L$47,10,FALSE))</f>
        <v/>
      </c>
      <c r="BD104" s="1391" t="str">
        <f>IF(BD103="","",VLOOKUP(BD103,'シフト記号表（従来型・ユニット型共通）'!$C$6:$L$47,10,FALSE))</f>
        <v/>
      </c>
      <c r="BE104" s="1391" t="str">
        <f>IF(BE103="","",VLOOKUP(BE103,'シフト記号表（従来型・ユニット型共通）'!$C$6:$L$47,10,FALSE))</f>
        <v/>
      </c>
      <c r="BF104" s="3104">
        <f>IF($BI$3="４週",SUM(AA104:BB104),IF($BI$3="暦月",SUM(AA104:BE104),""))</f>
        <v>0</v>
      </c>
      <c r="BG104" s="3105"/>
      <c r="BH104" s="3106">
        <f>IF($BI$3="４週",BF104/4,IF($BI$3="暦月",(BF104/($BI$8/7)),""))</f>
        <v>0</v>
      </c>
      <c r="BI104" s="3105"/>
      <c r="BJ104" s="3101"/>
      <c r="BK104" s="3102"/>
      <c r="BL104" s="3102"/>
      <c r="BM104" s="3102"/>
      <c r="BN104" s="3103"/>
    </row>
    <row r="105" spans="2:66" ht="20.25" customHeight="1" x14ac:dyDescent="0.2">
      <c r="B105" s="3079">
        <f>B103+1</f>
        <v>45</v>
      </c>
      <c r="C105" s="3081"/>
      <c r="D105" s="3083"/>
      <c r="E105" s="3084"/>
      <c r="F105" s="3085"/>
      <c r="G105" s="3089"/>
      <c r="H105" s="3090"/>
      <c r="I105" s="1385"/>
      <c r="J105" s="1386"/>
      <c r="K105" s="1385"/>
      <c r="L105" s="1386"/>
      <c r="M105" s="3093"/>
      <c r="N105" s="3094"/>
      <c r="O105" s="3097"/>
      <c r="P105" s="3098"/>
      <c r="Q105" s="3098"/>
      <c r="R105" s="3090"/>
      <c r="S105" s="3058"/>
      <c r="T105" s="3059"/>
      <c r="U105" s="3059"/>
      <c r="V105" s="3059"/>
      <c r="W105" s="3060"/>
      <c r="X105" s="1405" t="s">
        <v>2341</v>
      </c>
      <c r="Z105" s="1406"/>
      <c r="AA105" s="1398"/>
      <c r="AB105" s="1399"/>
      <c r="AC105" s="1399"/>
      <c r="AD105" s="1399"/>
      <c r="AE105" s="1399"/>
      <c r="AF105" s="1399"/>
      <c r="AG105" s="1400"/>
      <c r="AH105" s="1398"/>
      <c r="AI105" s="1399"/>
      <c r="AJ105" s="1399"/>
      <c r="AK105" s="1399"/>
      <c r="AL105" s="1399"/>
      <c r="AM105" s="1399"/>
      <c r="AN105" s="1400"/>
      <c r="AO105" s="1398"/>
      <c r="AP105" s="1399"/>
      <c r="AQ105" s="1399"/>
      <c r="AR105" s="1399"/>
      <c r="AS105" s="1399"/>
      <c r="AT105" s="1399"/>
      <c r="AU105" s="1400"/>
      <c r="AV105" s="1398"/>
      <c r="AW105" s="1399"/>
      <c r="AX105" s="1399"/>
      <c r="AY105" s="1399"/>
      <c r="AZ105" s="1399"/>
      <c r="BA105" s="1399"/>
      <c r="BB105" s="1400"/>
      <c r="BC105" s="1398"/>
      <c r="BD105" s="1399"/>
      <c r="BE105" s="1401"/>
      <c r="BF105" s="3064"/>
      <c r="BG105" s="3065"/>
      <c r="BH105" s="3066"/>
      <c r="BI105" s="3067"/>
      <c r="BJ105" s="3068"/>
      <c r="BK105" s="3069"/>
      <c r="BL105" s="3069"/>
      <c r="BM105" s="3069"/>
      <c r="BN105" s="3070"/>
    </row>
    <row r="106" spans="2:66" ht="20.25" customHeight="1" x14ac:dyDescent="0.2">
      <c r="B106" s="3107"/>
      <c r="C106" s="3108"/>
      <c r="D106" s="3109"/>
      <c r="E106" s="3084"/>
      <c r="F106" s="3085"/>
      <c r="G106" s="3110"/>
      <c r="H106" s="3111"/>
      <c r="I106" s="1407"/>
      <c r="J106" s="1408">
        <f>G105</f>
        <v>0</v>
      </c>
      <c r="K106" s="1407"/>
      <c r="L106" s="1408">
        <f>M105</f>
        <v>0</v>
      </c>
      <c r="M106" s="3112"/>
      <c r="N106" s="3113"/>
      <c r="O106" s="3114"/>
      <c r="P106" s="3115"/>
      <c r="Q106" s="3115"/>
      <c r="R106" s="3111"/>
      <c r="S106" s="3058"/>
      <c r="T106" s="3059"/>
      <c r="U106" s="3059"/>
      <c r="V106" s="3059"/>
      <c r="W106" s="3060"/>
      <c r="X106" s="1402" t="s">
        <v>2344</v>
      </c>
      <c r="Y106" s="1403"/>
      <c r="Z106" s="1404"/>
      <c r="AA106" s="1390" t="str">
        <f>IF(AA105="","",VLOOKUP(AA105,'シフト記号表（従来型・ユニット型共通）'!$C$6:$L$47,10,FALSE))</f>
        <v/>
      </c>
      <c r="AB106" s="1391" t="str">
        <f>IF(AB105="","",VLOOKUP(AB105,'シフト記号表（従来型・ユニット型共通）'!$C$6:$L$47,10,FALSE))</f>
        <v/>
      </c>
      <c r="AC106" s="1391" t="str">
        <f>IF(AC105="","",VLOOKUP(AC105,'シフト記号表（従来型・ユニット型共通）'!$C$6:$L$47,10,FALSE))</f>
        <v/>
      </c>
      <c r="AD106" s="1391" t="str">
        <f>IF(AD105="","",VLOOKUP(AD105,'シフト記号表（従来型・ユニット型共通）'!$C$6:$L$47,10,FALSE))</f>
        <v/>
      </c>
      <c r="AE106" s="1391" t="str">
        <f>IF(AE105="","",VLOOKUP(AE105,'シフト記号表（従来型・ユニット型共通）'!$C$6:$L$47,10,FALSE))</f>
        <v/>
      </c>
      <c r="AF106" s="1391" t="str">
        <f>IF(AF105="","",VLOOKUP(AF105,'シフト記号表（従来型・ユニット型共通）'!$C$6:$L$47,10,FALSE))</f>
        <v/>
      </c>
      <c r="AG106" s="1392" t="str">
        <f>IF(AG105="","",VLOOKUP(AG105,'シフト記号表（従来型・ユニット型共通）'!$C$6:$L$47,10,FALSE))</f>
        <v/>
      </c>
      <c r="AH106" s="1390" t="str">
        <f>IF(AH105="","",VLOOKUP(AH105,'シフト記号表（従来型・ユニット型共通）'!$C$6:$L$47,10,FALSE))</f>
        <v/>
      </c>
      <c r="AI106" s="1391" t="str">
        <f>IF(AI105="","",VLOOKUP(AI105,'シフト記号表（従来型・ユニット型共通）'!$C$6:$L$47,10,FALSE))</f>
        <v/>
      </c>
      <c r="AJ106" s="1391" t="str">
        <f>IF(AJ105="","",VLOOKUP(AJ105,'シフト記号表（従来型・ユニット型共通）'!$C$6:$L$47,10,FALSE))</f>
        <v/>
      </c>
      <c r="AK106" s="1391" t="str">
        <f>IF(AK105="","",VLOOKUP(AK105,'シフト記号表（従来型・ユニット型共通）'!$C$6:$L$47,10,FALSE))</f>
        <v/>
      </c>
      <c r="AL106" s="1391" t="str">
        <f>IF(AL105="","",VLOOKUP(AL105,'シフト記号表（従来型・ユニット型共通）'!$C$6:$L$47,10,FALSE))</f>
        <v/>
      </c>
      <c r="AM106" s="1391" t="str">
        <f>IF(AM105="","",VLOOKUP(AM105,'シフト記号表（従来型・ユニット型共通）'!$C$6:$L$47,10,FALSE))</f>
        <v/>
      </c>
      <c r="AN106" s="1392" t="str">
        <f>IF(AN105="","",VLOOKUP(AN105,'シフト記号表（従来型・ユニット型共通）'!$C$6:$L$47,10,FALSE))</f>
        <v/>
      </c>
      <c r="AO106" s="1390" t="str">
        <f>IF(AO105="","",VLOOKUP(AO105,'シフト記号表（従来型・ユニット型共通）'!$C$6:$L$47,10,FALSE))</f>
        <v/>
      </c>
      <c r="AP106" s="1391" t="str">
        <f>IF(AP105="","",VLOOKUP(AP105,'シフト記号表（従来型・ユニット型共通）'!$C$6:$L$47,10,FALSE))</f>
        <v/>
      </c>
      <c r="AQ106" s="1391" t="str">
        <f>IF(AQ105="","",VLOOKUP(AQ105,'シフト記号表（従来型・ユニット型共通）'!$C$6:$L$47,10,FALSE))</f>
        <v/>
      </c>
      <c r="AR106" s="1391" t="str">
        <f>IF(AR105="","",VLOOKUP(AR105,'シフト記号表（従来型・ユニット型共通）'!$C$6:$L$47,10,FALSE))</f>
        <v/>
      </c>
      <c r="AS106" s="1391" t="str">
        <f>IF(AS105="","",VLOOKUP(AS105,'シフト記号表（従来型・ユニット型共通）'!$C$6:$L$47,10,FALSE))</f>
        <v/>
      </c>
      <c r="AT106" s="1391" t="str">
        <f>IF(AT105="","",VLOOKUP(AT105,'シフト記号表（従来型・ユニット型共通）'!$C$6:$L$47,10,FALSE))</f>
        <v/>
      </c>
      <c r="AU106" s="1392" t="str">
        <f>IF(AU105="","",VLOOKUP(AU105,'シフト記号表（従来型・ユニット型共通）'!$C$6:$L$47,10,FALSE))</f>
        <v/>
      </c>
      <c r="AV106" s="1390" t="str">
        <f>IF(AV105="","",VLOOKUP(AV105,'シフト記号表（従来型・ユニット型共通）'!$C$6:$L$47,10,FALSE))</f>
        <v/>
      </c>
      <c r="AW106" s="1391" t="str">
        <f>IF(AW105="","",VLOOKUP(AW105,'シフト記号表（従来型・ユニット型共通）'!$C$6:$L$47,10,FALSE))</f>
        <v/>
      </c>
      <c r="AX106" s="1391" t="str">
        <f>IF(AX105="","",VLOOKUP(AX105,'シフト記号表（従来型・ユニット型共通）'!$C$6:$L$47,10,FALSE))</f>
        <v/>
      </c>
      <c r="AY106" s="1391" t="str">
        <f>IF(AY105="","",VLOOKUP(AY105,'シフト記号表（従来型・ユニット型共通）'!$C$6:$L$47,10,FALSE))</f>
        <v/>
      </c>
      <c r="AZ106" s="1391" t="str">
        <f>IF(AZ105="","",VLOOKUP(AZ105,'シフト記号表（従来型・ユニット型共通）'!$C$6:$L$47,10,FALSE))</f>
        <v/>
      </c>
      <c r="BA106" s="1391" t="str">
        <f>IF(BA105="","",VLOOKUP(BA105,'シフト記号表（従来型・ユニット型共通）'!$C$6:$L$47,10,FALSE))</f>
        <v/>
      </c>
      <c r="BB106" s="1392" t="str">
        <f>IF(BB105="","",VLOOKUP(BB105,'シフト記号表（従来型・ユニット型共通）'!$C$6:$L$47,10,FALSE))</f>
        <v/>
      </c>
      <c r="BC106" s="1390" t="str">
        <f>IF(BC105="","",VLOOKUP(BC105,'シフト記号表（従来型・ユニット型共通）'!$C$6:$L$47,10,FALSE))</f>
        <v/>
      </c>
      <c r="BD106" s="1391" t="str">
        <f>IF(BD105="","",VLOOKUP(BD105,'シフト記号表（従来型・ユニット型共通）'!$C$6:$L$47,10,FALSE))</f>
        <v/>
      </c>
      <c r="BE106" s="1391" t="str">
        <f>IF(BE105="","",VLOOKUP(BE105,'シフト記号表（従来型・ユニット型共通）'!$C$6:$L$47,10,FALSE))</f>
        <v/>
      </c>
      <c r="BF106" s="3104">
        <f>IF($BI$3="４週",SUM(AA106:BB106),IF($BI$3="暦月",SUM(AA106:BE106),""))</f>
        <v>0</v>
      </c>
      <c r="BG106" s="3105"/>
      <c r="BH106" s="3106">
        <f>IF($BI$3="４週",BF106/4,IF($BI$3="暦月",(BF106/($BI$8/7)),""))</f>
        <v>0</v>
      </c>
      <c r="BI106" s="3105"/>
      <c r="BJ106" s="3101"/>
      <c r="BK106" s="3102"/>
      <c r="BL106" s="3102"/>
      <c r="BM106" s="3102"/>
      <c r="BN106" s="3103"/>
    </row>
    <row r="107" spans="2:66" ht="20.25" customHeight="1" x14ac:dyDescent="0.2">
      <c r="B107" s="3079">
        <f>B105+1</f>
        <v>46</v>
      </c>
      <c r="C107" s="3081"/>
      <c r="D107" s="3083"/>
      <c r="E107" s="3084"/>
      <c r="F107" s="3085"/>
      <c r="G107" s="3089"/>
      <c r="H107" s="3090"/>
      <c r="I107" s="1385"/>
      <c r="J107" s="1386"/>
      <c r="K107" s="1385"/>
      <c r="L107" s="1386"/>
      <c r="M107" s="3093"/>
      <c r="N107" s="3094"/>
      <c r="O107" s="3097"/>
      <c r="P107" s="3098"/>
      <c r="Q107" s="3098"/>
      <c r="R107" s="3090"/>
      <c r="S107" s="3058"/>
      <c r="T107" s="3059"/>
      <c r="U107" s="3059"/>
      <c r="V107" s="3059"/>
      <c r="W107" s="3060"/>
      <c r="X107" s="1405" t="s">
        <v>2341</v>
      </c>
      <c r="Z107" s="1406"/>
      <c r="AA107" s="1398"/>
      <c r="AB107" s="1399"/>
      <c r="AC107" s="1399"/>
      <c r="AD107" s="1399"/>
      <c r="AE107" s="1399"/>
      <c r="AF107" s="1399"/>
      <c r="AG107" s="1400"/>
      <c r="AH107" s="1398"/>
      <c r="AI107" s="1399"/>
      <c r="AJ107" s="1399"/>
      <c r="AK107" s="1399"/>
      <c r="AL107" s="1399"/>
      <c r="AM107" s="1399"/>
      <c r="AN107" s="1400"/>
      <c r="AO107" s="1398"/>
      <c r="AP107" s="1399"/>
      <c r="AQ107" s="1399"/>
      <c r="AR107" s="1399"/>
      <c r="AS107" s="1399"/>
      <c r="AT107" s="1399"/>
      <c r="AU107" s="1400"/>
      <c r="AV107" s="1398"/>
      <c r="AW107" s="1399"/>
      <c r="AX107" s="1399"/>
      <c r="AY107" s="1399"/>
      <c r="AZ107" s="1399"/>
      <c r="BA107" s="1399"/>
      <c r="BB107" s="1400"/>
      <c r="BC107" s="1398"/>
      <c r="BD107" s="1399"/>
      <c r="BE107" s="1401"/>
      <c r="BF107" s="3064"/>
      <c r="BG107" s="3065"/>
      <c r="BH107" s="3066"/>
      <c r="BI107" s="3067"/>
      <c r="BJ107" s="3068"/>
      <c r="BK107" s="3069"/>
      <c r="BL107" s="3069"/>
      <c r="BM107" s="3069"/>
      <c r="BN107" s="3070"/>
    </row>
    <row r="108" spans="2:66" ht="20.25" customHeight="1" x14ac:dyDescent="0.2">
      <c r="B108" s="3107"/>
      <c r="C108" s="3108"/>
      <c r="D108" s="3109"/>
      <c r="E108" s="3084"/>
      <c r="F108" s="3085"/>
      <c r="G108" s="3110"/>
      <c r="H108" s="3111"/>
      <c r="I108" s="1407"/>
      <c r="J108" s="1408">
        <f>G107</f>
        <v>0</v>
      </c>
      <c r="K108" s="1407"/>
      <c r="L108" s="1408">
        <f>M107</f>
        <v>0</v>
      </c>
      <c r="M108" s="3112"/>
      <c r="N108" s="3113"/>
      <c r="O108" s="3114"/>
      <c r="P108" s="3115"/>
      <c r="Q108" s="3115"/>
      <c r="R108" s="3111"/>
      <c r="S108" s="3058"/>
      <c r="T108" s="3059"/>
      <c r="U108" s="3059"/>
      <c r="V108" s="3059"/>
      <c r="W108" s="3060"/>
      <c r="X108" s="1402" t="s">
        <v>2344</v>
      </c>
      <c r="Y108" s="1403"/>
      <c r="Z108" s="1404"/>
      <c r="AA108" s="1390" t="str">
        <f>IF(AA107="","",VLOOKUP(AA107,'シフト記号表（従来型・ユニット型共通）'!$C$6:$L$47,10,FALSE))</f>
        <v/>
      </c>
      <c r="AB108" s="1391" t="str">
        <f>IF(AB107="","",VLOOKUP(AB107,'シフト記号表（従来型・ユニット型共通）'!$C$6:$L$47,10,FALSE))</f>
        <v/>
      </c>
      <c r="AC108" s="1391" t="str">
        <f>IF(AC107="","",VLOOKUP(AC107,'シフト記号表（従来型・ユニット型共通）'!$C$6:$L$47,10,FALSE))</f>
        <v/>
      </c>
      <c r="AD108" s="1391" t="str">
        <f>IF(AD107="","",VLOOKUP(AD107,'シフト記号表（従来型・ユニット型共通）'!$C$6:$L$47,10,FALSE))</f>
        <v/>
      </c>
      <c r="AE108" s="1391" t="str">
        <f>IF(AE107="","",VLOOKUP(AE107,'シフト記号表（従来型・ユニット型共通）'!$C$6:$L$47,10,FALSE))</f>
        <v/>
      </c>
      <c r="AF108" s="1391" t="str">
        <f>IF(AF107="","",VLOOKUP(AF107,'シフト記号表（従来型・ユニット型共通）'!$C$6:$L$47,10,FALSE))</f>
        <v/>
      </c>
      <c r="AG108" s="1392" t="str">
        <f>IF(AG107="","",VLOOKUP(AG107,'シフト記号表（従来型・ユニット型共通）'!$C$6:$L$47,10,FALSE))</f>
        <v/>
      </c>
      <c r="AH108" s="1390" t="str">
        <f>IF(AH107="","",VLOOKUP(AH107,'シフト記号表（従来型・ユニット型共通）'!$C$6:$L$47,10,FALSE))</f>
        <v/>
      </c>
      <c r="AI108" s="1391" t="str">
        <f>IF(AI107="","",VLOOKUP(AI107,'シフト記号表（従来型・ユニット型共通）'!$C$6:$L$47,10,FALSE))</f>
        <v/>
      </c>
      <c r="AJ108" s="1391" t="str">
        <f>IF(AJ107="","",VLOOKUP(AJ107,'シフト記号表（従来型・ユニット型共通）'!$C$6:$L$47,10,FALSE))</f>
        <v/>
      </c>
      <c r="AK108" s="1391" t="str">
        <f>IF(AK107="","",VLOOKUP(AK107,'シフト記号表（従来型・ユニット型共通）'!$C$6:$L$47,10,FALSE))</f>
        <v/>
      </c>
      <c r="AL108" s="1391" t="str">
        <f>IF(AL107="","",VLOOKUP(AL107,'シフト記号表（従来型・ユニット型共通）'!$C$6:$L$47,10,FALSE))</f>
        <v/>
      </c>
      <c r="AM108" s="1391" t="str">
        <f>IF(AM107="","",VLOOKUP(AM107,'シフト記号表（従来型・ユニット型共通）'!$C$6:$L$47,10,FALSE))</f>
        <v/>
      </c>
      <c r="AN108" s="1392" t="str">
        <f>IF(AN107="","",VLOOKUP(AN107,'シフト記号表（従来型・ユニット型共通）'!$C$6:$L$47,10,FALSE))</f>
        <v/>
      </c>
      <c r="AO108" s="1390" t="str">
        <f>IF(AO107="","",VLOOKUP(AO107,'シフト記号表（従来型・ユニット型共通）'!$C$6:$L$47,10,FALSE))</f>
        <v/>
      </c>
      <c r="AP108" s="1391" t="str">
        <f>IF(AP107="","",VLOOKUP(AP107,'シフト記号表（従来型・ユニット型共通）'!$C$6:$L$47,10,FALSE))</f>
        <v/>
      </c>
      <c r="AQ108" s="1391" t="str">
        <f>IF(AQ107="","",VLOOKUP(AQ107,'シフト記号表（従来型・ユニット型共通）'!$C$6:$L$47,10,FALSE))</f>
        <v/>
      </c>
      <c r="AR108" s="1391" t="str">
        <f>IF(AR107="","",VLOOKUP(AR107,'シフト記号表（従来型・ユニット型共通）'!$C$6:$L$47,10,FALSE))</f>
        <v/>
      </c>
      <c r="AS108" s="1391" t="str">
        <f>IF(AS107="","",VLOOKUP(AS107,'シフト記号表（従来型・ユニット型共通）'!$C$6:$L$47,10,FALSE))</f>
        <v/>
      </c>
      <c r="AT108" s="1391" t="str">
        <f>IF(AT107="","",VLOOKUP(AT107,'シフト記号表（従来型・ユニット型共通）'!$C$6:$L$47,10,FALSE))</f>
        <v/>
      </c>
      <c r="AU108" s="1392" t="str">
        <f>IF(AU107="","",VLOOKUP(AU107,'シフト記号表（従来型・ユニット型共通）'!$C$6:$L$47,10,FALSE))</f>
        <v/>
      </c>
      <c r="AV108" s="1390" t="str">
        <f>IF(AV107="","",VLOOKUP(AV107,'シフト記号表（従来型・ユニット型共通）'!$C$6:$L$47,10,FALSE))</f>
        <v/>
      </c>
      <c r="AW108" s="1391" t="str">
        <f>IF(AW107="","",VLOOKUP(AW107,'シフト記号表（従来型・ユニット型共通）'!$C$6:$L$47,10,FALSE))</f>
        <v/>
      </c>
      <c r="AX108" s="1391" t="str">
        <f>IF(AX107="","",VLOOKUP(AX107,'シフト記号表（従来型・ユニット型共通）'!$C$6:$L$47,10,FALSE))</f>
        <v/>
      </c>
      <c r="AY108" s="1391" t="str">
        <f>IF(AY107="","",VLOOKUP(AY107,'シフト記号表（従来型・ユニット型共通）'!$C$6:$L$47,10,FALSE))</f>
        <v/>
      </c>
      <c r="AZ108" s="1391" t="str">
        <f>IF(AZ107="","",VLOOKUP(AZ107,'シフト記号表（従来型・ユニット型共通）'!$C$6:$L$47,10,FALSE))</f>
        <v/>
      </c>
      <c r="BA108" s="1391" t="str">
        <f>IF(BA107="","",VLOOKUP(BA107,'シフト記号表（従来型・ユニット型共通）'!$C$6:$L$47,10,FALSE))</f>
        <v/>
      </c>
      <c r="BB108" s="1392" t="str">
        <f>IF(BB107="","",VLOOKUP(BB107,'シフト記号表（従来型・ユニット型共通）'!$C$6:$L$47,10,FALSE))</f>
        <v/>
      </c>
      <c r="BC108" s="1390" t="str">
        <f>IF(BC107="","",VLOOKUP(BC107,'シフト記号表（従来型・ユニット型共通）'!$C$6:$L$47,10,FALSE))</f>
        <v/>
      </c>
      <c r="BD108" s="1391" t="str">
        <f>IF(BD107="","",VLOOKUP(BD107,'シフト記号表（従来型・ユニット型共通）'!$C$6:$L$47,10,FALSE))</f>
        <v/>
      </c>
      <c r="BE108" s="1391" t="str">
        <f>IF(BE107="","",VLOOKUP(BE107,'シフト記号表（従来型・ユニット型共通）'!$C$6:$L$47,10,FALSE))</f>
        <v/>
      </c>
      <c r="BF108" s="3104">
        <f>IF($BI$3="４週",SUM(AA108:BB108),IF($BI$3="暦月",SUM(AA108:BE108),""))</f>
        <v>0</v>
      </c>
      <c r="BG108" s="3105"/>
      <c r="BH108" s="3106">
        <f>IF($BI$3="４週",BF108/4,IF($BI$3="暦月",(BF108/($BI$8/7)),""))</f>
        <v>0</v>
      </c>
      <c r="BI108" s="3105"/>
      <c r="BJ108" s="3101"/>
      <c r="BK108" s="3102"/>
      <c r="BL108" s="3102"/>
      <c r="BM108" s="3102"/>
      <c r="BN108" s="3103"/>
    </row>
    <row r="109" spans="2:66" ht="20.25" customHeight="1" x14ac:dyDescent="0.2">
      <c r="B109" s="3079">
        <f>B107+1</f>
        <v>47</v>
      </c>
      <c r="C109" s="3081"/>
      <c r="D109" s="3083"/>
      <c r="E109" s="3084"/>
      <c r="F109" s="3085"/>
      <c r="G109" s="3089"/>
      <c r="H109" s="3090"/>
      <c r="I109" s="1385"/>
      <c r="J109" s="1386"/>
      <c r="K109" s="1385"/>
      <c r="L109" s="1386"/>
      <c r="M109" s="3093"/>
      <c r="N109" s="3094"/>
      <c r="O109" s="3097"/>
      <c r="P109" s="3098"/>
      <c r="Q109" s="3098"/>
      <c r="R109" s="3090"/>
      <c r="S109" s="3058"/>
      <c r="T109" s="3059"/>
      <c r="U109" s="3059"/>
      <c r="V109" s="3059"/>
      <c r="W109" s="3060"/>
      <c r="X109" s="1405" t="s">
        <v>2341</v>
      </c>
      <c r="Z109" s="1406"/>
      <c r="AA109" s="1398"/>
      <c r="AB109" s="1399"/>
      <c r="AC109" s="1399"/>
      <c r="AD109" s="1399"/>
      <c r="AE109" s="1399"/>
      <c r="AF109" s="1399"/>
      <c r="AG109" s="1400"/>
      <c r="AH109" s="1398"/>
      <c r="AI109" s="1399"/>
      <c r="AJ109" s="1399"/>
      <c r="AK109" s="1399"/>
      <c r="AL109" s="1399"/>
      <c r="AM109" s="1399"/>
      <c r="AN109" s="1400"/>
      <c r="AO109" s="1398"/>
      <c r="AP109" s="1399"/>
      <c r="AQ109" s="1399"/>
      <c r="AR109" s="1399"/>
      <c r="AS109" s="1399"/>
      <c r="AT109" s="1399"/>
      <c r="AU109" s="1400"/>
      <c r="AV109" s="1398"/>
      <c r="AW109" s="1399"/>
      <c r="AX109" s="1399"/>
      <c r="AY109" s="1399"/>
      <c r="AZ109" s="1399"/>
      <c r="BA109" s="1399"/>
      <c r="BB109" s="1400"/>
      <c r="BC109" s="1398"/>
      <c r="BD109" s="1399"/>
      <c r="BE109" s="1401"/>
      <c r="BF109" s="3064"/>
      <c r="BG109" s="3065"/>
      <c r="BH109" s="3066"/>
      <c r="BI109" s="3067"/>
      <c r="BJ109" s="3068"/>
      <c r="BK109" s="3069"/>
      <c r="BL109" s="3069"/>
      <c r="BM109" s="3069"/>
      <c r="BN109" s="3070"/>
    </row>
    <row r="110" spans="2:66" ht="20.25" customHeight="1" x14ac:dyDescent="0.2">
      <c r="B110" s="3107"/>
      <c r="C110" s="3108"/>
      <c r="D110" s="3109"/>
      <c r="E110" s="3084"/>
      <c r="F110" s="3085"/>
      <c r="G110" s="3110"/>
      <c r="H110" s="3111"/>
      <c r="I110" s="1407"/>
      <c r="J110" s="1408">
        <f>G109</f>
        <v>0</v>
      </c>
      <c r="K110" s="1407"/>
      <c r="L110" s="1408">
        <f>M109</f>
        <v>0</v>
      </c>
      <c r="M110" s="3112"/>
      <c r="N110" s="3113"/>
      <c r="O110" s="3114"/>
      <c r="P110" s="3115"/>
      <c r="Q110" s="3115"/>
      <c r="R110" s="3111"/>
      <c r="S110" s="3058"/>
      <c r="T110" s="3059"/>
      <c r="U110" s="3059"/>
      <c r="V110" s="3059"/>
      <c r="W110" s="3060"/>
      <c r="X110" s="1402" t="s">
        <v>2344</v>
      </c>
      <c r="Y110" s="1403"/>
      <c r="Z110" s="1404"/>
      <c r="AA110" s="1390" t="str">
        <f>IF(AA109="","",VLOOKUP(AA109,'シフト記号表（従来型・ユニット型共通）'!$C$6:$L$47,10,FALSE))</f>
        <v/>
      </c>
      <c r="AB110" s="1391" t="str">
        <f>IF(AB109="","",VLOOKUP(AB109,'シフト記号表（従来型・ユニット型共通）'!$C$6:$L$47,10,FALSE))</f>
        <v/>
      </c>
      <c r="AC110" s="1391" t="str">
        <f>IF(AC109="","",VLOOKUP(AC109,'シフト記号表（従来型・ユニット型共通）'!$C$6:$L$47,10,FALSE))</f>
        <v/>
      </c>
      <c r="AD110" s="1391" t="str">
        <f>IF(AD109="","",VLOOKUP(AD109,'シフト記号表（従来型・ユニット型共通）'!$C$6:$L$47,10,FALSE))</f>
        <v/>
      </c>
      <c r="AE110" s="1391" t="str">
        <f>IF(AE109="","",VLOOKUP(AE109,'シフト記号表（従来型・ユニット型共通）'!$C$6:$L$47,10,FALSE))</f>
        <v/>
      </c>
      <c r="AF110" s="1391" t="str">
        <f>IF(AF109="","",VLOOKUP(AF109,'シフト記号表（従来型・ユニット型共通）'!$C$6:$L$47,10,FALSE))</f>
        <v/>
      </c>
      <c r="AG110" s="1392" t="str">
        <f>IF(AG109="","",VLOOKUP(AG109,'シフト記号表（従来型・ユニット型共通）'!$C$6:$L$47,10,FALSE))</f>
        <v/>
      </c>
      <c r="AH110" s="1390" t="str">
        <f>IF(AH109="","",VLOOKUP(AH109,'シフト記号表（従来型・ユニット型共通）'!$C$6:$L$47,10,FALSE))</f>
        <v/>
      </c>
      <c r="AI110" s="1391" t="str">
        <f>IF(AI109="","",VLOOKUP(AI109,'シフト記号表（従来型・ユニット型共通）'!$C$6:$L$47,10,FALSE))</f>
        <v/>
      </c>
      <c r="AJ110" s="1391" t="str">
        <f>IF(AJ109="","",VLOOKUP(AJ109,'シフト記号表（従来型・ユニット型共通）'!$C$6:$L$47,10,FALSE))</f>
        <v/>
      </c>
      <c r="AK110" s="1391" t="str">
        <f>IF(AK109="","",VLOOKUP(AK109,'シフト記号表（従来型・ユニット型共通）'!$C$6:$L$47,10,FALSE))</f>
        <v/>
      </c>
      <c r="AL110" s="1391" t="str">
        <f>IF(AL109="","",VLOOKUP(AL109,'シフト記号表（従来型・ユニット型共通）'!$C$6:$L$47,10,FALSE))</f>
        <v/>
      </c>
      <c r="AM110" s="1391" t="str">
        <f>IF(AM109="","",VLOOKUP(AM109,'シフト記号表（従来型・ユニット型共通）'!$C$6:$L$47,10,FALSE))</f>
        <v/>
      </c>
      <c r="AN110" s="1392" t="str">
        <f>IF(AN109="","",VLOOKUP(AN109,'シフト記号表（従来型・ユニット型共通）'!$C$6:$L$47,10,FALSE))</f>
        <v/>
      </c>
      <c r="AO110" s="1390" t="str">
        <f>IF(AO109="","",VLOOKUP(AO109,'シフト記号表（従来型・ユニット型共通）'!$C$6:$L$47,10,FALSE))</f>
        <v/>
      </c>
      <c r="AP110" s="1391" t="str">
        <f>IF(AP109="","",VLOOKUP(AP109,'シフト記号表（従来型・ユニット型共通）'!$C$6:$L$47,10,FALSE))</f>
        <v/>
      </c>
      <c r="AQ110" s="1391" t="str">
        <f>IF(AQ109="","",VLOOKUP(AQ109,'シフト記号表（従来型・ユニット型共通）'!$C$6:$L$47,10,FALSE))</f>
        <v/>
      </c>
      <c r="AR110" s="1391" t="str">
        <f>IF(AR109="","",VLOOKUP(AR109,'シフト記号表（従来型・ユニット型共通）'!$C$6:$L$47,10,FALSE))</f>
        <v/>
      </c>
      <c r="AS110" s="1391" t="str">
        <f>IF(AS109="","",VLOOKUP(AS109,'シフト記号表（従来型・ユニット型共通）'!$C$6:$L$47,10,FALSE))</f>
        <v/>
      </c>
      <c r="AT110" s="1391" t="str">
        <f>IF(AT109="","",VLOOKUP(AT109,'シフト記号表（従来型・ユニット型共通）'!$C$6:$L$47,10,FALSE))</f>
        <v/>
      </c>
      <c r="AU110" s="1392" t="str">
        <f>IF(AU109="","",VLOOKUP(AU109,'シフト記号表（従来型・ユニット型共通）'!$C$6:$L$47,10,FALSE))</f>
        <v/>
      </c>
      <c r="AV110" s="1390" t="str">
        <f>IF(AV109="","",VLOOKUP(AV109,'シフト記号表（従来型・ユニット型共通）'!$C$6:$L$47,10,FALSE))</f>
        <v/>
      </c>
      <c r="AW110" s="1391" t="str">
        <f>IF(AW109="","",VLOOKUP(AW109,'シフト記号表（従来型・ユニット型共通）'!$C$6:$L$47,10,FALSE))</f>
        <v/>
      </c>
      <c r="AX110" s="1391" t="str">
        <f>IF(AX109="","",VLOOKUP(AX109,'シフト記号表（従来型・ユニット型共通）'!$C$6:$L$47,10,FALSE))</f>
        <v/>
      </c>
      <c r="AY110" s="1391" t="str">
        <f>IF(AY109="","",VLOOKUP(AY109,'シフト記号表（従来型・ユニット型共通）'!$C$6:$L$47,10,FALSE))</f>
        <v/>
      </c>
      <c r="AZ110" s="1391" t="str">
        <f>IF(AZ109="","",VLOOKUP(AZ109,'シフト記号表（従来型・ユニット型共通）'!$C$6:$L$47,10,FALSE))</f>
        <v/>
      </c>
      <c r="BA110" s="1391" t="str">
        <f>IF(BA109="","",VLOOKUP(BA109,'シフト記号表（従来型・ユニット型共通）'!$C$6:$L$47,10,FALSE))</f>
        <v/>
      </c>
      <c r="BB110" s="1392" t="str">
        <f>IF(BB109="","",VLOOKUP(BB109,'シフト記号表（従来型・ユニット型共通）'!$C$6:$L$47,10,FALSE))</f>
        <v/>
      </c>
      <c r="BC110" s="1390" t="str">
        <f>IF(BC109="","",VLOOKUP(BC109,'シフト記号表（従来型・ユニット型共通）'!$C$6:$L$47,10,FALSE))</f>
        <v/>
      </c>
      <c r="BD110" s="1391" t="str">
        <f>IF(BD109="","",VLOOKUP(BD109,'シフト記号表（従来型・ユニット型共通）'!$C$6:$L$47,10,FALSE))</f>
        <v/>
      </c>
      <c r="BE110" s="1391" t="str">
        <f>IF(BE109="","",VLOOKUP(BE109,'シフト記号表（従来型・ユニット型共通）'!$C$6:$L$47,10,FALSE))</f>
        <v/>
      </c>
      <c r="BF110" s="3104">
        <f>IF($BI$3="４週",SUM(AA110:BB110),IF($BI$3="暦月",SUM(AA110:BE110),""))</f>
        <v>0</v>
      </c>
      <c r="BG110" s="3105"/>
      <c r="BH110" s="3106">
        <f>IF($BI$3="４週",BF110/4,IF($BI$3="暦月",(BF110/($BI$8/7)),""))</f>
        <v>0</v>
      </c>
      <c r="BI110" s="3105"/>
      <c r="BJ110" s="3101"/>
      <c r="BK110" s="3102"/>
      <c r="BL110" s="3102"/>
      <c r="BM110" s="3102"/>
      <c r="BN110" s="3103"/>
    </row>
    <row r="111" spans="2:66" ht="20.25" customHeight="1" x14ac:dyDescent="0.2">
      <c r="B111" s="3079">
        <f>B109+1</f>
        <v>48</v>
      </c>
      <c r="C111" s="3081"/>
      <c r="D111" s="3083"/>
      <c r="E111" s="3084"/>
      <c r="F111" s="3085"/>
      <c r="G111" s="3089"/>
      <c r="H111" s="3090"/>
      <c r="I111" s="1385"/>
      <c r="J111" s="1386"/>
      <c r="K111" s="1385"/>
      <c r="L111" s="1386"/>
      <c r="M111" s="3093"/>
      <c r="N111" s="3094"/>
      <c r="O111" s="3097"/>
      <c r="P111" s="3098"/>
      <c r="Q111" s="3098"/>
      <c r="R111" s="3090"/>
      <c r="S111" s="3058"/>
      <c r="T111" s="3059"/>
      <c r="U111" s="3059"/>
      <c r="V111" s="3059"/>
      <c r="W111" s="3060"/>
      <c r="X111" s="1405" t="s">
        <v>2341</v>
      </c>
      <c r="Z111" s="1406"/>
      <c r="AA111" s="1398"/>
      <c r="AB111" s="1399"/>
      <c r="AC111" s="1399"/>
      <c r="AD111" s="1399"/>
      <c r="AE111" s="1399"/>
      <c r="AF111" s="1399"/>
      <c r="AG111" s="1400"/>
      <c r="AH111" s="1398"/>
      <c r="AI111" s="1399"/>
      <c r="AJ111" s="1399"/>
      <c r="AK111" s="1399"/>
      <c r="AL111" s="1399"/>
      <c r="AM111" s="1399"/>
      <c r="AN111" s="1400"/>
      <c r="AO111" s="1398"/>
      <c r="AP111" s="1399"/>
      <c r="AQ111" s="1399"/>
      <c r="AR111" s="1399"/>
      <c r="AS111" s="1399"/>
      <c r="AT111" s="1399"/>
      <c r="AU111" s="1400"/>
      <c r="AV111" s="1398"/>
      <c r="AW111" s="1399"/>
      <c r="AX111" s="1399"/>
      <c r="AY111" s="1399"/>
      <c r="AZ111" s="1399"/>
      <c r="BA111" s="1399"/>
      <c r="BB111" s="1400"/>
      <c r="BC111" s="1398"/>
      <c r="BD111" s="1399"/>
      <c r="BE111" s="1401"/>
      <c r="BF111" s="3064"/>
      <c r="BG111" s="3065"/>
      <c r="BH111" s="3066"/>
      <c r="BI111" s="3067"/>
      <c r="BJ111" s="3068"/>
      <c r="BK111" s="3069"/>
      <c r="BL111" s="3069"/>
      <c r="BM111" s="3069"/>
      <c r="BN111" s="3070"/>
    </row>
    <row r="112" spans="2:66" ht="20.25" customHeight="1" x14ac:dyDescent="0.2">
      <c r="B112" s="3107"/>
      <c r="C112" s="3108"/>
      <c r="D112" s="3109"/>
      <c r="E112" s="3084"/>
      <c r="F112" s="3085"/>
      <c r="G112" s="3110"/>
      <c r="H112" s="3111"/>
      <c r="I112" s="1407"/>
      <c r="J112" s="1408">
        <f>G111</f>
        <v>0</v>
      </c>
      <c r="K112" s="1407"/>
      <c r="L112" s="1408">
        <f>M111</f>
        <v>0</v>
      </c>
      <c r="M112" s="3112"/>
      <c r="N112" s="3113"/>
      <c r="O112" s="3114"/>
      <c r="P112" s="3115"/>
      <c r="Q112" s="3115"/>
      <c r="R112" s="3111"/>
      <c r="S112" s="3058"/>
      <c r="T112" s="3059"/>
      <c r="U112" s="3059"/>
      <c r="V112" s="3059"/>
      <c r="W112" s="3060"/>
      <c r="X112" s="1402" t="s">
        <v>2344</v>
      </c>
      <c r="Y112" s="1403"/>
      <c r="Z112" s="1404"/>
      <c r="AA112" s="1390" t="str">
        <f>IF(AA111="","",VLOOKUP(AA111,'シフト記号表（従来型・ユニット型共通）'!$C$6:$L$47,10,FALSE))</f>
        <v/>
      </c>
      <c r="AB112" s="1391" t="str">
        <f>IF(AB111="","",VLOOKUP(AB111,'シフト記号表（従来型・ユニット型共通）'!$C$6:$L$47,10,FALSE))</f>
        <v/>
      </c>
      <c r="AC112" s="1391" t="str">
        <f>IF(AC111="","",VLOOKUP(AC111,'シフト記号表（従来型・ユニット型共通）'!$C$6:$L$47,10,FALSE))</f>
        <v/>
      </c>
      <c r="AD112" s="1391" t="str">
        <f>IF(AD111="","",VLOOKUP(AD111,'シフト記号表（従来型・ユニット型共通）'!$C$6:$L$47,10,FALSE))</f>
        <v/>
      </c>
      <c r="AE112" s="1391" t="str">
        <f>IF(AE111="","",VLOOKUP(AE111,'シフト記号表（従来型・ユニット型共通）'!$C$6:$L$47,10,FALSE))</f>
        <v/>
      </c>
      <c r="AF112" s="1391" t="str">
        <f>IF(AF111="","",VLOOKUP(AF111,'シフト記号表（従来型・ユニット型共通）'!$C$6:$L$47,10,FALSE))</f>
        <v/>
      </c>
      <c r="AG112" s="1392" t="str">
        <f>IF(AG111="","",VLOOKUP(AG111,'シフト記号表（従来型・ユニット型共通）'!$C$6:$L$47,10,FALSE))</f>
        <v/>
      </c>
      <c r="AH112" s="1390" t="str">
        <f>IF(AH111="","",VLOOKUP(AH111,'シフト記号表（従来型・ユニット型共通）'!$C$6:$L$47,10,FALSE))</f>
        <v/>
      </c>
      <c r="AI112" s="1391" t="str">
        <f>IF(AI111="","",VLOOKUP(AI111,'シフト記号表（従来型・ユニット型共通）'!$C$6:$L$47,10,FALSE))</f>
        <v/>
      </c>
      <c r="AJ112" s="1391" t="str">
        <f>IF(AJ111="","",VLOOKUP(AJ111,'シフト記号表（従来型・ユニット型共通）'!$C$6:$L$47,10,FALSE))</f>
        <v/>
      </c>
      <c r="AK112" s="1391" t="str">
        <f>IF(AK111="","",VLOOKUP(AK111,'シフト記号表（従来型・ユニット型共通）'!$C$6:$L$47,10,FALSE))</f>
        <v/>
      </c>
      <c r="AL112" s="1391" t="str">
        <f>IF(AL111="","",VLOOKUP(AL111,'シフト記号表（従来型・ユニット型共通）'!$C$6:$L$47,10,FALSE))</f>
        <v/>
      </c>
      <c r="AM112" s="1391" t="str">
        <f>IF(AM111="","",VLOOKUP(AM111,'シフト記号表（従来型・ユニット型共通）'!$C$6:$L$47,10,FALSE))</f>
        <v/>
      </c>
      <c r="AN112" s="1392" t="str">
        <f>IF(AN111="","",VLOOKUP(AN111,'シフト記号表（従来型・ユニット型共通）'!$C$6:$L$47,10,FALSE))</f>
        <v/>
      </c>
      <c r="AO112" s="1390" t="str">
        <f>IF(AO111="","",VLOOKUP(AO111,'シフト記号表（従来型・ユニット型共通）'!$C$6:$L$47,10,FALSE))</f>
        <v/>
      </c>
      <c r="AP112" s="1391" t="str">
        <f>IF(AP111="","",VLOOKUP(AP111,'シフト記号表（従来型・ユニット型共通）'!$C$6:$L$47,10,FALSE))</f>
        <v/>
      </c>
      <c r="AQ112" s="1391" t="str">
        <f>IF(AQ111="","",VLOOKUP(AQ111,'シフト記号表（従来型・ユニット型共通）'!$C$6:$L$47,10,FALSE))</f>
        <v/>
      </c>
      <c r="AR112" s="1391" t="str">
        <f>IF(AR111="","",VLOOKUP(AR111,'シフト記号表（従来型・ユニット型共通）'!$C$6:$L$47,10,FALSE))</f>
        <v/>
      </c>
      <c r="AS112" s="1391" t="str">
        <f>IF(AS111="","",VLOOKUP(AS111,'シフト記号表（従来型・ユニット型共通）'!$C$6:$L$47,10,FALSE))</f>
        <v/>
      </c>
      <c r="AT112" s="1391" t="str">
        <f>IF(AT111="","",VLOOKUP(AT111,'シフト記号表（従来型・ユニット型共通）'!$C$6:$L$47,10,FALSE))</f>
        <v/>
      </c>
      <c r="AU112" s="1392" t="str">
        <f>IF(AU111="","",VLOOKUP(AU111,'シフト記号表（従来型・ユニット型共通）'!$C$6:$L$47,10,FALSE))</f>
        <v/>
      </c>
      <c r="AV112" s="1390" t="str">
        <f>IF(AV111="","",VLOOKUP(AV111,'シフト記号表（従来型・ユニット型共通）'!$C$6:$L$47,10,FALSE))</f>
        <v/>
      </c>
      <c r="AW112" s="1391" t="str">
        <f>IF(AW111="","",VLOOKUP(AW111,'シフト記号表（従来型・ユニット型共通）'!$C$6:$L$47,10,FALSE))</f>
        <v/>
      </c>
      <c r="AX112" s="1391" t="str">
        <f>IF(AX111="","",VLOOKUP(AX111,'シフト記号表（従来型・ユニット型共通）'!$C$6:$L$47,10,FALSE))</f>
        <v/>
      </c>
      <c r="AY112" s="1391" t="str">
        <f>IF(AY111="","",VLOOKUP(AY111,'シフト記号表（従来型・ユニット型共通）'!$C$6:$L$47,10,FALSE))</f>
        <v/>
      </c>
      <c r="AZ112" s="1391" t="str">
        <f>IF(AZ111="","",VLOOKUP(AZ111,'シフト記号表（従来型・ユニット型共通）'!$C$6:$L$47,10,FALSE))</f>
        <v/>
      </c>
      <c r="BA112" s="1391" t="str">
        <f>IF(BA111="","",VLOOKUP(BA111,'シフト記号表（従来型・ユニット型共通）'!$C$6:$L$47,10,FALSE))</f>
        <v/>
      </c>
      <c r="BB112" s="1392" t="str">
        <f>IF(BB111="","",VLOOKUP(BB111,'シフト記号表（従来型・ユニット型共通）'!$C$6:$L$47,10,FALSE))</f>
        <v/>
      </c>
      <c r="BC112" s="1390" t="str">
        <f>IF(BC111="","",VLOOKUP(BC111,'シフト記号表（従来型・ユニット型共通）'!$C$6:$L$47,10,FALSE))</f>
        <v/>
      </c>
      <c r="BD112" s="1391" t="str">
        <f>IF(BD111="","",VLOOKUP(BD111,'シフト記号表（従来型・ユニット型共通）'!$C$6:$L$47,10,FALSE))</f>
        <v/>
      </c>
      <c r="BE112" s="1391" t="str">
        <f>IF(BE111="","",VLOOKUP(BE111,'シフト記号表（従来型・ユニット型共通）'!$C$6:$L$47,10,FALSE))</f>
        <v/>
      </c>
      <c r="BF112" s="3104">
        <f>IF($BI$3="４週",SUM(AA112:BB112),IF($BI$3="暦月",SUM(AA112:BE112),""))</f>
        <v>0</v>
      </c>
      <c r="BG112" s="3105"/>
      <c r="BH112" s="3106">
        <f>IF($BI$3="４週",BF112/4,IF($BI$3="暦月",(BF112/($BI$8/7)),""))</f>
        <v>0</v>
      </c>
      <c r="BI112" s="3105"/>
      <c r="BJ112" s="3101"/>
      <c r="BK112" s="3102"/>
      <c r="BL112" s="3102"/>
      <c r="BM112" s="3102"/>
      <c r="BN112" s="3103"/>
    </row>
    <row r="113" spans="2:66" ht="20.25" customHeight="1" x14ac:dyDescent="0.2">
      <c r="B113" s="3079">
        <f>B111+1</f>
        <v>49</v>
      </c>
      <c r="C113" s="3081"/>
      <c r="D113" s="3083"/>
      <c r="E113" s="3084"/>
      <c r="F113" s="3085"/>
      <c r="G113" s="3089"/>
      <c r="H113" s="3090"/>
      <c r="I113" s="1385"/>
      <c r="J113" s="1386"/>
      <c r="K113" s="1385"/>
      <c r="L113" s="1386"/>
      <c r="M113" s="3093"/>
      <c r="N113" s="3094"/>
      <c r="O113" s="3097"/>
      <c r="P113" s="3098"/>
      <c r="Q113" s="3098"/>
      <c r="R113" s="3090"/>
      <c r="S113" s="3058"/>
      <c r="T113" s="3059"/>
      <c r="U113" s="3059"/>
      <c r="V113" s="3059"/>
      <c r="W113" s="3060"/>
      <c r="X113" s="1405" t="s">
        <v>2341</v>
      </c>
      <c r="Z113" s="1406"/>
      <c r="AA113" s="1398"/>
      <c r="AB113" s="1399"/>
      <c r="AC113" s="1399"/>
      <c r="AD113" s="1399"/>
      <c r="AE113" s="1399"/>
      <c r="AF113" s="1399"/>
      <c r="AG113" s="1400"/>
      <c r="AH113" s="1398"/>
      <c r="AI113" s="1399"/>
      <c r="AJ113" s="1399"/>
      <c r="AK113" s="1399"/>
      <c r="AL113" s="1399"/>
      <c r="AM113" s="1399"/>
      <c r="AN113" s="1400"/>
      <c r="AO113" s="1398"/>
      <c r="AP113" s="1399"/>
      <c r="AQ113" s="1399"/>
      <c r="AR113" s="1399"/>
      <c r="AS113" s="1399"/>
      <c r="AT113" s="1399"/>
      <c r="AU113" s="1400"/>
      <c r="AV113" s="1398"/>
      <c r="AW113" s="1399"/>
      <c r="AX113" s="1399"/>
      <c r="AY113" s="1399"/>
      <c r="AZ113" s="1399"/>
      <c r="BA113" s="1399"/>
      <c r="BB113" s="1400"/>
      <c r="BC113" s="1398"/>
      <c r="BD113" s="1399"/>
      <c r="BE113" s="1401"/>
      <c r="BF113" s="3064"/>
      <c r="BG113" s="3065"/>
      <c r="BH113" s="3066"/>
      <c r="BI113" s="3067"/>
      <c r="BJ113" s="3068"/>
      <c r="BK113" s="3069"/>
      <c r="BL113" s="3069"/>
      <c r="BM113" s="3069"/>
      <c r="BN113" s="3070"/>
    </row>
    <row r="114" spans="2:66" ht="20.25" customHeight="1" x14ac:dyDescent="0.2">
      <c r="B114" s="3107"/>
      <c r="C114" s="3108"/>
      <c r="D114" s="3109"/>
      <c r="E114" s="3084"/>
      <c r="F114" s="3085"/>
      <c r="G114" s="3110"/>
      <c r="H114" s="3111"/>
      <c r="I114" s="1407"/>
      <c r="J114" s="1408">
        <f>G113</f>
        <v>0</v>
      </c>
      <c r="K114" s="1407"/>
      <c r="L114" s="1408">
        <f>M113</f>
        <v>0</v>
      </c>
      <c r="M114" s="3112"/>
      <c r="N114" s="3113"/>
      <c r="O114" s="3114"/>
      <c r="P114" s="3115"/>
      <c r="Q114" s="3115"/>
      <c r="R114" s="3111"/>
      <c r="S114" s="3058"/>
      <c r="T114" s="3059"/>
      <c r="U114" s="3059"/>
      <c r="V114" s="3059"/>
      <c r="W114" s="3060"/>
      <c r="X114" s="1402" t="s">
        <v>2344</v>
      </c>
      <c r="Y114" s="1403"/>
      <c r="Z114" s="1404"/>
      <c r="AA114" s="1390" t="str">
        <f>IF(AA113="","",VLOOKUP(AA113,'シフト記号表（従来型・ユニット型共通）'!$C$6:$L$47,10,FALSE))</f>
        <v/>
      </c>
      <c r="AB114" s="1391" t="str">
        <f>IF(AB113="","",VLOOKUP(AB113,'シフト記号表（従来型・ユニット型共通）'!$C$6:$L$47,10,FALSE))</f>
        <v/>
      </c>
      <c r="AC114" s="1391" t="str">
        <f>IF(AC113="","",VLOOKUP(AC113,'シフト記号表（従来型・ユニット型共通）'!$C$6:$L$47,10,FALSE))</f>
        <v/>
      </c>
      <c r="AD114" s="1391" t="str">
        <f>IF(AD113="","",VLOOKUP(AD113,'シフト記号表（従来型・ユニット型共通）'!$C$6:$L$47,10,FALSE))</f>
        <v/>
      </c>
      <c r="AE114" s="1391" t="str">
        <f>IF(AE113="","",VLOOKUP(AE113,'シフト記号表（従来型・ユニット型共通）'!$C$6:$L$47,10,FALSE))</f>
        <v/>
      </c>
      <c r="AF114" s="1391" t="str">
        <f>IF(AF113="","",VLOOKUP(AF113,'シフト記号表（従来型・ユニット型共通）'!$C$6:$L$47,10,FALSE))</f>
        <v/>
      </c>
      <c r="AG114" s="1392" t="str">
        <f>IF(AG113="","",VLOOKUP(AG113,'シフト記号表（従来型・ユニット型共通）'!$C$6:$L$47,10,FALSE))</f>
        <v/>
      </c>
      <c r="AH114" s="1390" t="str">
        <f>IF(AH113="","",VLOOKUP(AH113,'シフト記号表（従来型・ユニット型共通）'!$C$6:$L$47,10,FALSE))</f>
        <v/>
      </c>
      <c r="AI114" s="1391" t="str">
        <f>IF(AI113="","",VLOOKUP(AI113,'シフト記号表（従来型・ユニット型共通）'!$C$6:$L$47,10,FALSE))</f>
        <v/>
      </c>
      <c r="AJ114" s="1391" t="str">
        <f>IF(AJ113="","",VLOOKUP(AJ113,'シフト記号表（従来型・ユニット型共通）'!$C$6:$L$47,10,FALSE))</f>
        <v/>
      </c>
      <c r="AK114" s="1391" t="str">
        <f>IF(AK113="","",VLOOKUP(AK113,'シフト記号表（従来型・ユニット型共通）'!$C$6:$L$47,10,FALSE))</f>
        <v/>
      </c>
      <c r="AL114" s="1391" t="str">
        <f>IF(AL113="","",VLOOKUP(AL113,'シフト記号表（従来型・ユニット型共通）'!$C$6:$L$47,10,FALSE))</f>
        <v/>
      </c>
      <c r="AM114" s="1391" t="str">
        <f>IF(AM113="","",VLOOKUP(AM113,'シフト記号表（従来型・ユニット型共通）'!$C$6:$L$47,10,FALSE))</f>
        <v/>
      </c>
      <c r="AN114" s="1392" t="str">
        <f>IF(AN113="","",VLOOKUP(AN113,'シフト記号表（従来型・ユニット型共通）'!$C$6:$L$47,10,FALSE))</f>
        <v/>
      </c>
      <c r="AO114" s="1390" t="str">
        <f>IF(AO113="","",VLOOKUP(AO113,'シフト記号表（従来型・ユニット型共通）'!$C$6:$L$47,10,FALSE))</f>
        <v/>
      </c>
      <c r="AP114" s="1391" t="str">
        <f>IF(AP113="","",VLOOKUP(AP113,'シフト記号表（従来型・ユニット型共通）'!$C$6:$L$47,10,FALSE))</f>
        <v/>
      </c>
      <c r="AQ114" s="1391" t="str">
        <f>IF(AQ113="","",VLOOKUP(AQ113,'シフト記号表（従来型・ユニット型共通）'!$C$6:$L$47,10,FALSE))</f>
        <v/>
      </c>
      <c r="AR114" s="1391" t="str">
        <f>IF(AR113="","",VLOOKUP(AR113,'シフト記号表（従来型・ユニット型共通）'!$C$6:$L$47,10,FALSE))</f>
        <v/>
      </c>
      <c r="AS114" s="1391" t="str">
        <f>IF(AS113="","",VLOOKUP(AS113,'シフト記号表（従来型・ユニット型共通）'!$C$6:$L$47,10,FALSE))</f>
        <v/>
      </c>
      <c r="AT114" s="1391" t="str">
        <f>IF(AT113="","",VLOOKUP(AT113,'シフト記号表（従来型・ユニット型共通）'!$C$6:$L$47,10,FALSE))</f>
        <v/>
      </c>
      <c r="AU114" s="1392" t="str">
        <f>IF(AU113="","",VLOOKUP(AU113,'シフト記号表（従来型・ユニット型共通）'!$C$6:$L$47,10,FALSE))</f>
        <v/>
      </c>
      <c r="AV114" s="1390" t="str">
        <f>IF(AV113="","",VLOOKUP(AV113,'シフト記号表（従来型・ユニット型共通）'!$C$6:$L$47,10,FALSE))</f>
        <v/>
      </c>
      <c r="AW114" s="1391" t="str">
        <f>IF(AW113="","",VLOOKUP(AW113,'シフト記号表（従来型・ユニット型共通）'!$C$6:$L$47,10,FALSE))</f>
        <v/>
      </c>
      <c r="AX114" s="1391" t="str">
        <f>IF(AX113="","",VLOOKUP(AX113,'シフト記号表（従来型・ユニット型共通）'!$C$6:$L$47,10,FALSE))</f>
        <v/>
      </c>
      <c r="AY114" s="1391" t="str">
        <f>IF(AY113="","",VLOOKUP(AY113,'シフト記号表（従来型・ユニット型共通）'!$C$6:$L$47,10,FALSE))</f>
        <v/>
      </c>
      <c r="AZ114" s="1391" t="str">
        <f>IF(AZ113="","",VLOOKUP(AZ113,'シフト記号表（従来型・ユニット型共通）'!$C$6:$L$47,10,FALSE))</f>
        <v/>
      </c>
      <c r="BA114" s="1391" t="str">
        <f>IF(BA113="","",VLOOKUP(BA113,'シフト記号表（従来型・ユニット型共通）'!$C$6:$L$47,10,FALSE))</f>
        <v/>
      </c>
      <c r="BB114" s="1392" t="str">
        <f>IF(BB113="","",VLOOKUP(BB113,'シフト記号表（従来型・ユニット型共通）'!$C$6:$L$47,10,FALSE))</f>
        <v/>
      </c>
      <c r="BC114" s="1390" t="str">
        <f>IF(BC113="","",VLOOKUP(BC113,'シフト記号表（従来型・ユニット型共通）'!$C$6:$L$47,10,FALSE))</f>
        <v/>
      </c>
      <c r="BD114" s="1391" t="str">
        <f>IF(BD113="","",VLOOKUP(BD113,'シフト記号表（従来型・ユニット型共通）'!$C$6:$L$47,10,FALSE))</f>
        <v/>
      </c>
      <c r="BE114" s="1391" t="str">
        <f>IF(BE113="","",VLOOKUP(BE113,'シフト記号表（従来型・ユニット型共通）'!$C$6:$L$47,10,FALSE))</f>
        <v/>
      </c>
      <c r="BF114" s="3104">
        <f>IF($BI$3="４週",SUM(AA114:BB114),IF($BI$3="暦月",SUM(AA114:BE114),""))</f>
        <v>0</v>
      </c>
      <c r="BG114" s="3105"/>
      <c r="BH114" s="3106">
        <f>IF($BI$3="４週",BF114/4,IF($BI$3="暦月",(BF114/($BI$8/7)),""))</f>
        <v>0</v>
      </c>
      <c r="BI114" s="3105"/>
      <c r="BJ114" s="3101"/>
      <c r="BK114" s="3102"/>
      <c r="BL114" s="3102"/>
      <c r="BM114" s="3102"/>
      <c r="BN114" s="3103"/>
    </row>
    <row r="115" spans="2:66" ht="20.25" customHeight="1" x14ac:dyDescent="0.2">
      <c r="B115" s="3079">
        <f>B113+1</f>
        <v>50</v>
      </c>
      <c r="C115" s="3081"/>
      <c r="D115" s="3083"/>
      <c r="E115" s="3084"/>
      <c r="F115" s="3085"/>
      <c r="G115" s="3089"/>
      <c r="H115" s="3090"/>
      <c r="I115" s="1385"/>
      <c r="J115" s="1386"/>
      <c r="K115" s="1385"/>
      <c r="L115" s="1386"/>
      <c r="M115" s="3093"/>
      <c r="N115" s="3094"/>
      <c r="O115" s="3097"/>
      <c r="P115" s="3098"/>
      <c r="Q115" s="3098"/>
      <c r="R115" s="3090"/>
      <c r="S115" s="3058"/>
      <c r="T115" s="3059"/>
      <c r="U115" s="3059"/>
      <c r="V115" s="3059"/>
      <c r="W115" s="3060"/>
      <c r="X115" s="1405" t="s">
        <v>2341</v>
      </c>
      <c r="Z115" s="1406"/>
      <c r="AA115" s="1398"/>
      <c r="AB115" s="1399"/>
      <c r="AC115" s="1399"/>
      <c r="AD115" s="1399"/>
      <c r="AE115" s="1399"/>
      <c r="AF115" s="1399"/>
      <c r="AG115" s="1400"/>
      <c r="AH115" s="1398"/>
      <c r="AI115" s="1399"/>
      <c r="AJ115" s="1399"/>
      <c r="AK115" s="1399"/>
      <c r="AL115" s="1399"/>
      <c r="AM115" s="1399"/>
      <c r="AN115" s="1400"/>
      <c r="AO115" s="1398"/>
      <c r="AP115" s="1399"/>
      <c r="AQ115" s="1399"/>
      <c r="AR115" s="1399"/>
      <c r="AS115" s="1399"/>
      <c r="AT115" s="1399"/>
      <c r="AU115" s="1400"/>
      <c r="AV115" s="1398"/>
      <c r="AW115" s="1399"/>
      <c r="AX115" s="1399"/>
      <c r="AY115" s="1399"/>
      <c r="AZ115" s="1399"/>
      <c r="BA115" s="1399"/>
      <c r="BB115" s="1400"/>
      <c r="BC115" s="1398"/>
      <c r="BD115" s="1399"/>
      <c r="BE115" s="1401"/>
      <c r="BF115" s="3064"/>
      <c r="BG115" s="3065"/>
      <c r="BH115" s="3066"/>
      <c r="BI115" s="3067"/>
      <c r="BJ115" s="3068"/>
      <c r="BK115" s="3069"/>
      <c r="BL115" s="3069"/>
      <c r="BM115" s="3069"/>
      <c r="BN115" s="3070"/>
    </row>
    <row r="116" spans="2:66" ht="20.25" customHeight="1" x14ac:dyDescent="0.2">
      <c r="B116" s="3107"/>
      <c r="C116" s="3108"/>
      <c r="D116" s="3109"/>
      <c r="E116" s="3084"/>
      <c r="F116" s="3085"/>
      <c r="G116" s="3110"/>
      <c r="H116" s="3111"/>
      <c r="I116" s="1407"/>
      <c r="J116" s="1408">
        <f>G115</f>
        <v>0</v>
      </c>
      <c r="K116" s="1407"/>
      <c r="L116" s="1408">
        <f>M115</f>
        <v>0</v>
      </c>
      <c r="M116" s="3112"/>
      <c r="N116" s="3113"/>
      <c r="O116" s="3114"/>
      <c r="P116" s="3115"/>
      <c r="Q116" s="3115"/>
      <c r="R116" s="3111"/>
      <c r="S116" s="3058"/>
      <c r="T116" s="3059"/>
      <c r="U116" s="3059"/>
      <c r="V116" s="3059"/>
      <c r="W116" s="3060"/>
      <c r="X116" s="1402" t="s">
        <v>2344</v>
      </c>
      <c r="Y116" s="1403"/>
      <c r="Z116" s="1404"/>
      <c r="AA116" s="1390" t="str">
        <f>IF(AA115="","",VLOOKUP(AA115,'シフト記号表（従来型・ユニット型共通）'!$C$6:$L$47,10,FALSE))</f>
        <v/>
      </c>
      <c r="AB116" s="1391" t="str">
        <f>IF(AB115="","",VLOOKUP(AB115,'シフト記号表（従来型・ユニット型共通）'!$C$6:$L$47,10,FALSE))</f>
        <v/>
      </c>
      <c r="AC116" s="1391" t="str">
        <f>IF(AC115="","",VLOOKUP(AC115,'シフト記号表（従来型・ユニット型共通）'!$C$6:$L$47,10,FALSE))</f>
        <v/>
      </c>
      <c r="AD116" s="1391" t="str">
        <f>IF(AD115="","",VLOOKUP(AD115,'シフト記号表（従来型・ユニット型共通）'!$C$6:$L$47,10,FALSE))</f>
        <v/>
      </c>
      <c r="AE116" s="1391" t="str">
        <f>IF(AE115="","",VLOOKUP(AE115,'シフト記号表（従来型・ユニット型共通）'!$C$6:$L$47,10,FALSE))</f>
        <v/>
      </c>
      <c r="AF116" s="1391" t="str">
        <f>IF(AF115="","",VLOOKUP(AF115,'シフト記号表（従来型・ユニット型共通）'!$C$6:$L$47,10,FALSE))</f>
        <v/>
      </c>
      <c r="AG116" s="1392" t="str">
        <f>IF(AG115="","",VLOOKUP(AG115,'シフト記号表（従来型・ユニット型共通）'!$C$6:$L$47,10,FALSE))</f>
        <v/>
      </c>
      <c r="AH116" s="1390" t="str">
        <f>IF(AH115="","",VLOOKUP(AH115,'シフト記号表（従来型・ユニット型共通）'!$C$6:$L$47,10,FALSE))</f>
        <v/>
      </c>
      <c r="AI116" s="1391" t="str">
        <f>IF(AI115="","",VLOOKUP(AI115,'シフト記号表（従来型・ユニット型共通）'!$C$6:$L$47,10,FALSE))</f>
        <v/>
      </c>
      <c r="AJ116" s="1391" t="str">
        <f>IF(AJ115="","",VLOOKUP(AJ115,'シフト記号表（従来型・ユニット型共通）'!$C$6:$L$47,10,FALSE))</f>
        <v/>
      </c>
      <c r="AK116" s="1391" t="str">
        <f>IF(AK115="","",VLOOKUP(AK115,'シフト記号表（従来型・ユニット型共通）'!$C$6:$L$47,10,FALSE))</f>
        <v/>
      </c>
      <c r="AL116" s="1391" t="str">
        <f>IF(AL115="","",VLOOKUP(AL115,'シフト記号表（従来型・ユニット型共通）'!$C$6:$L$47,10,FALSE))</f>
        <v/>
      </c>
      <c r="AM116" s="1391" t="str">
        <f>IF(AM115="","",VLOOKUP(AM115,'シフト記号表（従来型・ユニット型共通）'!$C$6:$L$47,10,FALSE))</f>
        <v/>
      </c>
      <c r="AN116" s="1392" t="str">
        <f>IF(AN115="","",VLOOKUP(AN115,'シフト記号表（従来型・ユニット型共通）'!$C$6:$L$47,10,FALSE))</f>
        <v/>
      </c>
      <c r="AO116" s="1390" t="str">
        <f>IF(AO115="","",VLOOKUP(AO115,'シフト記号表（従来型・ユニット型共通）'!$C$6:$L$47,10,FALSE))</f>
        <v/>
      </c>
      <c r="AP116" s="1391" t="str">
        <f>IF(AP115="","",VLOOKUP(AP115,'シフト記号表（従来型・ユニット型共通）'!$C$6:$L$47,10,FALSE))</f>
        <v/>
      </c>
      <c r="AQ116" s="1391" t="str">
        <f>IF(AQ115="","",VLOOKUP(AQ115,'シフト記号表（従来型・ユニット型共通）'!$C$6:$L$47,10,FALSE))</f>
        <v/>
      </c>
      <c r="AR116" s="1391" t="str">
        <f>IF(AR115="","",VLOOKUP(AR115,'シフト記号表（従来型・ユニット型共通）'!$C$6:$L$47,10,FALSE))</f>
        <v/>
      </c>
      <c r="AS116" s="1391" t="str">
        <f>IF(AS115="","",VLOOKUP(AS115,'シフト記号表（従来型・ユニット型共通）'!$C$6:$L$47,10,FALSE))</f>
        <v/>
      </c>
      <c r="AT116" s="1391" t="str">
        <f>IF(AT115="","",VLOOKUP(AT115,'シフト記号表（従来型・ユニット型共通）'!$C$6:$L$47,10,FALSE))</f>
        <v/>
      </c>
      <c r="AU116" s="1392" t="str">
        <f>IF(AU115="","",VLOOKUP(AU115,'シフト記号表（従来型・ユニット型共通）'!$C$6:$L$47,10,FALSE))</f>
        <v/>
      </c>
      <c r="AV116" s="1390" t="str">
        <f>IF(AV115="","",VLOOKUP(AV115,'シフト記号表（従来型・ユニット型共通）'!$C$6:$L$47,10,FALSE))</f>
        <v/>
      </c>
      <c r="AW116" s="1391" t="str">
        <f>IF(AW115="","",VLOOKUP(AW115,'シフト記号表（従来型・ユニット型共通）'!$C$6:$L$47,10,FALSE))</f>
        <v/>
      </c>
      <c r="AX116" s="1391" t="str">
        <f>IF(AX115="","",VLOOKUP(AX115,'シフト記号表（従来型・ユニット型共通）'!$C$6:$L$47,10,FALSE))</f>
        <v/>
      </c>
      <c r="AY116" s="1391" t="str">
        <f>IF(AY115="","",VLOOKUP(AY115,'シフト記号表（従来型・ユニット型共通）'!$C$6:$L$47,10,FALSE))</f>
        <v/>
      </c>
      <c r="AZ116" s="1391" t="str">
        <f>IF(AZ115="","",VLOOKUP(AZ115,'シフト記号表（従来型・ユニット型共通）'!$C$6:$L$47,10,FALSE))</f>
        <v/>
      </c>
      <c r="BA116" s="1391" t="str">
        <f>IF(BA115="","",VLOOKUP(BA115,'シフト記号表（従来型・ユニット型共通）'!$C$6:$L$47,10,FALSE))</f>
        <v/>
      </c>
      <c r="BB116" s="1392" t="str">
        <f>IF(BB115="","",VLOOKUP(BB115,'シフト記号表（従来型・ユニット型共通）'!$C$6:$L$47,10,FALSE))</f>
        <v/>
      </c>
      <c r="BC116" s="1390" t="str">
        <f>IF(BC115="","",VLOOKUP(BC115,'シフト記号表（従来型・ユニット型共通）'!$C$6:$L$47,10,FALSE))</f>
        <v/>
      </c>
      <c r="BD116" s="1391" t="str">
        <f>IF(BD115="","",VLOOKUP(BD115,'シフト記号表（従来型・ユニット型共通）'!$C$6:$L$47,10,FALSE))</f>
        <v/>
      </c>
      <c r="BE116" s="1391" t="str">
        <f>IF(BE115="","",VLOOKUP(BE115,'シフト記号表（従来型・ユニット型共通）'!$C$6:$L$47,10,FALSE))</f>
        <v/>
      </c>
      <c r="BF116" s="3104">
        <f>IF($BI$3="４週",SUM(AA116:BB116),IF($BI$3="暦月",SUM(AA116:BE116),""))</f>
        <v>0</v>
      </c>
      <c r="BG116" s="3105"/>
      <c r="BH116" s="3106">
        <f>IF($BI$3="４週",BF116/4,IF($BI$3="暦月",(BF116/($BI$8/7)),""))</f>
        <v>0</v>
      </c>
      <c r="BI116" s="3105"/>
      <c r="BJ116" s="3101"/>
      <c r="BK116" s="3102"/>
      <c r="BL116" s="3102"/>
      <c r="BM116" s="3102"/>
      <c r="BN116" s="3103"/>
    </row>
    <row r="117" spans="2:66" ht="20.25" customHeight="1" x14ac:dyDescent="0.2">
      <c r="B117" s="3079">
        <f>B115+1</f>
        <v>51</v>
      </c>
      <c r="C117" s="3081"/>
      <c r="D117" s="3083"/>
      <c r="E117" s="3084"/>
      <c r="F117" s="3085"/>
      <c r="G117" s="3089"/>
      <c r="H117" s="3090"/>
      <c r="I117" s="1385"/>
      <c r="J117" s="1386"/>
      <c r="K117" s="1385"/>
      <c r="L117" s="1386"/>
      <c r="M117" s="3093"/>
      <c r="N117" s="3094"/>
      <c r="O117" s="3097"/>
      <c r="P117" s="3098"/>
      <c r="Q117" s="3098"/>
      <c r="R117" s="3090"/>
      <c r="S117" s="3058"/>
      <c r="T117" s="3059"/>
      <c r="U117" s="3059"/>
      <c r="V117" s="3059"/>
      <c r="W117" s="3060"/>
      <c r="X117" s="1405" t="s">
        <v>2341</v>
      </c>
      <c r="Z117" s="1406"/>
      <c r="AA117" s="1398"/>
      <c r="AB117" s="1399"/>
      <c r="AC117" s="1399"/>
      <c r="AD117" s="1399"/>
      <c r="AE117" s="1399"/>
      <c r="AF117" s="1399"/>
      <c r="AG117" s="1400"/>
      <c r="AH117" s="1398"/>
      <c r="AI117" s="1399"/>
      <c r="AJ117" s="1399"/>
      <c r="AK117" s="1399"/>
      <c r="AL117" s="1399"/>
      <c r="AM117" s="1399"/>
      <c r="AN117" s="1400"/>
      <c r="AO117" s="1398"/>
      <c r="AP117" s="1399"/>
      <c r="AQ117" s="1399"/>
      <c r="AR117" s="1399"/>
      <c r="AS117" s="1399"/>
      <c r="AT117" s="1399"/>
      <c r="AU117" s="1400"/>
      <c r="AV117" s="1398"/>
      <c r="AW117" s="1399"/>
      <c r="AX117" s="1399"/>
      <c r="AY117" s="1399"/>
      <c r="AZ117" s="1399"/>
      <c r="BA117" s="1399"/>
      <c r="BB117" s="1400"/>
      <c r="BC117" s="1398"/>
      <c r="BD117" s="1399"/>
      <c r="BE117" s="1401"/>
      <c r="BF117" s="3064"/>
      <c r="BG117" s="3065"/>
      <c r="BH117" s="3066"/>
      <c r="BI117" s="3067"/>
      <c r="BJ117" s="3068"/>
      <c r="BK117" s="3069"/>
      <c r="BL117" s="3069"/>
      <c r="BM117" s="3069"/>
      <c r="BN117" s="3070"/>
    </row>
    <row r="118" spans="2:66" ht="20.25" customHeight="1" x14ac:dyDescent="0.2">
      <c r="B118" s="3107"/>
      <c r="C118" s="3108"/>
      <c r="D118" s="3109"/>
      <c r="E118" s="3084"/>
      <c r="F118" s="3085"/>
      <c r="G118" s="3110"/>
      <c r="H118" s="3111"/>
      <c r="I118" s="1407"/>
      <c r="J118" s="1408">
        <f>G117</f>
        <v>0</v>
      </c>
      <c r="K118" s="1407"/>
      <c r="L118" s="1408">
        <f>M117</f>
        <v>0</v>
      </c>
      <c r="M118" s="3112"/>
      <c r="N118" s="3113"/>
      <c r="O118" s="3114"/>
      <c r="P118" s="3115"/>
      <c r="Q118" s="3115"/>
      <c r="R118" s="3111"/>
      <c r="S118" s="3058"/>
      <c r="T118" s="3059"/>
      <c r="U118" s="3059"/>
      <c r="V118" s="3059"/>
      <c r="W118" s="3060"/>
      <c r="X118" s="1402" t="s">
        <v>2344</v>
      </c>
      <c r="Y118" s="1403"/>
      <c r="Z118" s="1404"/>
      <c r="AA118" s="1390" t="str">
        <f>IF(AA117="","",VLOOKUP(AA117,'シフト記号表（従来型・ユニット型共通）'!$C$6:$L$47,10,FALSE))</f>
        <v/>
      </c>
      <c r="AB118" s="1391" t="str">
        <f>IF(AB117="","",VLOOKUP(AB117,'シフト記号表（従来型・ユニット型共通）'!$C$6:$L$47,10,FALSE))</f>
        <v/>
      </c>
      <c r="AC118" s="1391" t="str">
        <f>IF(AC117="","",VLOOKUP(AC117,'シフト記号表（従来型・ユニット型共通）'!$C$6:$L$47,10,FALSE))</f>
        <v/>
      </c>
      <c r="AD118" s="1391" t="str">
        <f>IF(AD117="","",VLOOKUP(AD117,'シフト記号表（従来型・ユニット型共通）'!$C$6:$L$47,10,FALSE))</f>
        <v/>
      </c>
      <c r="AE118" s="1391" t="str">
        <f>IF(AE117="","",VLOOKUP(AE117,'シフト記号表（従来型・ユニット型共通）'!$C$6:$L$47,10,FALSE))</f>
        <v/>
      </c>
      <c r="AF118" s="1391" t="str">
        <f>IF(AF117="","",VLOOKUP(AF117,'シフト記号表（従来型・ユニット型共通）'!$C$6:$L$47,10,FALSE))</f>
        <v/>
      </c>
      <c r="AG118" s="1392" t="str">
        <f>IF(AG117="","",VLOOKUP(AG117,'シフト記号表（従来型・ユニット型共通）'!$C$6:$L$47,10,FALSE))</f>
        <v/>
      </c>
      <c r="AH118" s="1390" t="str">
        <f>IF(AH117="","",VLOOKUP(AH117,'シフト記号表（従来型・ユニット型共通）'!$C$6:$L$47,10,FALSE))</f>
        <v/>
      </c>
      <c r="AI118" s="1391" t="str">
        <f>IF(AI117="","",VLOOKUP(AI117,'シフト記号表（従来型・ユニット型共通）'!$C$6:$L$47,10,FALSE))</f>
        <v/>
      </c>
      <c r="AJ118" s="1391" t="str">
        <f>IF(AJ117="","",VLOOKUP(AJ117,'シフト記号表（従来型・ユニット型共通）'!$C$6:$L$47,10,FALSE))</f>
        <v/>
      </c>
      <c r="AK118" s="1391" t="str">
        <f>IF(AK117="","",VLOOKUP(AK117,'シフト記号表（従来型・ユニット型共通）'!$C$6:$L$47,10,FALSE))</f>
        <v/>
      </c>
      <c r="AL118" s="1391" t="str">
        <f>IF(AL117="","",VLOOKUP(AL117,'シフト記号表（従来型・ユニット型共通）'!$C$6:$L$47,10,FALSE))</f>
        <v/>
      </c>
      <c r="AM118" s="1391" t="str">
        <f>IF(AM117="","",VLOOKUP(AM117,'シフト記号表（従来型・ユニット型共通）'!$C$6:$L$47,10,FALSE))</f>
        <v/>
      </c>
      <c r="AN118" s="1392" t="str">
        <f>IF(AN117="","",VLOOKUP(AN117,'シフト記号表（従来型・ユニット型共通）'!$C$6:$L$47,10,FALSE))</f>
        <v/>
      </c>
      <c r="AO118" s="1390" t="str">
        <f>IF(AO117="","",VLOOKUP(AO117,'シフト記号表（従来型・ユニット型共通）'!$C$6:$L$47,10,FALSE))</f>
        <v/>
      </c>
      <c r="AP118" s="1391" t="str">
        <f>IF(AP117="","",VLOOKUP(AP117,'シフト記号表（従来型・ユニット型共通）'!$C$6:$L$47,10,FALSE))</f>
        <v/>
      </c>
      <c r="AQ118" s="1391" t="str">
        <f>IF(AQ117="","",VLOOKUP(AQ117,'シフト記号表（従来型・ユニット型共通）'!$C$6:$L$47,10,FALSE))</f>
        <v/>
      </c>
      <c r="AR118" s="1391" t="str">
        <f>IF(AR117="","",VLOOKUP(AR117,'シフト記号表（従来型・ユニット型共通）'!$C$6:$L$47,10,FALSE))</f>
        <v/>
      </c>
      <c r="AS118" s="1391" t="str">
        <f>IF(AS117="","",VLOOKUP(AS117,'シフト記号表（従来型・ユニット型共通）'!$C$6:$L$47,10,FALSE))</f>
        <v/>
      </c>
      <c r="AT118" s="1391" t="str">
        <f>IF(AT117="","",VLOOKUP(AT117,'シフト記号表（従来型・ユニット型共通）'!$C$6:$L$47,10,FALSE))</f>
        <v/>
      </c>
      <c r="AU118" s="1392" t="str">
        <f>IF(AU117="","",VLOOKUP(AU117,'シフト記号表（従来型・ユニット型共通）'!$C$6:$L$47,10,FALSE))</f>
        <v/>
      </c>
      <c r="AV118" s="1390" t="str">
        <f>IF(AV117="","",VLOOKUP(AV117,'シフト記号表（従来型・ユニット型共通）'!$C$6:$L$47,10,FALSE))</f>
        <v/>
      </c>
      <c r="AW118" s="1391" t="str">
        <f>IF(AW117="","",VLOOKUP(AW117,'シフト記号表（従来型・ユニット型共通）'!$C$6:$L$47,10,FALSE))</f>
        <v/>
      </c>
      <c r="AX118" s="1391" t="str">
        <f>IF(AX117="","",VLOOKUP(AX117,'シフト記号表（従来型・ユニット型共通）'!$C$6:$L$47,10,FALSE))</f>
        <v/>
      </c>
      <c r="AY118" s="1391" t="str">
        <f>IF(AY117="","",VLOOKUP(AY117,'シフト記号表（従来型・ユニット型共通）'!$C$6:$L$47,10,FALSE))</f>
        <v/>
      </c>
      <c r="AZ118" s="1391" t="str">
        <f>IF(AZ117="","",VLOOKUP(AZ117,'シフト記号表（従来型・ユニット型共通）'!$C$6:$L$47,10,FALSE))</f>
        <v/>
      </c>
      <c r="BA118" s="1391" t="str">
        <f>IF(BA117="","",VLOOKUP(BA117,'シフト記号表（従来型・ユニット型共通）'!$C$6:$L$47,10,FALSE))</f>
        <v/>
      </c>
      <c r="BB118" s="1392" t="str">
        <f>IF(BB117="","",VLOOKUP(BB117,'シフト記号表（従来型・ユニット型共通）'!$C$6:$L$47,10,FALSE))</f>
        <v/>
      </c>
      <c r="BC118" s="1390" t="str">
        <f>IF(BC117="","",VLOOKUP(BC117,'シフト記号表（従来型・ユニット型共通）'!$C$6:$L$47,10,FALSE))</f>
        <v/>
      </c>
      <c r="BD118" s="1391" t="str">
        <f>IF(BD117="","",VLOOKUP(BD117,'シフト記号表（従来型・ユニット型共通）'!$C$6:$L$47,10,FALSE))</f>
        <v/>
      </c>
      <c r="BE118" s="1391" t="str">
        <f>IF(BE117="","",VLOOKUP(BE117,'シフト記号表（従来型・ユニット型共通）'!$C$6:$L$47,10,FALSE))</f>
        <v/>
      </c>
      <c r="BF118" s="3104">
        <f>IF($BI$3="４週",SUM(AA118:BB118),IF($BI$3="暦月",SUM(AA118:BE118),""))</f>
        <v>0</v>
      </c>
      <c r="BG118" s="3105"/>
      <c r="BH118" s="3106">
        <f>IF($BI$3="４週",BF118/4,IF($BI$3="暦月",(BF118/($BI$8/7)),""))</f>
        <v>0</v>
      </c>
      <c r="BI118" s="3105"/>
      <c r="BJ118" s="3101"/>
      <c r="BK118" s="3102"/>
      <c r="BL118" s="3102"/>
      <c r="BM118" s="3102"/>
      <c r="BN118" s="3103"/>
    </row>
    <row r="119" spans="2:66" ht="20.25" customHeight="1" x14ac:dyDescent="0.2">
      <c r="B119" s="3079">
        <f>B117+1</f>
        <v>52</v>
      </c>
      <c r="C119" s="3081"/>
      <c r="D119" s="3083"/>
      <c r="E119" s="3084"/>
      <c r="F119" s="3085"/>
      <c r="G119" s="3089"/>
      <c r="H119" s="3090"/>
      <c r="I119" s="1385"/>
      <c r="J119" s="1386"/>
      <c r="K119" s="1385"/>
      <c r="L119" s="1386"/>
      <c r="M119" s="3093"/>
      <c r="N119" s="3094"/>
      <c r="O119" s="3097"/>
      <c r="P119" s="3098"/>
      <c r="Q119" s="3098"/>
      <c r="R119" s="3090"/>
      <c r="S119" s="3058"/>
      <c r="T119" s="3059"/>
      <c r="U119" s="3059"/>
      <c r="V119" s="3059"/>
      <c r="W119" s="3060"/>
      <c r="X119" s="1405" t="s">
        <v>2341</v>
      </c>
      <c r="Z119" s="1406"/>
      <c r="AA119" s="1398"/>
      <c r="AB119" s="1399"/>
      <c r="AC119" s="1399"/>
      <c r="AD119" s="1399"/>
      <c r="AE119" s="1399"/>
      <c r="AF119" s="1399"/>
      <c r="AG119" s="1400"/>
      <c r="AH119" s="1398"/>
      <c r="AI119" s="1399"/>
      <c r="AJ119" s="1399"/>
      <c r="AK119" s="1399"/>
      <c r="AL119" s="1399"/>
      <c r="AM119" s="1399"/>
      <c r="AN119" s="1400"/>
      <c r="AO119" s="1398"/>
      <c r="AP119" s="1399"/>
      <c r="AQ119" s="1399"/>
      <c r="AR119" s="1399"/>
      <c r="AS119" s="1399"/>
      <c r="AT119" s="1399"/>
      <c r="AU119" s="1400"/>
      <c r="AV119" s="1398"/>
      <c r="AW119" s="1399"/>
      <c r="AX119" s="1399"/>
      <c r="AY119" s="1399"/>
      <c r="AZ119" s="1399"/>
      <c r="BA119" s="1399"/>
      <c r="BB119" s="1400"/>
      <c r="BC119" s="1398"/>
      <c r="BD119" s="1399"/>
      <c r="BE119" s="1401"/>
      <c r="BF119" s="3064"/>
      <c r="BG119" s="3065"/>
      <c r="BH119" s="3066"/>
      <c r="BI119" s="3067"/>
      <c r="BJ119" s="3068"/>
      <c r="BK119" s="3069"/>
      <c r="BL119" s="3069"/>
      <c r="BM119" s="3069"/>
      <c r="BN119" s="3070"/>
    </row>
    <row r="120" spans="2:66" ht="20.25" customHeight="1" x14ac:dyDescent="0.2">
      <c r="B120" s="3107"/>
      <c r="C120" s="3108"/>
      <c r="D120" s="3109"/>
      <c r="E120" s="3084"/>
      <c r="F120" s="3085"/>
      <c r="G120" s="3110"/>
      <c r="H120" s="3111"/>
      <c r="I120" s="1407"/>
      <c r="J120" s="1408">
        <f>G119</f>
        <v>0</v>
      </c>
      <c r="K120" s="1407"/>
      <c r="L120" s="1408">
        <f>M119</f>
        <v>0</v>
      </c>
      <c r="M120" s="3112"/>
      <c r="N120" s="3113"/>
      <c r="O120" s="3114"/>
      <c r="P120" s="3115"/>
      <c r="Q120" s="3115"/>
      <c r="R120" s="3111"/>
      <c r="S120" s="3058"/>
      <c r="T120" s="3059"/>
      <c r="U120" s="3059"/>
      <c r="V120" s="3059"/>
      <c r="W120" s="3060"/>
      <c r="X120" s="1402" t="s">
        <v>2344</v>
      </c>
      <c r="Y120" s="1403"/>
      <c r="Z120" s="1404"/>
      <c r="AA120" s="1390" t="str">
        <f>IF(AA119="","",VLOOKUP(AA119,'シフト記号表（従来型・ユニット型共通）'!$C$6:$L$47,10,FALSE))</f>
        <v/>
      </c>
      <c r="AB120" s="1391" t="str">
        <f>IF(AB119="","",VLOOKUP(AB119,'シフト記号表（従来型・ユニット型共通）'!$C$6:$L$47,10,FALSE))</f>
        <v/>
      </c>
      <c r="AC120" s="1391" t="str">
        <f>IF(AC119="","",VLOOKUP(AC119,'シフト記号表（従来型・ユニット型共通）'!$C$6:$L$47,10,FALSE))</f>
        <v/>
      </c>
      <c r="AD120" s="1391" t="str">
        <f>IF(AD119="","",VLOOKUP(AD119,'シフト記号表（従来型・ユニット型共通）'!$C$6:$L$47,10,FALSE))</f>
        <v/>
      </c>
      <c r="AE120" s="1391" t="str">
        <f>IF(AE119="","",VLOOKUP(AE119,'シフト記号表（従来型・ユニット型共通）'!$C$6:$L$47,10,FALSE))</f>
        <v/>
      </c>
      <c r="AF120" s="1391" t="str">
        <f>IF(AF119="","",VLOOKUP(AF119,'シフト記号表（従来型・ユニット型共通）'!$C$6:$L$47,10,FALSE))</f>
        <v/>
      </c>
      <c r="AG120" s="1392" t="str">
        <f>IF(AG119="","",VLOOKUP(AG119,'シフト記号表（従来型・ユニット型共通）'!$C$6:$L$47,10,FALSE))</f>
        <v/>
      </c>
      <c r="AH120" s="1390" t="str">
        <f>IF(AH119="","",VLOOKUP(AH119,'シフト記号表（従来型・ユニット型共通）'!$C$6:$L$47,10,FALSE))</f>
        <v/>
      </c>
      <c r="AI120" s="1391" t="str">
        <f>IF(AI119="","",VLOOKUP(AI119,'シフト記号表（従来型・ユニット型共通）'!$C$6:$L$47,10,FALSE))</f>
        <v/>
      </c>
      <c r="AJ120" s="1391" t="str">
        <f>IF(AJ119="","",VLOOKUP(AJ119,'シフト記号表（従来型・ユニット型共通）'!$C$6:$L$47,10,FALSE))</f>
        <v/>
      </c>
      <c r="AK120" s="1391" t="str">
        <f>IF(AK119="","",VLOOKUP(AK119,'シフト記号表（従来型・ユニット型共通）'!$C$6:$L$47,10,FALSE))</f>
        <v/>
      </c>
      <c r="AL120" s="1391" t="str">
        <f>IF(AL119="","",VLOOKUP(AL119,'シフト記号表（従来型・ユニット型共通）'!$C$6:$L$47,10,FALSE))</f>
        <v/>
      </c>
      <c r="AM120" s="1391" t="str">
        <f>IF(AM119="","",VLOOKUP(AM119,'シフト記号表（従来型・ユニット型共通）'!$C$6:$L$47,10,FALSE))</f>
        <v/>
      </c>
      <c r="AN120" s="1392" t="str">
        <f>IF(AN119="","",VLOOKUP(AN119,'シフト記号表（従来型・ユニット型共通）'!$C$6:$L$47,10,FALSE))</f>
        <v/>
      </c>
      <c r="AO120" s="1390" t="str">
        <f>IF(AO119="","",VLOOKUP(AO119,'シフト記号表（従来型・ユニット型共通）'!$C$6:$L$47,10,FALSE))</f>
        <v/>
      </c>
      <c r="AP120" s="1391" t="str">
        <f>IF(AP119="","",VLOOKUP(AP119,'シフト記号表（従来型・ユニット型共通）'!$C$6:$L$47,10,FALSE))</f>
        <v/>
      </c>
      <c r="AQ120" s="1391" t="str">
        <f>IF(AQ119="","",VLOOKUP(AQ119,'シフト記号表（従来型・ユニット型共通）'!$C$6:$L$47,10,FALSE))</f>
        <v/>
      </c>
      <c r="AR120" s="1391" t="str">
        <f>IF(AR119="","",VLOOKUP(AR119,'シフト記号表（従来型・ユニット型共通）'!$C$6:$L$47,10,FALSE))</f>
        <v/>
      </c>
      <c r="AS120" s="1391" t="str">
        <f>IF(AS119="","",VLOOKUP(AS119,'シフト記号表（従来型・ユニット型共通）'!$C$6:$L$47,10,FALSE))</f>
        <v/>
      </c>
      <c r="AT120" s="1391" t="str">
        <f>IF(AT119="","",VLOOKUP(AT119,'シフト記号表（従来型・ユニット型共通）'!$C$6:$L$47,10,FALSE))</f>
        <v/>
      </c>
      <c r="AU120" s="1392" t="str">
        <f>IF(AU119="","",VLOOKUP(AU119,'シフト記号表（従来型・ユニット型共通）'!$C$6:$L$47,10,FALSE))</f>
        <v/>
      </c>
      <c r="AV120" s="1390" t="str">
        <f>IF(AV119="","",VLOOKUP(AV119,'シフト記号表（従来型・ユニット型共通）'!$C$6:$L$47,10,FALSE))</f>
        <v/>
      </c>
      <c r="AW120" s="1391" t="str">
        <f>IF(AW119="","",VLOOKUP(AW119,'シフト記号表（従来型・ユニット型共通）'!$C$6:$L$47,10,FALSE))</f>
        <v/>
      </c>
      <c r="AX120" s="1391" t="str">
        <f>IF(AX119="","",VLOOKUP(AX119,'シフト記号表（従来型・ユニット型共通）'!$C$6:$L$47,10,FALSE))</f>
        <v/>
      </c>
      <c r="AY120" s="1391" t="str">
        <f>IF(AY119="","",VLOOKUP(AY119,'シフト記号表（従来型・ユニット型共通）'!$C$6:$L$47,10,FALSE))</f>
        <v/>
      </c>
      <c r="AZ120" s="1391" t="str">
        <f>IF(AZ119="","",VLOOKUP(AZ119,'シフト記号表（従来型・ユニット型共通）'!$C$6:$L$47,10,FALSE))</f>
        <v/>
      </c>
      <c r="BA120" s="1391" t="str">
        <f>IF(BA119="","",VLOOKUP(BA119,'シフト記号表（従来型・ユニット型共通）'!$C$6:$L$47,10,FALSE))</f>
        <v/>
      </c>
      <c r="BB120" s="1392" t="str">
        <f>IF(BB119="","",VLOOKUP(BB119,'シフト記号表（従来型・ユニット型共通）'!$C$6:$L$47,10,FALSE))</f>
        <v/>
      </c>
      <c r="BC120" s="1390" t="str">
        <f>IF(BC119="","",VLOOKUP(BC119,'シフト記号表（従来型・ユニット型共通）'!$C$6:$L$47,10,FALSE))</f>
        <v/>
      </c>
      <c r="BD120" s="1391" t="str">
        <f>IF(BD119="","",VLOOKUP(BD119,'シフト記号表（従来型・ユニット型共通）'!$C$6:$L$47,10,FALSE))</f>
        <v/>
      </c>
      <c r="BE120" s="1391" t="str">
        <f>IF(BE119="","",VLOOKUP(BE119,'シフト記号表（従来型・ユニット型共通）'!$C$6:$L$47,10,FALSE))</f>
        <v/>
      </c>
      <c r="BF120" s="3104">
        <f>IF($BI$3="４週",SUM(AA120:BB120),IF($BI$3="暦月",SUM(AA120:BE120),""))</f>
        <v>0</v>
      </c>
      <c r="BG120" s="3105"/>
      <c r="BH120" s="3106">
        <f>IF($BI$3="４週",BF120/4,IF($BI$3="暦月",(BF120/($BI$8/7)),""))</f>
        <v>0</v>
      </c>
      <c r="BI120" s="3105"/>
      <c r="BJ120" s="3101"/>
      <c r="BK120" s="3102"/>
      <c r="BL120" s="3102"/>
      <c r="BM120" s="3102"/>
      <c r="BN120" s="3103"/>
    </row>
    <row r="121" spans="2:66" ht="20.25" customHeight="1" x14ac:dyDescent="0.2">
      <c r="B121" s="3079">
        <f>B119+1</f>
        <v>53</v>
      </c>
      <c r="C121" s="3081"/>
      <c r="D121" s="3083"/>
      <c r="E121" s="3084"/>
      <c r="F121" s="3085"/>
      <c r="G121" s="3089"/>
      <c r="H121" s="3090"/>
      <c r="I121" s="1385"/>
      <c r="J121" s="1386"/>
      <c r="K121" s="1385"/>
      <c r="L121" s="1386"/>
      <c r="M121" s="3093"/>
      <c r="N121" s="3094"/>
      <c r="O121" s="3097"/>
      <c r="P121" s="3098"/>
      <c r="Q121" s="3098"/>
      <c r="R121" s="3090"/>
      <c r="S121" s="3058"/>
      <c r="T121" s="3059"/>
      <c r="U121" s="3059"/>
      <c r="V121" s="3059"/>
      <c r="W121" s="3060"/>
      <c r="X121" s="1405" t="s">
        <v>2341</v>
      </c>
      <c r="Z121" s="1406"/>
      <c r="AA121" s="1398"/>
      <c r="AB121" s="1399"/>
      <c r="AC121" s="1399"/>
      <c r="AD121" s="1399"/>
      <c r="AE121" s="1399"/>
      <c r="AF121" s="1399"/>
      <c r="AG121" s="1400"/>
      <c r="AH121" s="1398"/>
      <c r="AI121" s="1399"/>
      <c r="AJ121" s="1399"/>
      <c r="AK121" s="1399"/>
      <c r="AL121" s="1399"/>
      <c r="AM121" s="1399"/>
      <c r="AN121" s="1400"/>
      <c r="AO121" s="1398"/>
      <c r="AP121" s="1399"/>
      <c r="AQ121" s="1399"/>
      <c r="AR121" s="1399"/>
      <c r="AS121" s="1399"/>
      <c r="AT121" s="1399"/>
      <c r="AU121" s="1400"/>
      <c r="AV121" s="1398"/>
      <c r="AW121" s="1399"/>
      <c r="AX121" s="1399"/>
      <c r="AY121" s="1399"/>
      <c r="AZ121" s="1399"/>
      <c r="BA121" s="1399"/>
      <c r="BB121" s="1400"/>
      <c r="BC121" s="1398"/>
      <c r="BD121" s="1399"/>
      <c r="BE121" s="1401"/>
      <c r="BF121" s="3064"/>
      <c r="BG121" s="3065"/>
      <c r="BH121" s="3066"/>
      <c r="BI121" s="3067"/>
      <c r="BJ121" s="3068"/>
      <c r="BK121" s="3069"/>
      <c r="BL121" s="3069"/>
      <c r="BM121" s="3069"/>
      <c r="BN121" s="3070"/>
    </row>
    <row r="122" spans="2:66" ht="20.25" customHeight="1" x14ac:dyDescent="0.2">
      <c r="B122" s="3107"/>
      <c r="C122" s="3108"/>
      <c r="D122" s="3109"/>
      <c r="E122" s="3084"/>
      <c r="F122" s="3085"/>
      <c r="G122" s="3110"/>
      <c r="H122" s="3111"/>
      <c r="I122" s="1407"/>
      <c r="J122" s="1408">
        <f>G121</f>
        <v>0</v>
      </c>
      <c r="K122" s="1407"/>
      <c r="L122" s="1408">
        <f>M121</f>
        <v>0</v>
      </c>
      <c r="M122" s="3112"/>
      <c r="N122" s="3113"/>
      <c r="O122" s="3114"/>
      <c r="P122" s="3115"/>
      <c r="Q122" s="3115"/>
      <c r="R122" s="3111"/>
      <c r="S122" s="3058"/>
      <c r="T122" s="3059"/>
      <c r="U122" s="3059"/>
      <c r="V122" s="3059"/>
      <c r="W122" s="3060"/>
      <c r="X122" s="1402" t="s">
        <v>2344</v>
      </c>
      <c r="Y122" s="1403"/>
      <c r="Z122" s="1404"/>
      <c r="AA122" s="1390" t="str">
        <f>IF(AA121="","",VLOOKUP(AA121,'シフト記号表（従来型・ユニット型共通）'!$C$6:$L$47,10,FALSE))</f>
        <v/>
      </c>
      <c r="AB122" s="1391" t="str">
        <f>IF(AB121="","",VLOOKUP(AB121,'シフト記号表（従来型・ユニット型共通）'!$C$6:$L$47,10,FALSE))</f>
        <v/>
      </c>
      <c r="AC122" s="1391" t="str">
        <f>IF(AC121="","",VLOOKUP(AC121,'シフト記号表（従来型・ユニット型共通）'!$C$6:$L$47,10,FALSE))</f>
        <v/>
      </c>
      <c r="AD122" s="1391" t="str">
        <f>IF(AD121="","",VLOOKUP(AD121,'シフト記号表（従来型・ユニット型共通）'!$C$6:$L$47,10,FALSE))</f>
        <v/>
      </c>
      <c r="AE122" s="1391" t="str">
        <f>IF(AE121="","",VLOOKUP(AE121,'シフト記号表（従来型・ユニット型共通）'!$C$6:$L$47,10,FALSE))</f>
        <v/>
      </c>
      <c r="AF122" s="1391" t="str">
        <f>IF(AF121="","",VLOOKUP(AF121,'シフト記号表（従来型・ユニット型共通）'!$C$6:$L$47,10,FALSE))</f>
        <v/>
      </c>
      <c r="AG122" s="1392" t="str">
        <f>IF(AG121="","",VLOOKUP(AG121,'シフト記号表（従来型・ユニット型共通）'!$C$6:$L$47,10,FALSE))</f>
        <v/>
      </c>
      <c r="AH122" s="1390" t="str">
        <f>IF(AH121="","",VLOOKUP(AH121,'シフト記号表（従来型・ユニット型共通）'!$C$6:$L$47,10,FALSE))</f>
        <v/>
      </c>
      <c r="AI122" s="1391" t="str">
        <f>IF(AI121="","",VLOOKUP(AI121,'シフト記号表（従来型・ユニット型共通）'!$C$6:$L$47,10,FALSE))</f>
        <v/>
      </c>
      <c r="AJ122" s="1391" t="str">
        <f>IF(AJ121="","",VLOOKUP(AJ121,'シフト記号表（従来型・ユニット型共通）'!$C$6:$L$47,10,FALSE))</f>
        <v/>
      </c>
      <c r="AK122" s="1391" t="str">
        <f>IF(AK121="","",VLOOKUP(AK121,'シフト記号表（従来型・ユニット型共通）'!$C$6:$L$47,10,FALSE))</f>
        <v/>
      </c>
      <c r="AL122" s="1391" t="str">
        <f>IF(AL121="","",VLOOKUP(AL121,'シフト記号表（従来型・ユニット型共通）'!$C$6:$L$47,10,FALSE))</f>
        <v/>
      </c>
      <c r="AM122" s="1391" t="str">
        <f>IF(AM121="","",VLOOKUP(AM121,'シフト記号表（従来型・ユニット型共通）'!$C$6:$L$47,10,FALSE))</f>
        <v/>
      </c>
      <c r="AN122" s="1392" t="str">
        <f>IF(AN121="","",VLOOKUP(AN121,'シフト記号表（従来型・ユニット型共通）'!$C$6:$L$47,10,FALSE))</f>
        <v/>
      </c>
      <c r="AO122" s="1390" t="str">
        <f>IF(AO121="","",VLOOKUP(AO121,'シフト記号表（従来型・ユニット型共通）'!$C$6:$L$47,10,FALSE))</f>
        <v/>
      </c>
      <c r="AP122" s="1391" t="str">
        <f>IF(AP121="","",VLOOKUP(AP121,'シフト記号表（従来型・ユニット型共通）'!$C$6:$L$47,10,FALSE))</f>
        <v/>
      </c>
      <c r="AQ122" s="1391" t="str">
        <f>IF(AQ121="","",VLOOKUP(AQ121,'シフト記号表（従来型・ユニット型共通）'!$C$6:$L$47,10,FALSE))</f>
        <v/>
      </c>
      <c r="AR122" s="1391" t="str">
        <f>IF(AR121="","",VLOOKUP(AR121,'シフト記号表（従来型・ユニット型共通）'!$C$6:$L$47,10,FALSE))</f>
        <v/>
      </c>
      <c r="AS122" s="1391" t="str">
        <f>IF(AS121="","",VLOOKUP(AS121,'シフト記号表（従来型・ユニット型共通）'!$C$6:$L$47,10,FALSE))</f>
        <v/>
      </c>
      <c r="AT122" s="1391" t="str">
        <f>IF(AT121="","",VLOOKUP(AT121,'シフト記号表（従来型・ユニット型共通）'!$C$6:$L$47,10,FALSE))</f>
        <v/>
      </c>
      <c r="AU122" s="1392" t="str">
        <f>IF(AU121="","",VLOOKUP(AU121,'シフト記号表（従来型・ユニット型共通）'!$C$6:$L$47,10,FALSE))</f>
        <v/>
      </c>
      <c r="AV122" s="1390" t="str">
        <f>IF(AV121="","",VLOOKUP(AV121,'シフト記号表（従来型・ユニット型共通）'!$C$6:$L$47,10,FALSE))</f>
        <v/>
      </c>
      <c r="AW122" s="1391" t="str">
        <f>IF(AW121="","",VLOOKUP(AW121,'シフト記号表（従来型・ユニット型共通）'!$C$6:$L$47,10,FALSE))</f>
        <v/>
      </c>
      <c r="AX122" s="1391" t="str">
        <f>IF(AX121="","",VLOOKUP(AX121,'シフト記号表（従来型・ユニット型共通）'!$C$6:$L$47,10,FALSE))</f>
        <v/>
      </c>
      <c r="AY122" s="1391" t="str">
        <f>IF(AY121="","",VLOOKUP(AY121,'シフト記号表（従来型・ユニット型共通）'!$C$6:$L$47,10,FALSE))</f>
        <v/>
      </c>
      <c r="AZ122" s="1391" t="str">
        <f>IF(AZ121="","",VLOOKUP(AZ121,'シフト記号表（従来型・ユニット型共通）'!$C$6:$L$47,10,FALSE))</f>
        <v/>
      </c>
      <c r="BA122" s="1391" t="str">
        <f>IF(BA121="","",VLOOKUP(BA121,'シフト記号表（従来型・ユニット型共通）'!$C$6:$L$47,10,FALSE))</f>
        <v/>
      </c>
      <c r="BB122" s="1392" t="str">
        <f>IF(BB121="","",VLOOKUP(BB121,'シフト記号表（従来型・ユニット型共通）'!$C$6:$L$47,10,FALSE))</f>
        <v/>
      </c>
      <c r="BC122" s="1390" t="str">
        <f>IF(BC121="","",VLOOKUP(BC121,'シフト記号表（従来型・ユニット型共通）'!$C$6:$L$47,10,FALSE))</f>
        <v/>
      </c>
      <c r="BD122" s="1391" t="str">
        <f>IF(BD121="","",VLOOKUP(BD121,'シフト記号表（従来型・ユニット型共通）'!$C$6:$L$47,10,FALSE))</f>
        <v/>
      </c>
      <c r="BE122" s="1391" t="str">
        <f>IF(BE121="","",VLOOKUP(BE121,'シフト記号表（従来型・ユニット型共通）'!$C$6:$L$47,10,FALSE))</f>
        <v/>
      </c>
      <c r="BF122" s="3104">
        <f>IF($BI$3="４週",SUM(AA122:BB122),IF($BI$3="暦月",SUM(AA122:BE122),""))</f>
        <v>0</v>
      </c>
      <c r="BG122" s="3105"/>
      <c r="BH122" s="3106">
        <f>IF($BI$3="４週",BF122/4,IF($BI$3="暦月",(BF122/($BI$8/7)),""))</f>
        <v>0</v>
      </c>
      <c r="BI122" s="3105"/>
      <c r="BJ122" s="3101"/>
      <c r="BK122" s="3102"/>
      <c r="BL122" s="3102"/>
      <c r="BM122" s="3102"/>
      <c r="BN122" s="3103"/>
    </row>
    <row r="123" spans="2:66" ht="20.25" customHeight="1" x14ac:dyDescent="0.2">
      <c r="B123" s="3079">
        <f>B121+1</f>
        <v>54</v>
      </c>
      <c r="C123" s="3081"/>
      <c r="D123" s="3083"/>
      <c r="E123" s="3084"/>
      <c r="F123" s="3085"/>
      <c r="G123" s="3089"/>
      <c r="H123" s="3090"/>
      <c r="I123" s="1385"/>
      <c r="J123" s="1386"/>
      <c r="K123" s="1385"/>
      <c r="L123" s="1386"/>
      <c r="M123" s="3093"/>
      <c r="N123" s="3094"/>
      <c r="O123" s="3097"/>
      <c r="P123" s="3098"/>
      <c r="Q123" s="3098"/>
      <c r="R123" s="3090"/>
      <c r="S123" s="3058"/>
      <c r="T123" s="3059"/>
      <c r="U123" s="3059"/>
      <c r="V123" s="3059"/>
      <c r="W123" s="3060"/>
      <c r="X123" s="1405" t="s">
        <v>2341</v>
      </c>
      <c r="Z123" s="1406"/>
      <c r="AA123" s="1398"/>
      <c r="AB123" s="1399"/>
      <c r="AC123" s="1399"/>
      <c r="AD123" s="1399"/>
      <c r="AE123" s="1399"/>
      <c r="AF123" s="1399"/>
      <c r="AG123" s="1400"/>
      <c r="AH123" s="1398"/>
      <c r="AI123" s="1399"/>
      <c r="AJ123" s="1399"/>
      <c r="AK123" s="1399"/>
      <c r="AL123" s="1399"/>
      <c r="AM123" s="1399"/>
      <c r="AN123" s="1400"/>
      <c r="AO123" s="1398"/>
      <c r="AP123" s="1399"/>
      <c r="AQ123" s="1399"/>
      <c r="AR123" s="1399"/>
      <c r="AS123" s="1399"/>
      <c r="AT123" s="1399"/>
      <c r="AU123" s="1400"/>
      <c r="AV123" s="1398"/>
      <c r="AW123" s="1399"/>
      <c r="AX123" s="1399"/>
      <c r="AY123" s="1399"/>
      <c r="AZ123" s="1399"/>
      <c r="BA123" s="1399"/>
      <c r="BB123" s="1400"/>
      <c r="BC123" s="1398"/>
      <c r="BD123" s="1399"/>
      <c r="BE123" s="1401"/>
      <c r="BF123" s="3064"/>
      <c r="BG123" s="3065"/>
      <c r="BH123" s="3066"/>
      <c r="BI123" s="3067"/>
      <c r="BJ123" s="3068"/>
      <c r="BK123" s="3069"/>
      <c r="BL123" s="3069"/>
      <c r="BM123" s="3069"/>
      <c r="BN123" s="3070"/>
    </row>
    <row r="124" spans="2:66" ht="20.25" customHeight="1" x14ac:dyDescent="0.2">
      <c r="B124" s="3107"/>
      <c r="C124" s="3108"/>
      <c r="D124" s="3109"/>
      <c r="E124" s="3084"/>
      <c r="F124" s="3085"/>
      <c r="G124" s="3110"/>
      <c r="H124" s="3111"/>
      <c r="I124" s="1407"/>
      <c r="J124" s="1408">
        <f>G123</f>
        <v>0</v>
      </c>
      <c r="K124" s="1407"/>
      <c r="L124" s="1408">
        <f>M123</f>
        <v>0</v>
      </c>
      <c r="M124" s="3112"/>
      <c r="N124" s="3113"/>
      <c r="O124" s="3114"/>
      <c r="P124" s="3115"/>
      <c r="Q124" s="3115"/>
      <c r="R124" s="3111"/>
      <c r="S124" s="3058"/>
      <c r="T124" s="3059"/>
      <c r="U124" s="3059"/>
      <c r="V124" s="3059"/>
      <c r="W124" s="3060"/>
      <c r="X124" s="1402" t="s">
        <v>2344</v>
      </c>
      <c r="Y124" s="1403"/>
      <c r="Z124" s="1404"/>
      <c r="AA124" s="1390" t="str">
        <f>IF(AA123="","",VLOOKUP(AA123,'シフト記号表（従来型・ユニット型共通）'!$C$6:$L$47,10,FALSE))</f>
        <v/>
      </c>
      <c r="AB124" s="1391" t="str">
        <f>IF(AB123="","",VLOOKUP(AB123,'シフト記号表（従来型・ユニット型共通）'!$C$6:$L$47,10,FALSE))</f>
        <v/>
      </c>
      <c r="AC124" s="1391" t="str">
        <f>IF(AC123="","",VLOOKUP(AC123,'シフト記号表（従来型・ユニット型共通）'!$C$6:$L$47,10,FALSE))</f>
        <v/>
      </c>
      <c r="AD124" s="1391" t="str">
        <f>IF(AD123="","",VLOOKUP(AD123,'シフト記号表（従来型・ユニット型共通）'!$C$6:$L$47,10,FALSE))</f>
        <v/>
      </c>
      <c r="AE124" s="1391" t="str">
        <f>IF(AE123="","",VLOOKUP(AE123,'シフト記号表（従来型・ユニット型共通）'!$C$6:$L$47,10,FALSE))</f>
        <v/>
      </c>
      <c r="AF124" s="1391" t="str">
        <f>IF(AF123="","",VLOOKUP(AF123,'シフト記号表（従来型・ユニット型共通）'!$C$6:$L$47,10,FALSE))</f>
        <v/>
      </c>
      <c r="AG124" s="1392" t="str">
        <f>IF(AG123="","",VLOOKUP(AG123,'シフト記号表（従来型・ユニット型共通）'!$C$6:$L$47,10,FALSE))</f>
        <v/>
      </c>
      <c r="AH124" s="1390" t="str">
        <f>IF(AH123="","",VLOOKUP(AH123,'シフト記号表（従来型・ユニット型共通）'!$C$6:$L$47,10,FALSE))</f>
        <v/>
      </c>
      <c r="AI124" s="1391" t="str">
        <f>IF(AI123="","",VLOOKUP(AI123,'シフト記号表（従来型・ユニット型共通）'!$C$6:$L$47,10,FALSE))</f>
        <v/>
      </c>
      <c r="AJ124" s="1391" t="str">
        <f>IF(AJ123="","",VLOOKUP(AJ123,'シフト記号表（従来型・ユニット型共通）'!$C$6:$L$47,10,FALSE))</f>
        <v/>
      </c>
      <c r="AK124" s="1391" t="str">
        <f>IF(AK123="","",VLOOKUP(AK123,'シフト記号表（従来型・ユニット型共通）'!$C$6:$L$47,10,FALSE))</f>
        <v/>
      </c>
      <c r="AL124" s="1391" t="str">
        <f>IF(AL123="","",VLOOKUP(AL123,'シフト記号表（従来型・ユニット型共通）'!$C$6:$L$47,10,FALSE))</f>
        <v/>
      </c>
      <c r="AM124" s="1391" t="str">
        <f>IF(AM123="","",VLOOKUP(AM123,'シフト記号表（従来型・ユニット型共通）'!$C$6:$L$47,10,FALSE))</f>
        <v/>
      </c>
      <c r="AN124" s="1392" t="str">
        <f>IF(AN123="","",VLOOKUP(AN123,'シフト記号表（従来型・ユニット型共通）'!$C$6:$L$47,10,FALSE))</f>
        <v/>
      </c>
      <c r="AO124" s="1390" t="str">
        <f>IF(AO123="","",VLOOKUP(AO123,'シフト記号表（従来型・ユニット型共通）'!$C$6:$L$47,10,FALSE))</f>
        <v/>
      </c>
      <c r="AP124" s="1391" t="str">
        <f>IF(AP123="","",VLOOKUP(AP123,'シフト記号表（従来型・ユニット型共通）'!$C$6:$L$47,10,FALSE))</f>
        <v/>
      </c>
      <c r="AQ124" s="1391" t="str">
        <f>IF(AQ123="","",VLOOKUP(AQ123,'シフト記号表（従来型・ユニット型共通）'!$C$6:$L$47,10,FALSE))</f>
        <v/>
      </c>
      <c r="AR124" s="1391" t="str">
        <f>IF(AR123="","",VLOOKUP(AR123,'シフト記号表（従来型・ユニット型共通）'!$C$6:$L$47,10,FALSE))</f>
        <v/>
      </c>
      <c r="AS124" s="1391" t="str">
        <f>IF(AS123="","",VLOOKUP(AS123,'シフト記号表（従来型・ユニット型共通）'!$C$6:$L$47,10,FALSE))</f>
        <v/>
      </c>
      <c r="AT124" s="1391" t="str">
        <f>IF(AT123="","",VLOOKUP(AT123,'シフト記号表（従来型・ユニット型共通）'!$C$6:$L$47,10,FALSE))</f>
        <v/>
      </c>
      <c r="AU124" s="1392" t="str">
        <f>IF(AU123="","",VLOOKUP(AU123,'シフト記号表（従来型・ユニット型共通）'!$C$6:$L$47,10,FALSE))</f>
        <v/>
      </c>
      <c r="AV124" s="1390" t="str">
        <f>IF(AV123="","",VLOOKUP(AV123,'シフト記号表（従来型・ユニット型共通）'!$C$6:$L$47,10,FALSE))</f>
        <v/>
      </c>
      <c r="AW124" s="1391" t="str">
        <f>IF(AW123="","",VLOOKUP(AW123,'シフト記号表（従来型・ユニット型共通）'!$C$6:$L$47,10,FALSE))</f>
        <v/>
      </c>
      <c r="AX124" s="1391" t="str">
        <f>IF(AX123="","",VLOOKUP(AX123,'シフト記号表（従来型・ユニット型共通）'!$C$6:$L$47,10,FALSE))</f>
        <v/>
      </c>
      <c r="AY124" s="1391" t="str">
        <f>IF(AY123="","",VLOOKUP(AY123,'シフト記号表（従来型・ユニット型共通）'!$C$6:$L$47,10,FALSE))</f>
        <v/>
      </c>
      <c r="AZ124" s="1391" t="str">
        <f>IF(AZ123="","",VLOOKUP(AZ123,'シフト記号表（従来型・ユニット型共通）'!$C$6:$L$47,10,FALSE))</f>
        <v/>
      </c>
      <c r="BA124" s="1391" t="str">
        <f>IF(BA123="","",VLOOKUP(BA123,'シフト記号表（従来型・ユニット型共通）'!$C$6:$L$47,10,FALSE))</f>
        <v/>
      </c>
      <c r="BB124" s="1392" t="str">
        <f>IF(BB123="","",VLOOKUP(BB123,'シフト記号表（従来型・ユニット型共通）'!$C$6:$L$47,10,FALSE))</f>
        <v/>
      </c>
      <c r="BC124" s="1390" t="str">
        <f>IF(BC123="","",VLOOKUP(BC123,'シフト記号表（従来型・ユニット型共通）'!$C$6:$L$47,10,FALSE))</f>
        <v/>
      </c>
      <c r="BD124" s="1391" t="str">
        <f>IF(BD123="","",VLOOKUP(BD123,'シフト記号表（従来型・ユニット型共通）'!$C$6:$L$47,10,FALSE))</f>
        <v/>
      </c>
      <c r="BE124" s="1391" t="str">
        <f>IF(BE123="","",VLOOKUP(BE123,'シフト記号表（従来型・ユニット型共通）'!$C$6:$L$47,10,FALSE))</f>
        <v/>
      </c>
      <c r="BF124" s="3104">
        <f>IF($BI$3="４週",SUM(AA124:BB124),IF($BI$3="暦月",SUM(AA124:BE124),""))</f>
        <v>0</v>
      </c>
      <c r="BG124" s="3105"/>
      <c r="BH124" s="3106">
        <f>IF($BI$3="４週",BF124/4,IF($BI$3="暦月",(BF124/($BI$8/7)),""))</f>
        <v>0</v>
      </c>
      <c r="BI124" s="3105"/>
      <c r="BJ124" s="3101"/>
      <c r="BK124" s="3102"/>
      <c r="BL124" s="3102"/>
      <c r="BM124" s="3102"/>
      <c r="BN124" s="3103"/>
    </row>
    <row r="125" spans="2:66" ht="20.25" customHeight="1" x14ac:dyDescent="0.2">
      <c r="B125" s="3079">
        <f>B123+1</f>
        <v>55</v>
      </c>
      <c r="C125" s="3081"/>
      <c r="D125" s="3083"/>
      <c r="E125" s="3084"/>
      <c r="F125" s="3085"/>
      <c r="G125" s="3089"/>
      <c r="H125" s="3090"/>
      <c r="I125" s="1385"/>
      <c r="J125" s="1386"/>
      <c r="K125" s="1385"/>
      <c r="L125" s="1386"/>
      <c r="M125" s="3093"/>
      <c r="N125" s="3094"/>
      <c r="O125" s="3097"/>
      <c r="P125" s="3098"/>
      <c r="Q125" s="3098"/>
      <c r="R125" s="3090"/>
      <c r="S125" s="3058"/>
      <c r="T125" s="3059"/>
      <c r="U125" s="3059"/>
      <c r="V125" s="3059"/>
      <c r="W125" s="3060"/>
      <c r="X125" s="1405" t="s">
        <v>2341</v>
      </c>
      <c r="Z125" s="1406"/>
      <c r="AA125" s="1398"/>
      <c r="AB125" s="1399"/>
      <c r="AC125" s="1399"/>
      <c r="AD125" s="1399"/>
      <c r="AE125" s="1399"/>
      <c r="AF125" s="1399"/>
      <c r="AG125" s="1400"/>
      <c r="AH125" s="1398"/>
      <c r="AI125" s="1399"/>
      <c r="AJ125" s="1399"/>
      <c r="AK125" s="1399"/>
      <c r="AL125" s="1399"/>
      <c r="AM125" s="1399"/>
      <c r="AN125" s="1400"/>
      <c r="AO125" s="1398"/>
      <c r="AP125" s="1399"/>
      <c r="AQ125" s="1399"/>
      <c r="AR125" s="1399"/>
      <c r="AS125" s="1399"/>
      <c r="AT125" s="1399"/>
      <c r="AU125" s="1400"/>
      <c r="AV125" s="1398"/>
      <c r="AW125" s="1399"/>
      <c r="AX125" s="1399"/>
      <c r="AY125" s="1399"/>
      <c r="AZ125" s="1399"/>
      <c r="BA125" s="1399"/>
      <c r="BB125" s="1400"/>
      <c r="BC125" s="1398"/>
      <c r="BD125" s="1399"/>
      <c r="BE125" s="1401"/>
      <c r="BF125" s="3064"/>
      <c r="BG125" s="3065"/>
      <c r="BH125" s="3066"/>
      <c r="BI125" s="3067"/>
      <c r="BJ125" s="3068"/>
      <c r="BK125" s="3069"/>
      <c r="BL125" s="3069"/>
      <c r="BM125" s="3069"/>
      <c r="BN125" s="3070"/>
    </row>
    <row r="126" spans="2:66" ht="20.25" customHeight="1" x14ac:dyDescent="0.2">
      <c r="B126" s="3107"/>
      <c r="C126" s="3108"/>
      <c r="D126" s="3109"/>
      <c r="E126" s="3084"/>
      <c r="F126" s="3085"/>
      <c r="G126" s="3110"/>
      <c r="H126" s="3111"/>
      <c r="I126" s="1407"/>
      <c r="J126" s="1408">
        <f>G125</f>
        <v>0</v>
      </c>
      <c r="K126" s="1407"/>
      <c r="L126" s="1408">
        <f>M125</f>
        <v>0</v>
      </c>
      <c r="M126" s="3112"/>
      <c r="N126" s="3113"/>
      <c r="O126" s="3114"/>
      <c r="P126" s="3115"/>
      <c r="Q126" s="3115"/>
      <c r="R126" s="3111"/>
      <c r="S126" s="3058"/>
      <c r="T126" s="3059"/>
      <c r="U126" s="3059"/>
      <c r="V126" s="3059"/>
      <c r="W126" s="3060"/>
      <c r="X126" s="1402" t="s">
        <v>2344</v>
      </c>
      <c r="Y126" s="1403"/>
      <c r="Z126" s="1404"/>
      <c r="AA126" s="1390" t="str">
        <f>IF(AA125="","",VLOOKUP(AA125,'シフト記号表（従来型・ユニット型共通）'!$C$6:$L$47,10,FALSE))</f>
        <v/>
      </c>
      <c r="AB126" s="1391" t="str">
        <f>IF(AB125="","",VLOOKUP(AB125,'シフト記号表（従来型・ユニット型共通）'!$C$6:$L$47,10,FALSE))</f>
        <v/>
      </c>
      <c r="AC126" s="1391" t="str">
        <f>IF(AC125="","",VLOOKUP(AC125,'シフト記号表（従来型・ユニット型共通）'!$C$6:$L$47,10,FALSE))</f>
        <v/>
      </c>
      <c r="AD126" s="1391" t="str">
        <f>IF(AD125="","",VLOOKUP(AD125,'シフト記号表（従来型・ユニット型共通）'!$C$6:$L$47,10,FALSE))</f>
        <v/>
      </c>
      <c r="AE126" s="1391" t="str">
        <f>IF(AE125="","",VLOOKUP(AE125,'シフト記号表（従来型・ユニット型共通）'!$C$6:$L$47,10,FALSE))</f>
        <v/>
      </c>
      <c r="AF126" s="1391" t="str">
        <f>IF(AF125="","",VLOOKUP(AF125,'シフト記号表（従来型・ユニット型共通）'!$C$6:$L$47,10,FALSE))</f>
        <v/>
      </c>
      <c r="AG126" s="1392" t="str">
        <f>IF(AG125="","",VLOOKUP(AG125,'シフト記号表（従来型・ユニット型共通）'!$C$6:$L$47,10,FALSE))</f>
        <v/>
      </c>
      <c r="AH126" s="1390" t="str">
        <f>IF(AH125="","",VLOOKUP(AH125,'シフト記号表（従来型・ユニット型共通）'!$C$6:$L$47,10,FALSE))</f>
        <v/>
      </c>
      <c r="AI126" s="1391" t="str">
        <f>IF(AI125="","",VLOOKUP(AI125,'シフト記号表（従来型・ユニット型共通）'!$C$6:$L$47,10,FALSE))</f>
        <v/>
      </c>
      <c r="AJ126" s="1391" t="str">
        <f>IF(AJ125="","",VLOOKUP(AJ125,'シフト記号表（従来型・ユニット型共通）'!$C$6:$L$47,10,FALSE))</f>
        <v/>
      </c>
      <c r="AK126" s="1391" t="str">
        <f>IF(AK125="","",VLOOKUP(AK125,'シフト記号表（従来型・ユニット型共通）'!$C$6:$L$47,10,FALSE))</f>
        <v/>
      </c>
      <c r="AL126" s="1391" t="str">
        <f>IF(AL125="","",VLOOKUP(AL125,'シフト記号表（従来型・ユニット型共通）'!$C$6:$L$47,10,FALSE))</f>
        <v/>
      </c>
      <c r="AM126" s="1391" t="str">
        <f>IF(AM125="","",VLOOKUP(AM125,'シフト記号表（従来型・ユニット型共通）'!$C$6:$L$47,10,FALSE))</f>
        <v/>
      </c>
      <c r="AN126" s="1392" t="str">
        <f>IF(AN125="","",VLOOKUP(AN125,'シフト記号表（従来型・ユニット型共通）'!$C$6:$L$47,10,FALSE))</f>
        <v/>
      </c>
      <c r="AO126" s="1390" t="str">
        <f>IF(AO125="","",VLOOKUP(AO125,'シフト記号表（従来型・ユニット型共通）'!$C$6:$L$47,10,FALSE))</f>
        <v/>
      </c>
      <c r="AP126" s="1391" t="str">
        <f>IF(AP125="","",VLOOKUP(AP125,'シフト記号表（従来型・ユニット型共通）'!$C$6:$L$47,10,FALSE))</f>
        <v/>
      </c>
      <c r="AQ126" s="1391" t="str">
        <f>IF(AQ125="","",VLOOKUP(AQ125,'シフト記号表（従来型・ユニット型共通）'!$C$6:$L$47,10,FALSE))</f>
        <v/>
      </c>
      <c r="AR126" s="1391" t="str">
        <f>IF(AR125="","",VLOOKUP(AR125,'シフト記号表（従来型・ユニット型共通）'!$C$6:$L$47,10,FALSE))</f>
        <v/>
      </c>
      <c r="AS126" s="1391" t="str">
        <f>IF(AS125="","",VLOOKUP(AS125,'シフト記号表（従来型・ユニット型共通）'!$C$6:$L$47,10,FALSE))</f>
        <v/>
      </c>
      <c r="AT126" s="1391" t="str">
        <f>IF(AT125="","",VLOOKUP(AT125,'シフト記号表（従来型・ユニット型共通）'!$C$6:$L$47,10,FALSE))</f>
        <v/>
      </c>
      <c r="AU126" s="1392" t="str">
        <f>IF(AU125="","",VLOOKUP(AU125,'シフト記号表（従来型・ユニット型共通）'!$C$6:$L$47,10,FALSE))</f>
        <v/>
      </c>
      <c r="AV126" s="1390" t="str">
        <f>IF(AV125="","",VLOOKUP(AV125,'シフト記号表（従来型・ユニット型共通）'!$C$6:$L$47,10,FALSE))</f>
        <v/>
      </c>
      <c r="AW126" s="1391" t="str">
        <f>IF(AW125="","",VLOOKUP(AW125,'シフト記号表（従来型・ユニット型共通）'!$C$6:$L$47,10,FALSE))</f>
        <v/>
      </c>
      <c r="AX126" s="1391" t="str">
        <f>IF(AX125="","",VLOOKUP(AX125,'シフト記号表（従来型・ユニット型共通）'!$C$6:$L$47,10,FALSE))</f>
        <v/>
      </c>
      <c r="AY126" s="1391" t="str">
        <f>IF(AY125="","",VLOOKUP(AY125,'シフト記号表（従来型・ユニット型共通）'!$C$6:$L$47,10,FALSE))</f>
        <v/>
      </c>
      <c r="AZ126" s="1391" t="str">
        <f>IF(AZ125="","",VLOOKUP(AZ125,'シフト記号表（従来型・ユニット型共通）'!$C$6:$L$47,10,FALSE))</f>
        <v/>
      </c>
      <c r="BA126" s="1391" t="str">
        <f>IF(BA125="","",VLOOKUP(BA125,'シフト記号表（従来型・ユニット型共通）'!$C$6:$L$47,10,FALSE))</f>
        <v/>
      </c>
      <c r="BB126" s="1392" t="str">
        <f>IF(BB125="","",VLOOKUP(BB125,'シフト記号表（従来型・ユニット型共通）'!$C$6:$L$47,10,FALSE))</f>
        <v/>
      </c>
      <c r="BC126" s="1390" t="str">
        <f>IF(BC125="","",VLOOKUP(BC125,'シフト記号表（従来型・ユニット型共通）'!$C$6:$L$47,10,FALSE))</f>
        <v/>
      </c>
      <c r="BD126" s="1391" t="str">
        <f>IF(BD125="","",VLOOKUP(BD125,'シフト記号表（従来型・ユニット型共通）'!$C$6:$L$47,10,FALSE))</f>
        <v/>
      </c>
      <c r="BE126" s="1391" t="str">
        <f>IF(BE125="","",VLOOKUP(BE125,'シフト記号表（従来型・ユニット型共通）'!$C$6:$L$47,10,FALSE))</f>
        <v/>
      </c>
      <c r="BF126" s="3104">
        <f>IF($BI$3="４週",SUM(AA126:BB126),IF($BI$3="暦月",SUM(AA126:BE126),""))</f>
        <v>0</v>
      </c>
      <c r="BG126" s="3105"/>
      <c r="BH126" s="3106">
        <f>IF($BI$3="４週",BF126/4,IF($BI$3="暦月",(BF126/($BI$8/7)),""))</f>
        <v>0</v>
      </c>
      <c r="BI126" s="3105"/>
      <c r="BJ126" s="3101"/>
      <c r="BK126" s="3102"/>
      <c r="BL126" s="3102"/>
      <c r="BM126" s="3102"/>
      <c r="BN126" s="3103"/>
    </row>
    <row r="127" spans="2:66" ht="20.25" customHeight="1" x14ac:dyDescent="0.2">
      <c r="B127" s="3079">
        <f>B125+1</f>
        <v>56</v>
      </c>
      <c r="C127" s="3081"/>
      <c r="D127" s="3083"/>
      <c r="E127" s="3084"/>
      <c r="F127" s="3085"/>
      <c r="G127" s="3089"/>
      <c r="H127" s="3090"/>
      <c r="I127" s="1385"/>
      <c r="J127" s="1386"/>
      <c r="K127" s="1385"/>
      <c r="L127" s="1386"/>
      <c r="M127" s="3093"/>
      <c r="N127" s="3094"/>
      <c r="O127" s="3097"/>
      <c r="P127" s="3098"/>
      <c r="Q127" s="3098"/>
      <c r="R127" s="3090"/>
      <c r="S127" s="3058"/>
      <c r="T127" s="3059"/>
      <c r="U127" s="3059"/>
      <c r="V127" s="3059"/>
      <c r="W127" s="3060"/>
      <c r="X127" s="1405" t="s">
        <v>2341</v>
      </c>
      <c r="Z127" s="1406"/>
      <c r="AA127" s="1398"/>
      <c r="AB127" s="1399"/>
      <c r="AC127" s="1399"/>
      <c r="AD127" s="1399"/>
      <c r="AE127" s="1399"/>
      <c r="AF127" s="1399"/>
      <c r="AG127" s="1400"/>
      <c r="AH127" s="1398"/>
      <c r="AI127" s="1399"/>
      <c r="AJ127" s="1399"/>
      <c r="AK127" s="1399"/>
      <c r="AL127" s="1399"/>
      <c r="AM127" s="1399"/>
      <c r="AN127" s="1400"/>
      <c r="AO127" s="1398"/>
      <c r="AP127" s="1399"/>
      <c r="AQ127" s="1399"/>
      <c r="AR127" s="1399"/>
      <c r="AS127" s="1399"/>
      <c r="AT127" s="1399"/>
      <c r="AU127" s="1400"/>
      <c r="AV127" s="1398"/>
      <c r="AW127" s="1399"/>
      <c r="AX127" s="1399"/>
      <c r="AY127" s="1399"/>
      <c r="AZ127" s="1399"/>
      <c r="BA127" s="1399"/>
      <c r="BB127" s="1400"/>
      <c r="BC127" s="1398"/>
      <c r="BD127" s="1399"/>
      <c r="BE127" s="1401"/>
      <c r="BF127" s="3064"/>
      <c r="BG127" s="3065"/>
      <c r="BH127" s="3066"/>
      <c r="BI127" s="3067"/>
      <c r="BJ127" s="3068"/>
      <c r="BK127" s="3069"/>
      <c r="BL127" s="3069"/>
      <c r="BM127" s="3069"/>
      <c r="BN127" s="3070"/>
    </row>
    <row r="128" spans="2:66" ht="20.25" customHeight="1" x14ac:dyDescent="0.2">
      <c r="B128" s="3107"/>
      <c r="C128" s="3108"/>
      <c r="D128" s="3109"/>
      <c r="E128" s="3084"/>
      <c r="F128" s="3085"/>
      <c r="G128" s="3110"/>
      <c r="H128" s="3111"/>
      <c r="I128" s="1407"/>
      <c r="J128" s="1408">
        <f>G127</f>
        <v>0</v>
      </c>
      <c r="K128" s="1407"/>
      <c r="L128" s="1408">
        <f>M127</f>
        <v>0</v>
      </c>
      <c r="M128" s="3112"/>
      <c r="N128" s="3113"/>
      <c r="O128" s="3114"/>
      <c r="P128" s="3115"/>
      <c r="Q128" s="3115"/>
      <c r="R128" s="3111"/>
      <c r="S128" s="3058"/>
      <c r="T128" s="3059"/>
      <c r="U128" s="3059"/>
      <c r="V128" s="3059"/>
      <c r="W128" s="3060"/>
      <c r="X128" s="1402" t="s">
        <v>2344</v>
      </c>
      <c r="Y128" s="1403"/>
      <c r="Z128" s="1404"/>
      <c r="AA128" s="1390" t="str">
        <f>IF(AA127="","",VLOOKUP(AA127,'シフト記号表（従来型・ユニット型共通）'!$C$6:$L$47,10,FALSE))</f>
        <v/>
      </c>
      <c r="AB128" s="1391" t="str">
        <f>IF(AB127="","",VLOOKUP(AB127,'シフト記号表（従来型・ユニット型共通）'!$C$6:$L$47,10,FALSE))</f>
        <v/>
      </c>
      <c r="AC128" s="1391" t="str">
        <f>IF(AC127="","",VLOOKUP(AC127,'シフト記号表（従来型・ユニット型共通）'!$C$6:$L$47,10,FALSE))</f>
        <v/>
      </c>
      <c r="AD128" s="1391" t="str">
        <f>IF(AD127="","",VLOOKUP(AD127,'シフト記号表（従来型・ユニット型共通）'!$C$6:$L$47,10,FALSE))</f>
        <v/>
      </c>
      <c r="AE128" s="1391" t="str">
        <f>IF(AE127="","",VLOOKUP(AE127,'シフト記号表（従来型・ユニット型共通）'!$C$6:$L$47,10,FALSE))</f>
        <v/>
      </c>
      <c r="AF128" s="1391" t="str">
        <f>IF(AF127="","",VLOOKUP(AF127,'シフト記号表（従来型・ユニット型共通）'!$C$6:$L$47,10,FALSE))</f>
        <v/>
      </c>
      <c r="AG128" s="1392" t="str">
        <f>IF(AG127="","",VLOOKUP(AG127,'シフト記号表（従来型・ユニット型共通）'!$C$6:$L$47,10,FALSE))</f>
        <v/>
      </c>
      <c r="AH128" s="1390" t="str">
        <f>IF(AH127="","",VLOOKUP(AH127,'シフト記号表（従来型・ユニット型共通）'!$C$6:$L$47,10,FALSE))</f>
        <v/>
      </c>
      <c r="AI128" s="1391" t="str">
        <f>IF(AI127="","",VLOOKUP(AI127,'シフト記号表（従来型・ユニット型共通）'!$C$6:$L$47,10,FALSE))</f>
        <v/>
      </c>
      <c r="AJ128" s="1391" t="str">
        <f>IF(AJ127="","",VLOOKUP(AJ127,'シフト記号表（従来型・ユニット型共通）'!$C$6:$L$47,10,FALSE))</f>
        <v/>
      </c>
      <c r="AK128" s="1391" t="str">
        <f>IF(AK127="","",VLOOKUP(AK127,'シフト記号表（従来型・ユニット型共通）'!$C$6:$L$47,10,FALSE))</f>
        <v/>
      </c>
      <c r="AL128" s="1391" t="str">
        <f>IF(AL127="","",VLOOKUP(AL127,'シフト記号表（従来型・ユニット型共通）'!$C$6:$L$47,10,FALSE))</f>
        <v/>
      </c>
      <c r="AM128" s="1391" t="str">
        <f>IF(AM127="","",VLOOKUP(AM127,'シフト記号表（従来型・ユニット型共通）'!$C$6:$L$47,10,FALSE))</f>
        <v/>
      </c>
      <c r="AN128" s="1392" t="str">
        <f>IF(AN127="","",VLOOKUP(AN127,'シフト記号表（従来型・ユニット型共通）'!$C$6:$L$47,10,FALSE))</f>
        <v/>
      </c>
      <c r="AO128" s="1390" t="str">
        <f>IF(AO127="","",VLOOKUP(AO127,'シフト記号表（従来型・ユニット型共通）'!$C$6:$L$47,10,FALSE))</f>
        <v/>
      </c>
      <c r="AP128" s="1391" t="str">
        <f>IF(AP127="","",VLOOKUP(AP127,'シフト記号表（従来型・ユニット型共通）'!$C$6:$L$47,10,FALSE))</f>
        <v/>
      </c>
      <c r="AQ128" s="1391" t="str">
        <f>IF(AQ127="","",VLOOKUP(AQ127,'シフト記号表（従来型・ユニット型共通）'!$C$6:$L$47,10,FALSE))</f>
        <v/>
      </c>
      <c r="AR128" s="1391" t="str">
        <f>IF(AR127="","",VLOOKUP(AR127,'シフト記号表（従来型・ユニット型共通）'!$C$6:$L$47,10,FALSE))</f>
        <v/>
      </c>
      <c r="AS128" s="1391" t="str">
        <f>IF(AS127="","",VLOOKUP(AS127,'シフト記号表（従来型・ユニット型共通）'!$C$6:$L$47,10,FALSE))</f>
        <v/>
      </c>
      <c r="AT128" s="1391" t="str">
        <f>IF(AT127="","",VLOOKUP(AT127,'シフト記号表（従来型・ユニット型共通）'!$C$6:$L$47,10,FALSE))</f>
        <v/>
      </c>
      <c r="AU128" s="1392" t="str">
        <f>IF(AU127="","",VLOOKUP(AU127,'シフト記号表（従来型・ユニット型共通）'!$C$6:$L$47,10,FALSE))</f>
        <v/>
      </c>
      <c r="AV128" s="1390" t="str">
        <f>IF(AV127="","",VLOOKUP(AV127,'シフト記号表（従来型・ユニット型共通）'!$C$6:$L$47,10,FALSE))</f>
        <v/>
      </c>
      <c r="AW128" s="1391" t="str">
        <f>IF(AW127="","",VLOOKUP(AW127,'シフト記号表（従来型・ユニット型共通）'!$C$6:$L$47,10,FALSE))</f>
        <v/>
      </c>
      <c r="AX128" s="1391" t="str">
        <f>IF(AX127="","",VLOOKUP(AX127,'シフト記号表（従来型・ユニット型共通）'!$C$6:$L$47,10,FALSE))</f>
        <v/>
      </c>
      <c r="AY128" s="1391" t="str">
        <f>IF(AY127="","",VLOOKUP(AY127,'シフト記号表（従来型・ユニット型共通）'!$C$6:$L$47,10,FALSE))</f>
        <v/>
      </c>
      <c r="AZ128" s="1391" t="str">
        <f>IF(AZ127="","",VLOOKUP(AZ127,'シフト記号表（従来型・ユニット型共通）'!$C$6:$L$47,10,FALSE))</f>
        <v/>
      </c>
      <c r="BA128" s="1391" t="str">
        <f>IF(BA127="","",VLOOKUP(BA127,'シフト記号表（従来型・ユニット型共通）'!$C$6:$L$47,10,FALSE))</f>
        <v/>
      </c>
      <c r="BB128" s="1392" t="str">
        <f>IF(BB127="","",VLOOKUP(BB127,'シフト記号表（従来型・ユニット型共通）'!$C$6:$L$47,10,FALSE))</f>
        <v/>
      </c>
      <c r="BC128" s="1390" t="str">
        <f>IF(BC127="","",VLOOKUP(BC127,'シフト記号表（従来型・ユニット型共通）'!$C$6:$L$47,10,FALSE))</f>
        <v/>
      </c>
      <c r="BD128" s="1391" t="str">
        <f>IF(BD127="","",VLOOKUP(BD127,'シフト記号表（従来型・ユニット型共通）'!$C$6:$L$47,10,FALSE))</f>
        <v/>
      </c>
      <c r="BE128" s="1391" t="str">
        <f>IF(BE127="","",VLOOKUP(BE127,'シフト記号表（従来型・ユニット型共通）'!$C$6:$L$47,10,FALSE))</f>
        <v/>
      </c>
      <c r="BF128" s="3104">
        <f>IF($BI$3="４週",SUM(AA128:BB128),IF($BI$3="暦月",SUM(AA128:BE128),""))</f>
        <v>0</v>
      </c>
      <c r="BG128" s="3105"/>
      <c r="BH128" s="3106">
        <f>IF($BI$3="４週",BF128/4,IF($BI$3="暦月",(BF128/($BI$8/7)),""))</f>
        <v>0</v>
      </c>
      <c r="BI128" s="3105"/>
      <c r="BJ128" s="3101"/>
      <c r="BK128" s="3102"/>
      <c r="BL128" s="3102"/>
      <c r="BM128" s="3102"/>
      <c r="BN128" s="3103"/>
    </row>
    <row r="129" spans="2:66" ht="20.25" customHeight="1" x14ac:dyDescent="0.2">
      <c r="B129" s="3079">
        <f>B127+1</f>
        <v>57</v>
      </c>
      <c r="C129" s="3081"/>
      <c r="D129" s="3083"/>
      <c r="E129" s="3084"/>
      <c r="F129" s="3085"/>
      <c r="G129" s="3089"/>
      <c r="H129" s="3090"/>
      <c r="I129" s="1385"/>
      <c r="J129" s="1386"/>
      <c r="K129" s="1385"/>
      <c r="L129" s="1386"/>
      <c r="M129" s="3093"/>
      <c r="N129" s="3094"/>
      <c r="O129" s="3097"/>
      <c r="P129" s="3098"/>
      <c r="Q129" s="3098"/>
      <c r="R129" s="3090"/>
      <c r="S129" s="3058"/>
      <c r="T129" s="3059"/>
      <c r="U129" s="3059"/>
      <c r="V129" s="3059"/>
      <c r="W129" s="3060"/>
      <c r="X129" s="1405" t="s">
        <v>2341</v>
      </c>
      <c r="Z129" s="1406"/>
      <c r="AA129" s="1398"/>
      <c r="AB129" s="1399"/>
      <c r="AC129" s="1399"/>
      <c r="AD129" s="1399"/>
      <c r="AE129" s="1399"/>
      <c r="AF129" s="1399"/>
      <c r="AG129" s="1400"/>
      <c r="AH129" s="1398"/>
      <c r="AI129" s="1399"/>
      <c r="AJ129" s="1399"/>
      <c r="AK129" s="1399"/>
      <c r="AL129" s="1399"/>
      <c r="AM129" s="1399"/>
      <c r="AN129" s="1400"/>
      <c r="AO129" s="1398"/>
      <c r="AP129" s="1399"/>
      <c r="AQ129" s="1399"/>
      <c r="AR129" s="1399"/>
      <c r="AS129" s="1399"/>
      <c r="AT129" s="1399"/>
      <c r="AU129" s="1400"/>
      <c r="AV129" s="1398"/>
      <c r="AW129" s="1399"/>
      <c r="AX129" s="1399"/>
      <c r="AY129" s="1399"/>
      <c r="AZ129" s="1399"/>
      <c r="BA129" s="1399"/>
      <c r="BB129" s="1400"/>
      <c r="BC129" s="1398"/>
      <c r="BD129" s="1399"/>
      <c r="BE129" s="1401"/>
      <c r="BF129" s="3064"/>
      <c r="BG129" s="3065"/>
      <c r="BH129" s="3066"/>
      <c r="BI129" s="3067"/>
      <c r="BJ129" s="3068"/>
      <c r="BK129" s="3069"/>
      <c r="BL129" s="3069"/>
      <c r="BM129" s="3069"/>
      <c r="BN129" s="3070"/>
    </row>
    <row r="130" spans="2:66" ht="20.25" customHeight="1" x14ac:dyDescent="0.2">
      <c r="B130" s="3107"/>
      <c r="C130" s="3108"/>
      <c r="D130" s="3109"/>
      <c r="E130" s="3084"/>
      <c r="F130" s="3085"/>
      <c r="G130" s="3110"/>
      <c r="H130" s="3111"/>
      <c r="I130" s="1407"/>
      <c r="J130" s="1408">
        <f>G129</f>
        <v>0</v>
      </c>
      <c r="K130" s="1407"/>
      <c r="L130" s="1408">
        <f>M129</f>
        <v>0</v>
      </c>
      <c r="M130" s="3112"/>
      <c r="N130" s="3113"/>
      <c r="O130" s="3114"/>
      <c r="P130" s="3115"/>
      <c r="Q130" s="3115"/>
      <c r="R130" s="3111"/>
      <c r="S130" s="3058"/>
      <c r="T130" s="3059"/>
      <c r="U130" s="3059"/>
      <c r="V130" s="3059"/>
      <c r="W130" s="3060"/>
      <c r="X130" s="1402" t="s">
        <v>2344</v>
      </c>
      <c r="Y130" s="1403"/>
      <c r="Z130" s="1404"/>
      <c r="AA130" s="1390" t="str">
        <f>IF(AA129="","",VLOOKUP(AA129,'シフト記号表（従来型・ユニット型共通）'!$C$6:$L$47,10,FALSE))</f>
        <v/>
      </c>
      <c r="AB130" s="1391" t="str">
        <f>IF(AB129="","",VLOOKUP(AB129,'シフト記号表（従来型・ユニット型共通）'!$C$6:$L$47,10,FALSE))</f>
        <v/>
      </c>
      <c r="AC130" s="1391" t="str">
        <f>IF(AC129="","",VLOOKUP(AC129,'シフト記号表（従来型・ユニット型共通）'!$C$6:$L$47,10,FALSE))</f>
        <v/>
      </c>
      <c r="AD130" s="1391" t="str">
        <f>IF(AD129="","",VLOOKUP(AD129,'シフト記号表（従来型・ユニット型共通）'!$C$6:$L$47,10,FALSE))</f>
        <v/>
      </c>
      <c r="AE130" s="1391" t="str">
        <f>IF(AE129="","",VLOOKUP(AE129,'シフト記号表（従来型・ユニット型共通）'!$C$6:$L$47,10,FALSE))</f>
        <v/>
      </c>
      <c r="AF130" s="1391" t="str">
        <f>IF(AF129="","",VLOOKUP(AF129,'シフト記号表（従来型・ユニット型共通）'!$C$6:$L$47,10,FALSE))</f>
        <v/>
      </c>
      <c r="AG130" s="1392" t="str">
        <f>IF(AG129="","",VLOOKUP(AG129,'シフト記号表（従来型・ユニット型共通）'!$C$6:$L$47,10,FALSE))</f>
        <v/>
      </c>
      <c r="AH130" s="1390" t="str">
        <f>IF(AH129="","",VLOOKUP(AH129,'シフト記号表（従来型・ユニット型共通）'!$C$6:$L$47,10,FALSE))</f>
        <v/>
      </c>
      <c r="AI130" s="1391" t="str">
        <f>IF(AI129="","",VLOOKUP(AI129,'シフト記号表（従来型・ユニット型共通）'!$C$6:$L$47,10,FALSE))</f>
        <v/>
      </c>
      <c r="AJ130" s="1391" t="str">
        <f>IF(AJ129="","",VLOOKUP(AJ129,'シフト記号表（従来型・ユニット型共通）'!$C$6:$L$47,10,FALSE))</f>
        <v/>
      </c>
      <c r="AK130" s="1391" t="str">
        <f>IF(AK129="","",VLOOKUP(AK129,'シフト記号表（従来型・ユニット型共通）'!$C$6:$L$47,10,FALSE))</f>
        <v/>
      </c>
      <c r="AL130" s="1391" t="str">
        <f>IF(AL129="","",VLOOKUP(AL129,'シフト記号表（従来型・ユニット型共通）'!$C$6:$L$47,10,FALSE))</f>
        <v/>
      </c>
      <c r="AM130" s="1391" t="str">
        <f>IF(AM129="","",VLOOKUP(AM129,'シフト記号表（従来型・ユニット型共通）'!$C$6:$L$47,10,FALSE))</f>
        <v/>
      </c>
      <c r="AN130" s="1392" t="str">
        <f>IF(AN129="","",VLOOKUP(AN129,'シフト記号表（従来型・ユニット型共通）'!$C$6:$L$47,10,FALSE))</f>
        <v/>
      </c>
      <c r="AO130" s="1390" t="str">
        <f>IF(AO129="","",VLOOKUP(AO129,'シフト記号表（従来型・ユニット型共通）'!$C$6:$L$47,10,FALSE))</f>
        <v/>
      </c>
      <c r="AP130" s="1391" t="str">
        <f>IF(AP129="","",VLOOKUP(AP129,'シフト記号表（従来型・ユニット型共通）'!$C$6:$L$47,10,FALSE))</f>
        <v/>
      </c>
      <c r="AQ130" s="1391" t="str">
        <f>IF(AQ129="","",VLOOKUP(AQ129,'シフト記号表（従来型・ユニット型共通）'!$C$6:$L$47,10,FALSE))</f>
        <v/>
      </c>
      <c r="AR130" s="1391" t="str">
        <f>IF(AR129="","",VLOOKUP(AR129,'シフト記号表（従来型・ユニット型共通）'!$C$6:$L$47,10,FALSE))</f>
        <v/>
      </c>
      <c r="AS130" s="1391" t="str">
        <f>IF(AS129="","",VLOOKUP(AS129,'シフト記号表（従来型・ユニット型共通）'!$C$6:$L$47,10,FALSE))</f>
        <v/>
      </c>
      <c r="AT130" s="1391" t="str">
        <f>IF(AT129="","",VLOOKUP(AT129,'シフト記号表（従来型・ユニット型共通）'!$C$6:$L$47,10,FALSE))</f>
        <v/>
      </c>
      <c r="AU130" s="1392" t="str">
        <f>IF(AU129="","",VLOOKUP(AU129,'シフト記号表（従来型・ユニット型共通）'!$C$6:$L$47,10,FALSE))</f>
        <v/>
      </c>
      <c r="AV130" s="1390" t="str">
        <f>IF(AV129="","",VLOOKUP(AV129,'シフト記号表（従来型・ユニット型共通）'!$C$6:$L$47,10,FALSE))</f>
        <v/>
      </c>
      <c r="AW130" s="1391" t="str">
        <f>IF(AW129="","",VLOOKUP(AW129,'シフト記号表（従来型・ユニット型共通）'!$C$6:$L$47,10,FALSE))</f>
        <v/>
      </c>
      <c r="AX130" s="1391" t="str">
        <f>IF(AX129="","",VLOOKUP(AX129,'シフト記号表（従来型・ユニット型共通）'!$C$6:$L$47,10,FALSE))</f>
        <v/>
      </c>
      <c r="AY130" s="1391" t="str">
        <f>IF(AY129="","",VLOOKUP(AY129,'シフト記号表（従来型・ユニット型共通）'!$C$6:$L$47,10,FALSE))</f>
        <v/>
      </c>
      <c r="AZ130" s="1391" t="str">
        <f>IF(AZ129="","",VLOOKUP(AZ129,'シフト記号表（従来型・ユニット型共通）'!$C$6:$L$47,10,FALSE))</f>
        <v/>
      </c>
      <c r="BA130" s="1391" t="str">
        <f>IF(BA129="","",VLOOKUP(BA129,'シフト記号表（従来型・ユニット型共通）'!$C$6:$L$47,10,FALSE))</f>
        <v/>
      </c>
      <c r="BB130" s="1392" t="str">
        <f>IF(BB129="","",VLOOKUP(BB129,'シフト記号表（従来型・ユニット型共通）'!$C$6:$L$47,10,FALSE))</f>
        <v/>
      </c>
      <c r="BC130" s="1390" t="str">
        <f>IF(BC129="","",VLOOKUP(BC129,'シフト記号表（従来型・ユニット型共通）'!$C$6:$L$47,10,FALSE))</f>
        <v/>
      </c>
      <c r="BD130" s="1391" t="str">
        <f>IF(BD129="","",VLOOKUP(BD129,'シフト記号表（従来型・ユニット型共通）'!$C$6:$L$47,10,FALSE))</f>
        <v/>
      </c>
      <c r="BE130" s="1391" t="str">
        <f>IF(BE129="","",VLOOKUP(BE129,'シフト記号表（従来型・ユニット型共通）'!$C$6:$L$47,10,FALSE))</f>
        <v/>
      </c>
      <c r="BF130" s="3104">
        <f>IF($BI$3="４週",SUM(AA130:BB130),IF($BI$3="暦月",SUM(AA130:BE130),""))</f>
        <v>0</v>
      </c>
      <c r="BG130" s="3105"/>
      <c r="BH130" s="3106">
        <f>IF($BI$3="４週",BF130/4,IF($BI$3="暦月",(BF130/($BI$8/7)),""))</f>
        <v>0</v>
      </c>
      <c r="BI130" s="3105"/>
      <c r="BJ130" s="3101"/>
      <c r="BK130" s="3102"/>
      <c r="BL130" s="3102"/>
      <c r="BM130" s="3102"/>
      <c r="BN130" s="3103"/>
    </row>
    <row r="131" spans="2:66" ht="20.25" customHeight="1" x14ac:dyDescent="0.2">
      <c r="B131" s="3079">
        <f>B129+1</f>
        <v>58</v>
      </c>
      <c r="C131" s="3081"/>
      <c r="D131" s="3083"/>
      <c r="E131" s="3084"/>
      <c r="F131" s="3085"/>
      <c r="G131" s="3089"/>
      <c r="H131" s="3090"/>
      <c r="I131" s="1385"/>
      <c r="J131" s="1386"/>
      <c r="K131" s="1385"/>
      <c r="L131" s="1386"/>
      <c r="M131" s="3093"/>
      <c r="N131" s="3094"/>
      <c r="O131" s="3097"/>
      <c r="P131" s="3098"/>
      <c r="Q131" s="3098"/>
      <c r="R131" s="3090"/>
      <c r="S131" s="3058"/>
      <c r="T131" s="3059"/>
      <c r="U131" s="3059"/>
      <c r="V131" s="3059"/>
      <c r="W131" s="3060"/>
      <c r="X131" s="1405" t="s">
        <v>2341</v>
      </c>
      <c r="Z131" s="1406"/>
      <c r="AA131" s="1398"/>
      <c r="AB131" s="1399"/>
      <c r="AC131" s="1399"/>
      <c r="AD131" s="1399"/>
      <c r="AE131" s="1399"/>
      <c r="AF131" s="1399"/>
      <c r="AG131" s="1400"/>
      <c r="AH131" s="1398"/>
      <c r="AI131" s="1399"/>
      <c r="AJ131" s="1399"/>
      <c r="AK131" s="1399"/>
      <c r="AL131" s="1399"/>
      <c r="AM131" s="1399"/>
      <c r="AN131" s="1400"/>
      <c r="AO131" s="1398"/>
      <c r="AP131" s="1399"/>
      <c r="AQ131" s="1399"/>
      <c r="AR131" s="1399"/>
      <c r="AS131" s="1399"/>
      <c r="AT131" s="1399"/>
      <c r="AU131" s="1400"/>
      <c r="AV131" s="1398"/>
      <c r="AW131" s="1399"/>
      <c r="AX131" s="1399"/>
      <c r="AY131" s="1399"/>
      <c r="AZ131" s="1399"/>
      <c r="BA131" s="1399"/>
      <c r="BB131" s="1400"/>
      <c r="BC131" s="1398"/>
      <c r="BD131" s="1399"/>
      <c r="BE131" s="1401"/>
      <c r="BF131" s="3064"/>
      <c r="BG131" s="3065"/>
      <c r="BH131" s="3066"/>
      <c r="BI131" s="3067"/>
      <c r="BJ131" s="3068"/>
      <c r="BK131" s="3069"/>
      <c r="BL131" s="3069"/>
      <c r="BM131" s="3069"/>
      <c r="BN131" s="3070"/>
    </row>
    <row r="132" spans="2:66" ht="20.25" customHeight="1" x14ac:dyDescent="0.2">
      <c r="B132" s="3107"/>
      <c r="C132" s="3108"/>
      <c r="D132" s="3109"/>
      <c r="E132" s="3084"/>
      <c r="F132" s="3085"/>
      <c r="G132" s="3110"/>
      <c r="H132" s="3111"/>
      <c r="I132" s="1407"/>
      <c r="J132" s="1408">
        <f>G131</f>
        <v>0</v>
      </c>
      <c r="K132" s="1407"/>
      <c r="L132" s="1408">
        <f>M131</f>
        <v>0</v>
      </c>
      <c r="M132" s="3112"/>
      <c r="N132" s="3113"/>
      <c r="O132" s="3114"/>
      <c r="P132" s="3115"/>
      <c r="Q132" s="3115"/>
      <c r="R132" s="3111"/>
      <c r="S132" s="3058"/>
      <c r="T132" s="3059"/>
      <c r="U132" s="3059"/>
      <c r="V132" s="3059"/>
      <c r="W132" s="3060"/>
      <c r="X132" s="1402" t="s">
        <v>2344</v>
      </c>
      <c r="Y132" s="1403"/>
      <c r="Z132" s="1404"/>
      <c r="AA132" s="1390" t="str">
        <f>IF(AA131="","",VLOOKUP(AA131,'シフト記号表（従来型・ユニット型共通）'!$C$6:$L$47,10,FALSE))</f>
        <v/>
      </c>
      <c r="AB132" s="1391" t="str">
        <f>IF(AB131="","",VLOOKUP(AB131,'シフト記号表（従来型・ユニット型共通）'!$C$6:$L$47,10,FALSE))</f>
        <v/>
      </c>
      <c r="AC132" s="1391" t="str">
        <f>IF(AC131="","",VLOOKUP(AC131,'シフト記号表（従来型・ユニット型共通）'!$C$6:$L$47,10,FALSE))</f>
        <v/>
      </c>
      <c r="AD132" s="1391" t="str">
        <f>IF(AD131="","",VLOOKUP(AD131,'シフト記号表（従来型・ユニット型共通）'!$C$6:$L$47,10,FALSE))</f>
        <v/>
      </c>
      <c r="AE132" s="1391" t="str">
        <f>IF(AE131="","",VLOOKUP(AE131,'シフト記号表（従来型・ユニット型共通）'!$C$6:$L$47,10,FALSE))</f>
        <v/>
      </c>
      <c r="AF132" s="1391" t="str">
        <f>IF(AF131="","",VLOOKUP(AF131,'シフト記号表（従来型・ユニット型共通）'!$C$6:$L$47,10,FALSE))</f>
        <v/>
      </c>
      <c r="AG132" s="1392" t="str">
        <f>IF(AG131="","",VLOOKUP(AG131,'シフト記号表（従来型・ユニット型共通）'!$C$6:$L$47,10,FALSE))</f>
        <v/>
      </c>
      <c r="AH132" s="1390" t="str">
        <f>IF(AH131="","",VLOOKUP(AH131,'シフト記号表（従来型・ユニット型共通）'!$C$6:$L$47,10,FALSE))</f>
        <v/>
      </c>
      <c r="AI132" s="1391" t="str">
        <f>IF(AI131="","",VLOOKUP(AI131,'シフト記号表（従来型・ユニット型共通）'!$C$6:$L$47,10,FALSE))</f>
        <v/>
      </c>
      <c r="AJ132" s="1391" t="str">
        <f>IF(AJ131="","",VLOOKUP(AJ131,'シフト記号表（従来型・ユニット型共通）'!$C$6:$L$47,10,FALSE))</f>
        <v/>
      </c>
      <c r="AK132" s="1391" t="str">
        <f>IF(AK131="","",VLOOKUP(AK131,'シフト記号表（従来型・ユニット型共通）'!$C$6:$L$47,10,FALSE))</f>
        <v/>
      </c>
      <c r="AL132" s="1391" t="str">
        <f>IF(AL131="","",VLOOKUP(AL131,'シフト記号表（従来型・ユニット型共通）'!$C$6:$L$47,10,FALSE))</f>
        <v/>
      </c>
      <c r="AM132" s="1391" t="str">
        <f>IF(AM131="","",VLOOKUP(AM131,'シフト記号表（従来型・ユニット型共通）'!$C$6:$L$47,10,FALSE))</f>
        <v/>
      </c>
      <c r="AN132" s="1392" t="str">
        <f>IF(AN131="","",VLOOKUP(AN131,'シフト記号表（従来型・ユニット型共通）'!$C$6:$L$47,10,FALSE))</f>
        <v/>
      </c>
      <c r="AO132" s="1390" t="str">
        <f>IF(AO131="","",VLOOKUP(AO131,'シフト記号表（従来型・ユニット型共通）'!$C$6:$L$47,10,FALSE))</f>
        <v/>
      </c>
      <c r="AP132" s="1391" t="str">
        <f>IF(AP131="","",VLOOKUP(AP131,'シフト記号表（従来型・ユニット型共通）'!$C$6:$L$47,10,FALSE))</f>
        <v/>
      </c>
      <c r="AQ132" s="1391" t="str">
        <f>IF(AQ131="","",VLOOKUP(AQ131,'シフト記号表（従来型・ユニット型共通）'!$C$6:$L$47,10,FALSE))</f>
        <v/>
      </c>
      <c r="AR132" s="1391" t="str">
        <f>IF(AR131="","",VLOOKUP(AR131,'シフト記号表（従来型・ユニット型共通）'!$C$6:$L$47,10,FALSE))</f>
        <v/>
      </c>
      <c r="AS132" s="1391" t="str">
        <f>IF(AS131="","",VLOOKUP(AS131,'シフト記号表（従来型・ユニット型共通）'!$C$6:$L$47,10,FALSE))</f>
        <v/>
      </c>
      <c r="AT132" s="1391" t="str">
        <f>IF(AT131="","",VLOOKUP(AT131,'シフト記号表（従来型・ユニット型共通）'!$C$6:$L$47,10,FALSE))</f>
        <v/>
      </c>
      <c r="AU132" s="1392" t="str">
        <f>IF(AU131="","",VLOOKUP(AU131,'シフト記号表（従来型・ユニット型共通）'!$C$6:$L$47,10,FALSE))</f>
        <v/>
      </c>
      <c r="AV132" s="1390" t="str">
        <f>IF(AV131="","",VLOOKUP(AV131,'シフト記号表（従来型・ユニット型共通）'!$C$6:$L$47,10,FALSE))</f>
        <v/>
      </c>
      <c r="AW132" s="1391" t="str">
        <f>IF(AW131="","",VLOOKUP(AW131,'シフト記号表（従来型・ユニット型共通）'!$C$6:$L$47,10,FALSE))</f>
        <v/>
      </c>
      <c r="AX132" s="1391" t="str">
        <f>IF(AX131="","",VLOOKUP(AX131,'シフト記号表（従来型・ユニット型共通）'!$C$6:$L$47,10,FALSE))</f>
        <v/>
      </c>
      <c r="AY132" s="1391" t="str">
        <f>IF(AY131="","",VLOOKUP(AY131,'シフト記号表（従来型・ユニット型共通）'!$C$6:$L$47,10,FALSE))</f>
        <v/>
      </c>
      <c r="AZ132" s="1391" t="str">
        <f>IF(AZ131="","",VLOOKUP(AZ131,'シフト記号表（従来型・ユニット型共通）'!$C$6:$L$47,10,FALSE))</f>
        <v/>
      </c>
      <c r="BA132" s="1391" t="str">
        <f>IF(BA131="","",VLOOKUP(BA131,'シフト記号表（従来型・ユニット型共通）'!$C$6:$L$47,10,FALSE))</f>
        <v/>
      </c>
      <c r="BB132" s="1392" t="str">
        <f>IF(BB131="","",VLOOKUP(BB131,'シフト記号表（従来型・ユニット型共通）'!$C$6:$L$47,10,FALSE))</f>
        <v/>
      </c>
      <c r="BC132" s="1390" t="str">
        <f>IF(BC131="","",VLOOKUP(BC131,'シフト記号表（従来型・ユニット型共通）'!$C$6:$L$47,10,FALSE))</f>
        <v/>
      </c>
      <c r="BD132" s="1391" t="str">
        <f>IF(BD131="","",VLOOKUP(BD131,'シフト記号表（従来型・ユニット型共通）'!$C$6:$L$47,10,FALSE))</f>
        <v/>
      </c>
      <c r="BE132" s="1391" t="str">
        <f>IF(BE131="","",VLOOKUP(BE131,'シフト記号表（従来型・ユニット型共通）'!$C$6:$L$47,10,FALSE))</f>
        <v/>
      </c>
      <c r="BF132" s="3104">
        <f>IF($BI$3="４週",SUM(AA132:BB132),IF($BI$3="暦月",SUM(AA132:BE132),""))</f>
        <v>0</v>
      </c>
      <c r="BG132" s="3105"/>
      <c r="BH132" s="3106">
        <f>IF($BI$3="４週",BF132/4,IF($BI$3="暦月",(BF132/($BI$8/7)),""))</f>
        <v>0</v>
      </c>
      <c r="BI132" s="3105"/>
      <c r="BJ132" s="3101"/>
      <c r="BK132" s="3102"/>
      <c r="BL132" s="3102"/>
      <c r="BM132" s="3102"/>
      <c r="BN132" s="3103"/>
    </row>
    <row r="133" spans="2:66" ht="20.25" customHeight="1" x14ac:dyDescent="0.2">
      <c r="B133" s="3079">
        <f>B131+1</f>
        <v>59</v>
      </c>
      <c r="C133" s="3081"/>
      <c r="D133" s="3083"/>
      <c r="E133" s="3084"/>
      <c r="F133" s="3085"/>
      <c r="G133" s="3089"/>
      <c r="H133" s="3090"/>
      <c r="I133" s="1385"/>
      <c r="J133" s="1386"/>
      <c r="K133" s="1385"/>
      <c r="L133" s="1386"/>
      <c r="M133" s="3093"/>
      <c r="N133" s="3094"/>
      <c r="O133" s="3097"/>
      <c r="P133" s="3098"/>
      <c r="Q133" s="3098"/>
      <c r="R133" s="3090"/>
      <c r="S133" s="3058"/>
      <c r="T133" s="3059"/>
      <c r="U133" s="3059"/>
      <c r="V133" s="3059"/>
      <c r="W133" s="3060"/>
      <c r="X133" s="1405" t="s">
        <v>2341</v>
      </c>
      <c r="Z133" s="1406"/>
      <c r="AA133" s="1398"/>
      <c r="AB133" s="1399"/>
      <c r="AC133" s="1399"/>
      <c r="AD133" s="1399"/>
      <c r="AE133" s="1399"/>
      <c r="AF133" s="1399"/>
      <c r="AG133" s="1400"/>
      <c r="AH133" s="1398"/>
      <c r="AI133" s="1399"/>
      <c r="AJ133" s="1399"/>
      <c r="AK133" s="1399"/>
      <c r="AL133" s="1399"/>
      <c r="AM133" s="1399"/>
      <c r="AN133" s="1400"/>
      <c r="AO133" s="1398"/>
      <c r="AP133" s="1399"/>
      <c r="AQ133" s="1399"/>
      <c r="AR133" s="1399"/>
      <c r="AS133" s="1399"/>
      <c r="AT133" s="1399"/>
      <c r="AU133" s="1400"/>
      <c r="AV133" s="1398"/>
      <c r="AW133" s="1399"/>
      <c r="AX133" s="1399"/>
      <c r="AY133" s="1399"/>
      <c r="AZ133" s="1399"/>
      <c r="BA133" s="1399"/>
      <c r="BB133" s="1400"/>
      <c r="BC133" s="1398"/>
      <c r="BD133" s="1399"/>
      <c r="BE133" s="1401"/>
      <c r="BF133" s="3064"/>
      <c r="BG133" s="3065"/>
      <c r="BH133" s="3066"/>
      <c r="BI133" s="3067"/>
      <c r="BJ133" s="3068"/>
      <c r="BK133" s="3069"/>
      <c r="BL133" s="3069"/>
      <c r="BM133" s="3069"/>
      <c r="BN133" s="3070"/>
    </row>
    <row r="134" spans="2:66" ht="20.25" customHeight="1" x14ac:dyDescent="0.2">
      <c r="B134" s="3107"/>
      <c r="C134" s="3108"/>
      <c r="D134" s="3109"/>
      <c r="E134" s="3084"/>
      <c r="F134" s="3085"/>
      <c r="G134" s="3110"/>
      <c r="H134" s="3111"/>
      <c r="I134" s="1407"/>
      <c r="J134" s="1408">
        <f>G133</f>
        <v>0</v>
      </c>
      <c r="K134" s="1407"/>
      <c r="L134" s="1408">
        <f>M133</f>
        <v>0</v>
      </c>
      <c r="M134" s="3112"/>
      <c r="N134" s="3113"/>
      <c r="O134" s="3114"/>
      <c r="P134" s="3115"/>
      <c r="Q134" s="3115"/>
      <c r="R134" s="3111"/>
      <c r="S134" s="3058"/>
      <c r="T134" s="3059"/>
      <c r="U134" s="3059"/>
      <c r="V134" s="3059"/>
      <c r="W134" s="3060"/>
      <c r="X134" s="1402" t="s">
        <v>2344</v>
      </c>
      <c r="Y134" s="1403"/>
      <c r="Z134" s="1404"/>
      <c r="AA134" s="1390" t="str">
        <f>IF(AA133="","",VLOOKUP(AA133,'シフト記号表（従来型・ユニット型共通）'!$C$6:$L$47,10,FALSE))</f>
        <v/>
      </c>
      <c r="AB134" s="1391" t="str">
        <f>IF(AB133="","",VLOOKUP(AB133,'シフト記号表（従来型・ユニット型共通）'!$C$6:$L$47,10,FALSE))</f>
        <v/>
      </c>
      <c r="AC134" s="1391" t="str">
        <f>IF(AC133="","",VLOOKUP(AC133,'シフト記号表（従来型・ユニット型共通）'!$C$6:$L$47,10,FALSE))</f>
        <v/>
      </c>
      <c r="AD134" s="1391" t="str">
        <f>IF(AD133="","",VLOOKUP(AD133,'シフト記号表（従来型・ユニット型共通）'!$C$6:$L$47,10,FALSE))</f>
        <v/>
      </c>
      <c r="AE134" s="1391" t="str">
        <f>IF(AE133="","",VLOOKUP(AE133,'シフト記号表（従来型・ユニット型共通）'!$C$6:$L$47,10,FALSE))</f>
        <v/>
      </c>
      <c r="AF134" s="1391" t="str">
        <f>IF(AF133="","",VLOOKUP(AF133,'シフト記号表（従来型・ユニット型共通）'!$C$6:$L$47,10,FALSE))</f>
        <v/>
      </c>
      <c r="AG134" s="1392" t="str">
        <f>IF(AG133="","",VLOOKUP(AG133,'シフト記号表（従来型・ユニット型共通）'!$C$6:$L$47,10,FALSE))</f>
        <v/>
      </c>
      <c r="AH134" s="1390" t="str">
        <f>IF(AH133="","",VLOOKUP(AH133,'シフト記号表（従来型・ユニット型共通）'!$C$6:$L$47,10,FALSE))</f>
        <v/>
      </c>
      <c r="AI134" s="1391" t="str">
        <f>IF(AI133="","",VLOOKUP(AI133,'シフト記号表（従来型・ユニット型共通）'!$C$6:$L$47,10,FALSE))</f>
        <v/>
      </c>
      <c r="AJ134" s="1391" t="str">
        <f>IF(AJ133="","",VLOOKUP(AJ133,'シフト記号表（従来型・ユニット型共通）'!$C$6:$L$47,10,FALSE))</f>
        <v/>
      </c>
      <c r="AK134" s="1391" t="str">
        <f>IF(AK133="","",VLOOKUP(AK133,'シフト記号表（従来型・ユニット型共通）'!$C$6:$L$47,10,FALSE))</f>
        <v/>
      </c>
      <c r="AL134" s="1391" t="str">
        <f>IF(AL133="","",VLOOKUP(AL133,'シフト記号表（従来型・ユニット型共通）'!$C$6:$L$47,10,FALSE))</f>
        <v/>
      </c>
      <c r="AM134" s="1391" t="str">
        <f>IF(AM133="","",VLOOKUP(AM133,'シフト記号表（従来型・ユニット型共通）'!$C$6:$L$47,10,FALSE))</f>
        <v/>
      </c>
      <c r="AN134" s="1392" t="str">
        <f>IF(AN133="","",VLOOKUP(AN133,'シフト記号表（従来型・ユニット型共通）'!$C$6:$L$47,10,FALSE))</f>
        <v/>
      </c>
      <c r="AO134" s="1390" t="str">
        <f>IF(AO133="","",VLOOKUP(AO133,'シフト記号表（従来型・ユニット型共通）'!$C$6:$L$47,10,FALSE))</f>
        <v/>
      </c>
      <c r="AP134" s="1391" t="str">
        <f>IF(AP133="","",VLOOKUP(AP133,'シフト記号表（従来型・ユニット型共通）'!$C$6:$L$47,10,FALSE))</f>
        <v/>
      </c>
      <c r="AQ134" s="1391" t="str">
        <f>IF(AQ133="","",VLOOKUP(AQ133,'シフト記号表（従来型・ユニット型共通）'!$C$6:$L$47,10,FALSE))</f>
        <v/>
      </c>
      <c r="AR134" s="1391" t="str">
        <f>IF(AR133="","",VLOOKUP(AR133,'シフト記号表（従来型・ユニット型共通）'!$C$6:$L$47,10,FALSE))</f>
        <v/>
      </c>
      <c r="AS134" s="1391" t="str">
        <f>IF(AS133="","",VLOOKUP(AS133,'シフト記号表（従来型・ユニット型共通）'!$C$6:$L$47,10,FALSE))</f>
        <v/>
      </c>
      <c r="AT134" s="1391" t="str">
        <f>IF(AT133="","",VLOOKUP(AT133,'シフト記号表（従来型・ユニット型共通）'!$C$6:$L$47,10,FALSE))</f>
        <v/>
      </c>
      <c r="AU134" s="1392" t="str">
        <f>IF(AU133="","",VLOOKUP(AU133,'シフト記号表（従来型・ユニット型共通）'!$C$6:$L$47,10,FALSE))</f>
        <v/>
      </c>
      <c r="AV134" s="1390" t="str">
        <f>IF(AV133="","",VLOOKUP(AV133,'シフト記号表（従来型・ユニット型共通）'!$C$6:$L$47,10,FALSE))</f>
        <v/>
      </c>
      <c r="AW134" s="1391" t="str">
        <f>IF(AW133="","",VLOOKUP(AW133,'シフト記号表（従来型・ユニット型共通）'!$C$6:$L$47,10,FALSE))</f>
        <v/>
      </c>
      <c r="AX134" s="1391" t="str">
        <f>IF(AX133="","",VLOOKUP(AX133,'シフト記号表（従来型・ユニット型共通）'!$C$6:$L$47,10,FALSE))</f>
        <v/>
      </c>
      <c r="AY134" s="1391" t="str">
        <f>IF(AY133="","",VLOOKUP(AY133,'シフト記号表（従来型・ユニット型共通）'!$C$6:$L$47,10,FALSE))</f>
        <v/>
      </c>
      <c r="AZ134" s="1391" t="str">
        <f>IF(AZ133="","",VLOOKUP(AZ133,'シフト記号表（従来型・ユニット型共通）'!$C$6:$L$47,10,FALSE))</f>
        <v/>
      </c>
      <c r="BA134" s="1391" t="str">
        <f>IF(BA133="","",VLOOKUP(BA133,'シフト記号表（従来型・ユニット型共通）'!$C$6:$L$47,10,FALSE))</f>
        <v/>
      </c>
      <c r="BB134" s="1392" t="str">
        <f>IF(BB133="","",VLOOKUP(BB133,'シフト記号表（従来型・ユニット型共通）'!$C$6:$L$47,10,FALSE))</f>
        <v/>
      </c>
      <c r="BC134" s="1390" t="str">
        <f>IF(BC133="","",VLOOKUP(BC133,'シフト記号表（従来型・ユニット型共通）'!$C$6:$L$47,10,FALSE))</f>
        <v/>
      </c>
      <c r="BD134" s="1391" t="str">
        <f>IF(BD133="","",VLOOKUP(BD133,'シフト記号表（従来型・ユニット型共通）'!$C$6:$L$47,10,FALSE))</f>
        <v/>
      </c>
      <c r="BE134" s="1391" t="str">
        <f>IF(BE133="","",VLOOKUP(BE133,'シフト記号表（従来型・ユニット型共通）'!$C$6:$L$47,10,FALSE))</f>
        <v/>
      </c>
      <c r="BF134" s="3104">
        <f>IF($BI$3="４週",SUM(AA134:BB134),IF($BI$3="暦月",SUM(AA134:BE134),""))</f>
        <v>0</v>
      </c>
      <c r="BG134" s="3105"/>
      <c r="BH134" s="3106">
        <f>IF($BI$3="４週",BF134/4,IF($BI$3="暦月",(BF134/($BI$8/7)),""))</f>
        <v>0</v>
      </c>
      <c r="BI134" s="3105"/>
      <c r="BJ134" s="3101"/>
      <c r="BK134" s="3102"/>
      <c r="BL134" s="3102"/>
      <c r="BM134" s="3102"/>
      <c r="BN134" s="3103"/>
    </row>
    <row r="135" spans="2:66" ht="20.25" customHeight="1" x14ac:dyDescent="0.2">
      <c r="B135" s="3079">
        <f>B133+1</f>
        <v>60</v>
      </c>
      <c r="C135" s="3081"/>
      <c r="D135" s="3083"/>
      <c r="E135" s="3084"/>
      <c r="F135" s="3085"/>
      <c r="G135" s="3089"/>
      <c r="H135" s="3090"/>
      <c r="I135" s="1385"/>
      <c r="J135" s="1386"/>
      <c r="K135" s="1385"/>
      <c r="L135" s="1386"/>
      <c r="M135" s="3093"/>
      <c r="N135" s="3094"/>
      <c r="O135" s="3097"/>
      <c r="P135" s="3098"/>
      <c r="Q135" s="3098"/>
      <c r="R135" s="3090"/>
      <c r="S135" s="3058"/>
      <c r="T135" s="3059"/>
      <c r="U135" s="3059"/>
      <c r="V135" s="3059"/>
      <c r="W135" s="3060"/>
      <c r="X135" s="1405" t="s">
        <v>2341</v>
      </c>
      <c r="Z135" s="1406"/>
      <c r="AA135" s="1398"/>
      <c r="AB135" s="1399"/>
      <c r="AC135" s="1399"/>
      <c r="AD135" s="1399"/>
      <c r="AE135" s="1399"/>
      <c r="AF135" s="1399"/>
      <c r="AG135" s="1400"/>
      <c r="AH135" s="1398"/>
      <c r="AI135" s="1399"/>
      <c r="AJ135" s="1399"/>
      <c r="AK135" s="1399"/>
      <c r="AL135" s="1399"/>
      <c r="AM135" s="1399"/>
      <c r="AN135" s="1400"/>
      <c r="AO135" s="1398"/>
      <c r="AP135" s="1399"/>
      <c r="AQ135" s="1399"/>
      <c r="AR135" s="1399"/>
      <c r="AS135" s="1399"/>
      <c r="AT135" s="1399"/>
      <c r="AU135" s="1400"/>
      <c r="AV135" s="1398"/>
      <c r="AW135" s="1399"/>
      <c r="AX135" s="1399"/>
      <c r="AY135" s="1399"/>
      <c r="AZ135" s="1399"/>
      <c r="BA135" s="1399"/>
      <c r="BB135" s="1400"/>
      <c r="BC135" s="1398"/>
      <c r="BD135" s="1399"/>
      <c r="BE135" s="1401"/>
      <c r="BF135" s="3064"/>
      <c r="BG135" s="3065"/>
      <c r="BH135" s="3066"/>
      <c r="BI135" s="3067"/>
      <c r="BJ135" s="3068"/>
      <c r="BK135" s="3069"/>
      <c r="BL135" s="3069"/>
      <c r="BM135" s="3069"/>
      <c r="BN135" s="3070"/>
    </row>
    <row r="136" spans="2:66" ht="20.25" customHeight="1" x14ac:dyDescent="0.2">
      <c r="B136" s="3107"/>
      <c r="C136" s="3108"/>
      <c r="D136" s="3109"/>
      <c r="E136" s="3084"/>
      <c r="F136" s="3085"/>
      <c r="G136" s="3110"/>
      <c r="H136" s="3111"/>
      <c r="I136" s="1407"/>
      <c r="J136" s="1408">
        <f>G135</f>
        <v>0</v>
      </c>
      <c r="K136" s="1407"/>
      <c r="L136" s="1408">
        <f>M135</f>
        <v>0</v>
      </c>
      <c r="M136" s="3112"/>
      <c r="N136" s="3113"/>
      <c r="O136" s="3114"/>
      <c r="P136" s="3115"/>
      <c r="Q136" s="3115"/>
      <c r="R136" s="3111"/>
      <c r="S136" s="3058"/>
      <c r="T136" s="3059"/>
      <c r="U136" s="3059"/>
      <c r="V136" s="3059"/>
      <c r="W136" s="3060"/>
      <c r="X136" s="1402" t="s">
        <v>2344</v>
      </c>
      <c r="Y136" s="1403"/>
      <c r="Z136" s="1404"/>
      <c r="AA136" s="1390" t="str">
        <f>IF(AA135="","",VLOOKUP(AA135,'シフト記号表（従来型・ユニット型共通）'!$C$6:$L$47,10,FALSE))</f>
        <v/>
      </c>
      <c r="AB136" s="1391" t="str">
        <f>IF(AB135="","",VLOOKUP(AB135,'シフト記号表（従来型・ユニット型共通）'!$C$6:$L$47,10,FALSE))</f>
        <v/>
      </c>
      <c r="AC136" s="1391" t="str">
        <f>IF(AC135="","",VLOOKUP(AC135,'シフト記号表（従来型・ユニット型共通）'!$C$6:$L$47,10,FALSE))</f>
        <v/>
      </c>
      <c r="AD136" s="1391" t="str">
        <f>IF(AD135="","",VLOOKUP(AD135,'シフト記号表（従来型・ユニット型共通）'!$C$6:$L$47,10,FALSE))</f>
        <v/>
      </c>
      <c r="AE136" s="1391" t="str">
        <f>IF(AE135="","",VLOOKUP(AE135,'シフト記号表（従来型・ユニット型共通）'!$C$6:$L$47,10,FALSE))</f>
        <v/>
      </c>
      <c r="AF136" s="1391" t="str">
        <f>IF(AF135="","",VLOOKUP(AF135,'シフト記号表（従来型・ユニット型共通）'!$C$6:$L$47,10,FALSE))</f>
        <v/>
      </c>
      <c r="AG136" s="1392" t="str">
        <f>IF(AG135="","",VLOOKUP(AG135,'シフト記号表（従来型・ユニット型共通）'!$C$6:$L$47,10,FALSE))</f>
        <v/>
      </c>
      <c r="AH136" s="1390" t="str">
        <f>IF(AH135="","",VLOOKUP(AH135,'シフト記号表（従来型・ユニット型共通）'!$C$6:$L$47,10,FALSE))</f>
        <v/>
      </c>
      <c r="AI136" s="1391" t="str">
        <f>IF(AI135="","",VLOOKUP(AI135,'シフト記号表（従来型・ユニット型共通）'!$C$6:$L$47,10,FALSE))</f>
        <v/>
      </c>
      <c r="AJ136" s="1391" t="str">
        <f>IF(AJ135="","",VLOOKUP(AJ135,'シフト記号表（従来型・ユニット型共通）'!$C$6:$L$47,10,FALSE))</f>
        <v/>
      </c>
      <c r="AK136" s="1391" t="str">
        <f>IF(AK135="","",VLOOKUP(AK135,'シフト記号表（従来型・ユニット型共通）'!$C$6:$L$47,10,FALSE))</f>
        <v/>
      </c>
      <c r="AL136" s="1391" t="str">
        <f>IF(AL135="","",VLOOKUP(AL135,'シフト記号表（従来型・ユニット型共通）'!$C$6:$L$47,10,FALSE))</f>
        <v/>
      </c>
      <c r="AM136" s="1391" t="str">
        <f>IF(AM135="","",VLOOKUP(AM135,'シフト記号表（従来型・ユニット型共通）'!$C$6:$L$47,10,FALSE))</f>
        <v/>
      </c>
      <c r="AN136" s="1392" t="str">
        <f>IF(AN135="","",VLOOKUP(AN135,'シフト記号表（従来型・ユニット型共通）'!$C$6:$L$47,10,FALSE))</f>
        <v/>
      </c>
      <c r="AO136" s="1390" t="str">
        <f>IF(AO135="","",VLOOKUP(AO135,'シフト記号表（従来型・ユニット型共通）'!$C$6:$L$47,10,FALSE))</f>
        <v/>
      </c>
      <c r="AP136" s="1391" t="str">
        <f>IF(AP135="","",VLOOKUP(AP135,'シフト記号表（従来型・ユニット型共通）'!$C$6:$L$47,10,FALSE))</f>
        <v/>
      </c>
      <c r="AQ136" s="1391" t="str">
        <f>IF(AQ135="","",VLOOKUP(AQ135,'シフト記号表（従来型・ユニット型共通）'!$C$6:$L$47,10,FALSE))</f>
        <v/>
      </c>
      <c r="AR136" s="1391" t="str">
        <f>IF(AR135="","",VLOOKUP(AR135,'シフト記号表（従来型・ユニット型共通）'!$C$6:$L$47,10,FALSE))</f>
        <v/>
      </c>
      <c r="AS136" s="1391" t="str">
        <f>IF(AS135="","",VLOOKUP(AS135,'シフト記号表（従来型・ユニット型共通）'!$C$6:$L$47,10,FALSE))</f>
        <v/>
      </c>
      <c r="AT136" s="1391" t="str">
        <f>IF(AT135="","",VLOOKUP(AT135,'シフト記号表（従来型・ユニット型共通）'!$C$6:$L$47,10,FALSE))</f>
        <v/>
      </c>
      <c r="AU136" s="1392" t="str">
        <f>IF(AU135="","",VLOOKUP(AU135,'シフト記号表（従来型・ユニット型共通）'!$C$6:$L$47,10,FALSE))</f>
        <v/>
      </c>
      <c r="AV136" s="1390" t="str">
        <f>IF(AV135="","",VLOOKUP(AV135,'シフト記号表（従来型・ユニット型共通）'!$C$6:$L$47,10,FALSE))</f>
        <v/>
      </c>
      <c r="AW136" s="1391" t="str">
        <f>IF(AW135="","",VLOOKUP(AW135,'シフト記号表（従来型・ユニット型共通）'!$C$6:$L$47,10,FALSE))</f>
        <v/>
      </c>
      <c r="AX136" s="1391" t="str">
        <f>IF(AX135="","",VLOOKUP(AX135,'シフト記号表（従来型・ユニット型共通）'!$C$6:$L$47,10,FALSE))</f>
        <v/>
      </c>
      <c r="AY136" s="1391" t="str">
        <f>IF(AY135="","",VLOOKUP(AY135,'シフト記号表（従来型・ユニット型共通）'!$C$6:$L$47,10,FALSE))</f>
        <v/>
      </c>
      <c r="AZ136" s="1391" t="str">
        <f>IF(AZ135="","",VLOOKUP(AZ135,'シフト記号表（従来型・ユニット型共通）'!$C$6:$L$47,10,FALSE))</f>
        <v/>
      </c>
      <c r="BA136" s="1391" t="str">
        <f>IF(BA135="","",VLOOKUP(BA135,'シフト記号表（従来型・ユニット型共通）'!$C$6:$L$47,10,FALSE))</f>
        <v/>
      </c>
      <c r="BB136" s="1392" t="str">
        <f>IF(BB135="","",VLOOKUP(BB135,'シフト記号表（従来型・ユニット型共通）'!$C$6:$L$47,10,FALSE))</f>
        <v/>
      </c>
      <c r="BC136" s="1390" t="str">
        <f>IF(BC135="","",VLOOKUP(BC135,'シフト記号表（従来型・ユニット型共通）'!$C$6:$L$47,10,FALSE))</f>
        <v/>
      </c>
      <c r="BD136" s="1391" t="str">
        <f>IF(BD135="","",VLOOKUP(BD135,'シフト記号表（従来型・ユニット型共通）'!$C$6:$L$47,10,FALSE))</f>
        <v/>
      </c>
      <c r="BE136" s="1391" t="str">
        <f>IF(BE135="","",VLOOKUP(BE135,'シフト記号表（従来型・ユニット型共通）'!$C$6:$L$47,10,FALSE))</f>
        <v/>
      </c>
      <c r="BF136" s="3104">
        <f>IF($BI$3="４週",SUM(AA136:BB136),IF($BI$3="暦月",SUM(AA136:BE136),""))</f>
        <v>0</v>
      </c>
      <c r="BG136" s="3105"/>
      <c r="BH136" s="3106">
        <f>IF($BI$3="４週",BF136/4,IF($BI$3="暦月",(BF136/($BI$8/7)),""))</f>
        <v>0</v>
      </c>
      <c r="BI136" s="3105"/>
      <c r="BJ136" s="3101"/>
      <c r="BK136" s="3102"/>
      <c r="BL136" s="3102"/>
      <c r="BM136" s="3102"/>
      <c r="BN136" s="3103"/>
    </row>
    <row r="137" spans="2:66" ht="20.25" customHeight="1" x14ac:dyDescent="0.2">
      <c r="B137" s="3079">
        <f>B135+1</f>
        <v>61</v>
      </c>
      <c r="C137" s="3081"/>
      <c r="D137" s="3083"/>
      <c r="E137" s="3084"/>
      <c r="F137" s="3085"/>
      <c r="G137" s="3089"/>
      <c r="H137" s="3090"/>
      <c r="I137" s="1385"/>
      <c r="J137" s="1386"/>
      <c r="K137" s="1385"/>
      <c r="L137" s="1386"/>
      <c r="M137" s="3093"/>
      <c r="N137" s="3094"/>
      <c r="O137" s="3097"/>
      <c r="P137" s="3098"/>
      <c r="Q137" s="3098"/>
      <c r="R137" s="3090"/>
      <c r="S137" s="3058"/>
      <c r="T137" s="3059"/>
      <c r="U137" s="3059"/>
      <c r="V137" s="3059"/>
      <c r="W137" s="3060"/>
      <c r="X137" s="1405" t="s">
        <v>2341</v>
      </c>
      <c r="Z137" s="1406"/>
      <c r="AA137" s="1398"/>
      <c r="AB137" s="1399"/>
      <c r="AC137" s="1399"/>
      <c r="AD137" s="1399"/>
      <c r="AE137" s="1399"/>
      <c r="AF137" s="1399"/>
      <c r="AG137" s="1400"/>
      <c r="AH137" s="1398"/>
      <c r="AI137" s="1399"/>
      <c r="AJ137" s="1399"/>
      <c r="AK137" s="1399"/>
      <c r="AL137" s="1399"/>
      <c r="AM137" s="1399"/>
      <c r="AN137" s="1400"/>
      <c r="AO137" s="1398"/>
      <c r="AP137" s="1399"/>
      <c r="AQ137" s="1399"/>
      <c r="AR137" s="1399"/>
      <c r="AS137" s="1399"/>
      <c r="AT137" s="1399"/>
      <c r="AU137" s="1400"/>
      <c r="AV137" s="1398"/>
      <c r="AW137" s="1399"/>
      <c r="AX137" s="1399"/>
      <c r="AY137" s="1399"/>
      <c r="AZ137" s="1399"/>
      <c r="BA137" s="1399"/>
      <c r="BB137" s="1400"/>
      <c r="BC137" s="1398"/>
      <c r="BD137" s="1399"/>
      <c r="BE137" s="1401"/>
      <c r="BF137" s="3064"/>
      <c r="BG137" s="3065"/>
      <c r="BH137" s="3066"/>
      <c r="BI137" s="3067"/>
      <c r="BJ137" s="3068"/>
      <c r="BK137" s="3069"/>
      <c r="BL137" s="3069"/>
      <c r="BM137" s="3069"/>
      <c r="BN137" s="3070"/>
    </row>
    <row r="138" spans="2:66" ht="20.25" customHeight="1" x14ac:dyDescent="0.2">
      <c r="B138" s="3107"/>
      <c r="C138" s="3108"/>
      <c r="D138" s="3109"/>
      <c r="E138" s="3084"/>
      <c r="F138" s="3085"/>
      <c r="G138" s="3110"/>
      <c r="H138" s="3111"/>
      <c r="I138" s="1407"/>
      <c r="J138" s="1408">
        <f>G137</f>
        <v>0</v>
      </c>
      <c r="K138" s="1407"/>
      <c r="L138" s="1408">
        <f>M137</f>
        <v>0</v>
      </c>
      <c r="M138" s="3112"/>
      <c r="N138" s="3113"/>
      <c r="O138" s="3114"/>
      <c r="P138" s="3115"/>
      <c r="Q138" s="3115"/>
      <c r="R138" s="3111"/>
      <c r="S138" s="3058"/>
      <c r="T138" s="3059"/>
      <c r="U138" s="3059"/>
      <c r="V138" s="3059"/>
      <c r="W138" s="3060"/>
      <c r="X138" s="1402" t="s">
        <v>2344</v>
      </c>
      <c r="Y138" s="1403"/>
      <c r="Z138" s="1404"/>
      <c r="AA138" s="1390" t="str">
        <f>IF(AA137="","",VLOOKUP(AA137,'シフト記号表（従来型・ユニット型共通）'!$C$6:$L$47,10,FALSE))</f>
        <v/>
      </c>
      <c r="AB138" s="1391" t="str">
        <f>IF(AB137="","",VLOOKUP(AB137,'シフト記号表（従来型・ユニット型共通）'!$C$6:$L$47,10,FALSE))</f>
        <v/>
      </c>
      <c r="AC138" s="1391" t="str">
        <f>IF(AC137="","",VLOOKUP(AC137,'シフト記号表（従来型・ユニット型共通）'!$C$6:$L$47,10,FALSE))</f>
        <v/>
      </c>
      <c r="AD138" s="1391" t="str">
        <f>IF(AD137="","",VLOOKUP(AD137,'シフト記号表（従来型・ユニット型共通）'!$C$6:$L$47,10,FALSE))</f>
        <v/>
      </c>
      <c r="AE138" s="1391" t="str">
        <f>IF(AE137="","",VLOOKUP(AE137,'シフト記号表（従来型・ユニット型共通）'!$C$6:$L$47,10,FALSE))</f>
        <v/>
      </c>
      <c r="AF138" s="1391" t="str">
        <f>IF(AF137="","",VLOOKUP(AF137,'シフト記号表（従来型・ユニット型共通）'!$C$6:$L$47,10,FALSE))</f>
        <v/>
      </c>
      <c r="AG138" s="1392" t="str">
        <f>IF(AG137="","",VLOOKUP(AG137,'シフト記号表（従来型・ユニット型共通）'!$C$6:$L$47,10,FALSE))</f>
        <v/>
      </c>
      <c r="AH138" s="1390" t="str">
        <f>IF(AH137="","",VLOOKUP(AH137,'シフト記号表（従来型・ユニット型共通）'!$C$6:$L$47,10,FALSE))</f>
        <v/>
      </c>
      <c r="AI138" s="1391" t="str">
        <f>IF(AI137="","",VLOOKUP(AI137,'シフト記号表（従来型・ユニット型共通）'!$C$6:$L$47,10,FALSE))</f>
        <v/>
      </c>
      <c r="AJ138" s="1391" t="str">
        <f>IF(AJ137="","",VLOOKUP(AJ137,'シフト記号表（従来型・ユニット型共通）'!$C$6:$L$47,10,FALSE))</f>
        <v/>
      </c>
      <c r="AK138" s="1391" t="str">
        <f>IF(AK137="","",VLOOKUP(AK137,'シフト記号表（従来型・ユニット型共通）'!$C$6:$L$47,10,FALSE))</f>
        <v/>
      </c>
      <c r="AL138" s="1391" t="str">
        <f>IF(AL137="","",VLOOKUP(AL137,'シフト記号表（従来型・ユニット型共通）'!$C$6:$L$47,10,FALSE))</f>
        <v/>
      </c>
      <c r="AM138" s="1391" t="str">
        <f>IF(AM137="","",VLOOKUP(AM137,'シフト記号表（従来型・ユニット型共通）'!$C$6:$L$47,10,FALSE))</f>
        <v/>
      </c>
      <c r="AN138" s="1392" t="str">
        <f>IF(AN137="","",VLOOKUP(AN137,'シフト記号表（従来型・ユニット型共通）'!$C$6:$L$47,10,FALSE))</f>
        <v/>
      </c>
      <c r="AO138" s="1390" t="str">
        <f>IF(AO137="","",VLOOKUP(AO137,'シフト記号表（従来型・ユニット型共通）'!$C$6:$L$47,10,FALSE))</f>
        <v/>
      </c>
      <c r="AP138" s="1391" t="str">
        <f>IF(AP137="","",VLOOKUP(AP137,'シフト記号表（従来型・ユニット型共通）'!$C$6:$L$47,10,FALSE))</f>
        <v/>
      </c>
      <c r="AQ138" s="1391" t="str">
        <f>IF(AQ137="","",VLOOKUP(AQ137,'シフト記号表（従来型・ユニット型共通）'!$C$6:$L$47,10,FALSE))</f>
        <v/>
      </c>
      <c r="AR138" s="1391" t="str">
        <f>IF(AR137="","",VLOOKUP(AR137,'シフト記号表（従来型・ユニット型共通）'!$C$6:$L$47,10,FALSE))</f>
        <v/>
      </c>
      <c r="AS138" s="1391" t="str">
        <f>IF(AS137="","",VLOOKUP(AS137,'シフト記号表（従来型・ユニット型共通）'!$C$6:$L$47,10,FALSE))</f>
        <v/>
      </c>
      <c r="AT138" s="1391" t="str">
        <f>IF(AT137="","",VLOOKUP(AT137,'シフト記号表（従来型・ユニット型共通）'!$C$6:$L$47,10,FALSE))</f>
        <v/>
      </c>
      <c r="AU138" s="1392" t="str">
        <f>IF(AU137="","",VLOOKUP(AU137,'シフト記号表（従来型・ユニット型共通）'!$C$6:$L$47,10,FALSE))</f>
        <v/>
      </c>
      <c r="AV138" s="1390" t="str">
        <f>IF(AV137="","",VLOOKUP(AV137,'シフト記号表（従来型・ユニット型共通）'!$C$6:$L$47,10,FALSE))</f>
        <v/>
      </c>
      <c r="AW138" s="1391" t="str">
        <f>IF(AW137="","",VLOOKUP(AW137,'シフト記号表（従来型・ユニット型共通）'!$C$6:$L$47,10,FALSE))</f>
        <v/>
      </c>
      <c r="AX138" s="1391" t="str">
        <f>IF(AX137="","",VLOOKUP(AX137,'シフト記号表（従来型・ユニット型共通）'!$C$6:$L$47,10,FALSE))</f>
        <v/>
      </c>
      <c r="AY138" s="1391" t="str">
        <f>IF(AY137="","",VLOOKUP(AY137,'シフト記号表（従来型・ユニット型共通）'!$C$6:$L$47,10,FALSE))</f>
        <v/>
      </c>
      <c r="AZ138" s="1391" t="str">
        <f>IF(AZ137="","",VLOOKUP(AZ137,'シフト記号表（従来型・ユニット型共通）'!$C$6:$L$47,10,FALSE))</f>
        <v/>
      </c>
      <c r="BA138" s="1391" t="str">
        <f>IF(BA137="","",VLOOKUP(BA137,'シフト記号表（従来型・ユニット型共通）'!$C$6:$L$47,10,FALSE))</f>
        <v/>
      </c>
      <c r="BB138" s="1392" t="str">
        <f>IF(BB137="","",VLOOKUP(BB137,'シフト記号表（従来型・ユニット型共通）'!$C$6:$L$47,10,FALSE))</f>
        <v/>
      </c>
      <c r="BC138" s="1390" t="str">
        <f>IF(BC137="","",VLOOKUP(BC137,'シフト記号表（従来型・ユニット型共通）'!$C$6:$L$47,10,FALSE))</f>
        <v/>
      </c>
      <c r="BD138" s="1391" t="str">
        <f>IF(BD137="","",VLOOKUP(BD137,'シフト記号表（従来型・ユニット型共通）'!$C$6:$L$47,10,FALSE))</f>
        <v/>
      </c>
      <c r="BE138" s="1391" t="str">
        <f>IF(BE137="","",VLOOKUP(BE137,'シフト記号表（従来型・ユニット型共通）'!$C$6:$L$47,10,FALSE))</f>
        <v/>
      </c>
      <c r="BF138" s="3104">
        <f>IF($BI$3="４週",SUM(AA138:BB138),IF($BI$3="暦月",SUM(AA138:BE138),""))</f>
        <v>0</v>
      </c>
      <c r="BG138" s="3105"/>
      <c r="BH138" s="3106">
        <f>IF($BI$3="４週",BF138/4,IF($BI$3="暦月",(BF138/($BI$8/7)),""))</f>
        <v>0</v>
      </c>
      <c r="BI138" s="3105"/>
      <c r="BJ138" s="3101"/>
      <c r="BK138" s="3102"/>
      <c r="BL138" s="3102"/>
      <c r="BM138" s="3102"/>
      <c r="BN138" s="3103"/>
    </row>
    <row r="139" spans="2:66" ht="20.25" customHeight="1" x14ac:dyDescent="0.2">
      <c r="B139" s="3079">
        <f>B137+1</f>
        <v>62</v>
      </c>
      <c r="C139" s="3081"/>
      <c r="D139" s="3083"/>
      <c r="E139" s="3084"/>
      <c r="F139" s="3085"/>
      <c r="G139" s="3089"/>
      <c r="H139" s="3090"/>
      <c r="I139" s="1385"/>
      <c r="J139" s="1386"/>
      <c r="K139" s="1385"/>
      <c r="L139" s="1386"/>
      <c r="M139" s="3093"/>
      <c r="N139" s="3094"/>
      <c r="O139" s="3097"/>
      <c r="P139" s="3098"/>
      <c r="Q139" s="3098"/>
      <c r="R139" s="3090"/>
      <c r="S139" s="3058"/>
      <c r="T139" s="3059"/>
      <c r="U139" s="3059"/>
      <c r="V139" s="3059"/>
      <c r="W139" s="3060"/>
      <c r="X139" s="1405" t="s">
        <v>2341</v>
      </c>
      <c r="Z139" s="1406"/>
      <c r="AA139" s="1398"/>
      <c r="AB139" s="1399"/>
      <c r="AC139" s="1399"/>
      <c r="AD139" s="1399"/>
      <c r="AE139" s="1399"/>
      <c r="AF139" s="1399"/>
      <c r="AG139" s="1400"/>
      <c r="AH139" s="1398"/>
      <c r="AI139" s="1399"/>
      <c r="AJ139" s="1399"/>
      <c r="AK139" s="1399"/>
      <c r="AL139" s="1399"/>
      <c r="AM139" s="1399"/>
      <c r="AN139" s="1400"/>
      <c r="AO139" s="1398"/>
      <c r="AP139" s="1399"/>
      <c r="AQ139" s="1399"/>
      <c r="AR139" s="1399"/>
      <c r="AS139" s="1399"/>
      <c r="AT139" s="1399"/>
      <c r="AU139" s="1400"/>
      <c r="AV139" s="1398"/>
      <c r="AW139" s="1399"/>
      <c r="AX139" s="1399"/>
      <c r="AY139" s="1399"/>
      <c r="AZ139" s="1399"/>
      <c r="BA139" s="1399"/>
      <c r="BB139" s="1400"/>
      <c r="BC139" s="1398"/>
      <c r="BD139" s="1399"/>
      <c r="BE139" s="1401"/>
      <c r="BF139" s="3064"/>
      <c r="BG139" s="3065"/>
      <c r="BH139" s="3066"/>
      <c r="BI139" s="3067"/>
      <c r="BJ139" s="3068"/>
      <c r="BK139" s="3069"/>
      <c r="BL139" s="3069"/>
      <c r="BM139" s="3069"/>
      <c r="BN139" s="3070"/>
    </row>
    <row r="140" spans="2:66" ht="20.25" customHeight="1" x14ac:dyDescent="0.2">
      <c r="B140" s="3107"/>
      <c r="C140" s="3108"/>
      <c r="D140" s="3109"/>
      <c r="E140" s="3084"/>
      <c r="F140" s="3085"/>
      <c r="G140" s="3110"/>
      <c r="H140" s="3111"/>
      <c r="I140" s="1407"/>
      <c r="J140" s="1408">
        <f>G139</f>
        <v>0</v>
      </c>
      <c r="K140" s="1407"/>
      <c r="L140" s="1408">
        <f>M139</f>
        <v>0</v>
      </c>
      <c r="M140" s="3112"/>
      <c r="N140" s="3113"/>
      <c r="O140" s="3114"/>
      <c r="P140" s="3115"/>
      <c r="Q140" s="3115"/>
      <c r="R140" s="3111"/>
      <c r="S140" s="3058"/>
      <c r="T140" s="3059"/>
      <c r="U140" s="3059"/>
      <c r="V140" s="3059"/>
      <c r="W140" s="3060"/>
      <c r="X140" s="1402" t="s">
        <v>2344</v>
      </c>
      <c r="Y140" s="1403"/>
      <c r="Z140" s="1404"/>
      <c r="AA140" s="1390" t="str">
        <f>IF(AA139="","",VLOOKUP(AA139,'シフト記号表（従来型・ユニット型共通）'!$C$6:$L$47,10,FALSE))</f>
        <v/>
      </c>
      <c r="AB140" s="1391" t="str">
        <f>IF(AB139="","",VLOOKUP(AB139,'シフト記号表（従来型・ユニット型共通）'!$C$6:$L$47,10,FALSE))</f>
        <v/>
      </c>
      <c r="AC140" s="1391" t="str">
        <f>IF(AC139="","",VLOOKUP(AC139,'シフト記号表（従来型・ユニット型共通）'!$C$6:$L$47,10,FALSE))</f>
        <v/>
      </c>
      <c r="AD140" s="1391" t="str">
        <f>IF(AD139="","",VLOOKUP(AD139,'シフト記号表（従来型・ユニット型共通）'!$C$6:$L$47,10,FALSE))</f>
        <v/>
      </c>
      <c r="AE140" s="1391" t="str">
        <f>IF(AE139="","",VLOOKUP(AE139,'シフト記号表（従来型・ユニット型共通）'!$C$6:$L$47,10,FALSE))</f>
        <v/>
      </c>
      <c r="AF140" s="1391" t="str">
        <f>IF(AF139="","",VLOOKUP(AF139,'シフト記号表（従来型・ユニット型共通）'!$C$6:$L$47,10,FALSE))</f>
        <v/>
      </c>
      <c r="AG140" s="1392" t="str">
        <f>IF(AG139="","",VLOOKUP(AG139,'シフト記号表（従来型・ユニット型共通）'!$C$6:$L$47,10,FALSE))</f>
        <v/>
      </c>
      <c r="AH140" s="1390" t="str">
        <f>IF(AH139="","",VLOOKUP(AH139,'シフト記号表（従来型・ユニット型共通）'!$C$6:$L$47,10,FALSE))</f>
        <v/>
      </c>
      <c r="AI140" s="1391" t="str">
        <f>IF(AI139="","",VLOOKUP(AI139,'シフト記号表（従来型・ユニット型共通）'!$C$6:$L$47,10,FALSE))</f>
        <v/>
      </c>
      <c r="AJ140" s="1391" t="str">
        <f>IF(AJ139="","",VLOOKUP(AJ139,'シフト記号表（従来型・ユニット型共通）'!$C$6:$L$47,10,FALSE))</f>
        <v/>
      </c>
      <c r="AK140" s="1391" t="str">
        <f>IF(AK139="","",VLOOKUP(AK139,'シフト記号表（従来型・ユニット型共通）'!$C$6:$L$47,10,FALSE))</f>
        <v/>
      </c>
      <c r="AL140" s="1391" t="str">
        <f>IF(AL139="","",VLOOKUP(AL139,'シフト記号表（従来型・ユニット型共通）'!$C$6:$L$47,10,FALSE))</f>
        <v/>
      </c>
      <c r="AM140" s="1391" t="str">
        <f>IF(AM139="","",VLOOKUP(AM139,'シフト記号表（従来型・ユニット型共通）'!$C$6:$L$47,10,FALSE))</f>
        <v/>
      </c>
      <c r="AN140" s="1392" t="str">
        <f>IF(AN139="","",VLOOKUP(AN139,'シフト記号表（従来型・ユニット型共通）'!$C$6:$L$47,10,FALSE))</f>
        <v/>
      </c>
      <c r="AO140" s="1390" t="str">
        <f>IF(AO139="","",VLOOKUP(AO139,'シフト記号表（従来型・ユニット型共通）'!$C$6:$L$47,10,FALSE))</f>
        <v/>
      </c>
      <c r="AP140" s="1391" t="str">
        <f>IF(AP139="","",VLOOKUP(AP139,'シフト記号表（従来型・ユニット型共通）'!$C$6:$L$47,10,FALSE))</f>
        <v/>
      </c>
      <c r="AQ140" s="1391" t="str">
        <f>IF(AQ139="","",VLOOKUP(AQ139,'シフト記号表（従来型・ユニット型共通）'!$C$6:$L$47,10,FALSE))</f>
        <v/>
      </c>
      <c r="AR140" s="1391" t="str">
        <f>IF(AR139="","",VLOOKUP(AR139,'シフト記号表（従来型・ユニット型共通）'!$C$6:$L$47,10,FALSE))</f>
        <v/>
      </c>
      <c r="AS140" s="1391" t="str">
        <f>IF(AS139="","",VLOOKUP(AS139,'シフト記号表（従来型・ユニット型共通）'!$C$6:$L$47,10,FALSE))</f>
        <v/>
      </c>
      <c r="AT140" s="1391" t="str">
        <f>IF(AT139="","",VLOOKUP(AT139,'シフト記号表（従来型・ユニット型共通）'!$C$6:$L$47,10,FALSE))</f>
        <v/>
      </c>
      <c r="AU140" s="1392" t="str">
        <f>IF(AU139="","",VLOOKUP(AU139,'シフト記号表（従来型・ユニット型共通）'!$C$6:$L$47,10,FALSE))</f>
        <v/>
      </c>
      <c r="AV140" s="1390" t="str">
        <f>IF(AV139="","",VLOOKUP(AV139,'シフト記号表（従来型・ユニット型共通）'!$C$6:$L$47,10,FALSE))</f>
        <v/>
      </c>
      <c r="AW140" s="1391" t="str">
        <f>IF(AW139="","",VLOOKUP(AW139,'シフト記号表（従来型・ユニット型共通）'!$C$6:$L$47,10,FALSE))</f>
        <v/>
      </c>
      <c r="AX140" s="1391" t="str">
        <f>IF(AX139="","",VLOOKUP(AX139,'シフト記号表（従来型・ユニット型共通）'!$C$6:$L$47,10,FALSE))</f>
        <v/>
      </c>
      <c r="AY140" s="1391" t="str">
        <f>IF(AY139="","",VLOOKUP(AY139,'シフト記号表（従来型・ユニット型共通）'!$C$6:$L$47,10,FALSE))</f>
        <v/>
      </c>
      <c r="AZ140" s="1391" t="str">
        <f>IF(AZ139="","",VLOOKUP(AZ139,'シフト記号表（従来型・ユニット型共通）'!$C$6:$L$47,10,FALSE))</f>
        <v/>
      </c>
      <c r="BA140" s="1391" t="str">
        <f>IF(BA139="","",VLOOKUP(BA139,'シフト記号表（従来型・ユニット型共通）'!$C$6:$L$47,10,FALSE))</f>
        <v/>
      </c>
      <c r="BB140" s="1392" t="str">
        <f>IF(BB139="","",VLOOKUP(BB139,'シフト記号表（従来型・ユニット型共通）'!$C$6:$L$47,10,FALSE))</f>
        <v/>
      </c>
      <c r="BC140" s="1390" t="str">
        <f>IF(BC139="","",VLOOKUP(BC139,'シフト記号表（従来型・ユニット型共通）'!$C$6:$L$47,10,FALSE))</f>
        <v/>
      </c>
      <c r="BD140" s="1391" t="str">
        <f>IF(BD139="","",VLOOKUP(BD139,'シフト記号表（従来型・ユニット型共通）'!$C$6:$L$47,10,FALSE))</f>
        <v/>
      </c>
      <c r="BE140" s="1391" t="str">
        <f>IF(BE139="","",VLOOKUP(BE139,'シフト記号表（従来型・ユニット型共通）'!$C$6:$L$47,10,FALSE))</f>
        <v/>
      </c>
      <c r="BF140" s="3104">
        <f>IF($BI$3="４週",SUM(AA140:BB140),IF($BI$3="暦月",SUM(AA140:BE140),""))</f>
        <v>0</v>
      </c>
      <c r="BG140" s="3105"/>
      <c r="BH140" s="3106">
        <f>IF($BI$3="４週",BF140/4,IF($BI$3="暦月",(BF140/($BI$8/7)),""))</f>
        <v>0</v>
      </c>
      <c r="BI140" s="3105"/>
      <c r="BJ140" s="3101"/>
      <c r="BK140" s="3102"/>
      <c r="BL140" s="3102"/>
      <c r="BM140" s="3102"/>
      <c r="BN140" s="3103"/>
    </row>
    <row r="141" spans="2:66" ht="20.25" customHeight="1" x14ac:dyDescent="0.2">
      <c r="B141" s="3079">
        <f>B139+1</f>
        <v>63</v>
      </c>
      <c r="C141" s="3081"/>
      <c r="D141" s="3083"/>
      <c r="E141" s="3084"/>
      <c r="F141" s="3085"/>
      <c r="G141" s="3089"/>
      <c r="H141" s="3090"/>
      <c r="I141" s="1385"/>
      <c r="J141" s="1386"/>
      <c r="K141" s="1385"/>
      <c r="L141" s="1386"/>
      <c r="M141" s="3093"/>
      <c r="N141" s="3094"/>
      <c r="O141" s="3097"/>
      <c r="P141" s="3098"/>
      <c r="Q141" s="3098"/>
      <c r="R141" s="3090"/>
      <c r="S141" s="3058"/>
      <c r="T141" s="3059"/>
      <c r="U141" s="3059"/>
      <c r="V141" s="3059"/>
      <c r="W141" s="3060"/>
      <c r="X141" s="1405" t="s">
        <v>2341</v>
      </c>
      <c r="Z141" s="1406"/>
      <c r="AA141" s="1398"/>
      <c r="AB141" s="1399"/>
      <c r="AC141" s="1399"/>
      <c r="AD141" s="1399"/>
      <c r="AE141" s="1399"/>
      <c r="AF141" s="1399"/>
      <c r="AG141" s="1400"/>
      <c r="AH141" s="1398"/>
      <c r="AI141" s="1399"/>
      <c r="AJ141" s="1399"/>
      <c r="AK141" s="1399"/>
      <c r="AL141" s="1399"/>
      <c r="AM141" s="1399"/>
      <c r="AN141" s="1400"/>
      <c r="AO141" s="1398"/>
      <c r="AP141" s="1399"/>
      <c r="AQ141" s="1399"/>
      <c r="AR141" s="1399"/>
      <c r="AS141" s="1399"/>
      <c r="AT141" s="1399"/>
      <c r="AU141" s="1400"/>
      <c r="AV141" s="1398"/>
      <c r="AW141" s="1399"/>
      <c r="AX141" s="1399"/>
      <c r="AY141" s="1399"/>
      <c r="AZ141" s="1399"/>
      <c r="BA141" s="1399"/>
      <c r="BB141" s="1400"/>
      <c r="BC141" s="1398"/>
      <c r="BD141" s="1399"/>
      <c r="BE141" s="1401"/>
      <c r="BF141" s="3064"/>
      <c r="BG141" s="3065"/>
      <c r="BH141" s="3066"/>
      <c r="BI141" s="3067"/>
      <c r="BJ141" s="3068"/>
      <c r="BK141" s="3069"/>
      <c r="BL141" s="3069"/>
      <c r="BM141" s="3069"/>
      <c r="BN141" s="3070"/>
    </row>
    <row r="142" spans="2:66" ht="20.25" customHeight="1" x14ac:dyDescent="0.2">
      <c r="B142" s="3107"/>
      <c r="C142" s="3108"/>
      <c r="D142" s="3109"/>
      <c r="E142" s="3084"/>
      <c r="F142" s="3085"/>
      <c r="G142" s="3110"/>
      <c r="H142" s="3111"/>
      <c r="I142" s="1407"/>
      <c r="J142" s="1408">
        <f>G141</f>
        <v>0</v>
      </c>
      <c r="K142" s="1407"/>
      <c r="L142" s="1408">
        <f>M141</f>
        <v>0</v>
      </c>
      <c r="M142" s="3112"/>
      <c r="N142" s="3113"/>
      <c r="O142" s="3114"/>
      <c r="P142" s="3115"/>
      <c r="Q142" s="3115"/>
      <c r="R142" s="3111"/>
      <c r="S142" s="3058"/>
      <c r="T142" s="3059"/>
      <c r="U142" s="3059"/>
      <c r="V142" s="3059"/>
      <c r="W142" s="3060"/>
      <c r="X142" s="1402" t="s">
        <v>2344</v>
      </c>
      <c r="Y142" s="1403"/>
      <c r="Z142" s="1404"/>
      <c r="AA142" s="1390" t="str">
        <f>IF(AA141="","",VLOOKUP(AA141,'シフト記号表（従来型・ユニット型共通）'!$C$6:$L$47,10,FALSE))</f>
        <v/>
      </c>
      <c r="AB142" s="1391" t="str">
        <f>IF(AB141="","",VLOOKUP(AB141,'シフト記号表（従来型・ユニット型共通）'!$C$6:$L$47,10,FALSE))</f>
        <v/>
      </c>
      <c r="AC142" s="1391" t="str">
        <f>IF(AC141="","",VLOOKUP(AC141,'シフト記号表（従来型・ユニット型共通）'!$C$6:$L$47,10,FALSE))</f>
        <v/>
      </c>
      <c r="AD142" s="1391" t="str">
        <f>IF(AD141="","",VLOOKUP(AD141,'シフト記号表（従来型・ユニット型共通）'!$C$6:$L$47,10,FALSE))</f>
        <v/>
      </c>
      <c r="AE142" s="1391" t="str">
        <f>IF(AE141="","",VLOOKUP(AE141,'シフト記号表（従来型・ユニット型共通）'!$C$6:$L$47,10,FALSE))</f>
        <v/>
      </c>
      <c r="AF142" s="1391" t="str">
        <f>IF(AF141="","",VLOOKUP(AF141,'シフト記号表（従来型・ユニット型共通）'!$C$6:$L$47,10,FALSE))</f>
        <v/>
      </c>
      <c r="AG142" s="1392" t="str">
        <f>IF(AG141="","",VLOOKUP(AG141,'シフト記号表（従来型・ユニット型共通）'!$C$6:$L$47,10,FALSE))</f>
        <v/>
      </c>
      <c r="AH142" s="1390" t="str">
        <f>IF(AH141="","",VLOOKUP(AH141,'シフト記号表（従来型・ユニット型共通）'!$C$6:$L$47,10,FALSE))</f>
        <v/>
      </c>
      <c r="AI142" s="1391" t="str">
        <f>IF(AI141="","",VLOOKUP(AI141,'シフト記号表（従来型・ユニット型共通）'!$C$6:$L$47,10,FALSE))</f>
        <v/>
      </c>
      <c r="AJ142" s="1391" t="str">
        <f>IF(AJ141="","",VLOOKUP(AJ141,'シフト記号表（従来型・ユニット型共通）'!$C$6:$L$47,10,FALSE))</f>
        <v/>
      </c>
      <c r="AK142" s="1391" t="str">
        <f>IF(AK141="","",VLOOKUP(AK141,'シフト記号表（従来型・ユニット型共通）'!$C$6:$L$47,10,FALSE))</f>
        <v/>
      </c>
      <c r="AL142" s="1391" t="str">
        <f>IF(AL141="","",VLOOKUP(AL141,'シフト記号表（従来型・ユニット型共通）'!$C$6:$L$47,10,FALSE))</f>
        <v/>
      </c>
      <c r="AM142" s="1391" t="str">
        <f>IF(AM141="","",VLOOKUP(AM141,'シフト記号表（従来型・ユニット型共通）'!$C$6:$L$47,10,FALSE))</f>
        <v/>
      </c>
      <c r="AN142" s="1392" t="str">
        <f>IF(AN141="","",VLOOKUP(AN141,'シフト記号表（従来型・ユニット型共通）'!$C$6:$L$47,10,FALSE))</f>
        <v/>
      </c>
      <c r="AO142" s="1390" t="str">
        <f>IF(AO141="","",VLOOKUP(AO141,'シフト記号表（従来型・ユニット型共通）'!$C$6:$L$47,10,FALSE))</f>
        <v/>
      </c>
      <c r="AP142" s="1391" t="str">
        <f>IF(AP141="","",VLOOKUP(AP141,'シフト記号表（従来型・ユニット型共通）'!$C$6:$L$47,10,FALSE))</f>
        <v/>
      </c>
      <c r="AQ142" s="1391" t="str">
        <f>IF(AQ141="","",VLOOKUP(AQ141,'シフト記号表（従来型・ユニット型共通）'!$C$6:$L$47,10,FALSE))</f>
        <v/>
      </c>
      <c r="AR142" s="1391" t="str">
        <f>IF(AR141="","",VLOOKUP(AR141,'シフト記号表（従来型・ユニット型共通）'!$C$6:$L$47,10,FALSE))</f>
        <v/>
      </c>
      <c r="AS142" s="1391" t="str">
        <f>IF(AS141="","",VLOOKUP(AS141,'シフト記号表（従来型・ユニット型共通）'!$C$6:$L$47,10,FALSE))</f>
        <v/>
      </c>
      <c r="AT142" s="1391" t="str">
        <f>IF(AT141="","",VLOOKUP(AT141,'シフト記号表（従来型・ユニット型共通）'!$C$6:$L$47,10,FALSE))</f>
        <v/>
      </c>
      <c r="AU142" s="1392" t="str">
        <f>IF(AU141="","",VLOOKUP(AU141,'シフト記号表（従来型・ユニット型共通）'!$C$6:$L$47,10,FALSE))</f>
        <v/>
      </c>
      <c r="AV142" s="1390" t="str">
        <f>IF(AV141="","",VLOOKUP(AV141,'シフト記号表（従来型・ユニット型共通）'!$C$6:$L$47,10,FALSE))</f>
        <v/>
      </c>
      <c r="AW142" s="1391" t="str">
        <f>IF(AW141="","",VLOOKUP(AW141,'シフト記号表（従来型・ユニット型共通）'!$C$6:$L$47,10,FALSE))</f>
        <v/>
      </c>
      <c r="AX142" s="1391" t="str">
        <f>IF(AX141="","",VLOOKUP(AX141,'シフト記号表（従来型・ユニット型共通）'!$C$6:$L$47,10,FALSE))</f>
        <v/>
      </c>
      <c r="AY142" s="1391" t="str">
        <f>IF(AY141="","",VLOOKUP(AY141,'シフト記号表（従来型・ユニット型共通）'!$C$6:$L$47,10,FALSE))</f>
        <v/>
      </c>
      <c r="AZ142" s="1391" t="str">
        <f>IF(AZ141="","",VLOOKUP(AZ141,'シフト記号表（従来型・ユニット型共通）'!$C$6:$L$47,10,FALSE))</f>
        <v/>
      </c>
      <c r="BA142" s="1391" t="str">
        <f>IF(BA141="","",VLOOKUP(BA141,'シフト記号表（従来型・ユニット型共通）'!$C$6:$L$47,10,FALSE))</f>
        <v/>
      </c>
      <c r="BB142" s="1392" t="str">
        <f>IF(BB141="","",VLOOKUP(BB141,'シフト記号表（従来型・ユニット型共通）'!$C$6:$L$47,10,FALSE))</f>
        <v/>
      </c>
      <c r="BC142" s="1390" t="str">
        <f>IF(BC141="","",VLOOKUP(BC141,'シフト記号表（従来型・ユニット型共通）'!$C$6:$L$47,10,FALSE))</f>
        <v/>
      </c>
      <c r="BD142" s="1391" t="str">
        <f>IF(BD141="","",VLOOKUP(BD141,'シフト記号表（従来型・ユニット型共通）'!$C$6:$L$47,10,FALSE))</f>
        <v/>
      </c>
      <c r="BE142" s="1391" t="str">
        <f>IF(BE141="","",VLOOKUP(BE141,'シフト記号表（従来型・ユニット型共通）'!$C$6:$L$47,10,FALSE))</f>
        <v/>
      </c>
      <c r="BF142" s="3104">
        <f>IF($BI$3="４週",SUM(AA142:BB142),IF($BI$3="暦月",SUM(AA142:BE142),""))</f>
        <v>0</v>
      </c>
      <c r="BG142" s="3105"/>
      <c r="BH142" s="3106">
        <f>IF($BI$3="４週",BF142/4,IF($BI$3="暦月",(BF142/($BI$8/7)),""))</f>
        <v>0</v>
      </c>
      <c r="BI142" s="3105"/>
      <c r="BJ142" s="3101"/>
      <c r="BK142" s="3102"/>
      <c r="BL142" s="3102"/>
      <c r="BM142" s="3102"/>
      <c r="BN142" s="3103"/>
    </row>
    <row r="143" spans="2:66" ht="20.25" customHeight="1" x14ac:dyDescent="0.2">
      <c r="B143" s="3079">
        <f>B141+1</f>
        <v>64</v>
      </c>
      <c r="C143" s="3081"/>
      <c r="D143" s="3083"/>
      <c r="E143" s="3084"/>
      <c r="F143" s="3085"/>
      <c r="G143" s="3089"/>
      <c r="H143" s="3090"/>
      <c r="I143" s="1385"/>
      <c r="J143" s="1386"/>
      <c r="K143" s="1385"/>
      <c r="L143" s="1386"/>
      <c r="M143" s="3093"/>
      <c r="N143" s="3094"/>
      <c r="O143" s="3097"/>
      <c r="P143" s="3098"/>
      <c r="Q143" s="3098"/>
      <c r="R143" s="3090"/>
      <c r="S143" s="3058"/>
      <c r="T143" s="3059"/>
      <c r="U143" s="3059"/>
      <c r="V143" s="3059"/>
      <c r="W143" s="3060"/>
      <c r="X143" s="1405" t="s">
        <v>2341</v>
      </c>
      <c r="Z143" s="1406"/>
      <c r="AA143" s="1398"/>
      <c r="AB143" s="1399"/>
      <c r="AC143" s="1399"/>
      <c r="AD143" s="1399"/>
      <c r="AE143" s="1399"/>
      <c r="AF143" s="1399"/>
      <c r="AG143" s="1400"/>
      <c r="AH143" s="1398"/>
      <c r="AI143" s="1399"/>
      <c r="AJ143" s="1399"/>
      <c r="AK143" s="1399"/>
      <c r="AL143" s="1399"/>
      <c r="AM143" s="1399"/>
      <c r="AN143" s="1400"/>
      <c r="AO143" s="1398"/>
      <c r="AP143" s="1399"/>
      <c r="AQ143" s="1399"/>
      <c r="AR143" s="1399"/>
      <c r="AS143" s="1399"/>
      <c r="AT143" s="1399"/>
      <c r="AU143" s="1400"/>
      <c r="AV143" s="1398"/>
      <c r="AW143" s="1399"/>
      <c r="AX143" s="1399"/>
      <c r="AY143" s="1399"/>
      <c r="AZ143" s="1399"/>
      <c r="BA143" s="1399"/>
      <c r="BB143" s="1400"/>
      <c r="BC143" s="1398"/>
      <c r="BD143" s="1399"/>
      <c r="BE143" s="1401"/>
      <c r="BF143" s="3064"/>
      <c r="BG143" s="3065"/>
      <c r="BH143" s="3066"/>
      <c r="BI143" s="3067"/>
      <c r="BJ143" s="3068"/>
      <c r="BK143" s="3069"/>
      <c r="BL143" s="3069"/>
      <c r="BM143" s="3069"/>
      <c r="BN143" s="3070"/>
    </row>
    <row r="144" spans="2:66" ht="20.25" customHeight="1" x14ac:dyDescent="0.2">
      <c r="B144" s="3107"/>
      <c r="C144" s="3108"/>
      <c r="D144" s="3109"/>
      <c r="E144" s="3084"/>
      <c r="F144" s="3085"/>
      <c r="G144" s="3110"/>
      <c r="H144" s="3111"/>
      <c r="I144" s="1407"/>
      <c r="J144" s="1408">
        <f>G143</f>
        <v>0</v>
      </c>
      <c r="K144" s="1407"/>
      <c r="L144" s="1408">
        <f>M143</f>
        <v>0</v>
      </c>
      <c r="M144" s="3112"/>
      <c r="N144" s="3113"/>
      <c r="O144" s="3114"/>
      <c r="P144" s="3115"/>
      <c r="Q144" s="3115"/>
      <c r="R144" s="3111"/>
      <c r="S144" s="3058"/>
      <c r="T144" s="3059"/>
      <c r="U144" s="3059"/>
      <c r="V144" s="3059"/>
      <c r="W144" s="3060"/>
      <c r="X144" s="1402" t="s">
        <v>2344</v>
      </c>
      <c r="Y144" s="1403"/>
      <c r="Z144" s="1404"/>
      <c r="AA144" s="1390" t="str">
        <f>IF(AA143="","",VLOOKUP(AA143,'シフト記号表（従来型・ユニット型共通）'!$C$6:$L$47,10,FALSE))</f>
        <v/>
      </c>
      <c r="AB144" s="1391" t="str">
        <f>IF(AB143="","",VLOOKUP(AB143,'シフト記号表（従来型・ユニット型共通）'!$C$6:$L$47,10,FALSE))</f>
        <v/>
      </c>
      <c r="AC144" s="1391" t="str">
        <f>IF(AC143="","",VLOOKUP(AC143,'シフト記号表（従来型・ユニット型共通）'!$C$6:$L$47,10,FALSE))</f>
        <v/>
      </c>
      <c r="AD144" s="1391" t="str">
        <f>IF(AD143="","",VLOOKUP(AD143,'シフト記号表（従来型・ユニット型共通）'!$C$6:$L$47,10,FALSE))</f>
        <v/>
      </c>
      <c r="AE144" s="1391" t="str">
        <f>IF(AE143="","",VLOOKUP(AE143,'シフト記号表（従来型・ユニット型共通）'!$C$6:$L$47,10,FALSE))</f>
        <v/>
      </c>
      <c r="AF144" s="1391" t="str">
        <f>IF(AF143="","",VLOOKUP(AF143,'シフト記号表（従来型・ユニット型共通）'!$C$6:$L$47,10,FALSE))</f>
        <v/>
      </c>
      <c r="AG144" s="1392" t="str">
        <f>IF(AG143="","",VLOOKUP(AG143,'シフト記号表（従来型・ユニット型共通）'!$C$6:$L$47,10,FALSE))</f>
        <v/>
      </c>
      <c r="AH144" s="1390" t="str">
        <f>IF(AH143="","",VLOOKUP(AH143,'シフト記号表（従来型・ユニット型共通）'!$C$6:$L$47,10,FALSE))</f>
        <v/>
      </c>
      <c r="AI144" s="1391" t="str">
        <f>IF(AI143="","",VLOOKUP(AI143,'シフト記号表（従来型・ユニット型共通）'!$C$6:$L$47,10,FALSE))</f>
        <v/>
      </c>
      <c r="AJ144" s="1391" t="str">
        <f>IF(AJ143="","",VLOOKUP(AJ143,'シフト記号表（従来型・ユニット型共通）'!$C$6:$L$47,10,FALSE))</f>
        <v/>
      </c>
      <c r="AK144" s="1391" t="str">
        <f>IF(AK143="","",VLOOKUP(AK143,'シフト記号表（従来型・ユニット型共通）'!$C$6:$L$47,10,FALSE))</f>
        <v/>
      </c>
      <c r="AL144" s="1391" t="str">
        <f>IF(AL143="","",VLOOKUP(AL143,'シフト記号表（従来型・ユニット型共通）'!$C$6:$L$47,10,FALSE))</f>
        <v/>
      </c>
      <c r="AM144" s="1391" t="str">
        <f>IF(AM143="","",VLOOKUP(AM143,'シフト記号表（従来型・ユニット型共通）'!$C$6:$L$47,10,FALSE))</f>
        <v/>
      </c>
      <c r="AN144" s="1392" t="str">
        <f>IF(AN143="","",VLOOKUP(AN143,'シフト記号表（従来型・ユニット型共通）'!$C$6:$L$47,10,FALSE))</f>
        <v/>
      </c>
      <c r="AO144" s="1390" t="str">
        <f>IF(AO143="","",VLOOKUP(AO143,'シフト記号表（従来型・ユニット型共通）'!$C$6:$L$47,10,FALSE))</f>
        <v/>
      </c>
      <c r="AP144" s="1391" t="str">
        <f>IF(AP143="","",VLOOKUP(AP143,'シフト記号表（従来型・ユニット型共通）'!$C$6:$L$47,10,FALSE))</f>
        <v/>
      </c>
      <c r="AQ144" s="1391" t="str">
        <f>IF(AQ143="","",VLOOKUP(AQ143,'シフト記号表（従来型・ユニット型共通）'!$C$6:$L$47,10,FALSE))</f>
        <v/>
      </c>
      <c r="AR144" s="1391" t="str">
        <f>IF(AR143="","",VLOOKUP(AR143,'シフト記号表（従来型・ユニット型共通）'!$C$6:$L$47,10,FALSE))</f>
        <v/>
      </c>
      <c r="AS144" s="1391" t="str">
        <f>IF(AS143="","",VLOOKUP(AS143,'シフト記号表（従来型・ユニット型共通）'!$C$6:$L$47,10,FALSE))</f>
        <v/>
      </c>
      <c r="AT144" s="1391" t="str">
        <f>IF(AT143="","",VLOOKUP(AT143,'シフト記号表（従来型・ユニット型共通）'!$C$6:$L$47,10,FALSE))</f>
        <v/>
      </c>
      <c r="AU144" s="1392" t="str">
        <f>IF(AU143="","",VLOOKUP(AU143,'シフト記号表（従来型・ユニット型共通）'!$C$6:$L$47,10,FALSE))</f>
        <v/>
      </c>
      <c r="AV144" s="1390" t="str">
        <f>IF(AV143="","",VLOOKUP(AV143,'シフト記号表（従来型・ユニット型共通）'!$C$6:$L$47,10,FALSE))</f>
        <v/>
      </c>
      <c r="AW144" s="1391" t="str">
        <f>IF(AW143="","",VLOOKUP(AW143,'シフト記号表（従来型・ユニット型共通）'!$C$6:$L$47,10,FALSE))</f>
        <v/>
      </c>
      <c r="AX144" s="1391" t="str">
        <f>IF(AX143="","",VLOOKUP(AX143,'シフト記号表（従来型・ユニット型共通）'!$C$6:$L$47,10,FALSE))</f>
        <v/>
      </c>
      <c r="AY144" s="1391" t="str">
        <f>IF(AY143="","",VLOOKUP(AY143,'シフト記号表（従来型・ユニット型共通）'!$C$6:$L$47,10,FALSE))</f>
        <v/>
      </c>
      <c r="AZ144" s="1391" t="str">
        <f>IF(AZ143="","",VLOOKUP(AZ143,'シフト記号表（従来型・ユニット型共通）'!$C$6:$L$47,10,FALSE))</f>
        <v/>
      </c>
      <c r="BA144" s="1391" t="str">
        <f>IF(BA143="","",VLOOKUP(BA143,'シフト記号表（従来型・ユニット型共通）'!$C$6:$L$47,10,FALSE))</f>
        <v/>
      </c>
      <c r="BB144" s="1392" t="str">
        <f>IF(BB143="","",VLOOKUP(BB143,'シフト記号表（従来型・ユニット型共通）'!$C$6:$L$47,10,FALSE))</f>
        <v/>
      </c>
      <c r="BC144" s="1390" t="str">
        <f>IF(BC143="","",VLOOKUP(BC143,'シフト記号表（従来型・ユニット型共通）'!$C$6:$L$47,10,FALSE))</f>
        <v/>
      </c>
      <c r="BD144" s="1391" t="str">
        <f>IF(BD143="","",VLOOKUP(BD143,'シフト記号表（従来型・ユニット型共通）'!$C$6:$L$47,10,FALSE))</f>
        <v/>
      </c>
      <c r="BE144" s="1391" t="str">
        <f>IF(BE143="","",VLOOKUP(BE143,'シフト記号表（従来型・ユニット型共通）'!$C$6:$L$47,10,FALSE))</f>
        <v/>
      </c>
      <c r="BF144" s="3104">
        <f>IF($BI$3="４週",SUM(AA144:BB144),IF($BI$3="暦月",SUM(AA144:BE144),""))</f>
        <v>0</v>
      </c>
      <c r="BG144" s="3105"/>
      <c r="BH144" s="3106">
        <f>IF($BI$3="４週",BF144/4,IF($BI$3="暦月",(BF144/($BI$8/7)),""))</f>
        <v>0</v>
      </c>
      <c r="BI144" s="3105"/>
      <c r="BJ144" s="3101"/>
      <c r="BK144" s="3102"/>
      <c r="BL144" s="3102"/>
      <c r="BM144" s="3102"/>
      <c r="BN144" s="3103"/>
    </row>
    <row r="145" spans="2:66" ht="20.25" customHeight="1" x14ac:dyDescent="0.2">
      <c r="B145" s="3079">
        <f>B143+1</f>
        <v>65</v>
      </c>
      <c r="C145" s="3081"/>
      <c r="D145" s="3083"/>
      <c r="E145" s="3084"/>
      <c r="F145" s="3085"/>
      <c r="G145" s="3089"/>
      <c r="H145" s="3090"/>
      <c r="I145" s="1385"/>
      <c r="J145" s="1386"/>
      <c r="K145" s="1385"/>
      <c r="L145" s="1386"/>
      <c r="M145" s="3093"/>
      <c r="N145" s="3094"/>
      <c r="O145" s="3097"/>
      <c r="P145" s="3098"/>
      <c r="Q145" s="3098"/>
      <c r="R145" s="3090"/>
      <c r="S145" s="3058"/>
      <c r="T145" s="3059"/>
      <c r="U145" s="3059"/>
      <c r="V145" s="3059"/>
      <c r="W145" s="3060"/>
      <c r="X145" s="1405" t="s">
        <v>2341</v>
      </c>
      <c r="Z145" s="1406"/>
      <c r="AA145" s="1398"/>
      <c r="AB145" s="1399"/>
      <c r="AC145" s="1399"/>
      <c r="AD145" s="1399"/>
      <c r="AE145" s="1399"/>
      <c r="AF145" s="1399"/>
      <c r="AG145" s="1400"/>
      <c r="AH145" s="1398"/>
      <c r="AI145" s="1399"/>
      <c r="AJ145" s="1399"/>
      <c r="AK145" s="1399"/>
      <c r="AL145" s="1399"/>
      <c r="AM145" s="1399"/>
      <c r="AN145" s="1400"/>
      <c r="AO145" s="1398"/>
      <c r="AP145" s="1399"/>
      <c r="AQ145" s="1399"/>
      <c r="AR145" s="1399"/>
      <c r="AS145" s="1399"/>
      <c r="AT145" s="1399"/>
      <c r="AU145" s="1400"/>
      <c r="AV145" s="1398"/>
      <c r="AW145" s="1399"/>
      <c r="AX145" s="1399"/>
      <c r="AY145" s="1399"/>
      <c r="AZ145" s="1399"/>
      <c r="BA145" s="1399"/>
      <c r="BB145" s="1400"/>
      <c r="BC145" s="1398"/>
      <c r="BD145" s="1399"/>
      <c r="BE145" s="1401"/>
      <c r="BF145" s="3064"/>
      <c r="BG145" s="3065"/>
      <c r="BH145" s="3066"/>
      <c r="BI145" s="3067"/>
      <c r="BJ145" s="3068"/>
      <c r="BK145" s="3069"/>
      <c r="BL145" s="3069"/>
      <c r="BM145" s="3069"/>
      <c r="BN145" s="3070"/>
    </row>
    <row r="146" spans="2:66" ht="20.25" customHeight="1" x14ac:dyDescent="0.2">
      <c r="B146" s="3107"/>
      <c r="C146" s="3108"/>
      <c r="D146" s="3109"/>
      <c r="E146" s="3084"/>
      <c r="F146" s="3085"/>
      <c r="G146" s="3110"/>
      <c r="H146" s="3111"/>
      <c r="I146" s="1407"/>
      <c r="J146" s="1408">
        <f>G145</f>
        <v>0</v>
      </c>
      <c r="K146" s="1407"/>
      <c r="L146" s="1408">
        <f>M145</f>
        <v>0</v>
      </c>
      <c r="M146" s="3112"/>
      <c r="N146" s="3113"/>
      <c r="O146" s="3114"/>
      <c r="P146" s="3115"/>
      <c r="Q146" s="3115"/>
      <c r="R146" s="3111"/>
      <c r="S146" s="3058"/>
      <c r="T146" s="3059"/>
      <c r="U146" s="3059"/>
      <c r="V146" s="3059"/>
      <c r="W146" s="3060"/>
      <c r="X146" s="1402" t="s">
        <v>2344</v>
      </c>
      <c r="Y146" s="1403"/>
      <c r="Z146" s="1404"/>
      <c r="AA146" s="1390" t="str">
        <f>IF(AA145="","",VLOOKUP(AA145,'シフト記号表（従来型・ユニット型共通）'!$C$6:$L$47,10,FALSE))</f>
        <v/>
      </c>
      <c r="AB146" s="1391" t="str">
        <f>IF(AB145="","",VLOOKUP(AB145,'シフト記号表（従来型・ユニット型共通）'!$C$6:$L$47,10,FALSE))</f>
        <v/>
      </c>
      <c r="AC146" s="1391" t="str">
        <f>IF(AC145="","",VLOOKUP(AC145,'シフト記号表（従来型・ユニット型共通）'!$C$6:$L$47,10,FALSE))</f>
        <v/>
      </c>
      <c r="AD146" s="1391" t="str">
        <f>IF(AD145="","",VLOOKUP(AD145,'シフト記号表（従来型・ユニット型共通）'!$C$6:$L$47,10,FALSE))</f>
        <v/>
      </c>
      <c r="AE146" s="1391" t="str">
        <f>IF(AE145="","",VLOOKUP(AE145,'シフト記号表（従来型・ユニット型共通）'!$C$6:$L$47,10,FALSE))</f>
        <v/>
      </c>
      <c r="AF146" s="1391" t="str">
        <f>IF(AF145="","",VLOOKUP(AF145,'シフト記号表（従来型・ユニット型共通）'!$C$6:$L$47,10,FALSE))</f>
        <v/>
      </c>
      <c r="AG146" s="1392" t="str">
        <f>IF(AG145="","",VLOOKUP(AG145,'シフト記号表（従来型・ユニット型共通）'!$C$6:$L$47,10,FALSE))</f>
        <v/>
      </c>
      <c r="AH146" s="1390" t="str">
        <f>IF(AH145="","",VLOOKUP(AH145,'シフト記号表（従来型・ユニット型共通）'!$C$6:$L$47,10,FALSE))</f>
        <v/>
      </c>
      <c r="AI146" s="1391" t="str">
        <f>IF(AI145="","",VLOOKUP(AI145,'シフト記号表（従来型・ユニット型共通）'!$C$6:$L$47,10,FALSE))</f>
        <v/>
      </c>
      <c r="AJ146" s="1391" t="str">
        <f>IF(AJ145="","",VLOOKUP(AJ145,'シフト記号表（従来型・ユニット型共通）'!$C$6:$L$47,10,FALSE))</f>
        <v/>
      </c>
      <c r="AK146" s="1391" t="str">
        <f>IF(AK145="","",VLOOKUP(AK145,'シフト記号表（従来型・ユニット型共通）'!$C$6:$L$47,10,FALSE))</f>
        <v/>
      </c>
      <c r="AL146" s="1391" t="str">
        <f>IF(AL145="","",VLOOKUP(AL145,'シフト記号表（従来型・ユニット型共通）'!$C$6:$L$47,10,FALSE))</f>
        <v/>
      </c>
      <c r="AM146" s="1391" t="str">
        <f>IF(AM145="","",VLOOKUP(AM145,'シフト記号表（従来型・ユニット型共通）'!$C$6:$L$47,10,FALSE))</f>
        <v/>
      </c>
      <c r="AN146" s="1392" t="str">
        <f>IF(AN145="","",VLOOKUP(AN145,'シフト記号表（従来型・ユニット型共通）'!$C$6:$L$47,10,FALSE))</f>
        <v/>
      </c>
      <c r="AO146" s="1390" t="str">
        <f>IF(AO145="","",VLOOKUP(AO145,'シフト記号表（従来型・ユニット型共通）'!$C$6:$L$47,10,FALSE))</f>
        <v/>
      </c>
      <c r="AP146" s="1391" t="str">
        <f>IF(AP145="","",VLOOKUP(AP145,'シフト記号表（従来型・ユニット型共通）'!$C$6:$L$47,10,FALSE))</f>
        <v/>
      </c>
      <c r="AQ146" s="1391" t="str">
        <f>IF(AQ145="","",VLOOKUP(AQ145,'シフト記号表（従来型・ユニット型共通）'!$C$6:$L$47,10,FALSE))</f>
        <v/>
      </c>
      <c r="AR146" s="1391" t="str">
        <f>IF(AR145="","",VLOOKUP(AR145,'シフト記号表（従来型・ユニット型共通）'!$C$6:$L$47,10,FALSE))</f>
        <v/>
      </c>
      <c r="AS146" s="1391" t="str">
        <f>IF(AS145="","",VLOOKUP(AS145,'シフト記号表（従来型・ユニット型共通）'!$C$6:$L$47,10,FALSE))</f>
        <v/>
      </c>
      <c r="AT146" s="1391" t="str">
        <f>IF(AT145="","",VLOOKUP(AT145,'シフト記号表（従来型・ユニット型共通）'!$C$6:$L$47,10,FALSE))</f>
        <v/>
      </c>
      <c r="AU146" s="1392" t="str">
        <f>IF(AU145="","",VLOOKUP(AU145,'シフト記号表（従来型・ユニット型共通）'!$C$6:$L$47,10,FALSE))</f>
        <v/>
      </c>
      <c r="AV146" s="1390" t="str">
        <f>IF(AV145="","",VLOOKUP(AV145,'シフト記号表（従来型・ユニット型共通）'!$C$6:$L$47,10,FALSE))</f>
        <v/>
      </c>
      <c r="AW146" s="1391" t="str">
        <f>IF(AW145="","",VLOOKUP(AW145,'シフト記号表（従来型・ユニット型共通）'!$C$6:$L$47,10,FALSE))</f>
        <v/>
      </c>
      <c r="AX146" s="1391" t="str">
        <f>IF(AX145="","",VLOOKUP(AX145,'シフト記号表（従来型・ユニット型共通）'!$C$6:$L$47,10,FALSE))</f>
        <v/>
      </c>
      <c r="AY146" s="1391" t="str">
        <f>IF(AY145="","",VLOOKUP(AY145,'シフト記号表（従来型・ユニット型共通）'!$C$6:$L$47,10,FALSE))</f>
        <v/>
      </c>
      <c r="AZ146" s="1391" t="str">
        <f>IF(AZ145="","",VLOOKUP(AZ145,'シフト記号表（従来型・ユニット型共通）'!$C$6:$L$47,10,FALSE))</f>
        <v/>
      </c>
      <c r="BA146" s="1391" t="str">
        <f>IF(BA145="","",VLOOKUP(BA145,'シフト記号表（従来型・ユニット型共通）'!$C$6:$L$47,10,FALSE))</f>
        <v/>
      </c>
      <c r="BB146" s="1392" t="str">
        <f>IF(BB145="","",VLOOKUP(BB145,'シフト記号表（従来型・ユニット型共通）'!$C$6:$L$47,10,FALSE))</f>
        <v/>
      </c>
      <c r="BC146" s="1390" t="str">
        <f>IF(BC145="","",VLOOKUP(BC145,'シフト記号表（従来型・ユニット型共通）'!$C$6:$L$47,10,FALSE))</f>
        <v/>
      </c>
      <c r="BD146" s="1391" t="str">
        <f>IF(BD145="","",VLOOKUP(BD145,'シフト記号表（従来型・ユニット型共通）'!$C$6:$L$47,10,FALSE))</f>
        <v/>
      </c>
      <c r="BE146" s="1391" t="str">
        <f>IF(BE145="","",VLOOKUP(BE145,'シフト記号表（従来型・ユニット型共通）'!$C$6:$L$47,10,FALSE))</f>
        <v/>
      </c>
      <c r="BF146" s="3104">
        <f>IF($BI$3="４週",SUM(AA146:BB146),IF($BI$3="暦月",SUM(AA146:BE146),""))</f>
        <v>0</v>
      </c>
      <c r="BG146" s="3105"/>
      <c r="BH146" s="3106">
        <f>IF($BI$3="４週",BF146/4,IF($BI$3="暦月",(BF146/($BI$8/7)),""))</f>
        <v>0</v>
      </c>
      <c r="BI146" s="3105"/>
      <c r="BJ146" s="3101"/>
      <c r="BK146" s="3102"/>
      <c r="BL146" s="3102"/>
      <c r="BM146" s="3102"/>
      <c r="BN146" s="3103"/>
    </row>
    <row r="147" spans="2:66" ht="20.25" customHeight="1" x14ac:dyDescent="0.2">
      <c r="B147" s="3079">
        <f>B145+1</f>
        <v>66</v>
      </c>
      <c r="C147" s="3081"/>
      <c r="D147" s="3083"/>
      <c r="E147" s="3084"/>
      <c r="F147" s="3085"/>
      <c r="G147" s="3089"/>
      <c r="H147" s="3090"/>
      <c r="I147" s="1385"/>
      <c r="J147" s="1386"/>
      <c r="K147" s="1385"/>
      <c r="L147" s="1386"/>
      <c r="M147" s="3093"/>
      <c r="N147" s="3094"/>
      <c r="O147" s="3097"/>
      <c r="P147" s="3098"/>
      <c r="Q147" s="3098"/>
      <c r="R147" s="3090"/>
      <c r="S147" s="3058"/>
      <c r="T147" s="3059"/>
      <c r="U147" s="3059"/>
      <c r="V147" s="3059"/>
      <c r="W147" s="3060"/>
      <c r="X147" s="1405" t="s">
        <v>2341</v>
      </c>
      <c r="Z147" s="1406"/>
      <c r="AA147" s="1398"/>
      <c r="AB147" s="1399"/>
      <c r="AC147" s="1399"/>
      <c r="AD147" s="1399"/>
      <c r="AE147" s="1399"/>
      <c r="AF147" s="1399"/>
      <c r="AG147" s="1400"/>
      <c r="AH147" s="1398"/>
      <c r="AI147" s="1399"/>
      <c r="AJ147" s="1399"/>
      <c r="AK147" s="1399"/>
      <c r="AL147" s="1399"/>
      <c r="AM147" s="1399"/>
      <c r="AN147" s="1400"/>
      <c r="AO147" s="1398"/>
      <c r="AP147" s="1399"/>
      <c r="AQ147" s="1399"/>
      <c r="AR147" s="1399"/>
      <c r="AS147" s="1399"/>
      <c r="AT147" s="1399"/>
      <c r="AU147" s="1400"/>
      <c r="AV147" s="1398"/>
      <c r="AW147" s="1399"/>
      <c r="AX147" s="1399"/>
      <c r="AY147" s="1399"/>
      <c r="AZ147" s="1399"/>
      <c r="BA147" s="1399"/>
      <c r="BB147" s="1400"/>
      <c r="BC147" s="1398"/>
      <c r="BD147" s="1399"/>
      <c r="BE147" s="1401"/>
      <c r="BF147" s="3064"/>
      <c r="BG147" s="3065"/>
      <c r="BH147" s="3066"/>
      <c r="BI147" s="3067"/>
      <c r="BJ147" s="3068"/>
      <c r="BK147" s="3069"/>
      <c r="BL147" s="3069"/>
      <c r="BM147" s="3069"/>
      <c r="BN147" s="3070"/>
    </row>
    <row r="148" spans="2:66" ht="20.25" customHeight="1" x14ac:dyDescent="0.2">
      <c r="B148" s="3107"/>
      <c r="C148" s="3108"/>
      <c r="D148" s="3109"/>
      <c r="E148" s="3084"/>
      <c r="F148" s="3085"/>
      <c r="G148" s="3110"/>
      <c r="H148" s="3111"/>
      <c r="I148" s="1407"/>
      <c r="J148" s="1408">
        <f>G147</f>
        <v>0</v>
      </c>
      <c r="K148" s="1407"/>
      <c r="L148" s="1408">
        <f>M147</f>
        <v>0</v>
      </c>
      <c r="M148" s="3112"/>
      <c r="N148" s="3113"/>
      <c r="O148" s="3114"/>
      <c r="P148" s="3115"/>
      <c r="Q148" s="3115"/>
      <c r="R148" s="3111"/>
      <c r="S148" s="3058"/>
      <c r="T148" s="3059"/>
      <c r="U148" s="3059"/>
      <c r="V148" s="3059"/>
      <c r="W148" s="3060"/>
      <c r="X148" s="1402" t="s">
        <v>2344</v>
      </c>
      <c r="Y148" s="1403"/>
      <c r="Z148" s="1404"/>
      <c r="AA148" s="1390" t="str">
        <f>IF(AA147="","",VLOOKUP(AA147,'シフト記号表（従来型・ユニット型共通）'!$C$6:$L$47,10,FALSE))</f>
        <v/>
      </c>
      <c r="AB148" s="1391" t="str">
        <f>IF(AB147="","",VLOOKUP(AB147,'シフト記号表（従来型・ユニット型共通）'!$C$6:$L$47,10,FALSE))</f>
        <v/>
      </c>
      <c r="AC148" s="1391" t="str">
        <f>IF(AC147="","",VLOOKUP(AC147,'シフト記号表（従来型・ユニット型共通）'!$C$6:$L$47,10,FALSE))</f>
        <v/>
      </c>
      <c r="AD148" s="1391" t="str">
        <f>IF(AD147="","",VLOOKUP(AD147,'シフト記号表（従来型・ユニット型共通）'!$C$6:$L$47,10,FALSE))</f>
        <v/>
      </c>
      <c r="AE148" s="1391" t="str">
        <f>IF(AE147="","",VLOOKUP(AE147,'シフト記号表（従来型・ユニット型共通）'!$C$6:$L$47,10,FALSE))</f>
        <v/>
      </c>
      <c r="AF148" s="1391" t="str">
        <f>IF(AF147="","",VLOOKUP(AF147,'シフト記号表（従来型・ユニット型共通）'!$C$6:$L$47,10,FALSE))</f>
        <v/>
      </c>
      <c r="AG148" s="1392" t="str">
        <f>IF(AG147="","",VLOOKUP(AG147,'シフト記号表（従来型・ユニット型共通）'!$C$6:$L$47,10,FALSE))</f>
        <v/>
      </c>
      <c r="AH148" s="1390" t="str">
        <f>IF(AH147="","",VLOOKUP(AH147,'シフト記号表（従来型・ユニット型共通）'!$C$6:$L$47,10,FALSE))</f>
        <v/>
      </c>
      <c r="AI148" s="1391" t="str">
        <f>IF(AI147="","",VLOOKUP(AI147,'シフト記号表（従来型・ユニット型共通）'!$C$6:$L$47,10,FALSE))</f>
        <v/>
      </c>
      <c r="AJ148" s="1391" t="str">
        <f>IF(AJ147="","",VLOOKUP(AJ147,'シフト記号表（従来型・ユニット型共通）'!$C$6:$L$47,10,FALSE))</f>
        <v/>
      </c>
      <c r="AK148" s="1391" t="str">
        <f>IF(AK147="","",VLOOKUP(AK147,'シフト記号表（従来型・ユニット型共通）'!$C$6:$L$47,10,FALSE))</f>
        <v/>
      </c>
      <c r="AL148" s="1391" t="str">
        <f>IF(AL147="","",VLOOKUP(AL147,'シフト記号表（従来型・ユニット型共通）'!$C$6:$L$47,10,FALSE))</f>
        <v/>
      </c>
      <c r="AM148" s="1391" t="str">
        <f>IF(AM147="","",VLOOKUP(AM147,'シフト記号表（従来型・ユニット型共通）'!$C$6:$L$47,10,FALSE))</f>
        <v/>
      </c>
      <c r="AN148" s="1392" t="str">
        <f>IF(AN147="","",VLOOKUP(AN147,'シフト記号表（従来型・ユニット型共通）'!$C$6:$L$47,10,FALSE))</f>
        <v/>
      </c>
      <c r="AO148" s="1390" t="str">
        <f>IF(AO147="","",VLOOKUP(AO147,'シフト記号表（従来型・ユニット型共通）'!$C$6:$L$47,10,FALSE))</f>
        <v/>
      </c>
      <c r="AP148" s="1391" t="str">
        <f>IF(AP147="","",VLOOKUP(AP147,'シフト記号表（従来型・ユニット型共通）'!$C$6:$L$47,10,FALSE))</f>
        <v/>
      </c>
      <c r="AQ148" s="1391" t="str">
        <f>IF(AQ147="","",VLOOKUP(AQ147,'シフト記号表（従来型・ユニット型共通）'!$C$6:$L$47,10,FALSE))</f>
        <v/>
      </c>
      <c r="AR148" s="1391" t="str">
        <f>IF(AR147="","",VLOOKUP(AR147,'シフト記号表（従来型・ユニット型共通）'!$C$6:$L$47,10,FALSE))</f>
        <v/>
      </c>
      <c r="AS148" s="1391" t="str">
        <f>IF(AS147="","",VLOOKUP(AS147,'シフト記号表（従来型・ユニット型共通）'!$C$6:$L$47,10,FALSE))</f>
        <v/>
      </c>
      <c r="AT148" s="1391" t="str">
        <f>IF(AT147="","",VLOOKUP(AT147,'シフト記号表（従来型・ユニット型共通）'!$C$6:$L$47,10,FALSE))</f>
        <v/>
      </c>
      <c r="AU148" s="1392" t="str">
        <f>IF(AU147="","",VLOOKUP(AU147,'シフト記号表（従来型・ユニット型共通）'!$C$6:$L$47,10,FALSE))</f>
        <v/>
      </c>
      <c r="AV148" s="1390" t="str">
        <f>IF(AV147="","",VLOOKUP(AV147,'シフト記号表（従来型・ユニット型共通）'!$C$6:$L$47,10,FALSE))</f>
        <v/>
      </c>
      <c r="AW148" s="1391" t="str">
        <f>IF(AW147="","",VLOOKUP(AW147,'シフト記号表（従来型・ユニット型共通）'!$C$6:$L$47,10,FALSE))</f>
        <v/>
      </c>
      <c r="AX148" s="1391" t="str">
        <f>IF(AX147="","",VLOOKUP(AX147,'シフト記号表（従来型・ユニット型共通）'!$C$6:$L$47,10,FALSE))</f>
        <v/>
      </c>
      <c r="AY148" s="1391" t="str">
        <f>IF(AY147="","",VLOOKUP(AY147,'シフト記号表（従来型・ユニット型共通）'!$C$6:$L$47,10,FALSE))</f>
        <v/>
      </c>
      <c r="AZ148" s="1391" t="str">
        <f>IF(AZ147="","",VLOOKUP(AZ147,'シフト記号表（従来型・ユニット型共通）'!$C$6:$L$47,10,FALSE))</f>
        <v/>
      </c>
      <c r="BA148" s="1391" t="str">
        <f>IF(BA147="","",VLOOKUP(BA147,'シフト記号表（従来型・ユニット型共通）'!$C$6:$L$47,10,FALSE))</f>
        <v/>
      </c>
      <c r="BB148" s="1392" t="str">
        <f>IF(BB147="","",VLOOKUP(BB147,'シフト記号表（従来型・ユニット型共通）'!$C$6:$L$47,10,FALSE))</f>
        <v/>
      </c>
      <c r="BC148" s="1390" t="str">
        <f>IF(BC147="","",VLOOKUP(BC147,'シフト記号表（従来型・ユニット型共通）'!$C$6:$L$47,10,FALSE))</f>
        <v/>
      </c>
      <c r="BD148" s="1391" t="str">
        <f>IF(BD147="","",VLOOKUP(BD147,'シフト記号表（従来型・ユニット型共通）'!$C$6:$L$47,10,FALSE))</f>
        <v/>
      </c>
      <c r="BE148" s="1391" t="str">
        <f>IF(BE147="","",VLOOKUP(BE147,'シフト記号表（従来型・ユニット型共通）'!$C$6:$L$47,10,FALSE))</f>
        <v/>
      </c>
      <c r="BF148" s="3104">
        <f>IF($BI$3="４週",SUM(AA148:BB148),IF($BI$3="暦月",SUM(AA148:BE148),""))</f>
        <v>0</v>
      </c>
      <c r="BG148" s="3105"/>
      <c r="BH148" s="3106">
        <f>IF($BI$3="４週",BF148/4,IF($BI$3="暦月",(BF148/($BI$8/7)),""))</f>
        <v>0</v>
      </c>
      <c r="BI148" s="3105"/>
      <c r="BJ148" s="3101"/>
      <c r="BK148" s="3102"/>
      <c r="BL148" s="3102"/>
      <c r="BM148" s="3102"/>
      <c r="BN148" s="3103"/>
    </row>
    <row r="149" spans="2:66" ht="20.25" customHeight="1" x14ac:dyDescent="0.2">
      <c r="B149" s="3079">
        <f>B147+1</f>
        <v>67</v>
      </c>
      <c r="C149" s="3081"/>
      <c r="D149" s="3083"/>
      <c r="E149" s="3084"/>
      <c r="F149" s="3085"/>
      <c r="G149" s="3089"/>
      <c r="H149" s="3090"/>
      <c r="I149" s="1385"/>
      <c r="J149" s="1386"/>
      <c r="K149" s="1385"/>
      <c r="L149" s="1386"/>
      <c r="M149" s="3093"/>
      <c r="N149" s="3094"/>
      <c r="O149" s="3097"/>
      <c r="P149" s="3098"/>
      <c r="Q149" s="3098"/>
      <c r="R149" s="3090"/>
      <c r="S149" s="3058"/>
      <c r="T149" s="3059"/>
      <c r="U149" s="3059"/>
      <c r="V149" s="3059"/>
      <c r="W149" s="3060"/>
      <c r="X149" s="1405" t="s">
        <v>2341</v>
      </c>
      <c r="Z149" s="1406"/>
      <c r="AA149" s="1398"/>
      <c r="AB149" s="1399"/>
      <c r="AC149" s="1399"/>
      <c r="AD149" s="1399"/>
      <c r="AE149" s="1399"/>
      <c r="AF149" s="1399"/>
      <c r="AG149" s="1400"/>
      <c r="AH149" s="1398"/>
      <c r="AI149" s="1399"/>
      <c r="AJ149" s="1399"/>
      <c r="AK149" s="1399"/>
      <c r="AL149" s="1399"/>
      <c r="AM149" s="1399"/>
      <c r="AN149" s="1400"/>
      <c r="AO149" s="1398"/>
      <c r="AP149" s="1399"/>
      <c r="AQ149" s="1399"/>
      <c r="AR149" s="1399"/>
      <c r="AS149" s="1399"/>
      <c r="AT149" s="1399"/>
      <c r="AU149" s="1400"/>
      <c r="AV149" s="1398"/>
      <c r="AW149" s="1399"/>
      <c r="AX149" s="1399"/>
      <c r="AY149" s="1399"/>
      <c r="AZ149" s="1399"/>
      <c r="BA149" s="1399"/>
      <c r="BB149" s="1400"/>
      <c r="BC149" s="1398"/>
      <c r="BD149" s="1399"/>
      <c r="BE149" s="1401"/>
      <c r="BF149" s="3064"/>
      <c r="BG149" s="3065"/>
      <c r="BH149" s="3066"/>
      <c r="BI149" s="3067"/>
      <c r="BJ149" s="3068"/>
      <c r="BK149" s="3069"/>
      <c r="BL149" s="3069"/>
      <c r="BM149" s="3069"/>
      <c r="BN149" s="3070"/>
    </row>
    <row r="150" spans="2:66" ht="20.25" customHeight="1" x14ac:dyDescent="0.2">
      <c r="B150" s="3107"/>
      <c r="C150" s="3108"/>
      <c r="D150" s="3109"/>
      <c r="E150" s="3084"/>
      <c r="F150" s="3085"/>
      <c r="G150" s="3110"/>
      <c r="H150" s="3111"/>
      <c r="I150" s="1407"/>
      <c r="J150" s="1408">
        <f>G149</f>
        <v>0</v>
      </c>
      <c r="K150" s="1407"/>
      <c r="L150" s="1408">
        <f>M149</f>
        <v>0</v>
      </c>
      <c r="M150" s="3112"/>
      <c r="N150" s="3113"/>
      <c r="O150" s="3114"/>
      <c r="P150" s="3115"/>
      <c r="Q150" s="3115"/>
      <c r="R150" s="3111"/>
      <c r="S150" s="3058"/>
      <c r="T150" s="3059"/>
      <c r="U150" s="3059"/>
      <c r="V150" s="3059"/>
      <c r="W150" s="3060"/>
      <c r="X150" s="1402" t="s">
        <v>2344</v>
      </c>
      <c r="Y150" s="1403"/>
      <c r="Z150" s="1404"/>
      <c r="AA150" s="1390" t="str">
        <f>IF(AA149="","",VLOOKUP(AA149,'シフト記号表（従来型・ユニット型共通）'!$C$6:$L$47,10,FALSE))</f>
        <v/>
      </c>
      <c r="AB150" s="1391" t="str">
        <f>IF(AB149="","",VLOOKUP(AB149,'シフト記号表（従来型・ユニット型共通）'!$C$6:$L$47,10,FALSE))</f>
        <v/>
      </c>
      <c r="AC150" s="1391" t="str">
        <f>IF(AC149="","",VLOOKUP(AC149,'シフト記号表（従来型・ユニット型共通）'!$C$6:$L$47,10,FALSE))</f>
        <v/>
      </c>
      <c r="AD150" s="1391" t="str">
        <f>IF(AD149="","",VLOOKUP(AD149,'シフト記号表（従来型・ユニット型共通）'!$C$6:$L$47,10,FALSE))</f>
        <v/>
      </c>
      <c r="AE150" s="1391" t="str">
        <f>IF(AE149="","",VLOOKUP(AE149,'シフト記号表（従来型・ユニット型共通）'!$C$6:$L$47,10,FALSE))</f>
        <v/>
      </c>
      <c r="AF150" s="1391" t="str">
        <f>IF(AF149="","",VLOOKUP(AF149,'シフト記号表（従来型・ユニット型共通）'!$C$6:$L$47,10,FALSE))</f>
        <v/>
      </c>
      <c r="AG150" s="1392" t="str">
        <f>IF(AG149="","",VLOOKUP(AG149,'シフト記号表（従来型・ユニット型共通）'!$C$6:$L$47,10,FALSE))</f>
        <v/>
      </c>
      <c r="AH150" s="1390" t="str">
        <f>IF(AH149="","",VLOOKUP(AH149,'シフト記号表（従来型・ユニット型共通）'!$C$6:$L$47,10,FALSE))</f>
        <v/>
      </c>
      <c r="AI150" s="1391" t="str">
        <f>IF(AI149="","",VLOOKUP(AI149,'シフト記号表（従来型・ユニット型共通）'!$C$6:$L$47,10,FALSE))</f>
        <v/>
      </c>
      <c r="AJ150" s="1391" t="str">
        <f>IF(AJ149="","",VLOOKUP(AJ149,'シフト記号表（従来型・ユニット型共通）'!$C$6:$L$47,10,FALSE))</f>
        <v/>
      </c>
      <c r="AK150" s="1391" t="str">
        <f>IF(AK149="","",VLOOKUP(AK149,'シフト記号表（従来型・ユニット型共通）'!$C$6:$L$47,10,FALSE))</f>
        <v/>
      </c>
      <c r="AL150" s="1391" t="str">
        <f>IF(AL149="","",VLOOKUP(AL149,'シフト記号表（従来型・ユニット型共通）'!$C$6:$L$47,10,FALSE))</f>
        <v/>
      </c>
      <c r="AM150" s="1391" t="str">
        <f>IF(AM149="","",VLOOKUP(AM149,'シフト記号表（従来型・ユニット型共通）'!$C$6:$L$47,10,FALSE))</f>
        <v/>
      </c>
      <c r="AN150" s="1392" t="str">
        <f>IF(AN149="","",VLOOKUP(AN149,'シフト記号表（従来型・ユニット型共通）'!$C$6:$L$47,10,FALSE))</f>
        <v/>
      </c>
      <c r="AO150" s="1390" t="str">
        <f>IF(AO149="","",VLOOKUP(AO149,'シフト記号表（従来型・ユニット型共通）'!$C$6:$L$47,10,FALSE))</f>
        <v/>
      </c>
      <c r="AP150" s="1391" t="str">
        <f>IF(AP149="","",VLOOKUP(AP149,'シフト記号表（従来型・ユニット型共通）'!$C$6:$L$47,10,FALSE))</f>
        <v/>
      </c>
      <c r="AQ150" s="1391" t="str">
        <f>IF(AQ149="","",VLOOKUP(AQ149,'シフト記号表（従来型・ユニット型共通）'!$C$6:$L$47,10,FALSE))</f>
        <v/>
      </c>
      <c r="AR150" s="1391" t="str">
        <f>IF(AR149="","",VLOOKUP(AR149,'シフト記号表（従来型・ユニット型共通）'!$C$6:$L$47,10,FALSE))</f>
        <v/>
      </c>
      <c r="AS150" s="1391" t="str">
        <f>IF(AS149="","",VLOOKUP(AS149,'シフト記号表（従来型・ユニット型共通）'!$C$6:$L$47,10,FALSE))</f>
        <v/>
      </c>
      <c r="AT150" s="1391" t="str">
        <f>IF(AT149="","",VLOOKUP(AT149,'シフト記号表（従来型・ユニット型共通）'!$C$6:$L$47,10,FALSE))</f>
        <v/>
      </c>
      <c r="AU150" s="1392" t="str">
        <f>IF(AU149="","",VLOOKUP(AU149,'シフト記号表（従来型・ユニット型共通）'!$C$6:$L$47,10,FALSE))</f>
        <v/>
      </c>
      <c r="AV150" s="1390" t="str">
        <f>IF(AV149="","",VLOOKUP(AV149,'シフト記号表（従来型・ユニット型共通）'!$C$6:$L$47,10,FALSE))</f>
        <v/>
      </c>
      <c r="AW150" s="1391" t="str">
        <f>IF(AW149="","",VLOOKUP(AW149,'シフト記号表（従来型・ユニット型共通）'!$C$6:$L$47,10,FALSE))</f>
        <v/>
      </c>
      <c r="AX150" s="1391" t="str">
        <f>IF(AX149="","",VLOOKUP(AX149,'シフト記号表（従来型・ユニット型共通）'!$C$6:$L$47,10,FALSE))</f>
        <v/>
      </c>
      <c r="AY150" s="1391" t="str">
        <f>IF(AY149="","",VLOOKUP(AY149,'シフト記号表（従来型・ユニット型共通）'!$C$6:$L$47,10,FALSE))</f>
        <v/>
      </c>
      <c r="AZ150" s="1391" t="str">
        <f>IF(AZ149="","",VLOOKUP(AZ149,'シフト記号表（従来型・ユニット型共通）'!$C$6:$L$47,10,FALSE))</f>
        <v/>
      </c>
      <c r="BA150" s="1391" t="str">
        <f>IF(BA149="","",VLOOKUP(BA149,'シフト記号表（従来型・ユニット型共通）'!$C$6:$L$47,10,FALSE))</f>
        <v/>
      </c>
      <c r="BB150" s="1392" t="str">
        <f>IF(BB149="","",VLOOKUP(BB149,'シフト記号表（従来型・ユニット型共通）'!$C$6:$L$47,10,FALSE))</f>
        <v/>
      </c>
      <c r="BC150" s="1390" t="str">
        <f>IF(BC149="","",VLOOKUP(BC149,'シフト記号表（従来型・ユニット型共通）'!$C$6:$L$47,10,FALSE))</f>
        <v/>
      </c>
      <c r="BD150" s="1391" t="str">
        <f>IF(BD149="","",VLOOKUP(BD149,'シフト記号表（従来型・ユニット型共通）'!$C$6:$L$47,10,FALSE))</f>
        <v/>
      </c>
      <c r="BE150" s="1391" t="str">
        <f>IF(BE149="","",VLOOKUP(BE149,'シフト記号表（従来型・ユニット型共通）'!$C$6:$L$47,10,FALSE))</f>
        <v/>
      </c>
      <c r="BF150" s="3104">
        <f>IF($BI$3="４週",SUM(AA150:BB150),IF($BI$3="暦月",SUM(AA150:BE150),""))</f>
        <v>0</v>
      </c>
      <c r="BG150" s="3105"/>
      <c r="BH150" s="3106">
        <f>IF($BI$3="４週",BF150/4,IF($BI$3="暦月",(BF150/($BI$8/7)),""))</f>
        <v>0</v>
      </c>
      <c r="BI150" s="3105"/>
      <c r="BJ150" s="3101"/>
      <c r="BK150" s="3102"/>
      <c r="BL150" s="3102"/>
      <c r="BM150" s="3102"/>
      <c r="BN150" s="3103"/>
    </row>
    <row r="151" spans="2:66" ht="20.25" customHeight="1" x14ac:dyDescent="0.2">
      <c r="B151" s="3079">
        <f>B149+1</f>
        <v>68</v>
      </c>
      <c r="C151" s="3081"/>
      <c r="D151" s="3083"/>
      <c r="E151" s="3084"/>
      <c r="F151" s="3085"/>
      <c r="G151" s="3089"/>
      <c r="H151" s="3090"/>
      <c r="I151" s="1385"/>
      <c r="J151" s="1386"/>
      <c r="K151" s="1385"/>
      <c r="L151" s="1386"/>
      <c r="M151" s="3093"/>
      <c r="N151" s="3094"/>
      <c r="O151" s="3097"/>
      <c r="P151" s="3098"/>
      <c r="Q151" s="3098"/>
      <c r="R151" s="3090"/>
      <c r="S151" s="3058"/>
      <c r="T151" s="3059"/>
      <c r="U151" s="3059"/>
      <c r="V151" s="3059"/>
      <c r="W151" s="3060"/>
      <c r="X151" s="1405" t="s">
        <v>2341</v>
      </c>
      <c r="Z151" s="1406"/>
      <c r="AA151" s="1398"/>
      <c r="AB151" s="1399"/>
      <c r="AC151" s="1399"/>
      <c r="AD151" s="1399"/>
      <c r="AE151" s="1399"/>
      <c r="AF151" s="1399"/>
      <c r="AG151" s="1400"/>
      <c r="AH151" s="1398"/>
      <c r="AI151" s="1399"/>
      <c r="AJ151" s="1399"/>
      <c r="AK151" s="1399"/>
      <c r="AL151" s="1399"/>
      <c r="AM151" s="1399"/>
      <c r="AN151" s="1400"/>
      <c r="AO151" s="1398"/>
      <c r="AP151" s="1399"/>
      <c r="AQ151" s="1399"/>
      <c r="AR151" s="1399"/>
      <c r="AS151" s="1399"/>
      <c r="AT151" s="1399"/>
      <c r="AU151" s="1400"/>
      <c r="AV151" s="1398"/>
      <c r="AW151" s="1399"/>
      <c r="AX151" s="1399"/>
      <c r="AY151" s="1399"/>
      <c r="AZ151" s="1399"/>
      <c r="BA151" s="1399"/>
      <c r="BB151" s="1400"/>
      <c r="BC151" s="1398"/>
      <c r="BD151" s="1399"/>
      <c r="BE151" s="1401"/>
      <c r="BF151" s="3064"/>
      <c r="BG151" s="3065"/>
      <c r="BH151" s="3066"/>
      <c r="BI151" s="3067"/>
      <c r="BJ151" s="3068"/>
      <c r="BK151" s="3069"/>
      <c r="BL151" s="3069"/>
      <c r="BM151" s="3069"/>
      <c r="BN151" s="3070"/>
    </row>
    <row r="152" spans="2:66" ht="20.25" customHeight="1" x14ac:dyDescent="0.2">
      <c r="B152" s="3107"/>
      <c r="C152" s="3108"/>
      <c r="D152" s="3109"/>
      <c r="E152" s="3084"/>
      <c r="F152" s="3085"/>
      <c r="G152" s="3110"/>
      <c r="H152" s="3111"/>
      <c r="I152" s="1407"/>
      <c r="J152" s="1408">
        <f>G151</f>
        <v>0</v>
      </c>
      <c r="K152" s="1407"/>
      <c r="L152" s="1408">
        <f>M151</f>
        <v>0</v>
      </c>
      <c r="M152" s="3112"/>
      <c r="N152" s="3113"/>
      <c r="O152" s="3114"/>
      <c r="P152" s="3115"/>
      <c r="Q152" s="3115"/>
      <c r="R152" s="3111"/>
      <c r="S152" s="3058"/>
      <c r="T152" s="3059"/>
      <c r="U152" s="3059"/>
      <c r="V152" s="3059"/>
      <c r="W152" s="3060"/>
      <c r="X152" s="1402" t="s">
        <v>2344</v>
      </c>
      <c r="Y152" s="1403"/>
      <c r="Z152" s="1404"/>
      <c r="AA152" s="1390" t="str">
        <f>IF(AA151="","",VLOOKUP(AA151,'シフト記号表（従来型・ユニット型共通）'!$C$6:$L$47,10,FALSE))</f>
        <v/>
      </c>
      <c r="AB152" s="1391" t="str">
        <f>IF(AB151="","",VLOOKUP(AB151,'シフト記号表（従来型・ユニット型共通）'!$C$6:$L$47,10,FALSE))</f>
        <v/>
      </c>
      <c r="AC152" s="1391" t="str">
        <f>IF(AC151="","",VLOOKUP(AC151,'シフト記号表（従来型・ユニット型共通）'!$C$6:$L$47,10,FALSE))</f>
        <v/>
      </c>
      <c r="AD152" s="1391" t="str">
        <f>IF(AD151="","",VLOOKUP(AD151,'シフト記号表（従来型・ユニット型共通）'!$C$6:$L$47,10,FALSE))</f>
        <v/>
      </c>
      <c r="AE152" s="1391" t="str">
        <f>IF(AE151="","",VLOOKUP(AE151,'シフト記号表（従来型・ユニット型共通）'!$C$6:$L$47,10,FALSE))</f>
        <v/>
      </c>
      <c r="AF152" s="1391" t="str">
        <f>IF(AF151="","",VLOOKUP(AF151,'シフト記号表（従来型・ユニット型共通）'!$C$6:$L$47,10,FALSE))</f>
        <v/>
      </c>
      <c r="AG152" s="1392" t="str">
        <f>IF(AG151="","",VLOOKUP(AG151,'シフト記号表（従来型・ユニット型共通）'!$C$6:$L$47,10,FALSE))</f>
        <v/>
      </c>
      <c r="AH152" s="1390" t="str">
        <f>IF(AH151="","",VLOOKUP(AH151,'シフト記号表（従来型・ユニット型共通）'!$C$6:$L$47,10,FALSE))</f>
        <v/>
      </c>
      <c r="AI152" s="1391" t="str">
        <f>IF(AI151="","",VLOOKUP(AI151,'シフト記号表（従来型・ユニット型共通）'!$C$6:$L$47,10,FALSE))</f>
        <v/>
      </c>
      <c r="AJ152" s="1391" t="str">
        <f>IF(AJ151="","",VLOOKUP(AJ151,'シフト記号表（従来型・ユニット型共通）'!$C$6:$L$47,10,FALSE))</f>
        <v/>
      </c>
      <c r="AK152" s="1391" t="str">
        <f>IF(AK151="","",VLOOKUP(AK151,'シフト記号表（従来型・ユニット型共通）'!$C$6:$L$47,10,FALSE))</f>
        <v/>
      </c>
      <c r="AL152" s="1391" t="str">
        <f>IF(AL151="","",VLOOKUP(AL151,'シフト記号表（従来型・ユニット型共通）'!$C$6:$L$47,10,FALSE))</f>
        <v/>
      </c>
      <c r="AM152" s="1391" t="str">
        <f>IF(AM151="","",VLOOKUP(AM151,'シフト記号表（従来型・ユニット型共通）'!$C$6:$L$47,10,FALSE))</f>
        <v/>
      </c>
      <c r="AN152" s="1392" t="str">
        <f>IF(AN151="","",VLOOKUP(AN151,'シフト記号表（従来型・ユニット型共通）'!$C$6:$L$47,10,FALSE))</f>
        <v/>
      </c>
      <c r="AO152" s="1390" t="str">
        <f>IF(AO151="","",VLOOKUP(AO151,'シフト記号表（従来型・ユニット型共通）'!$C$6:$L$47,10,FALSE))</f>
        <v/>
      </c>
      <c r="AP152" s="1391" t="str">
        <f>IF(AP151="","",VLOOKUP(AP151,'シフト記号表（従来型・ユニット型共通）'!$C$6:$L$47,10,FALSE))</f>
        <v/>
      </c>
      <c r="AQ152" s="1391" t="str">
        <f>IF(AQ151="","",VLOOKUP(AQ151,'シフト記号表（従来型・ユニット型共通）'!$C$6:$L$47,10,FALSE))</f>
        <v/>
      </c>
      <c r="AR152" s="1391" t="str">
        <f>IF(AR151="","",VLOOKUP(AR151,'シフト記号表（従来型・ユニット型共通）'!$C$6:$L$47,10,FALSE))</f>
        <v/>
      </c>
      <c r="AS152" s="1391" t="str">
        <f>IF(AS151="","",VLOOKUP(AS151,'シフト記号表（従来型・ユニット型共通）'!$C$6:$L$47,10,FALSE))</f>
        <v/>
      </c>
      <c r="AT152" s="1391" t="str">
        <f>IF(AT151="","",VLOOKUP(AT151,'シフト記号表（従来型・ユニット型共通）'!$C$6:$L$47,10,FALSE))</f>
        <v/>
      </c>
      <c r="AU152" s="1392" t="str">
        <f>IF(AU151="","",VLOOKUP(AU151,'シフト記号表（従来型・ユニット型共通）'!$C$6:$L$47,10,FALSE))</f>
        <v/>
      </c>
      <c r="AV152" s="1390" t="str">
        <f>IF(AV151="","",VLOOKUP(AV151,'シフト記号表（従来型・ユニット型共通）'!$C$6:$L$47,10,FALSE))</f>
        <v/>
      </c>
      <c r="AW152" s="1391" t="str">
        <f>IF(AW151="","",VLOOKUP(AW151,'シフト記号表（従来型・ユニット型共通）'!$C$6:$L$47,10,FALSE))</f>
        <v/>
      </c>
      <c r="AX152" s="1391" t="str">
        <f>IF(AX151="","",VLOOKUP(AX151,'シフト記号表（従来型・ユニット型共通）'!$C$6:$L$47,10,FALSE))</f>
        <v/>
      </c>
      <c r="AY152" s="1391" t="str">
        <f>IF(AY151="","",VLOOKUP(AY151,'シフト記号表（従来型・ユニット型共通）'!$C$6:$L$47,10,FALSE))</f>
        <v/>
      </c>
      <c r="AZ152" s="1391" t="str">
        <f>IF(AZ151="","",VLOOKUP(AZ151,'シフト記号表（従来型・ユニット型共通）'!$C$6:$L$47,10,FALSE))</f>
        <v/>
      </c>
      <c r="BA152" s="1391" t="str">
        <f>IF(BA151="","",VLOOKUP(BA151,'シフト記号表（従来型・ユニット型共通）'!$C$6:$L$47,10,FALSE))</f>
        <v/>
      </c>
      <c r="BB152" s="1392" t="str">
        <f>IF(BB151="","",VLOOKUP(BB151,'シフト記号表（従来型・ユニット型共通）'!$C$6:$L$47,10,FALSE))</f>
        <v/>
      </c>
      <c r="BC152" s="1390" t="str">
        <f>IF(BC151="","",VLOOKUP(BC151,'シフト記号表（従来型・ユニット型共通）'!$C$6:$L$47,10,FALSE))</f>
        <v/>
      </c>
      <c r="BD152" s="1391" t="str">
        <f>IF(BD151="","",VLOOKUP(BD151,'シフト記号表（従来型・ユニット型共通）'!$C$6:$L$47,10,FALSE))</f>
        <v/>
      </c>
      <c r="BE152" s="1391" t="str">
        <f>IF(BE151="","",VLOOKUP(BE151,'シフト記号表（従来型・ユニット型共通）'!$C$6:$L$47,10,FALSE))</f>
        <v/>
      </c>
      <c r="BF152" s="3104">
        <f>IF($BI$3="４週",SUM(AA152:BB152),IF($BI$3="暦月",SUM(AA152:BE152),""))</f>
        <v>0</v>
      </c>
      <c r="BG152" s="3105"/>
      <c r="BH152" s="3106">
        <f>IF($BI$3="４週",BF152/4,IF($BI$3="暦月",(BF152/($BI$8/7)),""))</f>
        <v>0</v>
      </c>
      <c r="BI152" s="3105"/>
      <c r="BJ152" s="3101"/>
      <c r="BK152" s="3102"/>
      <c r="BL152" s="3102"/>
      <c r="BM152" s="3102"/>
      <c r="BN152" s="3103"/>
    </row>
    <row r="153" spans="2:66" ht="20.25" customHeight="1" x14ac:dyDescent="0.2">
      <c r="B153" s="3079">
        <f>B151+1</f>
        <v>69</v>
      </c>
      <c r="C153" s="3081"/>
      <c r="D153" s="3083"/>
      <c r="E153" s="3084"/>
      <c r="F153" s="3085"/>
      <c r="G153" s="3089"/>
      <c r="H153" s="3090"/>
      <c r="I153" s="1385"/>
      <c r="J153" s="1386"/>
      <c r="K153" s="1385"/>
      <c r="L153" s="1386"/>
      <c r="M153" s="3093"/>
      <c r="N153" s="3094"/>
      <c r="O153" s="3097"/>
      <c r="P153" s="3098"/>
      <c r="Q153" s="3098"/>
      <c r="R153" s="3090"/>
      <c r="S153" s="3058"/>
      <c r="T153" s="3059"/>
      <c r="U153" s="3059"/>
      <c r="V153" s="3059"/>
      <c r="W153" s="3060"/>
      <c r="X153" s="1405" t="s">
        <v>2341</v>
      </c>
      <c r="Z153" s="1406"/>
      <c r="AA153" s="1398"/>
      <c r="AB153" s="1399"/>
      <c r="AC153" s="1399"/>
      <c r="AD153" s="1399"/>
      <c r="AE153" s="1399"/>
      <c r="AF153" s="1399"/>
      <c r="AG153" s="1400"/>
      <c r="AH153" s="1398"/>
      <c r="AI153" s="1399"/>
      <c r="AJ153" s="1399"/>
      <c r="AK153" s="1399"/>
      <c r="AL153" s="1399"/>
      <c r="AM153" s="1399"/>
      <c r="AN153" s="1400"/>
      <c r="AO153" s="1398"/>
      <c r="AP153" s="1399"/>
      <c r="AQ153" s="1399"/>
      <c r="AR153" s="1399"/>
      <c r="AS153" s="1399"/>
      <c r="AT153" s="1399"/>
      <c r="AU153" s="1400"/>
      <c r="AV153" s="1398"/>
      <c r="AW153" s="1399"/>
      <c r="AX153" s="1399"/>
      <c r="AY153" s="1399"/>
      <c r="AZ153" s="1399"/>
      <c r="BA153" s="1399"/>
      <c r="BB153" s="1400"/>
      <c r="BC153" s="1398"/>
      <c r="BD153" s="1399"/>
      <c r="BE153" s="1401"/>
      <c r="BF153" s="3064"/>
      <c r="BG153" s="3065"/>
      <c r="BH153" s="3066"/>
      <c r="BI153" s="3067"/>
      <c r="BJ153" s="3068"/>
      <c r="BK153" s="3069"/>
      <c r="BL153" s="3069"/>
      <c r="BM153" s="3069"/>
      <c r="BN153" s="3070"/>
    </row>
    <row r="154" spans="2:66" ht="20.25" customHeight="1" x14ac:dyDescent="0.2">
      <c r="B154" s="3107"/>
      <c r="C154" s="3108"/>
      <c r="D154" s="3109"/>
      <c r="E154" s="3084"/>
      <c r="F154" s="3085"/>
      <c r="G154" s="3110"/>
      <c r="H154" s="3111"/>
      <c r="I154" s="1407"/>
      <c r="J154" s="1408">
        <f>G153</f>
        <v>0</v>
      </c>
      <c r="K154" s="1407"/>
      <c r="L154" s="1408">
        <f>M153</f>
        <v>0</v>
      </c>
      <c r="M154" s="3112"/>
      <c r="N154" s="3113"/>
      <c r="O154" s="3114"/>
      <c r="P154" s="3115"/>
      <c r="Q154" s="3115"/>
      <c r="R154" s="3111"/>
      <c r="S154" s="3058"/>
      <c r="T154" s="3059"/>
      <c r="U154" s="3059"/>
      <c r="V154" s="3059"/>
      <c r="W154" s="3060"/>
      <c r="X154" s="1402" t="s">
        <v>2344</v>
      </c>
      <c r="Y154" s="1403"/>
      <c r="Z154" s="1404"/>
      <c r="AA154" s="1390" t="str">
        <f>IF(AA153="","",VLOOKUP(AA153,'シフト記号表（従来型・ユニット型共通）'!$C$6:$L$47,10,FALSE))</f>
        <v/>
      </c>
      <c r="AB154" s="1391" t="str">
        <f>IF(AB153="","",VLOOKUP(AB153,'シフト記号表（従来型・ユニット型共通）'!$C$6:$L$47,10,FALSE))</f>
        <v/>
      </c>
      <c r="AC154" s="1391" t="str">
        <f>IF(AC153="","",VLOOKUP(AC153,'シフト記号表（従来型・ユニット型共通）'!$C$6:$L$47,10,FALSE))</f>
        <v/>
      </c>
      <c r="AD154" s="1391" t="str">
        <f>IF(AD153="","",VLOOKUP(AD153,'シフト記号表（従来型・ユニット型共通）'!$C$6:$L$47,10,FALSE))</f>
        <v/>
      </c>
      <c r="AE154" s="1391" t="str">
        <f>IF(AE153="","",VLOOKUP(AE153,'シフト記号表（従来型・ユニット型共通）'!$C$6:$L$47,10,FALSE))</f>
        <v/>
      </c>
      <c r="AF154" s="1391" t="str">
        <f>IF(AF153="","",VLOOKUP(AF153,'シフト記号表（従来型・ユニット型共通）'!$C$6:$L$47,10,FALSE))</f>
        <v/>
      </c>
      <c r="AG154" s="1392" t="str">
        <f>IF(AG153="","",VLOOKUP(AG153,'シフト記号表（従来型・ユニット型共通）'!$C$6:$L$47,10,FALSE))</f>
        <v/>
      </c>
      <c r="AH154" s="1390" t="str">
        <f>IF(AH153="","",VLOOKUP(AH153,'シフト記号表（従来型・ユニット型共通）'!$C$6:$L$47,10,FALSE))</f>
        <v/>
      </c>
      <c r="AI154" s="1391" t="str">
        <f>IF(AI153="","",VLOOKUP(AI153,'シフト記号表（従来型・ユニット型共通）'!$C$6:$L$47,10,FALSE))</f>
        <v/>
      </c>
      <c r="AJ154" s="1391" t="str">
        <f>IF(AJ153="","",VLOOKUP(AJ153,'シフト記号表（従来型・ユニット型共通）'!$C$6:$L$47,10,FALSE))</f>
        <v/>
      </c>
      <c r="AK154" s="1391" t="str">
        <f>IF(AK153="","",VLOOKUP(AK153,'シフト記号表（従来型・ユニット型共通）'!$C$6:$L$47,10,FALSE))</f>
        <v/>
      </c>
      <c r="AL154" s="1391" t="str">
        <f>IF(AL153="","",VLOOKUP(AL153,'シフト記号表（従来型・ユニット型共通）'!$C$6:$L$47,10,FALSE))</f>
        <v/>
      </c>
      <c r="AM154" s="1391" t="str">
        <f>IF(AM153="","",VLOOKUP(AM153,'シフト記号表（従来型・ユニット型共通）'!$C$6:$L$47,10,FALSE))</f>
        <v/>
      </c>
      <c r="AN154" s="1392" t="str">
        <f>IF(AN153="","",VLOOKUP(AN153,'シフト記号表（従来型・ユニット型共通）'!$C$6:$L$47,10,FALSE))</f>
        <v/>
      </c>
      <c r="AO154" s="1390" t="str">
        <f>IF(AO153="","",VLOOKUP(AO153,'シフト記号表（従来型・ユニット型共通）'!$C$6:$L$47,10,FALSE))</f>
        <v/>
      </c>
      <c r="AP154" s="1391" t="str">
        <f>IF(AP153="","",VLOOKUP(AP153,'シフト記号表（従来型・ユニット型共通）'!$C$6:$L$47,10,FALSE))</f>
        <v/>
      </c>
      <c r="AQ154" s="1391" t="str">
        <f>IF(AQ153="","",VLOOKUP(AQ153,'シフト記号表（従来型・ユニット型共通）'!$C$6:$L$47,10,FALSE))</f>
        <v/>
      </c>
      <c r="AR154" s="1391" t="str">
        <f>IF(AR153="","",VLOOKUP(AR153,'シフト記号表（従来型・ユニット型共通）'!$C$6:$L$47,10,FALSE))</f>
        <v/>
      </c>
      <c r="AS154" s="1391" t="str">
        <f>IF(AS153="","",VLOOKUP(AS153,'シフト記号表（従来型・ユニット型共通）'!$C$6:$L$47,10,FALSE))</f>
        <v/>
      </c>
      <c r="AT154" s="1391" t="str">
        <f>IF(AT153="","",VLOOKUP(AT153,'シフト記号表（従来型・ユニット型共通）'!$C$6:$L$47,10,FALSE))</f>
        <v/>
      </c>
      <c r="AU154" s="1392" t="str">
        <f>IF(AU153="","",VLOOKUP(AU153,'シフト記号表（従来型・ユニット型共通）'!$C$6:$L$47,10,FALSE))</f>
        <v/>
      </c>
      <c r="AV154" s="1390" t="str">
        <f>IF(AV153="","",VLOOKUP(AV153,'シフト記号表（従来型・ユニット型共通）'!$C$6:$L$47,10,FALSE))</f>
        <v/>
      </c>
      <c r="AW154" s="1391" t="str">
        <f>IF(AW153="","",VLOOKUP(AW153,'シフト記号表（従来型・ユニット型共通）'!$C$6:$L$47,10,FALSE))</f>
        <v/>
      </c>
      <c r="AX154" s="1391" t="str">
        <f>IF(AX153="","",VLOOKUP(AX153,'シフト記号表（従来型・ユニット型共通）'!$C$6:$L$47,10,FALSE))</f>
        <v/>
      </c>
      <c r="AY154" s="1391" t="str">
        <f>IF(AY153="","",VLOOKUP(AY153,'シフト記号表（従来型・ユニット型共通）'!$C$6:$L$47,10,FALSE))</f>
        <v/>
      </c>
      <c r="AZ154" s="1391" t="str">
        <f>IF(AZ153="","",VLOOKUP(AZ153,'シフト記号表（従来型・ユニット型共通）'!$C$6:$L$47,10,FALSE))</f>
        <v/>
      </c>
      <c r="BA154" s="1391" t="str">
        <f>IF(BA153="","",VLOOKUP(BA153,'シフト記号表（従来型・ユニット型共通）'!$C$6:$L$47,10,FALSE))</f>
        <v/>
      </c>
      <c r="BB154" s="1392" t="str">
        <f>IF(BB153="","",VLOOKUP(BB153,'シフト記号表（従来型・ユニット型共通）'!$C$6:$L$47,10,FALSE))</f>
        <v/>
      </c>
      <c r="BC154" s="1390" t="str">
        <f>IF(BC153="","",VLOOKUP(BC153,'シフト記号表（従来型・ユニット型共通）'!$C$6:$L$47,10,FALSE))</f>
        <v/>
      </c>
      <c r="BD154" s="1391" t="str">
        <f>IF(BD153="","",VLOOKUP(BD153,'シフト記号表（従来型・ユニット型共通）'!$C$6:$L$47,10,FALSE))</f>
        <v/>
      </c>
      <c r="BE154" s="1391" t="str">
        <f>IF(BE153="","",VLOOKUP(BE153,'シフト記号表（従来型・ユニット型共通）'!$C$6:$L$47,10,FALSE))</f>
        <v/>
      </c>
      <c r="BF154" s="3104">
        <f>IF($BI$3="４週",SUM(AA154:BB154),IF($BI$3="暦月",SUM(AA154:BE154),""))</f>
        <v>0</v>
      </c>
      <c r="BG154" s="3105"/>
      <c r="BH154" s="3106">
        <f>IF($BI$3="４週",BF154/4,IF($BI$3="暦月",(BF154/($BI$8/7)),""))</f>
        <v>0</v>
      </c>
      <c r="BI154" s="3105"/>
      <c r="BJ154" s="3101"/>
      <c r="BK154" s="3102"/>
      <c r="BL154" s="3102"/>
      <c r="BM154" s="3102"/>
      <c r="BN154" s="3103"/>
    </row>
    <row r="155" spans="2:66" ht="20.25" customHeight="1" x14ac:dyDescent="0.2">
      <c r="B155" s="3079">
        <f>B153+1</f>
        <v>70</v>
      </c>
      <c r="C155" s="3081"/>
      <c r="D155" s="3083"/>
      <c r="E155" s="3084"/>
      <c r="F155" s="3085"/>
      <c r="G155" s="3089"/>
      <c r="H155" s="3090"/>
      <c r="I155" s="1385"/>
      <c r="J155" s="1386"/>
      <c r="K155" s="1385"/>
      <c r="L155" s="1386"/>
      <c r="M155" s="3093"/>
      <c r="N155" s="3094"/>
      <c r="O155" s="3097"/>
      <c r="P155" s="3098"/>
      <c r="Q155" s="3098"/>
      <c r="R155" s="3090"/>
      <c r="S155" s="3058"/>
      <c r="T155" s="3059"/>
      <c r="U155" s="3059"/>
      <c r="V155" s="3059"/>
      <c r="W155" s="3060"/>
      <c r="X155" s="1405" t="s">
        <v>2341</v>
      </c>
      <c r="Z155" s="1406"/>
      <c r="AA155" s="1398"/>
      <c r="AB155" s="1399"/>
      <c r="AC155" s="1399"/>
      <c r="AD155" s="1399"/>
      <c r="AE155" s="1399"/>
      <c r="AF155" s="1399"/>
      <c r="AG155" s="1400"/>
      <c r="AH155" s="1398"/>
      <c r="AI155" s="1399"/>
      <c r="AJ155" s="1399"/>
      <c r="AK155" s="1399"/>
      <c r="AL155" s="1399"/>
      <c r="AM155" s="1399"/>
      <c r="AN155" s="1400"/>
      <c r="AO155" s="1398"/>
      <c r="AP155" s="1399"/>
      <c r="AQ155" s="1399"/>
      <c r="AR155" s="1399"/>
      <c r="AS155" s="1399"/>
      <c r="AT155" s="1399"/>
      <c r="AU155" s="1400"/>
      <c r="AV155" s="1398"/>
      <c r="AW155" s="1399"/>
      <c r="AX155" s="1399"/>
      <c r="AY155" s="1399"/>
      <c r="AZ155" s="1399"/>
      <c r="BA155" s="1399"/>
      <c r="BB155" s="1400"/>
      <c r="BC155" s="1398"/>
      <c r="BD155" s="1399"/>
      <c r="BE155" s="1401"/>
      <c r="BF155" s="3064"/>
      <c r="BG155" s="3065"/>
      <c r="BH155" s="3066"/>
      <c r="BI155" s="3067"/>
      <c r="BJ155" s="3068"/>
      <c r="BK155" s="3069"/>
      <c r="BL155" s="3069"/>
      <c r="BM155" s="3069"/>
      <c r="BN155" s="3070"/>
    </row>
    <row r="156" spans="2:66" ht="20.25" customHeight="1" x14ac:dyDescent="0.2">
      <c r="B156" s="3107"/>
      <c r="C156" s="3108"/>
      <c r="D156" s="3109"/>
      <c r="E156" s="3084"/>
      <c r="F156" s="3085"/>
      <c r="G156" s="3110"/>
      <c r="H156" s="3111"/>
      <c r="I156" s="1407"/>
      <c r="J156" s="1408">
        <f>G155</f>
        <v>0</v>
      </c>
      <c r="K156" s="1407"/>
      <c r="L156" s="1408">
        <f>M155</f>
        <v>0</v>
      </c>
      <c r="M156" s="3112"/>
      <c r="N156" s="3113"/>
      <c r="O156" s="3114"/>
      <c r="P156" s="3115"/>
      <c r="Q156" s="3115"/>
      <c r="R156" s="3111"/>
      <c r="S156" s="3058"/>
      <c r="T156" s="3059"/>
      <c r="U156" s="3059"/>
      <c r="V156" s="3059"/>
      <c r="W156" s="3060"/>
      <c r="X156" s="1402" t="s">
        <v>2344</v>
      </c>
      <c r="Y156" s="1403"/>
      <c r="Z156" s="1404"/>
      <c r="AA156" s="1390" t="str">
        <f>IF(AA155="","",VLOOKUP(AA155,'シフト記号表（従来型・ユニット型共通）'!$C$6:$L$47,10,FALSE))</f>
        <v/>
      </c>
      <c r="AB156" s="1391" t="str">
        <f>IF(AB155="","",VLOOKUP(AB155,'シフト記号表（従来型・ユニット型共通）'!$C$6:$L$47,10,FALSE))</f>
        <v/>
      </c>
      <c r="AC156" s="1391" t="str">
        <f>IF(AC155="","",VLOOKUP(AC155,'シフト記号表（従来型・ユニット型共通）'!$C$6:$L$47,10,FALSE))</f>
        <v/>
      </c>
      <c r="AD156" s="1391" t="str">
        <f>IF(AD155="","",VLOOKUP(AD155,'シフト記号表（従来型・ユニット型共通）'!$C$6:$L$47,10,FALSE))</f>
        <v/>
      </c>
      <c r="AE156" s="1391" t="str">
        <f>IF(AE155="","",VLOOKUP(AE155,'シフト記号表（従来型・ユニット型共通）'!$C$6:$L$47,10,FALSE))</f>
        <v/>
      </c>
      <c r="AF156" s="1391" t="str">
        <f>IF(AF155="","",VLOOKUP(AF155,'シフト記号表（従来型・ユニット型共通）'!$C$6:$L$47,10,FALSE))</f>
        <v/>
      </c>
      <c r="AG156" s="1392" t="str">
        <f>IF(AG155="","",VLOOKUP(AG155,'シフト記号表（従来型・ユニット型共通）'!$C$6:$L$47,10,FALSE))</f>
        <v/>
      </c>
      <c r="AH156" s="1390" t="str">
        <f>IF(AH155="","",VLOOKUP(AH155,'シフト記号表（従来型・ユニット型共通）'!$C$6:$L$47,10,FALSE))</f>
        <v/>
      </c>
      <c r="AI156" s="1391" t="str">
        <f>IF(AI155="","",VLOOKUP(AI155,'シフト記号表（従来型・ユニット型共通）'!$C$6:$L$47,10,FALSE))</f>
        <v/>
      </c>
      <c r="AJ156" s="1391" t="str">
        <f>IF(AJ155="","",VLOOKUP(AJ155,'シフト記号表（従来型・ユニット型共通）'!$C$6:$L$47,10,FALSE))</f>
        <v/>
      </c>
      <c r="AK156" s="1391" t="str">
        <f>IF(AK155="","",VLOOKUP(AK155,'シフト記号表（従来型・ユニット型共通）'!$C$6:$L$47,10,FALSE))</f>
        <v/>
      </c>
      <c r="AL156" s="1391" t="str">
        <f>IF(AL155="","",VLOOKUP(AL155,'シフト記号表（従来型・ユニット型共通）'!$C$6:$L$47,10,FALSE))</f>
        <v/>
      </c>
      <c r="AM156" s="1391" t="str">
        <f>IF(AM155="","",VLOOKUP(AM155,'シフト記号表（従来型・ユニット型共通）'!$C$6:$L$47,10,FALSE))</f>
        <v/>
      </c>
      <c r="AN156" s="1392" t="str">
        <f>IF(AN155="","",VLOOKUP(AN155,'シフト記号表（従来型・ユニット型共通）'!$C$6:$L$47,10,FALSE))</f>
        <v/>
      </c>
      <c r="AO156" s="1390" t="str">
        <f>IF(AO155="","",VLOOKUP(AO155,'シフト記号表（従来型・ユニット型共通）'!$C$6:$L$47,10,FALSE))</f>
        <v/>
      </c>
      <c r="AP156" s="1391" t="str">
        <f>IF(AP155="","",VLOOKUP(AP155,'シフト記号表（従来型・ユニット型共通）'!$C$6:$L$47,10,FALSE))</f>
        <v/>
      </c>
      <c r="AQ156" s="1391" t="str">
        <f>IF(AQ155="","",VLOOKUP(AQ155,'シフト記号表（従来型・ユニット型共通）'!$C$6:$L$47,10,FALSE))</f>
        <v/>
      </c>
      <c r="AR156" s="1391" t="str">
        <f>IF(AR155="","",VLOOKUP(AR155,'シフト記号表（従来型・ユニット型共通）'!$C$6:$L$47,10,FALSE))</f>
        <v/>
      </c>
      <c r="AS156" s="1391" t="str">
        <f>IF(AS155="","",VLOOKUP(AS155,'シフト記号表（従来型・ユニット型共通）'!$C$6:$L$47,10,FALSE))</f>
        <v/>
      </c>
      <c r="AT156" s="1391" t="str">
        <f>IF(AT155="","",VLOOKUP(AT155,'シフト記号表（従来型・ユニット型共通）'!$C$6:$L$47,10,FALSE))</f>
        <v/>
      </c>
      <c r="AU156" s="1392" t="str">
        <f>IF(AU155="","",VLOOKUP(AU155,'シフト記号表（従来型・ユニット型共通）'!$C$6:$L$47,10,FALSE))</f>
        <v/>
      </c>
      <c r="AV156" s="1390" t="str">
        <f>IF(AV155="","",VLOOKUP(AV155,'シフト記号表（従来型・ユニット型共通）'!$C$6:$L$47,10,FALSE))</f>
        <v/>
      </c>
      <c r="AW156" s="1391" t="str">
        <f>IF(AW155="","",VLOOKUP(AW155,'シフト記号表（従来型・ユニット型共通）'!$C$6:$L$47,10,FALSE))</f>
        <v/>
      </c>
      <c r="AX156" s="1391" t="str">
        <f>IF(AX155="","",VLOOKUP(AX155,'シフト記号表（従来型・ユニット型共通）'!$C$6:$L$47,10,FALSE))</f>
        <v/>
      </c>
      <c r="AY156" s="1391" t="str">
        <f>IF(AY155="","",VLOOKUP(AY155,'シフト記号表（従来型・ユニット型共通）'!$C$6:$L$47,10,FALSE))</f>
        <v/>
      </c>
      <c r="AZ156" s="1391" t="str">
        <f>IF(AZ155="","",VLOOKUP(AZ155,'シフト記号表（従来型・ユニット型共通）'!$C$6:$L$47,10,FALSE))</f>
        <v/>
      </c>
      <c r="BA156" s="1391" t="str">
        <f>IF(BA155="","",VLOOKUP(BA155,'シフト記号表（従来型・ユニット型共通）'!$C$6:$L$47,10,FALSE))</f>
        <v/>
      </c>
      <c r="BB156" s="1392" t="str">
        <f>IF(BB155="","",VLOOKUP(BB155,'シフト記号表（従来型・ユニット型共通）'!$C$6:$L$47,10,FALSE))</f>
        <v/>
      </c>
      <c r="BC156" s="1390" t="str">
        <f>IF(BC155="","",VLOOKUP(BC155,'シフト記号表（従来型・ユニット型共通）'!$C$6:$L$47,10,FALSE))</f>
        <v/>
      </c>
      <c r="BD156" s="1391" t="str">
        <f>IF(BD155="","",VLOOKUP(BD155,'シフト記号表（従来型・ユニット型共通）'!$C$6:$L$47,10,FALSE))</f>
        <v/>
      </c>
      <c r="BE156" s="1391" t="str">
        <f>IF(BE155="","",VLOOKUP(BE155,'シフト記号表（従来型・ユニット型共通）'!$C$6:$L$47,10,FALSE))</f>
        <v/>
      </c>
      <c r="BF156" s="3104">
        <f>IF($BI$3="４週",SUM(AA156:BB156),IF($BI$3="暦月",SUM(AA156:BE156),""))</f>
        <v>0</v>
      </c>
      <c r="BG156" s="3105"/>
      <c r="BH156" s="3106">
        <f>IF($BI$3="４週",BF156/4,IF($BI$3="暦月",(BF156/($BI$8/7)),""))</f>
        <v>0</v>
      </c>
      <c r="BI156" s="3105"/>
      <c r="BJ156" s="3101"/>
      <c r="BK156" s="3102"/>
      <c r="BL156" s="3102"/>
      <c r="BM156" s="3102"/>
      <c r="BN156" s="3103"/>
    </row>
    <row r="157" spans="2:66" ht="20.25" customHeight="1" x14ac:dyDescent="0.2">
      <c r="B157" s="3079">
        <f>B155+1</f>
        <v>71</v>
      </c>
      <c r="C157" s="3081"/>
      <c r="D157" s="3083"/>
      <c r="E157" s="3084"/>
      <c r="F157" s="3085"/>
      <c r="G157" s="3089"/>
      <c r="H157" s="3090"/>
      <c r="I157" s="1385"/>
      <c r="J157" s="1386"/>
      <c r="K157" s="1385"/>
      <c r="L157" s="1386"/>
      <c r="M157" s="3093"/>
      <c r="N157" s="3094"/>
      <c r="O157" s="3097"/>
      <c r="P157" s="3098"/>
      <c r="Q157" s="3098"/>
      <c r="R157" s="3090"/>
      <c r="S157" s="3058"/>
      <c r="T157" s="3059"/>
      <c r="U157" s="3059"/>
      <c r="V157" s="3059"/>
      <c r="W157" s="3060"/>
      <c r="X157" s="1405" t="s">
        <v>2341</v>
      </c>
      <c r="Z157" s="1406"/>
      <c r="AA157" s="1398"/>
      <c r="AB157" s="1399"/>
      <c r="AC157" s="1399"/>
      <c r="AD157" s="1399"/>
      <c r="AE157" s="1399"/>
      <c r="AF157" s="1399"/>
      <c r="AG157" s="1400"/>
      <c r="AH157" s="1398"/>
      <c r="AI157" s="1399"/>
      <c r="AJ157" s="1399"/>
      <c r="AK157" s="1399"/>
      <c r="AL157" s="1399"/>
      <c r="AM157" s="1399"/>
      <c r="AN157" s="1400"/>
      <c r="AO157" s="1398"/>
      <c r="AP157" s="1399"/>
      <c r="AQ157" s="1399"/>
      <c r="AR157" s="1399"/>
      <c r="AS157" s="1399"/>
      <c r="AT157" s="1399"/>
      <c r="AU157" s="1400"/>
      <c r="AV157" s="1398"/>
      <c r="AW157" s="1399"/>
      <c r="AX157" s="1399"/>
      <c r="AY157" s="1399"/>
      <c r="AZ157" s="1399"/>
      <c r="BA157" s="1399"/>
      <c r="BB157" s="1400"/>
      <c r="BC157" s="1398"/>
      <c r="BD157" s="1399"/>
      <c r="BE157" s="1401"/>
      <c r="BF157" s="3064"/>
      <c r="BG157" s="3065"/>
      <c r="BH157" s="3066"/>
      <c r="BI157" s="3067"/>
      <c r="BJ157" s="3068"/>
      <c r="BK157" s="3069"/>
      <c r="BL157" s="3069"/>
      <c r="BM157" s="3069"/>
      <c r="BN157" s="3070"/>
    </row>
    <row r="158" spans="2:66" ht="20.25" customHeight="1" x14ac:dyDescent="0.2">
      <c r="B158" s="3107"/>
      <c r="C158" s="3108"/>
      <c r="D158" s="3109"/>
      <c r="E158" s="3084"/>
      <c r="F158" s="3085"/>
      <c r="G158" s="3110"/>
      <c r="H158" s="3111"/>
      <c r="I158" s="1407"/>
      <c r="J158" s="1408">
        <f>G157</f>
        <v>0</v>
      </c>
      <c r="K158" s="1407"/>
      <c r="L158" s="1408">
        <f>M157</f>
        <v>0</v>
      </c>
      <c r="M158" s="3112"/>
      <c r="N158" s="3113"/>
      <c r="O158" s="3114"/>
      <c r="P158" s="3115"/>
      <c r="Q158" s="3115"/>
      <c r="R158" s="3111"/>
      <c r="S158" s="3058"/>
      <c r="T158" s="3059"/>
      <c r="U158" s="3059"/>
      <c r="V158" s="3059"/>
      <c r="W158" s="3060"/>
      <c r="X158" s="1402" t="s">
        <v>2344</v>
      </c>
      <c r="Y158" s="1403"/>
      <c r="Z158" s="1404"/>
      <c r="AA158" s="1390" t="str">
        <f>IF(AA157="","",VLOOKUP(AA157,'シフト記号表（従来型・ユニット型共通）'!$C$6:$L$47,10,FALSE))</f>
        <v/>
      </c>
      <c r="AB158" s="1391" t="str">
        <f>IF(AB157="","",VLOOKUP(AB157,'シフト記号表（従来型・ユニット型共通）'!$C$6:$L$47,10,FALSE))</f>
        <v/>
      </c>
      <c r="AC158" s="1391" t="str">
        <f>IF(AC157="","",VLOOKUP(AC157,'シフト記号表（従来型・ユニット型共通）'!$C$6:$L$47,10,FALSE))</f>
        <v/>
      </c>
      <c r="AD158" s="1391" t="str">
        <f>IF(AD157="","",VLOOKUP(AD157,'シフト記号表（従来型・ユニット型共通）'!$C$6:$L$47,10,FALSE))</f>
        <v/>
      </c>
      <c r="AE158" s="1391" t="str">
        <f>IF(AE157="","",VLOOKUP(AE157,'シフト記号表（従来型・ユニット型共通）'!$C$6:$L$47,10,FALSE))</f>
        <v/>
      </c>
      <c r="AF158" s="1391" t="str">
        <f>IF(AF157="","",VLOOKUP(AF157,'シフト記号表（従来型・ユニット型共通）'!$C$6:$L$47,10,FALSE))</f>
        <v/>
      </c>
      <c r="AG158" s="1392" t="str">
        <f>IF(AG157="","",VLOOKUP(AG157,'シフト記号表（従来型・ユニット型共通）'!$C$6:$L$47,10,FALSE))</f>
        <v/>
      </c>
      <c r="AH158" s="1390" t="str">
        <f>IF(AH157="","",VLOOKUP(AH157,'シフト記号表（従来型・ユニット型共通）'!$C$6:$L$47,10,FALSE))</f>
        <v/>
      </c>
      <c r="AI158" s="1391" t="str">
        <f>IF(AI157="","",VLOOKUP(AI157,'シフト記号表（従来型・ユニット型共通）'!$C$6:$L$47,10,FALSE))</f>
        <v/>
      </c>
      <c r="AJ158" s="1391" t="str">
        <f>IF(AJ157="","",VLOOKUP(AJ157,'シフト記号表（従来型・ユニット型共通）'!$C$6:$L$47,10,FALSE))</f>
        <v/>
      </c>
      <c r="AK158" s="1391" t="str">
        <f>IF(AK157="","",VLOOKUP(AK157,'シフト記号表（従来型・ユニット型共通）'!$C$6:$L$47,10,FALSE))</f>
        <v/>
      </c>
      <c r="AL158" s="1391" t="str">
        <f>IF(AL157="","",VLOOKUP(AL157,'シフト記号表（従来型・ユニット型共通）'!$C$6:$L$47,10,FALSE))</f>
        <v/>
      </c>
      <c r="AM158" s="1391" t="str">
        <f>IF(AM157="","",VLOOKUP(AM157,'シフト記号表（従来型・ユニット型共通）'!$C$6:$L$47,10,FALSE))</f>
        <v/>
      </c>
      <c r="AN158" s="1392" t="str">
        <f>IF(AN157="","",VLOOKUP(AN157,'シフト記号表（従来型・ユニット型共通）'!$C$6:$L$47,10,FALSE))</f>
        <v/>
      </c>
      <c r="AO158" s="1390" t="str">
        <f>IF(AO157="","",VLOOKUP(AO157,'シフト記号表（従来型・ユニット型共通）'!$C$6:$L$47,10,FALSE))</f>
        <v/>
      </c>
      <c r="AP158" s="1391" t="str">
        <f>IF(AP157="","",VLOOKUP(AP157,'シフト記号表（従来型・ユニット型共通）'!$C$6:$L$47,10,FALSE))</f>
        <v/>
      </c>
      <c r="AQ158" s="1391" t="str">
        <f>IF(AQ157="","",VLOOKUP(AQ157,'シフト記号表（従来型・ユニット型共通）'!$C$6:$L$47,10,FALSE))</f>
        <v/>
      </c>
      <c r="AR158" s="1391" t="str">
        <f>IF(AR157="","",VLOOKUP(AR157,'シフト記号表（従来型・ユニット型共通）'!$C$6:$L$47,10,FALSE))</f>
        <v/>
      </c>
      <c r="AS158" s="1391" t="str">
        <f>IF(AS157="","",VLOOKUP(AS157,'シフト記号表（従来型・ユニット型共通）'!$C$6:$L$47,10,FALSE))</f>
        <v/>
      </c>
      <c r="AT158" s="1391" t="str">
        <f>IF(AT157="","",VLOOKUP(AT157,'シフト記号表（従来型・ユニット型共通）'!$C$6:$L$47,10,FALSE))</f>
        <v/>
      </c>
      <c r="AU158" s="1392" t="str">
        <f>IF(AU157="","",VLOOKUP(AU157,'シフト記号表（従来型・ユニット型共通）'!$C$6:$L$47,10,FALSE))</f>
        <v/>
      </c>
      <c r="AV158" s="1390" t="str">
        <f>IF(AV157="","",VLOOKUP(AV157,'シフト記号表（従来型・ユニット型共通）'!$C$6:$L$47,10,FALSE))</f>
        <v/>
      </c>
      <c r="AW158" s="1391" t="str">
        <f>IF(AW157="","",VLOOKUP(AW157,'シフト記号表（従来型・ユニット型共通）'!$C$6:$L$47,10,FALSE))</f>
        <v/>
      </c>
      <c r="AX158" s="1391" t="str">
        <f>IF(AX157="","",VLOOKUP(AX157,'シフト記号表（従来型・ユニット型共通）'!$C$6:$L$47,10,FALSE))</f>
        <v/>
      </c>
      <c r="AY158" s="1391" t="str">
        <f>IF(AY157="","",VLOOKUP(AY157,'シフト記号表（従来型・ユニット型共通）'!$C$6:$L$47,10,FALSE))</f>
        <v/>
      </c>
      <c r="AZ158" s="1391" t="str">
        <f>IF(AZ157="","",VLOOKUP(AZ157,'シフト記号表（従来型・ユニット型共通）'!$C$6:$L$47,10,FALSE))</f>
        <v/>
      </c>
      <c r="BA158" s="1391" t="str">
        <f>IF(BA157="","",VLOOKUP(BA157,'シフト記号表（従来型・ユニット型共通）'!$C$6:$L$47,10,FALSE))</f>
        <v/>
      </c>
      <c r="BB158" s="1392" t="str">
        <f>IF(BB157="","",VLOOKUP(BB157,'シフト記号表（従来型・ユニット型共通）'!$C$6:$L$47,10,FALSE))</f>
        <v/>
      </c>
      <c r="BC158" s="1390" t="str">
        <f>IF(BC157="","",VLOOKUP(BC157,'シフト記号表（従来型・ユニット型共通）'!$C$6:$L$47,10,FALSE))</f>
        <v/>
      </c>
      <c r="BD158" s="1391" t="str">
        <f>IF(BD157="","",VLOOKUP(BD157,'シフト記号表（従来型・ユニット型共通）'!$C$6:$L$47,10,FALSE))</f>
        <v/>
      </c>
      <c r="BE158" s="1391" t="str">
        <f>IF(BE157="","",VLOOKUP(BE157,'シフト記号表（従来型・ユニット型共通）'!$C$6:$L$47,10,FALSE))</f>
        <v/>
      </c>
      <c r="BF158" s="3104">
        <f>IF($BI$3="４週",SUM(AA158:BB158),IF($BI$3="暦月",SUM(AA158:BE158),""))</f>
        <v>0</v>
      </c>
      <c r="BG158" s="3105"/>
      <c r="BH158" s="3106">
        <f>IF($BI$3="４週",BF158/4,IF($BI$3="暦月",(BF158/($BI$8/7)),""))</f>
        <v>0</v>
      </c>
      <c r="BI158" s="3105"/>
      <c r="BJ158" s="3101"/>
      <c r="BK158" s="3102"/>
      <c r="BL158" s="3102"/>
      <c r="BM158" s="3102"/>
      <c r="BN158" s="3103"/>
    </row>
    <row r="159" spans="2:66" ht="20.25" customHeight="1" x14ac:dyDescent="0.2">
      <c r="B159" s="3079">
        <f>B157+1</f>
        <v>72</v>
      </c>
      <c r="C159" s="3081"/>
      <c r="D159" s="3083"/>
      <c r="E159" s="3084"/>
      <c r="F159" s="3085"/>
      <c r="G159" s="3089"/>
      <c r="H159" s="3090"/>
      <c r="I159" s="1385"/>
      <c r="J159" s="1386"/>
      <c r="K159" s="1385"/>
      <c r="L159" s="1386"/>
      <c r="M159" s="3093"/>
      <c r="N159" s="3094"/>
      <c r="O159" s="3097"/>
      <c r="P159" s="3098"/>
      <c r="Q159" s="3098"/>
      <c r="R159" s="3090"/>
      <c r="S159" s="3058"/>
      <c r="T159" s="3059"/>
      <c r="U159" s="3059"/>
      <c r="V159" s="3059"/>
      <c r="W159" s="3060"/>
      <c r="X159" s="1405" t="s">
        <v>2341</v>
      </c>
      <c r="Z159" s="1406"/>
      <c r="AA159" s="1398"/>
      <c r="AB159" s="1399"/>
      <c r="AC159" s="1399"/>
      <c r="AD159" s="1399"/>
      <c r="AE159" s="1399"/>
      <c r="AF159" s="1399"/>
      <c r="AG159" s="1400"/>
      <c r="AH159" s="1398"/>
      <c r="AI159" s="1399"/>
      <c r="AJ159" s="1399"/>
      <c r="AK159" s="1399"/>
      <c r="AL159" s="1399"/>
      <c r="AM159" s="1399"/>
      <c r="AN159" s="1400"/>
      <c r="AO159" s="1398"/>
      <c r="AP159" s="1399"/>
      <c r="AQ159" s="1399"/>
      <c r="AR159" s="1399"/>
      <c r="AS159" s="1399"/>
      <c r="AT159" s="1399"/>
      <c r="AU159" s="1400"/>
      <c r="AV159" s="1398"/>
      <c r="AW159" s="1399"/>
      <c r="AX159" s="1399"/>
      <c r="AY159" s="1399"/>
      <c r="AZ159" s="1399"/>
      <c r="BA159" s="1399"/>
      <c r="BB159" s="1400"/>
      <c r="BC159" s="1398"/>
      <c r="BD159" s="1399"/>
      <c r="BE159" s="1401"/>
      <c r="BF159" s="3064"/>
      <c r="BG159" s="3065"/>
      <c r="BH159" s="3066"/>
      <c r="BI159" s="3067"/>
      <c r="BJ159" s="3068"/>
      <c r="BK159" s="3069"/>
      <c r="BL159" s="3069"/>
      <c r="BM159" s="3069"/>
      <c r="BN159" s="3070"/>
    </row>
    <row r="160" spans="2:66" ht="20.25" customHeight="1" x14ac:dyDescent="0.2">
      <c r="B160" s="3107"/>
      <c r="C160" s="3108"/>
      <c r="D160" s="3109"/>
      <c r="E160" s="3084"/>
      <c r="F160" s="3085"/>
      <c r="G160" s="3110"/>
      <c r="H160" s="3111"/>
      <c r="I160" s="1407"/>
      <c r="J160" s="1408">
        <f>G159</f>
        <v>0</v>
      </c>
      <c r="K160" s="1407"/>
      <c r="L160" s="1408">
        <f>M159</f>
        <v>0</v>
      </c>
      <c r="M160" s="3112"/>
      <c r="N160" s="3113"/>
      <c r="O160" s="3114"/>
      <c r="P160" s="3115"/>
      <c r="Q160" s="3115"/>
      <c r="R160" s="3111"/>
      <c r="S160" s="3058"/>
      <c r="T160" s="3059"/>
      <c r="U160" s="3059"/>
      <c r="V160" s="3059"/>
      <c r="W160" s="3060"/>
      <c r="X160" s="1402" t="s">
        <v>2344</v>
      </c>
      <c r="Y160" s="1403"/>
      <c r="Z160" s="1404"/>
      <c r="AA160" s="1390" t="str">
        <f>IF(AA159="","",VLOOKUP(AA159,'シフト記号表（従来型・ユニット型共通）'!$C$6:$L$47,10,FALSE))</f>
        <v/>
      </c>
      <c r="AB160" s="1391" t="str">
        <f>IF(AB159="","",VLOOKUP(AB159,'シフト記号表（従来型・ユニット型共通）'!$C$6:$L$47,10,FALSE))</f>
        <v/>
      </c>
      <c r="AC160" s="1391" t="str">
        <f>IF(AC159="","",VLOOKUP(AC159,'シフト記号表（従来型・ユニット型共通）'!$C$6:$L$47,10,FALSE))</f>
        <v/>
      </c>
      <c r="AD160" s="1391" t="str">
        <f>IF(AD159="","",VLOOKUP(AD159,'シフト記号表（従来型・ユニット型共通）'!$C$6:$L$47,10,FALSE))</f>
        <v/>
      </c>
      <c r="AE160" s="1391" t="str">
        <f>IF(AE159="","",VLOOKUP(AE159,'シフト記号表（従来型・ユニット型共通）'!$C$6:$L$47,10,FALSE))</f>
        <v/>
      </c>
      <c r="AF160" s="1391" t="str">
        <f>IF(AF159="","",VLOOKUP(AF159,'シフト記号表（従来型・ユニット型共通）'!$C$6:$L$47,10,FALSE))</f>
        <v/>
      </c>
      <c r="AG160" s="1392" t="str">
        <f>IF(AG159="","",VLOOKUP(AG159,'シフト記号表（従来型・ユニット型共通）'!$C$6:$L$47,10,FALSE))</f>
        <v/>
      </c>
      <c r="AH160" s="1390" t="str">
        <f>IF(AH159="","",VLOOKUP(AH159,'シフト記号表（従来型・ユニット型共通）'!$C$6:$L$47,10,FALSE))</f>
        <v/>
      </c>
      <c r="AI160" s="1391" t="str">
        <f>IF(AI159="","",VLOOKUP(AI159,'シフト記号表（従来型・ユニット型共通）'!$C$6:$L$47,10,FALSE))</f>
        <v/>
      </c>
      <c r="AJ160" s="1391" t="str">
        <f>IF(AJ159="","",VLOOKUP(AJ159,'シフト記号表（従来型・ユニット型共通）'!$C$6:$L$47,10,FALSE))</f>
        <v/>
      </c>
      <c r="AK160" s="1391" t="str">
        <f>IF(AK159="","",VLOOKUP(AK159,'シフト記号表（従来型・ユニット型共通）'!$C$6:$L$47,10,FALSE))</f>
        <v/>
      </c>
      <c r="AL160" s="1391" t="str">
        <f>IF(AL159="","",VLOOKUP(AL159,'シフト記号表（従来型・ユニット型共通）'!$C$6:$L$47,10,FALSE))</f>
        <v/>
      </c>
      <c r="AM160" s="1391" t="str">
        <f>IF(AM159="","",VLOOKUP(AM159,'シフト記号表（従来型・ユニット型共通）'!$C$6:$L$47,10,FALSE))</f>
        <v/>
      </c>
      <c r="AN160" s="1392" t="str">
        <f>IF(AN159="","",VLOOKUP(AN159,'シフト記号表（従来型・ユニット型共通）'!$C$6:$L$47,10,FALSE))</f>
        <v/>
      </c>
      <c r="AO160" s="1390" t="str">
        <f>IF(AO159="","",VLOOKUP(AO159,'シフト記号表（従来型・ユニット型共通）'!$C$6:$L$47,10,FALSE))</f>
        <v/>
      </c>
      <c r="AP160" s="1391" t="str">
        <f>IF(AP159="","",VLOOKUP(AP159,'シフト記号表（従来型・ユニット型共通）'!$C$6:$L$47,10,FALSE))</f>
        <v/>
      </c>
      <c r="AQ160" s="1391" t="str">
        <f>IF(AQ159="","",VLOOKUP(AQ159,'シフト記号表（従来型・ユニット型共通）'!$C$6:$L$47,10,FALSE))</f>
        <v/>
      </c>
      <c r="AR160" s="1391" t="str">
        <f>IF(AR159="","",VLOOKUP(AR159,'シフト記号表（従来型・ユニット型共通）'!$C$6:$L$47,10,FALSE))</f>
        <v/>
      </c>
      <c r="AS160" s="1391" t="str">
        <f>IF(AS159="","",VLOOKUP(AS159,'シフト記号表（従来型・ユニット型共通）'!$C$6:$L$47,10,FALSE))</f>
        <v/>
      </c>
      <c r="AT160" s="1391" t="str">
        <f>IF(AT159="","",VLOOKUP(AT159,'シフト記号表（従来型・ユニット型共通）'!$C$6:$L$47,10,FALSE))</f>
        <v/>
      </c>
      <c r="AU160" s="1392" t="str">
        <f>IF(AU159="","",VLOOKUP(AU159,'シフト記号表（従来型・ユニット型共通）'!$C$6:$L$47,10,FALSE))</f>
        <v/>
      </c>
      <c r="AV160" s="1390" t="str">
        <f>IF(AV159="","",VLOOKUP(AV159,'シフト記号表（従来型・ユニット型共通）'!$C$6:$L$47,10,FALSE))</f>
        <v/>
      </c>
      <c r="AW160" s="1391" t="str">
        <f>IF(AW159="","",VLOOKUP(AW159,'シフト記号表（従来型・ユニット型共通）'!$C$6:$L$47,10,FALSE))</f>
        <v/>
      </c>
      <c r="AX160" s="1391" t="str">
        <f>IF(AX159="","",VLOOKUP(AX159,'シフト記号表（従来型・ユニット型共通）'!$C$6:$L$47,10,FALSE))</f>
        <v/>
      </c>
      <c r="AY160" s="1391" t="str">
        <f>IF(AY159="","",VLOOKUP(AY159,'シフト記号表（従来型・ユニット型共通）'!$C$6:$L$47,10,FALSE))</f>
        <v/>
      </c>
      <c r="AZ160" s="1391" t="str">
        <f>IF(AZ159="","",VLOOKUP(AZ159,'シフト記号表（従来型・ユニット型共通）'!$C$6:$L$47,10,FALSE))</f>
        <v/>
      </c>
      <c r="BA160" s="1391" t="str">
        <f>IF(BA159="","",VLOOKUP(BA159,'シフト記号表（従来型・ユニット型共通）'!$C$6:$L$47,10,FALSE))</f>
        <v/>
      </c>
      <c r="BB160" s="1392" t="str">
        <f>IF(BB159="","",VLOOKUP(BB159,'シフト記号表（従来型・ユニット型共通）'!$C$6:$L$47,10,FALSE))</f>
        <v/>
      </c>
      <c r="BC160" s="1390" t="str">
        <f>IF(BC159="","",VLOOKUP(BC159,'シフト記号表（従来型・ユニット型共通）'!$C$6:$L$47,10,FALSE))</f>
        <v/>
      </c>
      <c r="BD160" s="1391" t="str">
        <f>IF(BD159="","",VLOOKUP(BD159,'シフト記号表（従来型・ユニット型共通）'!$C$6:$L$47,10,FALSE))</f>
        <v/>
      </c>
      <c r="BE160" s="1391" t="str">
        <f>IF(BE159="","",VLOOKUP(BE159,'シフト記号表（従来型・ユニット型共通）'!$C$6:$L$47,10,FALSE))</f>
        <v/>
      </c>
      <c r="BF160" s="3104">
        <f>IF($BI$3="４週",SUM(AA160:BB160),IF($BI$3="暦月",SUM(AA160:BE160),""))</f>
        <v>0</v>
      </c>
      <c r="BG160" s="3105"/>
      <c r="BH160" s="3106">
        <f>IF($BI$3="４週",BF160/4,IF($BI$3="暦月",(BF160/($BI$8/7)),""))</f>
        <v>0</v>
      </c>
      <c r="BI160" s="3105"/>
      <c r="BJ160" s="3101"/>
      <c r="BK160" s="3102"/>
      <c r="BL160" s="3102"/>
      <c r="BM160" s="3102"/>
      <c r="BN160" s="3103"/>
    </row>
    <row r="161" spans="2:66" ht="20.25" customHeight="1" x14ac:dyDescent="0.2">
      <c r="B161" s="3079">
        <f>B159+1</f>
        <v>73</v>
      </c>
      <c r="C161" s="3081"/>
      <c r="D161" s="3083"/>
      <c r="E161" s="3084"/>
      <c r="F161" s="3085"/>
      <c r="G161" s="3089"/>
      <c r="H161" s="3090"/>
      <c r="I161" s="1385"/>
      <c r="J161" s="1386"/>
      <c r="K161" s="1385"/>
      <c r="L161" s="1386"/>
      <c r="M161" s="3093"/>
      <c r="N161" s="3094"/>
      <c r="O161" s="3097"/>
      <c r="P161" s="3098"/>
      <c r="Q161" s="3098"/>
      <c r="R161" s="3090"/>
      <c r="S161" s="3058"/>
      <c r="T161" s="3059"/>
      <c r="U161" s="3059"/>
      <c r="V161" s="3059"/>
      <c r="W161" s="3060"/>
      <c r="X161" s="1405" t="s">
        <v>2341</v>
      </c>
      <c r="Z161" s="1406"/>
      <c r="AA161" s="1398"/>
      <c r="AB161" s="1399"/>
      <c r="AC161" s="1399"/>
      <c r="AD161" s="1399"/>
      <c r="AE161" s="1399"/>
      <c r="AF161" s="1399"/>
      <c r="AG161" s="1400"/>
      <c r="AH161" s="1398"/>
      <c r="AI161" s="1399"/>
      <c r="AJ161" s="1399"/>
      <c r="AK161" s="1399"/>
      <c r="AL161" s="1399"/>
      <c r="AM161" s="1399"/>
      <c r="AN161" s="1400"/>
      <c r="AO161" s="1398"/>
      <c r="AP161" s="1399"/>
      <c r="AQ161" s="1399"/>
      <c r="AR161" s="1399"/>
      <c r="AS161" s="1399"/>
      <c r="AT161" s="1399"/>
      <c r="AU161" s="1400"/>
      <c r="AV161" s="1398"/>
      <c r="AW161" s="1399"/>
      <c r="AX161" s="1399"/>
      <c r="AY161" s="1399"/>
      <c r="AZ161" s="1399"/>
      <c r="BA161" s="1399"/>
      <c r="BB161" s="1400"/>
      <c r="BC161" s="1398"/>
      <c r="BD161" s="1399"/>
      <c r="BE161" s="1401"/>
      <c r="BF161" s="3064"/>
      <c r="BG161" s="3065"/>
      <c r="BH161" s="3066"/>
      <c r="BI161" s="3067"/>
      <c r="BJ161" s="3068"/>
      <c r="BK161" s="3069"/>
      <c r="BL161" s="3069"/>
      <c r="BM161" s="3069"/>
      <c r="BN161" s="3070"/>
    </row>
    <row r="162" spans="2:66" ht="20.25" customHeight="1" x14ac:dyDescent="0.2">
      <c r="B162" s="3107"/>
      <c r="C162" s="3108"/>
      <c r="D162" s="3109"/>
      <c r="E162" s="3084"/>
      <c r="F162" s="3085"/>
      <c r="G162" s="3110"/>
      <c r="H162" s="3111"/>
      <c r="I162" s="1407"/>
      <c r="J162" s="1408">
        <f>G161</f>
        <v>0</v>
      </c>
      <c r="K162" s="1407"/>
      <c r="L162" s="1408">
        <f>M161</f>
        <v>0</v>
      </c>
      <c r="M162" s="3112"/>
      <c r="N162" s="3113"/>
      <c r="O162" s="3114"/>
      <c r="P162" s="3115"/>
      <c r="Q162" s="3115"/>
      <c r="R162" s="3111"/>
      <c r="S162" s="3058"/>
      <c r="T162" s="3059"/>
      <c r="U162" s="3059"/>
      <c r="V162" s="3059"/>
      <c r="W162" s="3060"/>
      <c r="X162" s="1402" t="s">
        <v>2344</v>
      </c>
      <c r="Y162" s="1403"/>
      <c r="Z162" s="1404"/>
      <c r="AA162" s="1390" t="str">
        <f>IF(AA161="","",VLOOKUP(AA161,'シフト記号表（従来型・ユニット型共通）'!$C$6:$L$47,10,FALSE))</f>
        <v/>
      </c>
      <c r="AB162" s="1391" t="str">
        <f>IF(AB161="","",VLOOKUP(AB161,'シフト記号表（従来型・ユニット型共通）'!$C$6:$L$47,10,FALSE))</f>
        <v/>
      </c>
      <c r="AC162" s="1391" t="str">
        <f>IF(AC161="","",VLOOKUP(AC161,'シフト記号表（従来型・ユニット型共通）'!$C$6:$L$47,10,FALSE))</f>
        <v/>
      </c>
      <c r="AD162" s="1391" t="str">
        <f>IF(AD161="","",VLOOKUP(AD161,'シフト記号表（従来型・ユニット型共通）'!$C$6:$L$47,10,FALSE))</f>
        <v/>
      </c>
      <c r="AE162" s="1391" t="str">
        <f>IF(AE161="","",VLOOKUP(AE161,'シフト記号表（従来型・ユニット型共通）'!$C$6:$L$47,10,FALSE))</f>
        <v/>
      </c>
      <c r="AF162" s="1391" t="str">
        <f>IF(AF161="","",VLOOKUP(AF161,'シフト記号表（従来型・ユニット型共通）'!$C$6:$L$47,10,FALSE))</f>
        <v/>
      </c>
      <c r="AG162" s="1392" t="str">
        <f>IF(AG161="","",VLOOKUP(AG161,'シフト記号表（従来型・ユニット型共通）'!$C$6:$L$47,10,FALSE))</f>
        <v/>
      </c>
      <c r="AH162" s="1390" t="str">
        <f>IF(AH161="","",VLOOKUP(AH161,'シフト記号表（従来型・ユニット型共通）'!$C$6:$L$47,10,FALSE))</f>
        <v/>
      </c>
      <c r="AI162" s="1391" t="str">
        <f>IF(AI161="","",VLOOKUP(AI161,'シフト記号表（従来型・ユニット型共通）'!$C$6:$L$47,10,FALSE))</f>
        <v/>
      </c>
      <c r="AJ162" s="1391" t="str">
        <f>IF(AJ161="","",VLOOKUP(AJ161,'シフト記号表（従来型・ユニット型共通）'!$C$6:$L$47,10,FALSE))</f>
        <v/>
      </c>
      <c r="AK162" s="1391" t="str">
        <f>IF(AK161="","",VLOOKUP(AK161,'シフト記号表（従来型・ユニット型共通）'!$C$6:$L$47,10,FALSE))</f>
        <v/>
      </c>
      <c r="AL162" s="1391" t="str">
        <f>IF(AL161="","",VLOOKUP(AL161,'シフト記号表（従来型・ユニット型共通）'!$C$6:$L$47,10,FALSE))</f>
        <v/>
      </c>
      <c r="AM162" s="1391" t="str">
        <f>IF(AM161="","",VLOOKUP(AM161,'シフト記号表（従来型・ユニット型共通）'!$C$6:$L$47,10,FALSE))</f>
        <v/>
      </c>
      <c r="AN162" s="1392" t="str">
        <f>IF(AN161="","",VLOOKUP(AN161,'シフト記号表（従来型・ユニット型共通）'!$C$6:$L$47,10,FALSE))</f>
        <v/>
      </c>
      <c r="AO162" s="1390" t="str">
        <f>IF(AO161="","",VLOOKUP(AO161,'シフト記号表（従来型・ユニット型共通）'!$C$6:$L$47,10,FALSE))</f>
        <v/>
      </c>
      <c r="AP162" s="1391" t="str">
        <f>IF(AP161="","",VLOOKUP(AP161,'シフト記号表（従来型・ユニット型共通）'!$C$6:$L$47,10,FALSE))</f>
        <v/>
      </c>
      <c r="AQ162" s="1391" t="str">
        <f>IF(AQ161="","",VLOOKUP(AQ161,'シフト記号表（従来型・ユニット型共通）'!$C$6:$L$47,10,FALSE))</f>
        <v/>
      </c>
      <c r="AR162" s="1391" t="str">
        <f>IF(AR161="","",VLOOKUP(AR161,'シフト記号表（従来型・ユニット型共通）'!$C$6:$L$47,10,FALSE))</f>
        <v/>
      </c>
      <c r="AS162" s="1391" t="str">
        <f>IF(AS161="","",VLOOKUP(AS161,'シフト記号表（従来型・ユニット型共通）'!$C$6:$L$47,10,FALSE))</f>
        <v/>
      </c>
      <c r="AT162" s="1391" t="str">
        <f>IF(AT161="","",VLOOKUP(AT161,'シフト記号表（従来型・ユニット型共通）'!$C$6:$L$47,10,FALSE))</f>
        <v/>
      </c>
      <c r="AU162" s="1392" t="str">
        <f>IF(AU161="","",VLOOKUP(AU161,'シフト記号表（従来型・ユニット型共通）'!$C$6:$L$47,10,FALSE))</f>
        <v/>
      </c>
      <c r="AV162" s="1390" t="str">
        <f>IF(AV161="","",VLOOKUP(AV161,'シフト記号表（従来型・ユニット型共通）'!$C$6:$L$47,10,FALSE))</f>
        <v/>
      </c>
      <c r="AW162" s="1391" t="str">
        <f>IF(AW161="","",VLOOKUP(AW161,'シフト記号表（従来型・ユニット型共通）'!$C$6:$L$47,10,FALSE))</f>
        <v/>
      </c>
      <c r="AX162" s="1391" t="str">
        <f>IF(AX161="","",VLOOKUP(AX161,'シフト記号表（従来型・ユニット型共通）'!$C$6:$L$47,10,FALSE))</f>
        <v/>
      </c>
      <c r="AY162" s="1391" t="str">
        <f>IF(AY161="","",VLOOKUP(AY161,'シフト記号表（従来型・ユニット型共通）'!$C$6:$L$47,10,FALSE))</f>
        <v/>
      </c>
      <c r="AZ162" s="1391" t="str">
        <f>IF(AZ161="","",VLOOKUP(AZ161,'シフト記号表（従来型・ユニット型共通）'!$C$6:$L$47,10,FALSE))</f>
        <v/>
      </c>
      <c r="BA162" s="1391" t="str">
        <f>IF(BA161="","",VLOOKUP(BA161,'シフト記号表（従来型・ユニット型共通）'!$C$6:$L$47,10,FALSE))</f>
        <v/>
      </c>
      <c r="BB162" s="1392" t="str">
        <f>IF(BB161="","",VLOOKUP(BB161,'シフト記号表（従来型・ユニット型共通）'!$C$6:$L$47,10,FALSE))</f>
        <v/>
      </c>
      <c r="BC162" s="1390" t="str">
        <f>IF(BC161="","",VLOOKUP(BC161,'シフト記号表（従来型・ユニット型共通）'!$C$6:$L$47,10,FALSE))</f>
        <v/>
      </c>
      <c r="BD162" s="1391" t="str">
        <f>IF(BD161="","",VLOOKUP(BD161,'シフト記号表（従来型・ユニット型共通）'!$C$6:$L$47,10,FALSE))</f>
        <v/>
      </c>
      <c r="BE162" s="1391" t="str">
        <f>IF(BE161="","",VLOOKUP(BE161,'シフト記号表（従来型・ユニット型共通）'!$C$6:$L$47,10,FALSE))</f>
        <v/>
      </c>
      <c r="BF162" s="3104">
        <f>IF($BI$3="４週",SUM(AA162:BB162),IF($BI$3="暦月",SUM(AA162:BE162),""))</f>
        <v>0</v>
      </c>
      <c r="BG162" s="3105"/>
      <c r="BH162" s="3106">
        <f>IF($BI$3="４週",BF162/4,IF($BI$3="暦月",(BF162/($BI$8/7)),""))</f>
        <v>0</v>
      </c>
      <c r="BI162" s="3105"/>
      <c r="BJ162" s="3101"/>
      <c r="BK162" s="3102"/>
      <c r="BL162" s="3102"/>
      <c r="BM162" s="3102"/>
      <c r="BN162" s="3103"/>
    </row>
    <row r="163" spans="2:66" ht="20.25" customHeight="1" x14ac:dyDescent="0.2">
      <c r="B163" s="3079">
        <f>B161+1</f>
        <v>74</v>
      </c>
      <c r="C163" s="3081"/>
      <c r="D163" s="3083"/>
      <c r="E163" s="3084"/>
      <c r="F163" s="3085"/>
      <c r="G163" s="3089"/>
      <c r="H163" s="3090"/>
      <c r="I163" s="1385"/>
      <c r="J163" s="1386"/>
      <c r="K163" s="1385"/>
      <c r="L163" s="1386"/>
      <c r="M163" s="3093"/>
      <c r="N163" s="3094"/>
      <c r="O163" s="3097"/>
      <c r="P163" s="3098"/>
      <c r="Q163" s="3098"/>
      <c r="R163" s="3090"/>
      <c r="S163" s="3058"/>
      <c r="T163" s="3059"/>
      <c r="U163" s="3059"/>
      <c r="V163" s="3059"/>
      <c r="W163" s="3060"/>
      <c r="X163" s="1405" t="s">
        <v>2341</v>
      </c>
      <c r="Z163" s="1406"/>
      <c r="AA163" s="1398"/>
      <c r="AB163" s="1399"/>
      <c r="AC163" s="1399"/>
      <c r="AD163" s="1399"/>
      <c r="AE163" s="1399"/>
      <c r="AF163" s="1399"/>
      <c r="AG163" s="1400"/>
      <c r="AH163" s="1398"/>
      <c r="AI163" s="1399"/>
      <c r="AJ163" s="1399"/>
      <c r="AK163" s="1399"/>
      <c r="AL163" s="1399"/>
      <c r="AM163" s="1399"/>
      <c r="AN163" s="1400"/>
      <c r="AO163" s="1398"/>
      <c r="AP163" s="1399"/>
      <c r="AQ163" s="1399"/>
      <c r="AR163" s="1399"/>
      <c r="AS163" s="1399"/>
      <c r="AT163" s="1399"/>
      <c r="AU163" s="1400"/>
      <c r="AV163" s="1398"/>
      <c r="AW163" s="1399"/>
      <c r="AX163" s="1399"/>
      <c r="AY163" s="1399"/>
      <c r="AZ163" s="1399"/>
      <c r="BA163" s="1399"/>
      <c r="BB163" s="1400"/>
      <c r="BC163" s="1398"/>
      <c r="BD163" s="1399"/>
      <c r="BE163" s="1401"/>
      <c r="BF163" s="3064"/>
      <c r="BG163" s="3065"/>
      <c r="BH163" s="3066"/>
      <c r="BI163" s="3067"/>
      <c r="BJ163" s="3068"/>
      <c r="BK163" s="3069"/>
      <c r="BL163" s="3069"/>
      <c r="BM163" s="3069"/>
      <c r="BN163" s="3070"/>
    </row>
    <row r="164" spans="2:66" ht="20.25" customHeight="1" x14ac:dyDescent="0.2">
      <c r="B164" s="3107"/>
      <c r="C164" s="3108"/>
      <c r="D164" s="3109"/>
      <c r="E164" s="3084"/>
      <c r="F164" s="3085"/>
      <c r="G164" s="3110"/>
      <c r="H164" s="3111"/>
      <c r="I164" s="1407"/>
      <c r="J164" s="1408">
        <f>G163</f>
        <v>0</v>
      </c>
      <c r="K164" s="1407"/>
      <c r="L164" s="1408">
        <f>M163</f>
        <v>0</v>
      </c>
      <c r="M164" s="3112"/>
      <c r="N164" s="3113"/>
      <c r="O164" s="3114"/>
      <c r="P164" s="3115"/>
      <c r="Q164" s="3115"/>
      <c r="R164" s="3111"/>
      <c r="S164" s="3058"/>
      <c r="T164" s="3059"/>
      <c r="U164" s="3059"/>
      <c r="V164" s="3059"/>
      <c r="W164" s="3060"/>
      <c r="X164" s="1402" t="s">
        <v>2344</v>
      </c>
      <c r="Y164" s="1403"/>
      <c r="Z164" s="1404"/>
      <c r="AA164" s="1390" t="str">
        <f>IF(AA163="","",VLOOKUP(AA163,'シフト記号表（従来型・ユニット型共通）'!$C$6:$L$47,10,FALSE))</f>
        <v/>
      </c>
      <c r="AB164" s="1391" t="str">
        <f>IF(AB163="","",VLOOKUP(AB163,'シフト記号表（従来型・ユニット型共通）'!$C$6:$L$47,10,FALSE))</f>
        <v/>
      </c>
      <c r="AC164" s="1391" t="str">
        <f>IF(AC163="","",VLOOKUP(AC163,'シフト記号表（従来型・ユニット型共通）'!$C$6:$L$47,10,FALSE))</f>
        <v/>
      </c>
      <c r="AD164" s="1391" t="str">
        <f>IF(AD163="","",VLOOKUP(AD163,'シフト記号表（従来型・ユニット型共通）'!$C$6:$L$47,10,FALSE))</f>
        <v/>
      </c>
      <c r="AE164" s="1391" t="str">
        <f>IF(AE163="","",VLOOKUP(AE163,'シフト記号表（従来型・ユニット型共通）'!$C$6:$L$47,10,FALSE))</f>
        <v/>
      </c>
      <c r="AF164" s="1391" t="str">
        <f>IF(AF163="","",VLOOKUP(AF163,'シフト記号表（従来型・ユニット型共通）'!$C$6:$L$47,10,FALSE))</f>
        <v/>
      </c>
      <c r="AG164" s="1392" t="str">
        <f>IF(AG163="","",VLOOKUP(AG163,'シフト記号表（従来型・ユニット型共通）'!$C$6:$L$47,10,FALSE))</f>
        <v/>
      </c>
      <c r="AH164" s="1390" t="str">
        <f>IF(AH163="","",VLOOKUP(AH163,'シフト記号表（従来型・ユニット型共通）'!$C$6:$L$47,10,FALSE))</f>
        <v/>
      </c>
      <c r="AI164" s="1391" t="str">
        <f>IF(AI163="","",VLOOKUP(AI163,'シフト記号表（従来型・ユニット型共通）'!$C$6:$L$47,10,FALSE))</f>
        <v/>
      </c>
      <c r="AJ164" s="1391" t="str">
        <f>IF(AJ163="","",VLOOKUP(AJ163,'シフト記号表（従来型・ユニット型共通）'!$C$6:$L$47,10,FALSE))</f>
        <v/>
      </c>
      <c r="AK164" s="1391" t="str">
        <f>IF(AK163="","",VLOOKUP(AK163,'シフト記号表（従来型・ユニット型共通）'!$C$6:$L$47,10,FALSE))</f>
        <v/>
      </c>
      <c r="AL164" s="1391" t="str">
        <f>IF(AL163="","",VLOOKUP(AL163,'シフト記号表（従来型・ユニット型共通）'!$C$6:$L$47,10,FALSE))</f>
        <v/>
      </c>
      <c r="AM164" s="1391" t="str">
        <f>IF(AM163="","",VLOOKUP(AM163,'シフト記号表（従来型・ユニット型共通）'!$C$6:$L$47,10,FALSE))</f>
        <v/>
      </c>
      <c r="AN164" s="1392" t="str">
        <f>IF(AN163="","",VLOOKUP(AN163,'シフト記号表（従来型・ユニット型共通）'!$C$6:$L$47,10,FALSE))</f>
        <v/>
      </c>
      <c r="AO164" s="1390" t="str">
        <f>IF(AO163="","",VLOOKUP(AO163,'シフト記号表（従来型・ユニット型共通）'!$C$6:$L$47,10,FALSE))</f>
        <v/>
      </c>
      <c r="AP164" s="1391" t="str">
        <f>IF(AP163="","",VLOOKUP(AP163,'シフト記号表（従来型・ユニット型共通）'!$C$6:$L$47,10,FALSE))</f>
        <v/>
      </c>
      <c r="AQ164" s="1391" t="str">
        <f>IF(AQ163="","",VLOOKUP(AQ163,'シフト記号表（従来型・ユニット型共通）'!$C$6:$L$47,10,FALSE))</f>
        <v/>
      </c>
      <c r="AR164" s="1391" t="str">
        <f>IF(AR163="","",VLOOKUP(AR163,'シフト記号表（従来型・ユニット型共通）'!$C$6:$L$47,10,FALSE))</f>
        <v/>
      </c>
      <c r="AS164" s="1391" t="str">
        <f>IF(AS163="","",VLOOKUP(AS163,'シフト記号表（従来型・ユニット型共通）'!$C$6:$L$47,10,FALSE))</f>
        <v/>
      </c>
      <c r="AT164" s="1391" t="str">
        <f>IF(AT163="","",VLOOKUP(AT163,'シフト記号表（従来型・ユニット型共通）'!$C$6:$L$47,10,FALSE))</f>
        <v/>
      </c>
      <c r="AU164" s="1392" t="str">
        <f>IF(AU163="","",VLOOKUP(AU163,'シフト記号表（従来型・ユニット型共通）'!$C$6:$L$47,10,FALSE))</f>
        <v/>
      </c>
      <c r="AV164" s="1390" t="str">
        <f>IF(AV163="","",VLOOKUP(AV163,'シフト記号表（従来型・ユニット型共通）'!$C$6:$L$47,10,FALSE))</f>
        <v/>
      </c>
      <c r="AW164" s="1391" t="str">
        <f>IF(AW163="","",VLOOKUP(AW163,'シフト記号表（従来型・ユニット型共通）'!$C$6:$L$47,10,FALSE))</f>
        <v/>
      </c>
      <c r="AX164" s="1391" t="str">
        <f>IF(AX163="","",VLOOKUP(AX163,'シフト記号表（従来型・ユニット型共通）'!$C$6:$L$47,10,FALSE))</f>
        <v/>
      </c>
      <c r="AY164" s="1391" t="str">
        <f>IF(AY163="","",VLOOKUP(AY163,'シフト記号表（従来型・ユニット型共通）'!$C$6:$L$47,10,FALSE))</f>
        <v/>
      </c>
      <c r="AZ164" s="1391" t="str">
        <f>IF(AZ163="","",VLOOKUP(AZ163,'シフト記号表（従来型・ユニット型共通）'!$C$6:$L$47,10,FALSE))</f>
        <v/>
      </c>
      <c r="BA164" s="1391" t="str">
        <f>IF(BA163="","",VLOOKUP(BA163,'シフト記号表（従来型・ユニット型共通）'!$C$6:$L$47,10,FALSE))</f>
        <v/>
      </c>
      <c r="BB164" s="1392" t="str">
        <f>IF(BB163="","",VLOOKUP(BB163,'シフト記号表（従来型・ユニット型共通）'!$C$6:$L$47,10,FALSE))</f>
        <v/>
      </c>
      <c r="BC164" s="1390" t="str">
        <f>IF(BC163="","",VLOOKUP(BC163,'シフト記号表（従来型・ユニット型共通）'!$C$6:$L$47,10,FALSE))</f>
        <v/>
      </c>
      <c r="BD164" s="1391" t="str">
        <f>IF(BD163="","",VLOOKUP(BD163,'シフト記号表（従来型・ユニット型共通）'!$C$6:$L$47,10,FALSE))</f>
        <v/>
      </c>
      <c r="BE164" s="1391" t="str">
        <f>IF(BE163="","",VLOOKUP(BE163,'シフト記号表（従来型・ユニット型共通）'!$C$6:$L$47,10,FALSE))</f>
        <v/>
      </c>
      <c r="BF164" s="3104">
        <f>IF($BI$3="４週",SUM(AA164:BB164),IF($BI$3="暦月",SUM(AA164:BE164),""))</f>
        <v>0</v>
      </c>
      <c r="BG164" s="3105"/>
      <c r="BH164" s="3106">
        <f>IF($BI$3="４週",BF164/4,IF($BI$3="暦月",(BF164/($BI$8/7)),""))</f>
        <v>0</v>
      </c>
      <c r="BI164" s="3105"/>
      <c r="BJ164" s="3101"/>
      <c r="BK164" s="3102"/>
      <c r="BL164" s="3102"/>
      <c r="BM164" s="3102"/>
      <c r="BN164" s="3103"/>
    </row>
    <row r="165" spans="2:66" ht="20.25" customHeight="1" x14ac:dyDescent="0.2">
      <c r="B165" s="3079">
        <f>B163+1</f>
        <v>75</v>
      </c>
      <c r="C165" s="3081"/>
      <c r="D165" s="3083"/>
      <c r="E165" s="3084"/>
      <c r="F165" s="3085"/>
      <c r="G165" s="3089"/>
      <c r="H165" s="3090"/>
      <c r="I165" s="1385"/>
      <c r="J165" s="1386"/>
      <c r="K165" s="1385"/>
      <c r="L165" s="1386"/>
      <c r="M165" s="3093"/>
      <c r="N165" s="3094"/>
      <c r="O165" s="3097"/>
      <c r="P165" s="3098"/>
      <c r="Q165" s="3098"/>
      <c r="R165" s="3090"/>
      <c r="S165" s="3058"/>
      <c r="T165" s="3059"/>
      <c r="U165" s="3059"/>
      <c r="V165" s="3059"/>
      <c r="W165" s="3060"/>
      <c r="X165" s="1405" t="s">
        <v>2341</v>
      </c>
      <c r="Z165" s="1406"/>
      <c r="AA165" s="1398"/>
      <c r="AB165" s="1399"/>
      <c r="AC165" s="1399"/>
      <c r="AD165" s="1399"/>
      <c r="AE165" s="1399"/>
      <c r="AF165" s="1399"/>
      <c r="AG165" s="1400"/>
      <c r="AH165" s="1398"/>
      <c r="AI165" s="1399"/>
      <c r="AJ165" s="1399"/>
      <c r="AK165" s="1399"/>
      <c r="AL165" s="1399"/>
      <c r="AM165" s="1399"/>
      <c r="AN165" s="1400"/>
      <c r="AO165" s="1398"/>
      <c r="AP165" s="1399"/>
      <c r="AQ165" s="1399"/>
      <c r="AR165" s="1399"/>
      <c r="AS165" s="1399"/>
      <c r="AT165" s="1399"/>
      <c r="AU165" s="1400"/>
      <c r="AV165" s="1398"/>
      <c r="AW165" s="1399"/>
      <c r="AX165" s="1399"/>
      <c r="AY165" s="1399"/>
      <c r="AZ165" s="1399"/>
      <c r="BA165" s="1399"/>
      <c r="BB165" s="1400"/>
      <c r="BC165" s="1398"/>
      <c r="BD165" s="1399"/>
      <c r="BE165" s="1401"/>
      <c r="BF165" s="3064"/>
      <c r="BG165" s="3065"/>
      <c r="BH165" s="3066"/>
      <c r="BI165" s="3067"/>
      <c r="BJ165" s="3068"/>
      <c r="BK165" s="3069"/>
      <c r="BL165" s="3069"/>
      <c r="BM165" s="3069"/>
      <c r="BN165" s="3070"/>
    </row>
    <row r="166" spans="2:66" ht="20.25" customHeight="1" x14ac:dyDescent="0.2">
      <c r="B166" s="3107"/>
      <c r="C166" s="3108"/>
      <c r="D166" s="3109"/>
      <c r="E166" s="3084"/>
      <c r="F166" s="3085"/>
      <c r="G166" s="3110"/>
      <c r="H166" s="3111"/>
      <c r="I166" s="1407"/>
      <c r="J166" s="1408">
        <f>G165</f>
        <v>0</v>
      </c>
      <c r="K166" s="1407"/>
      <c r="L166" s="1408">
        <f>M165</f>
        <v>0</v>
      </c>
      <c r="M166" s="3112"/>
      <c r="N166" s="3113"/>
      <c r="O166" s="3114"/>
      <c r="P166" s="3115"/>
      <c r="Q166" s="3115"/>
      <c r="R166" s="3111"/>
      <c r="S166" s="3058"/>
      <c r="T166" s="3059"/>
      <c r="U166" s="3059"/>
      <c r="V166" s="3059"/>
      <c r="W166" s="3060"/>
      <c r="X166" s="1402" t="s">
        <v>2344</v>
      </c>
      <c r="Y166" s="1403"/>
      <c r="Z166" s="1404"/>
      <c r="AA166" s="1390" t="str">
        <f>IF(AA165="","",VLOOKUP(AA165,'シフト記号表（従来型・ユニット型共通）'!$C$6:$L$47,10,FALSE))</f>
        <v/>
      </c>
      <c r="AB166" s="1391" t="str">
        <f>IF(AB165="","",VLOOKUP(AB165,'シフト記号表（従来型・ユニット型共通）'!$C$6:$L$47,10,FALSE))</f>
        <v/>
      </c>
      <c r="AC166" s="1391" t="str">
        <f>IF(AC165="","",VLOOKUP(AC165,'シフト記号表（従来型・ユニット型共通）'!$C$6:$L$47,10,FALSE))</f>
        <v/>
      </c>
      <c r="AD166" s="1391" t="str">
        <f>IF(AD165="","",VLOOKUP(AD165,'シフト記号表（従来型・ユニット型共通）'!$C$6:$L$47,10,FALSE))</f>
        <v/>
      </c>
      <c r="AE166" s="1391" t="str">
        <f>IF(AE165="","",VLOOKUP(AE165,'シフト記号表（従来型・ユニット型共通）'!$C$6:$L$47,10,FALSE))</f>
        <v/>
      </c>
      <c r="AF166" s="1391" t="str">
        <f>IF(AF165="","",VLOOKUP(AF165,'シフト記号表（従来型・ユニット型共通）'!$C$6:$L$47,10,FALSE))</f>
        <v/>
      </c>
      <c r="AG166" s="1392" t="str">
        <f>IF(AG165="","",VLOOKUP(AG165,'シフト記号表（従来型・ユニット型共通）'!$C$6:$L$47,10,FALSE))</f>
        <v/>
      </c>
      <c r="AH166" s="1390" t="str">
        <f>IF(AH165="","",VLOOKUP(AH165,'シフト記号表（従来型・ユニット型共通）'!$C$6:$L$47,10,FALSE))</f>
        <v/>
      </c>
      <c r="AI166" s="1391" t="str">
        <f>IF(AI165="","",VLOOKUP(AI165,'シフト記号表（従来型・ユニット型共通）'!$C$6:$L$47,10,FALSE))</f>
        <v/>
      </c>
      <c r="AJ166" s="1391" t="str">
        <f>IF(AJ165="","",VLOOKUP(AJ165,'シフト記号表（従来型・ユニット型共通）'!$C$6:$L$47,10,FALSE))</f>
        <v/>
      </c>
      <c r="AK166" s="1391" t="str">
        <f>IF(AK165="","",VLOOKUP(AK165,'シフト記号表（従来型・ユニット型共通）'!$C$6:$L$47,10,FALSE))</f>
        <v/>
      </c>
      <c r="AL166" s="1391" t="str">
        <f>IF(AL165="","",VLOOKUP(AL165,'シフト記号表（従来型・ユニット型共通）'!$C$6:$L$47,10,FALSE))</f>
        <v/>
      </c>
      <c r="AM166" s="1391" t="str">
        <f>IF(AM165="","",VLOOKUP(AM165,'シフト記号表（従来型・ユニット型共通）'!$C$6:$L$47,10,FALSE))</f>
        <v/>
      </c>
      <c r="AN166" s="1392" t="str">
        <f>IF(AN165="","",VLOOKUP(AN165,'シフト記号表（従来型・ユニット型共通）'!$C$6:$L$47,10,FALSE))</f>
        <v/>
      </c>
      <c r="AO166" s="1390" t="str">
        <f>IF(AO165="","",VLOOKUP(AO165,'シフト記号表（従来型・ユニット型共通）'!$C$6:$L$47,10,FALSE))</f>
        <v/>
      </c>
      <c r="AP166" s="1391" t="str">
        <f>IF(AP165="","",VLOOKUP(AP165,'シフト記号表（従来型・ユニット型共通）'!$C$6:$L$47,10,FALSE))</f>
        <v/>
      </c>
      <c r="AQ166" s="1391" t="str">
        <f>IF(AQ165="","",VLOOKUP(AQ165,'シフト記号表（従来型・ユニット型共通）'!$C$6:$L$47,10,FALSE))</f>
        <v/>
      </c>
      <c r="AR166" s="1391" t="str">
        <f>IF(AR165="","",VLOOKUP(AR165,'シフト記号表（従来型・ユニット型共通）'!$C$6:$L$47,10,FALSE))</f>
        <v/>
      </c>
      <c r="AS166" s="1391" t="str">
        <f>IF(AS165="","",VLOOKUP(AS165,'シフト記号表（従来型・ユニット型共通）'!$C$6:$L$47,10,FALSE))</f>
        <v/>
      </c>
      <c r="AT166" s="1391" t="str">
        <f>IF(AT165="","",VLOOKUP(AT165,'シフト記号表（従来型・ユニット型共通）'!$C$6:$L$47,10,FALSE))</f>
        <v/>
      </c>
      <c r="AU166" s="1392" t="str">
        <f>IF(AU165="","",VLOOKUP(AU165,'シフト記号表（従来型・ユニット型共通）'!$C$6:$L$47,10,FALSE))</f>
        <v/>
      </c>
      <c r="AV166" s="1390" t="str">
        <f>IF(AV165="","",VLOOKUP(AV165,'シフト記号表（従来型・ユニット型共通）'!$C$6:$L$47,10,FALSE))</f>
        <v/>
      </c>
      <c r="AW166" s="1391" t="str">
        <f>IF(AW165="","",VLOOKUP(AW165,'シフト記号表（従来型・ユニット型共通）'!$C$6:$L$47,10,FALSE))</f>
        <v/>
      </c>
      <c r="AX166" s="1391" t="str">
        <f>IF(AX165="","",VLOOKUP(AX165,'シフト記号表（従来型・ユニット型共通）'!$C$6:$L$47,10,FALSE))</f>
        <v/>
      </c>
      <c r="AY166" s="1391" t="str">
        <f>IF(AY165="","",VLOOKUP(AY165,'シフト記号表（従来型・ユニット型共通）'!$C$6:$L$47,10,FALSE))</f>
        <v/>
      </c>
      <c r="AZ166" s="1391" t="str">
        <f>IF(AZ165="","",VLOOKUP(AZ165,'シフト記号表（従来型・ユニット型共通）'!$C$6:$L$47,10,FALSE))</f>
        <v/>
      </c>
      <c r="BA166" s="1391" t="str">
        <f>IF(BA165="","",VLOOKUP(BA165,'シフト記号表（従来型・ユニット型共通）'!$C$6:$L$47,10,FALSE))</f>
        <v/>
      </c>
      <c r="BB166" s="1392" t="str">
        <f>IF(BB165="","",VLOOKUP(BB165,'シフト記号表（従来型・ユニット型共通）'!$C$6:$L$47,10,FALSE))</f>
        <v/>
      </c>
      <c r="BC166" s="1390" t="str">
        <f>IF(BC165="","",VLOOKUP(BC165,'シフト記号表（従来型・ユニット型共通）'!$C$6:$L$47,10,FALSE))</f>
        <v/>
      </c>
      <c r="BD166" s="1391" t="str">
        <f>IF(BD165="","",VLOOKUP(BD165,'シフト記号表（従来型・ユニット型共通）'!$C$6:$L$47,10,FALSE))</f>
        <v/>
      </c>
      <c r="BE166" s="1391" t="str">
        <f>IF(BE165="","",VLOOKUP(BE165,'シフト記号表（従来型・ユニット型共通）'!$C$6:$L$47,10,FALSE))</f>
        <v/>
      </c>
      <c r="BF166" s="3104">
        <f>IF($BI$3="４週",SUM(AA166:BB166),IF($BI$3="暦月",SUM(AA166:BE166),""))</f>
        <v>0</v>
      </c>
      <c r="BG166" s="3105"/>
      <c r="BH166" s="3106">
        <f>IF($BI$3="４週",BF166/4,IF($BI$3="暦月",(BF166/($BI$8/7)),""))</f>
        <v>0</v>
      </c>
      <c r="BI166" s="3105"/>
      <c r="BJ166" s="3101"/>
      <c r="BK166" s="3102"/>
      <c r="BL166" s="3102"/>
      <c r="BM166" s="3102"/>
      <c r="BN166" s="3103"/>
    </row>
    <row r="167" spans="2:66" ht="20.25" customHeight="1" x14ac:dyDescent="0.2">
      <c r="B167" s="3079">
        <f>B165+1</f>
        <v>76</v>
      </c>
      <c r="C167" s="3081"/>
      <c r="D167" s="3083"/>
      <c r="E167" s="3084"/>
      <c r="F167" s="3085"/>
      <c r="G167" s="3089"/>
      <c r="H167" s="3090"/>
      <c r="I167" s="1385"/>
      <c r="J167" s="1386"/>
      <c r="K167" s="1385"/>
      <c r="L167" s="1386"/>
      <c r="M167" s="3093"/>
      <c r="N167" s="3094"/>
      <c r="O167" s="3097"/>
      <c r="P167" s="3098"/>
      <c r="Q167" s="3098"/>
      <c r="R167" s="3090"/>
      <c r="S167" s="3058"/>
      <c r="T167" s="3059"/>
      <c r="U167" s="3059"/>
      <c r="V167" s="3059"/>
      <c r="W167" s="3060"/>
      <c r="X167" s="1405" t="s">
        <v>2341</v>
      </c>
      <c r="Z167" s="1406"/>
      <c r="AA167" s="1398"/>
      <c r="AB167" s="1399"/>
      <c r="AC167" s="1399"/>
      <c r="AD167" s="1399"/>
      <c r="AE167" s="1399"/>
      <c r="AF167" s="1399"/>
      <c r="AG167" s="1400"/>
      <c r="AH167" s="1398"/>
      <c r="AI167" s="1399"/>
      <c r="AJ167" s="1399"/>
      <c r="AK167" s="1399"/>
      <c r="AL167" s="1399"/>
      <c r="AM167" s="1399"/>
      <c r="AN167" s="1400"/>
      <c r="AO167" s="1398"/>
      <c r="AP167" s="1399"/>
      <c r="AQ167" s="1399"/>
      <c r="AR167" s="1399"/>
      <c r="AS167" s="1399"/>
      <c r="AT167" s="1399"/>
      <c r="AU167" s="1400"/>
      <c r="AV167" s="1398"/>
      <c r="AW167" s="1399"/>
      <c r="AX167" s="1399"/>
      <c r="AY167" s="1399"/>
      <c r="AZ167" s="1399"/>
      <c r="BA167" s="1399"/>
      <c r="BB167" s="1400"/>
      <c r="BC167" s="1398"/>
      <c r="BD167" s="1399"/>
      <c r="BE167" s="1401"/>
      <c r="BF167" s="3064"/>
      <c r="BG167" s="3065"/>
      <c r="BH167" s="3066"/>
      <c r="BI167" s="3067"/>
      <c r="BJ167" s="3068"/>
      <c r="BK167" s="3069"/>
      <c r="BL167" s="3069"/>
      <c r="BM167" s="3069"/>
      <c r="BN167" s="3070"/>
    </row>
    <row r="168" spans="2:66" ht="20.25" customHeight="1" x14ac:dyDescent="0.2">
      <c r="B168" s="3107"/>
      <c r="C168" s="3108"/>
      <c r="D168" s="3109"/>
      <c r="E168" s="3084"/>
      <c r="F168" s="3085"/>
      <c r="G168" s="3110"/>
      <c r="H168" s="3111"/>
      <c r="I168" s="1407"/>
      <c r="J168" s="1408">
        <f>G167</f>
        <v>0</v>
      </c>
      <c r="K168" s="1407"/>
      <c r="L168" s="1408">
        <f>M167</f>
        <v>0</v>
      </c>
      <c r="M168" s="3112"/>
      <c r="N168" s="3113"/>
      <c r="O168" s="3114"/>
      <c r="P168" s="3115"/>
      <c r="Q168" s="3115"/>
      <c r="R168" s="3111"/>
      <c r="S168" s="3058"/>
      <c r="T168" s="3059"/>
      <c r="U168" s="3059"/>
      <c r="V168" s="3059"/>
      <c r="W168" s="3060"/>
      <c r="X168" s="1402" t="s">
        <v>2344</v>
      </c>
      <c r="Y168" s="1403"/>
      <c r="Z168" s="1404"/>
      <c r="AA168" s="1390" t="str">
        <f>IF(AA167="","",VLOOKUP(AA167,'シフト記号表（従来型・ユニット型共通）'!$C$6:$L$47,10,FALSE))</f>
        <v/>
      </c>
      <c r="AB168" s="1391" t="str">
        <f>IF(AB167="","",VLOOKUP(AB167,'シフト記号表（従来型・ユニット型共通）'!$C$6:$L$47,10,FALSE))</f>
        <v/>
      </c>
      <c r="AC168" s="1391" t="str">
        <f>IF(AC167="","",VLOOKUP(AC167,'シフト記号表（従来型・ユニット型共通）'!$C$6:$L$47,10,FALSE))</f>
        <v/>
      </c>
      <c r="AD168" s="1391" t="str">
        <f>IF(AD167="","",VLOOKUP(AD167,'シフト記号表（従来型・ユニット型共通）'!$C$6:$L$47,10,FALSE))</f>
        <v/>
      </c>
      <c r="AE168" s="1391" t="str">
        <f>IF(AE167="","",VLOOKUP(AE167,'シフト記号表（従来型・ユニット型共通）'!$C$6:$L$47,10,FALSE))</f>
        <v/>
      </c>
      <c r="AF168" s="1391" t="str">
        <f>IF(AF167="","",VLOOKUP(AF167,'シフト記号表（従来型・ユニット型共通）'!$C$6:$L$47,10,FALSE))</f>
        <v/>
      </c>
      <c r="AG168" s="1392" t="str">
        <f>IF(AG167="","",VLOOKUP(AG167,'シフト記号表（従来型・ユニット型共通）'!$C$6:$L$47,10,FALSE))</f>
        <v/>
      </c>
      <c r="AH168" s="1390" t="str">
        <f>IF(AH167="","",VLOOKUP(AH167,'シフト記号表（従来型・ユニット型共通）'!$C$6:$L$47,10,FALSE))</f>
        <v/>
      </c>
      <c r="AI168" s="1391" t="str">
        <f>IF(AI167="","",VLOOKUP(AI167,'シフト記号表（従来型・ユニット型共通）'!$C$6:$L$47,10,FALSE))</f>
        <v/>
      </c>
      <c r="AJ168" s="1391" t="str">
        <f>IF(AJ167="","",VLOOKUP(AJ167,'シフト記号表（従来型・ユニット型共通）'!$C$6:$L$47,10,FALSE))</f>
        <v/>
      </c>
      <c r="AK168" s="1391" t="str">
        <f>IF(AK167="","",VLOOKUP(AK167,'シフト記号表（従来型・ユニット型共通）'!$C$6:$L$47,10,FALSE))</f>
        <v/>
      </c>
      <c r="AL168" s="1391" t="str">
        <f>IF(AL167="","",VLOOKUP(AL167,'シフト記号表（従来型・ユニット型共通）'!$C$6:$L$47,10,FALSE))</f>
        <v/>
      </c>
      <c r="AM168" s="1391" t="str">
        <f>IF(AM167="","",VLOOKUP(AM167,'シフト記号表（従来型・ユニット型共通）'!$C$6:$L$47,10,FALSE))</f>
        <v/>
      </c>
      <c r="AN168" s="1392" t="str">
        <f>IF(AN167="","",VLOOKUP(AN167,'シフト記号表（従来型・ユニット型共通）'!$C$6:$L$47,10,FALSE))</f>
        <v/>
      </c>
      <c r="AO168" s="1390" t="str">
        <f>IF(AO167="","",VLOOKUP(AO167,'シフト記号表（従来型・ユニット型共通）'!$C$6:$L$47,10,FALSE))</f>
        <v/>
      </c>
      <c r="AP168" s="1391" t="str">
        <f>IF(AP167="","",VLOOKUP(AP167,'シフト記号表（従来型・ユニット型共通）'!$C$6:$L$47,10,FALSE))</f>
        <v/>
      </c>
      <c r="AQ168" s="1391" t="str">
        <f>IF(AQ167="","",VLOOKUP(AQ167,'シフト記号表（従来型・ユニット型共通）'!$C$6:$L$47,10,FALSE))</f>
        <v/>
      </c>
      <c r="AR168" s="1391" t="str">
        <f>IF(AR167="","",VLOOKUP(AR167,'シフト記号表（従来型・ユニット型共通）'!$C$6:$L$47,10,FALSE))</f>
        <v/>
      </c>
      <c r="AS168" s="1391" t="str">
        <f>IF(AS167="","",VLOOKUP(AS167,'シフト記号表（従来型・ユニット型共通）'!$C$6:$L$47,10,FALSE))</f>
        <v/>
      </c>
      <c r="AT168" s="1391" t="str">
        <f>IF(AT167="","",VLOOKUP(AT167,'シフト記号表（従来型・ユニット型共通）'!$C$6:$L$47,10,FALSE))</f>
        <v/>
      </c>
      <c r="AU168" s="1392" t="str">
        <f>IF(AU167="","",VLOOKUP(AU167,'シフト記号表（従来型・ユニット型共通）'!$C$6:$L$47,10,FALSE))</f>
        <v/>
      </c>
      <c r="AV168" s="1390" t="str">
        <f>IF(AV167="","",VLOOKUP(AV167,'シフト記号表（従来型・ユニット型共通）'!$C$6:$L$47,10,FALSE))</f>
        <v/>
      </c>
      <c r="AW168" s="1391" t="str">
        <f>IF(AW167="","",VLOOKUP(AW167,'シフト記号表（従来型・ユニット型共通）'!$C$6:$L$47,10,FALSE))</f>
        <v/>
      </c>
      <c r="AX168" s="1391" t="str">
        <f>IF(AX167="","",VLOOKUP(AX167,'シフト記号表（従来型・ユニット型共通）'!$C$6:$L$47,10,FALSE))</f>
        <v/>
      </c>
      <c r="AY168" s="1391" t="str">
        <f>IF(AY167="","",VLOOKUP(AY167,'シフト記号表（従来型・ユニット型共通）'!$C$6:$L$47,10,FALSE))</f>
        <v/>
      </c>
      <c r="AZ168" s="1391" t="str">
        <f>IF(AZ167="","",VLOOKUP(AZ167,'シフト記号表（従来型・ユニット型共通）'!$C$6:$L$47,10,FALSE))</f>
        <v/>
      </c>
      <c r="BA168" s="1391" t="str">
        <f>IF(BA167="","",VLOOKUP(BA167,'シフト記号表（従来型・ユニット型共通）'!$C$6:$L$47,10,FALSE))</f>
        <v/>
      </c>
      <c r="BB168" s="1392" t="str">
        <f>IF(BB167="","",VLOOKUP(BB167,'シフト記号表（従来型・ユニット型共通）'!$C$6:$L$47,10,FALSE))</f>
        <v/>
      </c>
      <c r="BC168" s="1390" t="str">
        <f>IF(BC167="","",VLOOKUP(BC167,'シフト記号表（従来型・ユニット型共通）'!$C$6:$L$47,10,FALSE))</f>
        <v/>
      </c>
      <c r="BD168" s="1391" t="str">
        <f>IF(BD167="","",VLOOKUP(BD167,'シフト記号表（従来型・ユニット型共通）'!$C$6:$L$47,10,FALSE))</f>
        <v/>
      </c>
      <c r="BE168" s="1391" t="str">
        <f>IF(BE167="","",VLOOKUP(BE167,'シフト記号表（従来型・ユニット型共通）'!$C$6:$L$47,10,FALSE))</f>
        <v/>
      </c>
      <c r="BF168" s="3104">
        <f>IF($BI$3="４週",SUM(AA168:BB168),IF($BI$3="暦月",SUM(AA168:BE168),""))</f>
        <v>0</v>
      </c>
      <c r="BG168" s="3105"/>
      <c r="BH168" s="3106">
        <f>IF($BI$3="４週",BF168/4,IF($BI$3="暦月",(BF168/($BI$8/7)),""))</f>
        <v>0</v>
      </c>
      <c r="BI168" s="3105"/>
      <c r="BJ168" s="3101"/>
      <c r="BK168" s="3102"/>
      <c r="BL168" s="3102"/>
      <c r="BM168" s="3102"/>
      <c r="BN168" s="3103"/>
    </row>
    <row r="169" spans="2:66" ht="20.25" customHeight="1" x14ac:dyDescent="0.2">
      <c r="B169" s="3079">
        <f>B167+1</f>
        <v>77</v>
      </c>
      <c r="C169" s="3081"/>
      <c r="D169" s="3083"/>
      <c r="E169" s="3084"/>
      <c r="F169" s="3085"/>
      <c r="G169" s="3089"/>
      <c r="H169" s="3090"/>
      <c r="I169" s="1385"/>
      <c r="J169" s="1386"/>
      <c r="K169" s="1385"/>
      <c r="L169" s="1386"/>
      <c r="M169" s="3093"/>
      <c r="N169" s="3094"/>
      <c r="O169" s="3097"/>
      <c r="P169" s="3098"/>
      <c r="Q169" s="3098"/>
      <c r="R169" s="3090"/>
      <c r="S169" s="3058"/>
      <c r="T169" s="3059"/>
      <c r="U169" s="3059"/>
      <c r="V169" s="3059"/>
      <c r="W169" s="3060"/>
      <c r="X169" s="1405" t="s">
        <v>2341</v>
      </c>
      <c r="Z169" s="1406"/>
      <c r="AA169" s="1398"/>
      <c r="AB169" s="1399"/>
      <c r="AC169" s="1399"/>
      <c r="AD169" s="1399"/>
      <c r="AE169" s="1399"/>
      <c r="AF169" s="1399"/>
      <c r="AG169" s="1400"/>
      <c r="AH169" s="1398"/>
      <c r="AI169" s="1399"/>
      <c r="AJ169" s="1399"/>
      <c r="AK169" s="1399"/>
      <c r="AL169" s="1399"/>
      <c r="AM169" s="1399"/>
      <c r="AN169" s="1400"/>
      <c r="AO169" s="1398"/>
      <c r="AP169" s="1399"/>
      <c r="AQ169" s="1399"/>
      <c r="AR169" s="1399"/>
      <c r="AS169" s="1399"/>
      <c r="AT169" s="1399"/>
      <c r="AU169" s="1400"/>
      <c r="AV169" s="1398"/>
      <c r="AW169" s="1399"/>
      <c r="AX169" s="1399"/>
      <c r="AY169" s="1399"/>
      <c r="AZ169" s="1399"/>
      <c r="BA169" s="1399"/>
      <c r="BB169" s="1400"/>
      <c r="BC169" s="1398"/>
      <c r="BD169" s="1399"/>
      <c r="BE169" s="1401"/>
      <c r="BF169" s="3064"/>
      <c r="BG169" s="3065"/>
      <c r="BH169" s="3066"/>
      <c r="BI169" s="3067"/>
      <c r="BJ169" s="3068"/>
      <c r="BK169" s="3069"/>
      <c r="BL169" s="3069"/>
      <c r="BM169" s="3069"/>
      <c r="BN169" s="3070"/>
    </row>
    <row r="170" spans="2:66" ht="20.25" customHeight="1" x14ac:dyDescent="0.2">
      <c r="B170" s="3107"/>
      <c r="C170" s="3108"/>
      <c r="D170" s="3109"/>
      <c r="E170" s="3084"/>
      <c r="F170" s="3085"/>
      <c r="G170" s="3110"/>
      <c r="H170" s="3111"/>
      <c r="I170" s="1407"/>
      <c r="J170" s="1408">
        <f>G169</f>
        <v>0</v>
      </c>
      <c r="K170" s="1407"/>
      <c r="L170" s="1408">
        <f>M169</f>
        <v>0</v>
      </c>
      <c r="M170" s="3112"/>
      <c r="N170" s="3113"/>
      <c r="O170" s="3114"/>
      <c r="P170" s="3115"/>
      <c r="Q170" s="3115"/>
      <c r="R170" s="3111"/>
      <c r="S170" s="3058"/>
      <c r="T170" s="3059"/>
      <c r="U170" s="3059"/>
      <c r="V170" s="3059"/>
      <c r="W170" s="3060"/>
      <c r="X170" s="1402" t="s">
        <v>2344</v>
      </c>
      <c r="Y170" s="1403"/>
      <c r="Z170" s="1404"/>
      <c r="AA170" s="1390" t="str">
        <f>IF(AA169="","",VLOOKUP(AA169,'シフト記号表（従来型・ユニット型共通）'!$C$6:$L$47,10,FALSE))</f>
        <v/>
      </c>
      <c r="AB170" s="1391" t="str">
        <f>IF(AB169="","",VLOOKUP(AB169,'シフト記号表（従来型・ユニット型共通）'!$C$6:$L$47,10,FALSE))</f>
        <v/>
      </c>
      <c r="AC170" s="1391" t="str">
        <f>IF(AC169="","",VLOOKUP(AC169,'シフト記号表（従来型・ユニット型共通）'!$C$6:$L$47,10,FALSE))</f>
        <v/>
      </c>
      <c r="AD170" s="1391" t="str">
        <f>IF(AD169="","",VLOOKUP(AD169,'シフト記号表（従来型・ユニット型共通）'!$C$6:$L$47,10,FALSE))</f>
        <v/>
      </c>
      <c r="AE170" s="1391" t="str">
        <f>IF(AE169="","",VLOOKUP(AE169,'シフト記号表（従来型・ユニット型共通）'!$C$6:$L$47,10,FALSE))</f>
        <v/>
      </c>
      <c r="AF170" s="1391" t="str">
        <f>IF(AF169="","",VLOOKUP(AF169,'シフト記号表（従来型・ユニット型共通）'!$C$6:$L$47,10,FALSE))</f>
        <v/>
      </c>
      <c r="AG170" s="1392" t="str">
        <f>IF(AG169="","",VLOOKUP(AG169,'シフト記号表（従来型・ユニット型共通）'!$C$6:$L$47,10,FALSE))</f>
        <v/>
      </c>
      <c r="AH170" s="1390" t="str">
        <f>IF(AH169="","",VLOOKUP(AH169,'シフト記号表（従来型・ユニット型共通）'!$C$6:$L$47,10,FALSE))</f>
        <v/>
      </c>
      <c r="AI170" s="1391" t="str">
        <f>IF(AI169="","",VLOOKUP(AI169,'シフト記号表（従来型・ユニット型共通）'!$C$6:$L$47,10,FALSE))</f>
        <v/>
      </c>
      <c r="AJ170" s="1391" t="str">
        <f>IF(AJ169="","",VLOOKUP(AJ169,'シフト記号表（従来型・ユニット型共通）'!$C$6:$L$47,10,FALSE))</f>
        <v/>
      </c>
      <c r="AK170" s="1391" t="str">
        <f>IF(AK169="","",VLOOKUP(AK169,'シフト記号表（従来型・ユニット型共通）'!$C$6:$L$47,10,FALSE))</f>
        <v/>
      </c>
      <c r="AL170" s="1391" t="str">
        <f>IF(AL169="","",VLOOKUP(AL169,'シフト記号表（従来型・ユニット型共通）'!$C$6:$L$47,10,FALSE))</f>
        <v/>
      </c>
      <c r="AM170" s="1391" t="str">
        <f>IF(AM169="","",VLOOKUP(AM169,'シフト記号表（従来型・ユニット型共通）'!$C$6:$L$47,10,FALSE))</f>
        <v/>
      </c>
      <c r="AN170" s="1392" t="str">
        <f>IF(AN169="","",VLOOKUP(AN169,'シフト記号表（従来型・ユニット型共通）'!$C$6:$L$47,10,FALSE))</f>
        <v/>
      </c>
      <c r="AO170" s="1390" t="str">
        <f>IF(AO169="","",VLOOKUP(AO169,'シフト記号表（従来型・ユニット型共通）'!$C$6:$L$47,10,FALSE))</f>
        <v/>
      </c>
      <c r="AP170" s="1391" t="str">
        <f>IF(AP169="","",VLOOKUP(AP169,'シフト記号表（従来型・ユニット型共通）'!$C$6:$L$47,10,FALSE))</f>
        <v/>
      </c>
      <c r="AQ170" s="1391" t="str">
        <f>IF(AQ169="","",VLOOKUP(AQ169,'シフト記号表（従来型・ユニット型共通）'!$C$6:$L$47,10,FALSE))</f>
        <v/>
      </c>
      <c r="AR170" s="1391" t="str">
        <f>IF(AR169="","",VLOOKUP(AR169,'シフト記号表（従来型・ユニット型共通）'!$C$6:$L$47,10,FALSE))</f>
        <v/>
      </c>
      <c r="AS170" s="1391" t="str">
        <f>IF(AS169="","",VLOOKUP(AS169,'シフト記号表（従来型・ユニット型共通）'!$C$6:$L$47,10,FALSE))</f>
        <v/>
      </c>
      <c r="AT170" s="1391" t="str">
        <f>IF(AT169="","",VLOOKUP(AT169,'シフト記号表（従来型・ユニット型共通）'!$C$6:$L$47,10,FALSE))</f>
        <v/>
      </c>
      <c r="AU170" s="1392" t="str">
        <f>IF(AU169="","",VLOOKUP(AU169,'シフト記号表（従来型・ユニット型共通）'!$C$6:$L$47,10,FALSE))</f>
        <v/>
      </c>
      <c r="AV170" s="1390" t="str">
        <f>IF(AV169="","",VLOOKUP(AV169,'シフト記号表（従来型・ユニット型共通）'!$C$6:$L$47,10,FALSE))</f>
        <v/>
      </c>
      <c r="AW170" s="1391" t="str">
        <f>IF(AW169="","",VLOOKUP(AW169,'シフト記号表（従来型・ユニット型共通）'!$C$6:$L$47,10,FALSE))</f>
        <v/>
      </c>
      <c r="AX170" s="1391" t="str">
        <f>IF(AX169="","",VLOOKUP(AX169,'シフト記号表（従来型・ユニット型共通）'!$C$6:$L$47,10,FALSE))</f>
        <v/>
      </c>
      <c r="AY170" s="1391" t="str">
        <f>IF(AY169="","",VLOOKUP(AY169,'シフト記号表（従来型・ユニット型共通）'!$C$6:$L$47,10,FALSE))</f>
        <v/>
      </c>
      <c r="AZ170" s="1391" t="str">
        <f>IF(AZ169="","",VLOOKUP(AZ169,'シフト記号表（従来型・ユニット型共通）'!$C$6:$L$47,10,FALSE))</f>
        <v/>
      </c>
      <c r="BA170" s="1391" t="str">
        <f>IF(BA169="","",VLOOKUP(BA169,'シフト記号表（従来型・ユニット型共通）'!$C$6:$L$47,10,FALSE))</f>
        <v/>
      </c>
      <c r="BB170" s="1392" t="str">
        <f>IF(BB169="","",VLOOKUP(BB169,'シフト記号表（従来型・ユニット型共通）'!$C$6:$L$47,10,FALSE))</f>
        <v/>
      </c>
      <c r="BC170" s="1390" t="str">
        <f>IF(BC169="","",VLOOKUP(BC169,'シフト記号表（従来型・ユニット型共通）'!$C$6:$L$47,10,FALSE))</f>
        <v/>
      </c>
      <c r="BD170" s="1391" t="str">
        <f>IF(BD169="","",VLOOKUP(BD169,'シフト記号表（従来型・ユニット型共通）'!$C$6:$L$47,10,FALSE))</f>
        <v/>
      </c>
      <c r="BE170" s="1391" t="str">
        <f>IF(BE169="","",VLOOKUP(BE169,'シフト記号表（従来型・ユニット型共通）'!$C$6:$L$47,10,FALSE))</f>
        <v/>
      </c>
      <c r="BF170" s="3104">
        <f>IF($BI$3="４週",SUM(AA170:BB170),IF($BI$3="暦月",SUM(AA170:BE170),""))</f>
        <v>0</v>
      </c>
      <c r="BG170" s="3105"/>
      <c r="BH170" s="3106">
        <f>IF($BI$3="４週",BF170/4,IF($BI$3="暦月",(BF170/($BI$8/7)),""))</f>
        <v>0</v>
      </c>
      <c r="BI170" s="3105"/>
      <c r="BJ170" s="3101"/>
      <c r="BK170" s="3102"/>
      <c r="BL170" s="3102"/>
      <c r="BM170" s="3102"/>
      <c r="BN170" s="3103"/>
    </row>
    <row r="171" spans="2:66" ht="20.25" customHeight="1" x14ac:dyDescent="0.2">
      <c r="B171" s="3079">
        <f>B169+1</f>
        <v>78</v>
      </c>
      <c r="C171" s="3081"/>
      <c r="D171" s="3083"/>
      <c r="E171" s="3084"/>
      <c r="F171" s="3085"/>
      <c r="G171" s="3089"/>
      <c r="H171" s="3090"/>
      <c r="I171" s="1385"/>
      <c r="J171" s="1386"/>
      <c r="K171" s="1385"/>
      <c r="L171" s="1386"/>
      <c r="M171" s="3093"/>
      <c r="N171" s="3094"/>
      <c r="O171" s="3097"/>
      <c r="P171" s="3098"/>
      <c r="Q171" s="3098"/>
      <c r="R171" s="3090"/>
      <c r="S171" s="3058"/>
      <c r="T171" s="3059"/>
      <c r="U171" s="3059"/>
      <c r="V171" s="3059"/>
      <c r="W171" s="3060"/>
      <c r="X171" s="1405" t="s">
        <v>2341</v>
      </c>
      <c r="Z171" s="1406"/>
      <c r="AA171" s="1398"/>
      <c r="AB171" s="1399"/>
      <c r="AC171" s="1399"/>
      <c r="AD171" s="1399"/>
      <c r="AE171" s="1399"/>
      <c r="AF171" s="1399"/>
      <c r="AG171" s="1400"/>
      <c r="AH171" s="1398"/>
      <c r="AI171" s="1399"/>
      <c r="AJ171" s="1399"/>
      <c r="AK171" s="1399"/>
      <c r="AL171" s="1399"/>
      <c r="AM171" s="1399"/>
      <c r="AN171" s="1400"/>
      <c r="AO171" s="1398"/>
      <c r="AP171" s="1399"/>
      <c r="AQ171" s="1399"/>
      <c r="AR171" s="1399"/>
      <c r="AS171" s="1399"/>
      <c r="AT171" s="1399"/>
      <c r="AU171" s="1400"/>
      <c r="AV171" s="1398"/>
      <c r="AW171" s="1399"/>
      <c r="AX171" s="1399"/>
      <c r="AY171" s="1399"/>
      <c r="AZ171" s="1399"/>
      <c r="BA171" s="1399"/>
      <c r="BB171" s="1400"/>
      <c r="BC171" s="1398"/>
      <c r="BD171" s="1399"/>
      <c r="BE171" s="1401"/>
      <c r="BF171" s="3064"/>
      <c r="BG171" s="3065"/>
      <c r="BH171" s="3066"/>
      <c r="BI171" s="3067"/>
      <c r="BJ171" s="3068"/>
      <c r="BK171" s="3069"/>
      <c r="BL171" s="3069"/>
      <c r="BM171" s="3069"/>
      <c r="BN171" s="3070"/>
    </row>
    <row r="172" spans="2:66" ht="20.25" customHeight="1" x14ac:dyDescent="0.2">
      <c r="B172" s="3107"/>
      <c r="C172" s="3108"/>
      <c r="D172" s="3109"/>
      <c r="E172" s="3084"/>
      <c r="F172" s="3085"/>
      <c r="G172" s="3110"/>
      <c r="H172" s="3111"/>
      <c r="I172" s="1407"/>
      <c r="J172" s="1408">
        <f>G171</f>
        <v>0</v>
      </c>
      <c r="K172" s="1407"/>
      <c r="L172" s="1408">
        <f>M171</f>
        <v>0</v>
      </c>
      <c r="M172" s="3112"/>
      <c r="N172" s="3113"/>
      <c r="O172" s="3114"/>
      <c r="P172" s="3115"/>
      <c r="Q172" s="3115"/>
      <c r="R172" s="3111"/>
      <c r="S172" s="3058"/>
      <c r="T172" s="3059"/>
      <c r="U172" s="3059"/>
      <c r="V172" s="3059"/>
      <c r="W172" s="3060"/>
      <c r="X172" s="1402" t="s">
        <v>2344</v>
      </c>
      <c r="Y172" s="1403"/>
      <c r="Z172" s="1404"/>
      <c r="AA172" s="1390" t="str">
        <f>IF(AA171="","",VLOOKUP(AA171,'シフト記号表（従来型・ユニット型共通）'!$C$6:$L$47,10,FALSE))</f>
        <v/>
      </c>
      <c r="AB172" s="1391" t="str">
        <f>IF(AB171="","",VLOOKUP(AB171,'シフト記号表（従来型・ユニット型共通）'!$C$6:$L$47,10,FALSE))</f>
        <v/>
      </c>
      <c r="AC172" s="1391" t="str">
        <f>IF(AC171="","",VLOOKUP(AC171,'シフト記号表（従来型・ユニット型共通）'!$C$6:$L$47,10,FALSE))</f>
        <v/>
      </c>
      <c r="AD172" s="1391" t="str">
        <f>IF(AD171="","",VLOOKUP(AD171,'シフト記号表（従来型・ユニット型共通）'!$C$6:$L$47,10,FALSE))</f>
        <v/>
      </c>
      <c r="AE172" s="1391" t="str">
        <f>IF(AE171="","",VLOOKUP(AE171,'シフト記号表（従来型・ユニット型共通）'!$C$6:$L$47,10,FALSE))</f>
        <v/>
      </c>
      <c r="AF172" s="1391" t="str">
        <f>IF(AF171="","",VLOOKUP(AF171,'シフト記号表（従来型・ユニット型共通）'!$C$6:$L$47,10,FALSE))</f>
        <v/>
      </c>
      <c r="AG172" s="1392" t="str">
        <f>IF(AG171="","",VLOOKUP(AG171,'シフト記号表（従来型・ユニット型共通）'!$C$6:$L$47,10,FALSE))</f>
        <v/>
      </c>
      <c r="AH172" s="1390" t="str">
        <f>IF(AH171="","",VLOOKUP(AH171,'シフト記号表（従来型・ユニット型共通）'!$C$6:$L$47,10,FALSE))</f>
        <v/>
      </c>
      <c r="AI172" s="1391" t="str">
        <f>IF(AI171="","",VLOOKUP(AI171,'シフト記号表（従来型・ユニット型共通）'!$C$6:$L$47,10,FALSE))</f>
        <v/>
      </c>
      <c r="AJ172" s="1391" t="str">
        <f>IF(AJ171="","",VLOOKUP(AJ171,'シフト記号表（従来型・ユニット型共通）'!$C$6:$L$47,10,FALSE))</f>
        <v/>
      </c>
      <c r="AK172" s="1391" t="str">
        <f>IF(AK171="","",VLOOKUP(AK171,'シフト記号表（従来型・ユニット型共通）'!$C$6:$L$47,10,FALSE))</f>
        <v/>
      </c>
      <c r="AL172" s="1391" t="str">
        <f>IF(AL171="","",VLOOKUP(AL171,'シフト記号表（従来型・ユニット型共通）'!$C$6:$L$47,10,FALSE))</f>
        <v/>
      </c>
      <c r="AM172" s="1391" t="str">
        <f>IF(AM171="","",VLOOKUP(AM171,'シフト記号表（従来型・ユニット型共通）'!$C$6:$L$47,10,FALSE))</f>
        <v/>
      </c>
      <c r="AN172" s="1392" t="str">
        <f>IF(AN171="","",VLOOKUP(AN171,'シフト記号表（従来型・ユニット型共通）'!$C$6:$L$47,10,FALSE))</f>
        <v/>
      </c>
      <c r="AO172" s="1390" t="str">
        <f>IF(AO171="","",VLOOKUP(AO171,'シフト記号表（従来型・ユニット型共通）'!$C$6:$L$47,10,FALSE))</f>
        <v/>
      </c>
      <c r="AP172" s="1391" t="str">
        <f>IF(AP171="","",VLOOKUP(AP171,'シフト記号表（従来型・ユニット型共通）'!$C$6:$L$47,10,FALSE))</f>
        <v/>
      </c>
      <c r="AQ172" s="1391" t="str">
        <f>IF(AQ171="","",VLOOKUP(AQ171,'シフト記号表（従来型・ユニット型共通）'!$C$6:$L$47,10,FALSE))</f>
        <v/>
      </c>
      <c r="AR172" s="1391" t="str">
        <f>IF(AR171="","",VLOOKUP(AR171,'シフト記号表（従来型・ユニット型共通）'!$C$6:$L$47,10,FALSE))</f>
        <v/>
      </c>
      <c r="AS172" s="1391" t="str">
        <f>IF(AS171="","",VLOOKUP(AS171,'シフト記号表（従来型・ユニット型共通）'!$C$6:$L$47,10,FALSE))</f>
        <v/>
      </c>
      <c r="AT172" s="1391" t="str">
        <f>IF(AT171="","",VLOOKUP(AT171,'シフト記号表（従来型・ユニット型共通）'!$C$6:$L$47,10,FALSE))</f>
        <v/>
      </c>
      <c r="AU172" s="1392" t="str">
        <f>IF(AU171="","",VLOOKUP(AU171,'シフト記号表（従来型・ユニット型共通）'!$C$6:$L$47,10,FALSE))</f>
        <v/>
      </c>
      <c r="AV172" s="1390" t="str">
        <f>IF(AV171="","",VLOOKUP(AV171,'シフト記号表（従来型・ユニット型共通）'!$C$6:$L$47,10,FALSE))</f>
        <v/>
      </c>
      <c r="AW172" s="1391" t="str">
        <f>IF(AW171="","",VLOOKUP(AW171,'シフト記号表（従来型・ユニット型共通）'!$C$6:$L$47,10,FALSE))</f>
        <v/>
      </c>
      <c r="AX172" s="1391" t="str">
        <f>IF(AX171="","",VLOOKUP(AX171,'シフト記号表（従来型・ユニット型共通）'!$C$6:$L$47,10,FALSE))</f>
        <v/>
      </c>
      <c r="AY172" s="1391" t="str">
        <f>IF(AY171="","",VLOOKUP(AY171,'シフト記号表（従来型・ユニット型共通）'!$C$6:$L$47,10,FALSE))</f>
        <v/>
      </c>
      <c r="AZ172" s="1391" t="str">
        <f>IF(AZ171="","",VLOOKUP(AZ171,'シフト記号表（従来型・ユニット型共通）'!$C$6:$L$47,10,FALSE))</f>
        <v/>
      </c>
      <c r="BA172" s="1391" t="str">
        <f>IF(BA171="","",VLOOKUP(BA171,'シフト記号表（従来型・ユニット型共通）'!$C$6:$L$47,10,FALSE))</f>
        <v/>
      </c>
      <c r="BB172" s="1392" t="str">
        <f>IF(BB171="","",VLOOKUP(BB171,'シフト記号表（従来型・ユニット型共通）'!$C$6:$L$47,10,FALSE))</f>
        <v/>
      </c>
      <c r="BC172" s="1390" t="str">
        <f>IF(BC171="","",VLOOKUP(BC171,'シフト記号表（従来型・ユニット型共通）'!$C$6:$L$47,10,FALSE))</f>
        <v/>
      </c>
      <c r="BD172" s="1391" t="str">
        <f>IF(BD171="","",VLOOKUP(BD171,'シフト記号表（従来型・ユニット型共通）'!$C$6:$L$47,10,FALSE))</f>
        <v/>
      </c>
      <c r="BE172" s="1391" t="str">
        <f>IF(BE171="","",VLOOKUP(BE171,'シフト記号表（従来型・ユニット型共通）'!$C$6:$L$47,10,FALSE))</f>
        <v/>
      </c>
      <c r="BF172" s="3104">
        <f>IF($BI$3="４週",SUM(AA172:BB172),IF($BI$3="暦月",SUM(AA172:BE172),""))</f>
        <v>0</v>
      </c>
      <c r="BG172" s="3105"/>
      <c r="BH172" s="3106">
        <f>IF($BI$3="４週",BF172/4,IF($BI$3="暦月",(BF172/($BI$8/7)),""))</f>
        <v>0</v>
      </c>
      <c r="BI172" s="3105"/>
      <c r="BJ172" s="3101"/>
      <c r="BK172" s="3102"/>
      <c r="BL172" s="3102"/>
      <c r="BM172" s="3102"/>
      <c r="BN172" s="3103"/>
    </row>
    <row r="173" spans="2:66" ht="20.25" customHeight="1" x14ac:dyDescent="0.2">
      <c r="B173" s="3079">
        <f>B171+1</f>
        <v>79</v>
      </c>
      <c r="C173" s="3081"/>
      <c r="D173" s="3083"/>
      <c r="E173" s="3084"/>
      <c r="F173" s="3085"/>
      <c r="G173" s="3089"/>
      <c r="H173" s="3090"/>
      <c r="I173" s="1385"/>
      <c r="J173" s="1386"/>
      <c r="K173" s="1385"/>
      <c r="L173" s="1386"/>
      <c r="M173" s="3093"/>
      <c r="N173" s="3094"/>
      <c r="O173" s="3097"/>
      <c r="P173" s="3098"/>
      <c r="Q173" s="3098"/>
      <c r="R173" s="3090"/>
      <c r="S173" s="3058"/>
      <c r="T173" s="3059"/>
      <c r="U173" s="3059"/>
      <c r="V173" s="3059"/>
      <c r="W173" s="3060"/>
      <c r="X173" s="1405" t="s">
        <v>2341</v>
      </c>
      <c r="Z173" s="1406"/>
      <c r="AA173" s="1398"/>
      <c r="AB173" s="1399"/>
      <c r="AC173" s="1399"/>
      <c r="AD173" s="1399"/>
      <c r="AE173" s="1399"/>
      <c r="AF173" s="1399"/>
      <c r="AG173" s="1400"/>
      <c r="AH173" s="1398"/>
      <c r="AI173" s="1399"/>
      <c r="AJ173" s="1399"/>
      <c r="AK173" s="1399"/>
      <c r="AL173" s="1399"/>
      <c r="AM173" s="1399"/>
      <c r="AN173" s="1400"/>
      <c r="AO173" s="1398"/>
      <c r="AP173" s="1399"/>
      <c r="AQ173" s="1399"/>
      <c r="AR173" s="1399"/>
      <c r="AS173" s="1399"/>
      <c r="AT173" s="1399"/>
      <c r="AU173" s="1400"/>
      <c r="AV173" s="1398"/>
      <c r="AW173" s="1399"/>
      <c r="AX173" s="1399"/>
      <c r="AY173" s="1399"/>
      <c r="AZ173" s="1399"/>
      <c r="BA173" s="1399"/>
      <c r="BB173" s="1400"/>
      <c r="BC173" s="1398"/>
      <c r="BD173" s="1399"/>
      <c r="BE173" s="1401"/>
      <c r="BF173" s="3064"/>
      <c r="BG173" s="3065"/>
      <c r="BH173" s="3066"/>
      <c r="BI173" s="3067"/>
      <c r="BJ173" s="3068"/>
      <c r="BK173" s="3069"/>
      <c r="BL173" s="3069"/>
      <c r="BM173" s="3069"/>
      <c r="BN173" s="3070"/>
    </row>
    <row r="174" spans="2:66" ht="20.25" customHeight="1" x14ac:dyDescent="0.2">
      <c r="B174" s="3107"/>
      <c r="C174" s="3108"/>
      <c r="D174" s="3109"/>
      <c r="E174" s="3084"/>
      <c r="F174" s="3085"/>
      <c r="G174" s="3110"/>
      <c r="H174" s="3111"/>
      <c r="I174" s="1407"/>
      <c r="J174" s="1408">
        <f>G173</f>
        <v>0</v>
      </c>
      <c r="K174" s="1407"/>
      <c r="L174" s="1408">
        <f>M173</f>
        <v>0</v>
      </c>
      <c r="M174" s="3112"/>
      <c r="N174" s="3113"/>
      <c r="O174" s="3114"/>
      <c r="P174" s="3115"/>
      <c r="Q174" s="3115"/>
      <c r="R174" s="3111"/>
      <c r="S174" s="3058"/>
      <c r="T174" s="3059"/>
      <c r="U174" s="3059"/>
      <c r="V174" s="3059"/>
      <c r="W174" s="3060"/>
      <c r="X174" s="1402" t="s">
        <v>2344</v>
      </c>
      <c r="Y174" s="1403"/>
      <c r="Z174" s="1404"/>
      <c r="AA174" s="1390" t="str">
        <f>IF(AA173="","",VLOOKUP(AA173,'シフト記号表（従来型・ユニット型共通）'!$C$6:$L$47,10,FALSE))</f>
        <v/>
      </c>
      <c r="AB174" s="1391" t="str">
        <f>IF(AB173="","",VLOOKUP(AB173,'シフト記号表（従来型・ユニット型共通）'!$C$6:$L$47,10,FALSE))</f>
        <v/>
      </c>
      <c r="AC174" s="1391" t="str">
        <f>IF(AC173="","",VLOOKUP(AC173,'シフト記号表（従来型・ユニット型共通）'!$C$6:$L$47,10,FALSE))</f>
        <v/>
      </c>
      <c r="AD174" s="1391" t="str">
        <f>IF(AD173="","",VLOOKUP(AD173,'シフト記号表（従来型・ユニット型共通）'!$C$6:$L$47,10,FALSE))</f>
        <v/>
      </c>
      <c r="AE174" s="1391" t="str">
        <f>IF(AE173="","",VLOOKUP(AE173,'シフト記号表（従来型・ユニット型共通）'!$C$6:$L$47,10,FALSE))</f>
        <v/>
      </c>
      <c r="AF174" s="1391" t="str">
        <f>IF(AF173="","",VLOOKUP(AF173,'シフト記号表（従来型・ユニット型共通）'!$C$6:$L$47,10,FALSE))</f>
        <v/>
      </c>
      <c r="AG174" s="1392" t="str">
        <f>IF(AG173="","",VLOOKUP(AG173,'シフト記号表（従来型・ユニット型共通）'!$C$6:$L$47,10,FALSE))</f>
        <v/>
      </c>
      <c r="AH174" s="1390" t="str">
        <f>IF(AH173="","",VLOOKUP(AH173,'シフト記号表（従来型・ユニット型共通）'!$C$6:$L$47,10,FALSE))</f>
        <v/>
      </c>
      <c r="AI174" s="1391" t="str">
        <f>IF(AI173="","",VLOOKUP(AI173,'シフト記号表（従来型・ユニット型共通）'!$C$6:$L$47,10,FALSE))</f>
        <v/>
      </c>
      <c r="AJ174" s="1391" t="str">
        <f>IF(AJ173="","",VLOOKUP(AJ173,'シフト記号表（従来型・ユニット型共通）'!$C$6:$L$47,10,FALSE))</f>
        <v/>
      </c>
      <c r="AK174" s="1391" t="str">
        <f>IF(AK173="","",VLOOKUP(AK173,'シフト記号表（従来型・ユニット型共通）'!$C$6:$L$47,10,FALSE))</f>
        <v/>
      </c>
      <c r="AL174" s="1391" t="str">
        <f>IF(AL173="","",VLOOKUP(AL173,'シフト記号表（従来型・ユニット型共通）'!$C$6:$L$47,10,FALSE))</f>
        <v/>
      </c>
      <c r="AM174" s="1391" t="str">
        <f>IF(AM173="","",VLOOKUP(AM173,'シフト記号表（従来型・ユニット型共通）'!$C$6:$L$47,10,FALSE))</f>
        <v/>
      </c>
      <c r="AN174" s="1392" t="str">
        <f>IF(AN173="","",VLOOKUP(AN173,'シフト記号表（従来型・ユニット型共通）'!$C$6:$L$47,10,FALSE))</f>
        <v/>
      </c>
      <c r="AO174" s="1390" t="str">
        <f>IF(AO173="","",VLOOKUP(AO173,'シフト記号表（従来型・ユニット型共通）'!$C$6:$L$47,10,FALSE))</f>
        <v/>
      </c>
      <c r="AP174" s="1391" t="str">
        <f>IF(AP173="","",VLOOKUP(AP173,'シフト記号表（従来型・ユニット型共通）'!$C$6:$L$47,10,FALSE))</f>
        <v/>
      </c>
      <c r="AQ174" s="1391" t="str">
        <f>IF(AQ173="","",VLOOKUP(AQ173,'シフト記号表（従来型・ユニット型共通）'!$C$6:$L$47,10,FALSE))</f>
        <v/>
      </c>
      <c r="AR174" s="1391" t="str">
        <f>IF(AR173="","",VLOOKUP(AR173,'シフト記号表（従来型・ユニット型共通）'!$C$6:$L$47,10,FALSE))</f>
        <v/>
      </c>
      <c r="AS174" s="1391" t="str">
        <f>IF(AS173="","",VLOOKUP(AS173,'シフト記号表（従来型・ユニット型共通）'!$C$6:$L$47,10,FALSE))</f>
        <v/>
      </c>
      <c r="AT174" s="1391" t="str">
        <f>IF(AT173="","",VLOOKUP(AT173,'シフト記号表（従来型・ユニット型共通）'!$C$6:$L$47,10,FALSE))</f>
        <v/>
      </c>
      <c r="AU174" s="1392" t="str">
        <f>IF(AU173="","",VLOOKUP(AU173,'シフト記号表（従来型・ユニット型共通）'!$C$6:$L$47,10,FALSE))</f>
        <v/>
      </c>
      <c r="AV174" s="1390" t="str">
        <f>IF(AV173="","",VLOOKUP(AV173,'シフト記号表（従来型・ユニット型共通）'!$C$6:$L$47,10,FALSE))</f>
        <v/>
      </c>
      <c r="AW174" s="1391" t="str">
        <f>IF(AW173="","",VLOOKUP(AW173,'シフト記号表（従来型・ユニット型共通）'!$C$6:$L$47,10,FALSE))</f>
        <v/>
      </c>
      <c r="AX174" s="1391" t="str">
        <f>IF(AX173="","",VLOOKUP(AX173,'シフト記号表（従来型・ユニット型共通）'!$C$6:$L$47,10,FALSE))</f>
        <v/>
      </c>
      <c r="AY174" s="1391" t="str">
        <f>IF(AY173="","",VLOOKUP(AY173,'シフト記号表（従来型・ユニット型共通）'!$C$6:$L$47,10,FALSE))</f>
        <v/>
      </c>
      <c r="AZ174" s="1391" t="str">
        <f>IF(AZ173="","",VLOOKUP(AZ173,'シフト記号表（従来型・ユニット型共通）'!$C$6:$L$47,10,FALSE))</f>
        <v/>
      </c>
      <c r="BA174" s="1391" t="str">
        <f>IF(BA173="","",VLOOKUP(BA173,'シフト記号表（従来型・ユニット型共通）'!$C$6:$L$47,10,FALSE))</f>
        <v/>
      </c>
      <c r="BB174" s="1392" t="str">
        <f>IF(BB173="","",VLOOKUP(BB173,'シフト記号表（従来型・ユニット型共通）'!$C$6:$L$47,10,FALSE))</f>
        <v/>
      </c>
      <c r="BC174" s="1390" t="str">
        <f>IF(BC173="","",VLOOKUP(BC173,'シフト記号表（従来型・ユニット型共通）'!$C$6:$L$47,10,FALSE))</f>
        <v/>
      </c>
      <c r="BD174" s="1391" t="str">
        <f>IF(BD173="","",VLOOKUP(BD173,'シフト記号表（従来型・ユニット型共通）'!$C$6:$L$47,10,FALSE))</f>
        <v/>
      </c>
      <c r="BE174" s="1391" t="str">
        <f>IF(BE173="","",VLOOKUP(BE173,'シフト記号表（従来型・ユニット型共通）'!$C$6:$L$47,10,FALSE))</f>
        <v/>
      </c>
      <c r="BF174" s="3104">
        <f>IF($BI$3="４週",SUM(AA174:BB174),IF($BI$3="暦月",SUM(AA174:BE174),""))</f>
        <v>0</v>
      </c>
      <c r="BG174" s="3105"/>
      <c r="BH174" s="3106">
        <f>IF($BI$3="４週",BF174/4,IF($BI$3="暦月",(BF174/($BI$8/7)),""))</f>
        <v>0</v>
      </c>
      <c r="BI174" s="3105"/>
      <c r="BJ174" s="3101"/>
      <c r="BK174" s="3102"/>
      <c r="BL174" s="3102"/>
      <c r="BM174" s="3102"/>
      <c r="BN174" s="3103"/>
    </row>
    <row r="175" spans="2:66" ht="20.25" customHeight="1" x14ac:dyDescent="0.2">
      <c r="B175" s="3079">
        <f>B173+1</f>
        <v>80</v>
      </c>
      <c r="C175" s="3081"/>
      <c r="D175" s="3083"/>
      <c r="E175" s="3084"/>
      <c r="F175" s="3085"/>
      <c r="G175" s="3089"/>
      <c r="H175" s="3090"/>
      <c r="I175" s="1385"/>
      <c r="J175" s="1386"/>
      <c r="K175" s="1385"/>
      <c r="L175" s="1386"/>
      <c r="M175" s="3093"/>
      <c r="N175" s="3094"/>
      <c r="O175" s="3097"/>
      <c r="P175" s="3098"/>
      <c r="Q175" s="3098"/>
      <c r="R175" s="3090"/>
      <c r="S175" s="3058"/>
      <c r="T175" s="3059"/>
      <c r="U175" s="3059"/>
      <c r="V175" s="3059"/>
      <c r="W175" s="3060"/>
      <c r="X175" s="1405" t="s">
        <v>2341</v>
      </c>
      <c r="Z175" s="1406"/>
      <c r="AA175" s="1398"/>
      <c r="AB175" s="1399"/>
      <c r="AC175" s="1399"/>
      <c r="AD175" s="1399"/>
      <c r="AE175" s="1399"/>
      <c r="AF175" s="1399"/>
      <c r="AG175" s="1400"/>
      <c r="AH175" s="1398"/>
      <c r="AI175" s="1399"/>
      <c r="AJ175" s="1399"/>
      <c r="AK175" s="1399"/>
      <c r="AL175" s="1399"/>
      <c r="AM175" s="1399"/>
      <c r="AN175" s="1400"/>
      <c r="AO175" s="1398"/>
      <c r="AP175" s="1399"/>
      <c r="AQ175" s="1399"/>
      <c r="AR175" s="1399"/>
      <c r="AS175" s="1399"/>
      <c r="AT175" s="1399"/>
      <c r="AU175" s="1400"/>
      <c r="AV175" s="1398"/>
      <c r="AW175" s="1399"/>
      <c r="AX175" s="1399"/>
      <c r="AY175" s="1399"/>
      <c r="AZ175" s="1399"/>
      <c r="BA175" s="1399"/>
      <c r="BB175" s="1400"/>
      <c r="BC175" s="1398"/>
      <c r="BD175" s="1399"/>
      <c r="BE175" s="1401"/>
      <c r="BF175" s="3064"/>
      <c r="BG175" s="3065"/>
      <c r="BH175" s="3066"/>
      <c r="BI175" s="3067"/>
      <c r="BJ175" s="3068"/>
      <c r="BK175" s="3069"/>
      <c r="BL175" s="3069"/>
      <c r="BM175" s="3069"/>
      <c r="BN175" s="3070"/>
    </row>
    <row r="176" spans="2:66" ht="20.25" customHeight="1" x14ac:dyDescent="0.2">
      <c r="B176" s="3107"/>
      <c r="C176" s="3108"/>
      <c r="D176" s="3109"/>
      <c r="E176" s="3084"/>
      <c r="F176" s="3085"/>
      <c r="G176" s="3110"/>
      <c r="H176" s="3111"/>
      <c r="I176" s="1407"/>
      <c r="J176" s="1408">
        <f>G175</f>
        <v>0</v>
      </c>
      <c r="K176" s="1407"/>
      <c r="L176" s="1408">
        <f>M175</f>
        <v>0</v>
      </c>
      <c r="M176" s="3112"/>
      <c r="N176" s="3113"/>
      <c r="O176" s="3114"/>
      <c r="P176" s="3115"/>
      <c r="Q176" s="3115"/>
      <c r="R176" s="3111"/>
      <c r="S176" s="3058"/>
      <c r="T176" s="3059"/>
      <c r="U176" s="3059"/>
      <c r="V176" s="3059"/>
      <c r="W176" s="3060"/>
      <c r="X176" s="1402" t="s">
        <v>2344</v>
      </c>
      <c r="Y176" s="1403"/>
      <c r="Z176" s="1404"/>
      <c r="AA176" s="1390" t="str">
        <f>IF(AA175="","",VLOOKUP(AA175,'シフト記号表（従来型・ユニット型共通）'!$C$6:$L$47,10,FALSE))</f>
        <v/>
      </c>
      <c r="AB176" s="1391" t="str">
        <f>IF(AB175="","",VLOOKUP(AB175,'シフト記号表（従来型・ユニット型共通）'!$C$6:$L$47,10,FALSE))</f>
        <v/>
      </c>
      <c r="AC176" s="1391" t="str">
        <f>IF(AC175="","",VLOOKUP(AC175,'シフト記号表（従来型・ユニット型共通）'!$C$6:$L$47,10,FALSE))</f>
        <v/>
      </c>
      <c r="AD176" s="1391" t="str">
        <f>IF(AD175="","",VLOOKUP(AD175,'シフト記号表（従来型・ユニット型共通）'!$C$6:$L$47,10,FALSE))</f>
        <v/>
      </c>
      <c r="AE176" s="1391" t="str">
        <f>IF(AE175="","",VLOOKUP(AE175,'シフト記号表（従来型・ユニット型共通）'!$C$6:$L$47,10,FALSE))</f>
        <v/>
      </c>
      <c r="AF176" s="1391" t="str">
        <f>IF(AF175="","",VLOOKUP(AF175,'シフト記号表（従来型・ユニット型共通）'!$C$6:$L$47,10,FALSE))</f>
        <v/>
      </c>
      <c r="AG176" s="1392" t="str">
        <f>IF(AG175="","",VLOOKUP(AG175,'シフト記号表（従来型・ユニット型共通）'!$C$6:$L$47,10,FALSE))</f>
        <v/>
      </c>
      <c r="AH176" s="1390" t="str">
        <f>IF(AH175="","",VLOOKUP(AH175,'シフト記号表（従来型・ユニット型共通）'!$C$6:$L$47,10,FALSE))</f>
        <v/>
      </c>
      <c r="AI176" s="1391" t="str">
        <f>IF(AI175="","",VLOOKUP(AI175,'シフト記号表（従来型・ユニット型共通）'!$C$6:$L$47,10,FALSE))</f>
        <v/>
      </c>
      <c r="AJ176" s="1391" t="str">
        <f>IF(AJ175="","",VLOOKUP(AJ175,'シフト記号表（従来型・ユニット型共通）'!$C$6:$L$47,10,FALSE))</f>
        <v/>
      </c>
      <c r="AK176" s="1391" t="str">
        <f>IF(AK175="","",VLOOKUP(AK175,'シフト記号表（従来型・ユニット型共通）'!$C$6:$L$47,10,FALSE))</f>
        <v/>
      </c>
      <c r="AL176" s="1391" t="str">
        <f>IF(AL175="","",VLOOKUP(AL175,'シフト記号表（従来型・ユニット型共通）'!$C$6:$L$47,10,FALSE))</f>
        <v/>
      </c>
      <c r="AM176" s="1391" t="str">
        <f>IF(AM175="","",VLOOKUP(AM175,'シフト記号表（従来型・ユニット型共通）'!$C$6:$L$47,10,FALSE))</f>
        <v/>
      </c>
      <c r="AN176" s="1392" t="str">
        <f>IF(AN175="","",VLOOKUP(AN175,'シフト記号表（従来型・ユニット型共通）'!$C$6:$L$47,10,FALSE))</f>
        <v/>
      </c>
      <c r="AO176" s="1390" t="str">
        <f>IF(AO175="","",VLOOKUP(AO175,'シフト記号表（従来型・ユニット型共通）'!$C$6:$L$47,10,FALSE))</f>
        <v/>
      </c>
      <c r="AP176" s="1391" t="str">
        <f>IF(AP175="","",VLOOKUP(AP175,'シフト記号表（従来型・ユニット型共通）'!$C$6:$L$47,10,FALSE))</f>
        <v/>
      </c>
      <c r="AQ176" s="1391" t="str">
        <f>IF(AQ175="","",VLOOKUP(AQ175,'シフト記号表（従来型・ユニット型共通）'!$C$6:$L$47,10,FALSE))</f>
        <v/>
      </c>
      <c r="AR176" s="1391" t="str">
        <f>IF(AR175="","",VLOOKUP(AR175,'シフト記号表（従来型・ユニット型共通）'!$C$6:$L$47,10,FALSE))</f>
        <v/>
      </c>
      <c r="AS176" s="1391" t="str">
        <f>IF(AS175="","",VLOOKUP(AS175,'シフト記号表（従来型・ユニット型共通）'!$C$6:$L$47,10,FALSE))</f>
        <v/>
      </c>
      <c r="AT176" s="1391" t="str">
        <f>IF(AT175="","",VLOOKUP(AT175,'シフト記号表（従来型・ユニット型共通）'!$C$6:$L$47,10,FALSE))</f>
        <v/>
      </c>
      <c r="AU176" s="1392" t="str">
        <f>IF(AU175="","",VLOOKUP(AU175,'シフト記号表（従来型・ユニット型共通）'!$C$6:$L$47,10,FALSE))</f>
        <v/>
      </c>
      <c r="AV176" s="1390" t="str">
        <f>IF(AV175="","",VLOOKUP(AV175,'シフト記号表（従来型・ユニット型共通）'!$C$6:$L$47,10,FALSE))</f>
        <v/>
      </c>
      <c r="AW176" s="1391" t="str">
        <f>IF(AW175="","",VLOOKUP(AW175,'シフト記号表（従来型・ユニット型共通）'!$C$6:$L$47,10,FALSE))</f>
        <v/>
      </c>
      <c r="AX176" s="1391" t="str">
        <f>IF(AX175="","",VLOOKUP(AX175,'シフト記号表（従来型・ユニット型共通）'!$C$6:$L$47,10,FALSE))</f>
        <v/>
      </c>
      <c r="AY176" s="1391" t="str">
        <f>IF(AY175="","",VLOOKUP(AY175,'シフト記号表（従来型・ユニット型共通）'!$C$6:$L$47,10,FALSE))</f>
        <v/>
      </c>
      <c r="AZ176" s="1391" t="str">
        <f>IF(AZ175="","",VLOOKUP(AZ175,'シフト記号表（従来型・ユニット型共通）'!$C$6:$L$47,10,FALSE))</f>
        <v/>
      </c>
      <c r="BA176" s="1391" t="str">
        <f>IF(BA175="","",VLOOKUP(BA175,'シフト記号表（従来型・ユニット型共通）'!$C$6:$L$47,10,FALSE))</f>
        <v/>
      </c>
      <c r="BB176" s="1392" t="str">
        <f>IF(BB175="","",VLOOKUP(BB175,'シフト記号表（従来型・ユニット型共通）'!$C$6:$L$47,10,FALSE))</f>
        <v/>
      </c>
      <c r="BC176" s="1390" t="str">
        <f>IF(BC175="","",VLOOKUP(BC175,'シフト記号表（従来型・ユニット型共通）'!$C$6:$L$47,10,FALSE))</f>
        <v/>
      </c>
      <c r="BD176" s="1391" t="str">
        <f>IF(BD175="","",VLOOKUP(BD175,'シフト記号表（従来型・ユニット型共通）'!$C$6:$L$47,10,FALSE))</f>
        <v/>
      </c>
      <c r="BE176" s="1391" t="str">
        <f>IF(BE175="","",VLOOKUP(BE175,'シフト記号表（従来型・ユニット型共通）'!$C$6:$L$47,10,FALSE))</f>
        <v/>
      </c>
      <c r="BF176" s="3104">
        <f>IF($BI$3="４週",SUM(AA176:BB176),IF($BI$3="暦月",SUM(AA176:BE176),""))</f>
        <v>0</v>
      </c>
      <c r="BG176" s="3105"/>
      <c r="BH176" s="3106">
        <f>IF($BI$3="４週",BF176/4,IF($BI$3="暦月",(BF176/($BI$8/7)),""))</f>
        <v>0</v>
      </c>
      <c r="BI176" s="3105"/>
      <c r="BJ176" s="3101"/>
      <c r="BK176" s="3102"/>
      <c r="BL176" s="3102"/>
      <c r="BM176" s="3102"/>
      <c r="BN176" s="3103"/>
    </row>
    <row r="177" spans="2:66" ht="20.25" customHeight="1" x14ac:dyDescent="0.2">
      <c r="B177" s="3079">
        <f>B175+1</f>
        <v>81</v>
      </c>
      <c r="C177" s="3081"/>
      <c r="D177" s="3083"/>
      <c r="E177" s="3084"/>
      <c r="F177" s="3085"/>
      <c r="G177" s="3089"/>
      <c r="H177" s="3090"/>
      <c r="I177" s="1385"/>
      <c r="J177" s="1386"/>
      <c r="K177" s="1385"/>
      <c r="L177" s="1386"/>
      <c r="M177" s="3093"/>
      <c r="N177" s="3094"/>
      <c r="O177" s="3097"/>
      <c r="P177" s="3098"/>
      <c r="Q177" s="3098"/>
      <c r="R177" s="3090"/>
      <c r="S177" s="3058"/>
      <c r="T177" s="3059"/>
      <c r="U177" s="3059"/>
      <c r="V177" s="3059"/>
      <c r="W177" s="3060"/>
      <c r="X177" s="1405" t="s">
        <v>2341</v>
      </c>
      <c r="Z177" s="1406"/>
      <c r="AA177" s="1398"/>
      <c r="AB177" s="1399"/>
      <c r="AC177" s="1399"/>
      <c r="AD177" s="1399"/>
      <c r="AE177" s="1399"/>
      <c r="AF177" s="1399"/>
      <c r="AG177" s="1400"/>
      <c r="AH177" s="1398"/>
      <c r="AI177" s="1399"/>
      <c r="AJ177" s="1399"/>
      <c r="AK177" s="1399"/>
      <c r="AL177" s="1399"/>
      <c r="AM177" s="1399"/>
      <c r="AN177" s="1400"/>
      <c r="AO177" s="1398"/>
      <c r="AP177" s="1399"/>
      <c r="AQ177" s="1399"/>
      <c r="AR177" s="1399"/>
      <c r="AS177" s="1399"/>
      <c r="AT177" s="1399"/>
      <c r="AU177" s="1400"/>
      <c r="AV177" s="1398"/>
      <c r="AW177" s="1399"/>
      <c r="AX177" s="1399"/>
      <c r="AY177" s="1399"/>
      <c r="AZ177" s="1399"/>
      <c r="BA177" s="1399"/>
      <c r="BB177" s="1400"/>
      <c r="BC177" s="1398"/>
      <c r="BD177" s="1399"/>
      <c r="BE177" s="1401"/>
      <c r="BF177" s="3064"/>
      <c r="BG177" s="3065"/>
      <c r="BH177" s="3066"/>
      <c r="BI177" s="3067"/>
      <c r="BJ177" s="3068"/>
      <c r="BK177" s="3069"/>
      <c r="BL177" s="3069"/>
      <c r="BM177" s="3069"/>
      <c r="BN177" s="3070"/>
    </row>
    <row r="178" spans="2:66" ht="20.25" customHeight="1" x14ac:dyDescent="0.2">
      <c r="B178" s="3107"/>
      <c r="C178" s="3108"/>
      <c r="D178" s="3109"/>
      <c r="E178" s="3084"/>
      <c r="F178" s="3085"/>
      <c r="G178" s="3110"/>
      <c r="H178" s="3111"/>
      <c r="I178" s="1407"/>
      <c r="J178" s="1408">
        <f>G177</f>
        <v>0</v>
      </c>
      <c r="K178" s="1407"/>
      <c r="L178" s="1408">
        <f>M177</f>
        <v>0</v>
      </c>
      <c r="M178" s="3112"/>
      <c r="N178" s="3113"/>
      <c r="O178" s="3114"/>
      <c r="P178" s="3115"/>
      <c r="Q178" s="3115"/>
      <c r="R178" s="3111"/>
      <c r="S178" s="3058"/>
      <c r="T178" s="3059"/>
      <c r="U178" s="3059"/>
      <c r="V178" s="3059"/>
      <c r="W178" s="3060"/>
      <c r="X178" s="1402" t="s">
        <v>2344</v>
      </c>
      <c r="Y178" s="1403"/>
      <c r="Z178" s="1404"/>
      <c r="AA178" s="1390" t="str">
        <f>IF(AA177="","",VLOOKUP(AA177,'シフト記号表（従来型・ユニット型共通）'!$C$6:$L$47,10,FALSE))</f>
        <v/>
      </c>
      <c r="AB178" s="1391" t="str">
        <f>IF(AB177="","",VLOOKUP(AB177,'シフト記号表（従来型・ユニット型共通）'!$C$6:$L$47,10,FALSE))</f>
        <v/>
      </c>
      <c r="AC178" s="1391" t="str">
        <f>IF(AC177="","",VLOOKUP(AC177,'シフト記号表（従来型・ユニット型共通）'!$C$6:$L$47,10,FALSE))</f>
        <v/>
      </c>
      <c r="AD178" s="1391" t="str">
        <f>IF(AD177="","",VLOOKUP(AD177,'シフト記号表（従来型・ユニット型共通）'!$C$6:$L$47,10,FALSE))</f>
        <v/>
      </c>
      <c r="AE178" s="1391" t="str">
        <f>IF(AE177="","",VLOOKUP(AE177,'シフト記号表（従来型・ユニット型共通）'!$C$6:$L$47,10,FALSE))</f>
        <v/>
      </c>
      <c r="AF178" s="1391" t="str">
        <f>IF(AF177="","",VLOOKUP(AF177,'シフト記号表（従来型・ユニット型共通）'!$C$6:$L$47,10,FALSE))</f>
        <v/>
      </c>
      <c r="AG178" s="1392" t="str">
        <f>IF(AG177="","",VLOOKUP(AG177,'シフト記号表（従来型・ユニット型共通）'!$C$6:$L$47,10,FALSE))</f>
        <v/>
      </c>
      <c r="AH178" s="1390" t="str">
        <f>IF(AH177="","",VLOOKUP(AH177,'シフト記号表（従来型・ユニット型共通）'!$C$6:$L$47,10,FALSE))</f>
        <v/>
      </c>
      <c r="AI178" s="1391" t="str">
        <f>IF(AI177="","",VLOOKUP(AI177,'シフト記号表（従来型・ユニット型共通）'!$C$6:$L$47,10,FALSE))</f>
        <v/>
      </c>
      <c r="AJ178" s="1391" t="str">
        <f>IF(AJ177="","",VLOOKUP(AJ177,'シフト記号表（従来型・ユニット型共通）'!$C$6:$L$47,10,FALSE))</f>
        <v/>
      </c>
      <c r="AK178" s="1391" t="str">
        <f>IF(AK177="","",VLOOKUP(AK177,'シフト記号表（従来型・ユニット型共通）'!$C$6:$L$47,10,FALSE))</f>
        <v/>
      </c>
      <c r="AL178" s="1391" t="str">
        <f>IF(AL177="","",VLOOKUP(AL177,'シフト記号表（従来型・ユニット型共通）'!$C$6:$L$47,10,FALSE))</f>
        <v/>
      </c>
      <c r="AM178" s="1391" t="str">
        <f>IF(AM177="","",VLOOKUP(AM177,'シフト記号表（従来型・ユニット型共通）'!$C$6:$L$47,10,FALSE))</f>
        <v/>
      </c>
      <c r="AN178" s="1392" t="str">
        <f>IF(AN177="","",VLOOKUP(AN177,'シフト記号表（従来型・ユニット型共通）'!$C$6:$L$47,10,FALSE))</f>
        <v/>
      </c>
      <c r="AO178" s="1390" t="str">
        <f>IF(AO177="","",VLOOKUP(AO177,'シフト記号表（従来型・ユニット型共通）'!$C$6:$L$47,10,FALSE))</f>
        <v/>
      </c>
      <c r="AP178" s="1391" t="str">
        <f>IF(AP177="","",VLOOKUP(AP177,'シフト記号表（従来型・ユニット型共通）'!$C$6:$L$47,10,FALSE))</f>
        <v/>
      </c>
      <c r="AQ178" s="1391" t="str">
        <f>IF(AQ177="","",VLOOKUP(AQ177,'シフト記号表（従来型・ユニット型共通）'!$C$6:$L$47,10,FALSE))</f>
        <v/>
      </c>
      <c r="AR178" s="1391" t="str">
        <f>IF(AR177="","",VLOOKUP(AR177,'シフト記号表（従来型・ユニット型共通）'!$C$6:$L$47,10,FALSE))</f>
        <v/>
      </c>
      <c r="AS178" s="1391" t="str">
        <f>IF(AS177="","",VLOOKUP(AS177,'シフト記号表（従来型・ユニット型共通）'!$C$6:$L$47,10,FALSE))</f>
        <v/>
      </c>
      <c r="AT178" s="1391" t="str">
        <f>IF(AT177="","",VLOOKUP(AT177,'シフト記号表（従来型・ユニット型共通）'!$C$6:$L$47,10,FALSE))</f>
        <v/>
      </c>
      <c r="AU178" s="1392" t="str">
        <f>IF(AU177="","",VLOOKUP(AU177,'シフト記号表（従来型・ユニット型共通）'!$C$6:$L$47,10,FALSE))</f>
        <v/>
      </c>
      <c r="AV178" s="1390" t="str">
        <f>IF(AV177="","",VLOOKUP(AV177,'シフト記号表（従来型・ユニット型共通）'!$C$6:$L$47,10,FALSE))</f>
        <v/>
      </c>
      <c r="AW178" s="1391" t="str">
        <f>IF(AW177="","",VLOOKUP(AW177,'シフト記号表（従来型・ユニット型共通）'!$C$6:$L$47,10,FALSE))</f>
        <v/>
      </c>
      <c r="AX178" s="1391" t="str">
        <f>IF(AX177="","",VLOOKUP(AX177,'シフト記号表（従来型・ユニット型共通）'!$C$6:$L$47,10,FALSE))</f>
        <v/>
      </c>
      <c r="AY178" s="1391" t="str">
        <f>IF(AY177="","",VLOOKUP(AY177,'シフト記号表（従来型・ユニット型共通）'!$C$6:$L$47,10,FALSE))</f>
        <v/>
      </c>
      <c r="AZ178" s="1391" t="str">
        <f>IF(AZ177="","",VLOOKUP(AZ177,'シフト記号表（従来型・ユニット型共通）'!$C$6:$L$47,10,FALSE))</f>
        <v/>
      </c>
      <c r="BA178" s="1391" t="str">
        <f>IF(BA177="","",VLOOKUP(BA177,'シフト記号表（従来型・ユニット型共通）'!$C$6:$L$47,10,FALSE))</f>
        <v/>
      </c>
      <c r="BB178" s="1392" t="str">
        <f>IF(BB177="","",VLOOKUP(BB177,'シフト記号表（従来型・ユニット型共通）'!$C$6:$L$47,10,FALSE))</f>
        <v/>
      </c>
      <c r="BC178" s="1390" t="str">
        <f>IF(BC177="","",VLOOKUP(BC177,'シフト記号表（従来型・ユニット型共通）'!$C$6:$L$47,10,FALSE))</f>
        <v/>
      </c>
      <c r="BD178" s="1391" t="str">
        <f>IF(BD177="","",VLOOKUP(BD177,'シフト記号表（従来型・ユニット型共通）'!$C$6:$L$47,10,FALSE))</f>
        <v/>
      </c>
      <c r="BE178" s="1391" t="str">
        <f>IF(BE177="","",VLOOKUP(BE177,'シフト記号表（従来型・ユニット型共通）'!$C$6:$L$47,10,FALSE))</f>
        <v/>
      </c>
      <c r="BF178" s="3104">
        <f>IF($BI$3="４週",SUM(AA178:BB178),IF($BI$3="暦月",SUM(AA178:BE178),""))</f>
        <v>0</v>
      </c>
      <c r="BG178" s="3105"/>
      <c r="BH178" s="3106">
        <f>IF($BI$3="４週",BF178/4,IF($BI$3="暦月",(BF178/($BI$8/7)),""))</f>
        <v>0</v>
      </c>
      <c r="BI178" s="3105"/>
      <c r="BJ178" s="3101"/>
      <c r="BK178" s="3102"/>
      <c r="BL178" s="3102"/>
      <c r="BM178" s="3102"/>
      <c r="BN178" s="3103"/>
    </row>
    <row r="179" spans="2:66" ht="20.25" customHeight="1" x14ac:dyDescent="0.2">
      <c r="B179" s="3079">
        <f>B177+1</f>
        <v>82</v>
      </c>
      <c r="C179" s="3081"/>
      <c r="D179" s="3083"/>
      <c r="E179" s="3084"/>
      <c r="F179" s="3085"/>
      <c r="G179" s="3089"/>
      <c r="H179" s="3090"/>
      <c r="I179" s="1385"/>
      <c r="J179" s="1386"/>
      <c r="K179" s="1385"/>
      <c r="L179" s="1386"/>
      <c r="M179" s="3093"/>
      <c r="N179" s="3094"/>
      <c r="O179" s="3097"/>
      <c r="P179" s="3098"/>
      <c r="Q179" s="3098"/>
      <c r="R179" s="3090"/>
      <c r="S179" s="3058"/>
      <c r="T179" s="3059"/>
      <c r="U179" s="3059"/>
      <c r="V179" s="3059"/>
      <c r="W179" s="3060"/>
      <c r="X179" s="1405" t="s">
        <v>2341</v>
      </c>
      <c r="Z179" s="1406"/>
      <c r="AA179" s="1398"/>
      <c r="AB179" s="1399"/>
      <c r="AC179" s="1399"/>
      <c r="AD179" s="1399"/>
      <c r="AE179" s="1399"/>
      <c r="AF179" s="1399"/>
      <c r="AG179" s="1400"/>
      <c r="AH179" s="1398"/>
      <c r="AI179" s="1399"/>
      <c r="AJ179" s="1399"/>
      <c r="AK179" s="1399"/>
      <c r="AL179" s="1399"/>
      <c r="AM179" s="1399"/>
      <c r="AN179" s="1400"/>
      <c r="AO179" s="1398"/>
      <c r="AP179" s="1399"/>
      <c r="AQ179" s="1399"/>
      <c r="AR179" s="1399"/>
      <c r="AS179" s="1399"/>
      <c r="AT179" s="1399"/>
      <c r="AU179" s="1400"/>
      <c r="AV179" s="1398"/>
      <c r="AW179" s="1399"/>
      <c r="AX179" s="1399"/>
      <c r="AY179" s="1399"/>
      <c r="AZ179" s="1399"/>
      <c r="BA179" s="1399"/>
      <c r="BB179" s="1400"/>
      <c r="BC179" s="1398"/>
      <c r="BD179" s="1399"/>
      <c r="BE179" s="1401"/>
      <c r="BF179" s="3064"/>
      <c r="BG179" s="3065"/>
      <c r="BH179" s="3066"/>
      <c r="BI179" s="3067"/>
      <c r="BJ179" s="3068"/>
      <c r="BK179" s="3069"/>
      <c r="BL179" s="3069"/>
      <c r="BM179" s="3069"/>
      <c r="BN179" s="3070"/>
    </row>
    <row r="180" spans="2:66" ht="20.25" customHeight="1" x14ac:dyDescent="0.2">
      <c r="B180" s="3107"/>
      <c r="C180" s="3108"/>
      <c r="D180" s="3109"/>
      <c r="E180" s="3084"/>
      <c r="F180" s="3085"/>
      <c r="G180" s="3110"/>
      <c r="H180" s="3111"/>
      <c r="I180" s="1407"/>
      <c r="J180" s="1408">
        <f>G179</f>
        <v>0</v>
      </c>
      <c r="K180" s="1407"/>
      <c r="L180" s="1408">
        <f>M179</f>
        <v>0</v>
      </c>
      <c r="M180" s="3112"/>
      <c r="N180" s="3113"/>
      <c r="O180" s="3114"/>
      <c r="P180" s="3115"/>
      <c r="Q180" s="3115"/>
      <c r="R180" s="3111"/>
      <c r="S180" s="3058"/>
      <c r="T180" s="3059"/>
      <c r="U180" s="3059"/>
      <c r="V180" s="3059"/>
      <c r="W180" s="3060"/>
      <c r="X180" s="1402" t="s">
        <v>2344</v>
      </c>
      <c r="Y180" s="1403"/>
      <c r="Z180" s="1404"/>
      <c r="AA180" s="1390" t="str">
        <f>IF(AA179="","",VLOOKUP(AA179,'シフト記号表（従来型・ユニット型共通）'!$C$6:$L$47,10,FALSE))</f>
        <v/>
      </c>
      <c r="AB180" s="1391" t="str">
        <f>IF(AB179="","",VLOOKUP(AB179,'シフト記号表（従来型・ユニット型共通）'!$C$6:$L$47,10,FALSE))</f>
        <v/>
      </c>
      <c r="AC180" s="1391" t="str">
        <f>IF(AC179="","",VLOOKUP(AC179,'シフト記号表（従来型・ユニット型共通）'!$C$6:$L$47,10,FALSE))</f>
        <v/>
      </c>
      <c r="AD180" s="1391" t="str">
        <f>IF(AD179="","",VLOOKUP(AD179,'シフト記号表（従来型・ユニット型共通）'!$C$6:$L$47,10,FALSE))</f>
        <v/>
      </c>
      <c r="AE180" s="1391" t="str">
        <f>IF(AE179="","",VLOOKUP(AE179,'シフト記号表（従来型・ユニット型共通）'!$C$6:$L$47,10,FALSE))</f>
        <v/>
      </c>
      <c r="AF180" s="1391" t="str">
        <f>IF(AF179="","",VLOOKUP(AF179,'シフト記号表（従来型・ユニット型共通）'!$C$6:$L$47,10,FALSE))</f>
        <v/>
      </c>
      <c r="AG180" s="1392" t="str">
        <f>IF(AG179="","",VLOOKUP(AG179,'シフト記号表（従来型・ユニット型共通）'!$C$6:$L$47,10,FALSE))</f>
        <v/>
      </c>
      <c r="AH180" s="1390" t="str">
        <f>IF(AH179="","",VLOOKUP(AH179,'シフト記号表（従来型・ユニット型共通）'!$C$6:$L$47,10,FALSE))</f>
        <v/>
      </c>
      <c r="AI180" s="1391" t="str">
        <f>IF(AI179="","",VLOOKUP(AI179,'シフト記号表（従来型・ユニット型共通）'!$C$6:$L$47,10,FALSE))</f>
        <v/>
      </c>
      <c r="AJ180" s="1391" t="str">
        <f>IF(AJ179="","",VLOOKUP(AJ179,'シフト記号表（従来型・ユニット型共通）'!$C$6:$L$47,10,FALSE))</f>
        <v/>
      </c>
      <c r="AK180" s="1391" t="str">
        <f>IF(AK179="","",VLOOKUP(AK179,'シフト記号表（従来型・ユニット型共通）'!$C$6:$L$47,10,FALSE))</f>
        <v/>
      </c>
      <c r="AL180" s="1391" t="str">
        <f>IF(AL179="","",VLOOKUP(AL179,'シフト記号表（従来型・ユニット型共通）'!$C$6:$L$47,10,FALSE))</f>
        <v/>
      </c>
      <c r="AM180" s="1391" t="str">
        <f>IF(AM179="","",VLOOKUP(AM179,'シフト記号表（従来型・ユニット型共通）'!$C$6:$L$47,10,FALSE))</f>
        <v/>
      </c>
      <c r="AN180" s="1392" t="str">
        <f>IF(AN179="","",VLOOKUP(AN179,'シフト記号表（従来型・ユニット型共通）'!$C$6:$L$47,10,FALSE))</f>
        <v/>
      </c>
      <c r="AO180" s="1390" t="str">
        <f>IF(AO179="","",VLOOKUP(AO179,'シフト記号表（従来型・ユニット型共通）'!$C$6:$L$47,10,FALSE))</f>
        <v/>
      </c>
      <c r="AP180" s="1391" t="str">
        <f>IF(AP179="","",VLOOKUP(AP179,'シフト記号表（従来型・ユニット型共通）'!$C$6:$L$47,10,FALSE))</f>
        <v/>
      </c>
      <c r="AQ180" s="1391" t="str">
        <f>IF(AQ179="","",VLOOKUP(AQ179,'シフト記号表（従来型・ユニット型共通）'!$C$6:$L$47,10,FALSE))</f>
        <v/>
      </c>
      <c r="AR180" s="1391" t="str">
        <f>IF(AR179="","",VLOOKUP(AR179,'シフト記号表（従来型・ユニット型共通）'!$C$6:$L$47,10,FALSE))</f>
        <v/>
      </c>
      <c r="AS180" s="1391" t="str">
        <f>IF(AS179="","",VLOOKUP(AS179,'シフト記号表（従来型・ユニット型共通）'!$C$6:$L$47,10,FALSE))</f>
        <v/>
      </c>
      <c r="AT180" s="1391" t="str">
        <f>IF(AT179="","",VLOOKUP(AT179,'シフト記号表（従来型・ユニット型共通）'!$C$6:$L$47,10,FALSE))</f>
        <v/>
      </c>
      <c r="AU180" s="1392" t="str">
        <f>IF(AU179="","",VLOOKUP(AU179,'シフト記号表（従来型・ユニット型共通）'!$C$6:$L$47,10,FALSE))</f>
        <v/>
      </c>
      <c r="AV180" s="1390" t="str">
        <f>IF(AV179="","",VLOOKUP(AV179,'シフト記号表（従来型・ユニット型共通）'!$C$6:$L$47,10,FALSE))</f>
        <v/>
      </c>
      <c r="AW180" s="1391" t="str">
        <f>IF(AW179="","",VLOOKUP(AW179,'シフト記号表（従来型・ユニット型共通）'!$C$6:$L$47,10,FALSE))</f>
        <v/>
      </c>
      <c r="AX180" s="1391" t="str">
        <f>IF(AX179="","",VLOOKUP(AX179,'シフト記号表（従来型・ユニット型共通）'!$C$6:$L$47,10,FALSE))</f>
        <v/>
      </c>
      <c r="AY180" s="1391" t="str">
        <f>IF(AY179="","",VLOOKUP(AY179,'シフト記号表（従来型・ユニット型共通）'!$C$6:$L$47,10,FALSE))</f>
        <v/>
      </c>
      <c r="AZ180" s="1391" t="str">
        <f>IF(AZ179="","",VLOOKUP(AZ179,'シフト記号表（従来型・ユニット型共通）'!$C$6:$L$47,10,FALSE))</f>
        <v/>
      </c>
      <c r="BA180" s="1391" t="str">
        <f>IF(BA179="","",VLOOKUP(BA179,'シフト記号表（従来型・ユニット型共通）'!$C$6:$L$47,10,FALSE))</f>
        <v/>
      </c>
      <c r="BB180" s="1392" t="str">
        <f>IF(BB179="","",VLOOKUP(BB179,'シフト記号表（従来型・ユニット型共通）'!$C$6:$L$47,10,FALSE))</f>
        <v/>
      </c>
      <c r="BC180" s="1390" t="str">
        <f>IF(BC179="","",VLOOKUP(BC179,'シフト記号表（従来型・ユニット型共通）'!$C$6:$L$47,10,FALSE))</f>
        <v/>
      </c>
      <c r="BD180" s="1391" t="str">
        <f>IF(BD179="","",VLOOKUP(BD179,'シフト記号表（従来型・ユニット型共通）'!$C$6:$L$47,10,FALSE))</f>
        <v/>
      </c>
      <c r="BE180" s="1391" t="str">
        <f>IF(BE179="","",VLOOKUP(BE179,'シフト記号表（従来型・ユニット型共通）'!$C$6:$L$47,10,FALSE))</f>
        <v/>
      </c>
      <c r="BF180" s="3104">
        <f>IF($BI$3="４週",SUM(AA180:BB180),IF($BI$3="暦月",SUM(AA180:BE180),""))</f>
        <v>0</v>
      </c>
      <c r="BG180" s="3105"/>
      <c r="BH180" s="3106">
        <f>IF($BI$3="４週",BF180/4,IF($BI$3="暦月",(BF180/($BI$8/7)),""))</f>
        <v>0</v>
      </c>
      <c r="BI180" s="3105"/>
      <c r="BJ180" s="3101"/>
      <c r="BK180" s="3102"/>
      <c r="BL180" s="3102"/>
      <c r="BM180" s="3102"/>
      <c r="BN180" s="3103"/>
    </row>
    <row r="181" spans="2:66" ht="20.25" customHeight="1" x14ac:dyDescent="0.2">
      <c r="B181" s="3079">
        <f>B179+1</f>
        <v>83</v>
      </c>
      <c r="C181" s="3081"/>
      <c r="D181" s="3083"/>
      <c r="E181" s="3084"/>
      <c r="F181" s="3085"/>
      <c r="G181" s="3089"/>
      <c r="H181" s="3090"/>
      <c r="I181" s="1385"/>
      <c r="J181" s="1386"/>
      <c r="K181" s="1385"/>
      <c r="L181" s="1386"/>
      <c r="M181" s="3093"/>
      <c r="N181" s="3094"/>
      <c r="O181" s="3097"/>
      <c r="P181" s="3098"/>
      <c r="Q181" s="3098"/>
      <c r="R181" s="3090"/>
      <c r="S181" s="3058"/>
      <c r="T181" s="3059"/>
      <c r="U181" s="3059"/>
      <c r="V181" s="3059"/>
      <c r="W181" s="3060"/>
      <c r="X181" s="1405" t="s">
        <v>2341</v>
      </c>
      <c r="Z181" s="1406"/>
      <c r="AA181" s="1398"/>
      <c r="AB181" s="1399"/>
      <c r="AC181" s="1399"/>
      <c r="AD181" s="1399"/>
      <c r="AE181" s="1399"/>
      <c r="AF181" s="1399"/>
      <c r="AG181" s="1400"/>
      <c r="AH181" s="1398"/>
      <c r="AI181" s="1399"/>
      <c r="AJ181" s="1399"/>
      <c r="AK181" s="1399"/>
      <c r="AL181" s="1399"/>
      <c r="AM181" s="1399"/>
      <c r="AN181" s="1400"/>
      <c r="AO181" s="1398"/>
      <c r="AP181" s="1399"/>
      <c r="AQ181" s="1399"/>
      <c r="AR181" s="1399"/>
      <c r="AS181" s="1399"/>
      <c r="AT181" s="1399"/>
      <c r="AU181" s="1400"/>
      <c r="AV181" s="1398"/>
      <c r="AW181" s="1399"/>
      <c r="AX181" s="1399"/>
      <c r="AY181" s="1399"/>
      <c r="AZ181" s="1399"/>
      <c r="BA181" s="1399"/>
      <c r="BB181" s="1400"/>
      <c r="BC181" s="1398"/>
      <c r="BD181" s="1399"/>
      <c r="BE181" s="1401"/>
      <c r="BF181" s="3064"/>
      <c r="BG181" s="3065"/>
      <c r="BH181" s="3066"/>
      <c r="BI181" s="3067"/>
      <c r="BJ181" s="3068"/>
      <c r="BK181" s="3069"/>
      <c r="BL181" s="3069"/>
      <c r="BM181" s="3069"/>
      <c r="BN181" s="3070"/>
    </row>
    <row r="182" spans="2:66" ht="20.25" customHeight="1" x14ac:dyDescent="0.2">
      <c r="B182" s="3107"/>
      <c r="C182" s="3108"/>
      <c r="D182" s="3109"/>
      <c r="E182" s="3084"/>
      <c r="F182" s="3085"/>
      <c r="G182" s="3110"/>
      <c r="H182" s="3111"/>
      <c r="I182" s="1407"/>
      <c r="J182" s="1408">
        <f>G181</f>
        <v>0</v>
      </c>
      <c r="K182" s="1407"/>
      <c r="L182" s="1408">
        <f>M181</f>
        <v>0</v>
      </c>
      <c r="M182" s="3112"/>
      <c r="N182" s="3113"/>
      <c r="O182" s="3114"/>
      <c r="P182" s="3115"/>
      <c r="Q182" s="3115"/>
      <c r="R182" s="3111"/>
      <c r="S182" s="3058"/>
      <c r="T182" s="3059"/>
      <c r="U182" s="3059"/>
      <c r="V182" s="3059"/>
      <c r="W182" s="3060"/>
      <c r="X182" s="1402" t="s">
        <v>2344</v>
      </c>
      <c r="Y182" s="1403"/>
      <c r="Z182" s="1404"/>
      <c r="AA182" s="1390" t="str">
        <f>IF(AA181="","",VLOOKUP(AA181,'シフト記号表（従来型・ユニット型共通）'!$C$6:$L$47,10,FALSE))</f>
        <v/>
      </c>
      <c r="AB182" s="1391" t="str">
        <f>IF(AB181="","",VLOOKUP(AB181,'シフト記号表（従来型・ユニット型共通）'!$C$6:$L$47,10,FALSE))</f>
        <v/>
      </c>
      <c r="AC182" s="1391" t="str">
        <f>IF(AC181="","",VLOOKUP(AC181,'シフト記号表（従来型・ユニット型共通）'!$C$6:$L$47,10,FALSE))</f>
        <v/>
      </c>
      <c r="AD182" s="1391" t="str">
        <f>IF(AD181="","",VLOOKUP(AD181,'シフト記号表（従来型・ユニット型共通）'!$C$6:$L$47,10,FALSE))</f>
        <v/>
      </c>
      <c r="AE182" s="1391" t="str">
        <f>IF(AE181="","",VLOOKUP(AE181,'シフト記号表（従来型・ユニット型共通）'!$C$6:$L$47,10,FALSE))</f>
        <v/>
      </c>
      <c r="AF182" s="1391" t="str">
        <f>IF(AF181="","",VLOOKUP(AF181,'シフト記号表（従来型・ユニット型共通）'!$C$6:$L$47,10,FALSE))</f>
        <v/>
      </c>
      <c r="AG182" s="1392" t="str">
        <f>IF(AG181="","",VLOOKUP(AG181,'シフト記号表（従来型・ユニット型共通）'!$C$6:$L$47,10,FALSE))</f>
        <v/>
      </c>
      <c r="AH182" s="1390" t="str">
        <f>IF(AH181="","",VLOOKUP(AH181,'シフト記号表（従来型・ユニット型共通）'!$C$6:$L$47,10,FALSE))</f>
        <v/>
      </c>
      <c r="AI182" s="1391" t="str">
        <f>IF(AI181="","",VLOOKUP(AI181,'シフト記号表（従来型・ユニット型共通）'!$C$6:$L$47,10,FALSE))</f>
        <v/>
      </c>
      <c r="AJ182" s="1391" t="str">
        <f>IF(AJ181="","",VLOOKUP(AJ181,'シフト記号表（従来型・ユニット型共通）'!$C$6:$L$47,10,FALSE))</f>
        <v/>
      </c>
      <c r="AK182" s="1391" t="str">
        <f>IF(AK181="","",VLOOKUP(AK181,'シフト記号表（従来型・ユニット型共通）'!$C$6:$L$47,10,FALSE))</f>
        <v/>
      </c>
      <c r="AL182" s="1391" t="str">
        <f>IF(AL181="","",VLOOKUP(AL181,'シフト記号表（従来型・ユニット型共通）'!$C$6:$L$47,10,FALSE))</f>
        <v/>
      </c>
      <c r="AM182" s="1391" t="str">
        <f>IF(AM181="","",VLOOKUP(AM181,'シフト記号表（従来型・ユニット型共通）'!$C$6:$L$47,10,FALSE))</f>
        <v/>
      </c>
      <c r="AN182" s="1392" t="str">
        <f>IF(AN181="","",VLOOKUP(AN181,'シフト記号表（従来型・ユニット型共通）'!$C$6:$L$47,10,FALSE))</f>
        <v/>
      </c>
      <c r="AO182" s="1390" t="str">
        <f>IF(AO181="","",VLOOKUP(AO181,'シフト記号表（従来型・ユニット型共通）'!$C$6:$L$47,10,FALSE))</f>
        <v/>
      </c>
      <c r="AP182" s="1391" t="str">
        <f>IF(AP181="","",VLOOKUP(AP181,'シフト記号表（従来型・ユニット型共通）'!$C$6:$L$47,10,FALSE))</f>
        <v/>
      </c>
      <c r="AQ182" s="1391" t="str">
        <f>IF(AQ181="","",VLOOKUP(AQ181,'シフト記号表（従来型・ユニット型共通）'!$C$6:$L$47,10,FALSE))</f>
        <v/>
      </c>
      <c r="AR182" s="1391" t="str">
        <f>IF(AR181="","",VLOOKUP(AR181,'シフト記号表（従来型・ユニット型共通）'!$C$6:$L$47,10,FALSE))</f>
        <v/>
      </c>
      <c r="AS182" s="1391" t="str">
        <f>IF(AS181="","",VLOOKUP(AS181,'シフト記号表（従来型・ユニット型共通）'!$C$6:$L$47,10,FALSE))</f>
        <v/>
      </c>
      <c r="AT182" s="1391" t="str">
        <f>IF(AT181="","",VLOOKUP(AT181,'シフト記号表（従来型・ユニット型共通）'!$C$6:$L$47,10,FALSE))</f>
        <v/>
      </c>
      <c r="AU182" s="1392" t="str">
        <f>IF(AU181="","",VLOOKUP(AU181,'シフト記号表（従来型・ユニット型共通）'!$C$6:$L$47,10,FALSE))</f>
        <v/>
      </c>
      <c r="AV182" s="1390" t="str">
        <f>IF(AV181="","",VLOOKUP(AV181,'シフト記号表（従来型・ユニット型共通）'!$C$6:$L$47,10,FALSE))</f>
        <v/>
      </c>
      <c r="AW182" s="1391" t="str">
        <f>IF(AW181="","",VLOOKUP(AW181,'シフト記号表（従来型・ユニット型共通）'!$C$6:$L$47,10,FALSE))</f>
        <v/>
      </c>
      <c r="AX182" s="1391" t="str">
        <f>IF(AX181="","",VLOOKUP(AX181,'シフト記号表（従来型・ユニット型共通）'!$C$6:$L$47,10,FALSE))</f>
        <v/>
      </c>
      <c r="AY182" s="1391" t="str">
        <f>IF(AY181="","",VLOOKUP(AY181,'シフト記号表（従来型・ユニット型共通）'!$C$6:$L$47,10,FALSE))</f>
        <v/>
      </c>
      <c r="AZ182" s="1391" t="str">
        <f>IF(AZ181="","",VLOOKUP(AZ181,'シフト記号表（従来型・ユニット型共通）'!$C$6:$L$47,10,FALSE))</f>
        <v/>
      </c>
      <c r="BA182" s="1391" t="str">
        <f>IF(BA181="","",VLOOKUP(BA181,'シフト記号表（従来型・ユニット型共通）'!$C$6:$L$47,10,FALSE))</f>
        <v/>
      </c>
      <c r="BB182" s="1392" t="str">
        <f>IF(BB181="","",VLOOKUP(BB181,'シフト記号表（従来型・ユニット型共通）'!$C$6:$L$47,10,FALSE))</f>
        <v/>
      </c>
      <c r="BC182" s="1390" t="str">
        <f>IF(BC181="","",VLOOKUP(BC181,'シフト記号表（従来型・ユニット型共通）'!$C$6:$L$47,10,FALSE))</f>
        <v/>
      </c>
      <c r="BD182" s="1391" t="str">
        <f>IF(BD181="","",VLOOKUP(BD181,'シフト記号表（従来型・ユニット型共通）'!$C$6:$L$47,10,FALSE))</f>
        <v/>
      </c>
      <c r="BE182" s="1391" t="str">
        <f>IF(BE181="","",VLOOKUP(BE181,'シフト記号表（従来型・ユニット型共通）'!$C$6:$L$47,10,FALSE))</f>
        <v/>
      </c>
      <c r="BF182" s="3104">
        <f>IF($BI$3="４週",SUM(AA182:BB182),IF($BI$3="暦月",SUM(AA182:BE182),""))</f>
        <v>0</v>
      </c>
      <c r="BG182" s="3105"/>
      <c r="BH182" s="3106">
        <f>IF($BI$3="４週",BF182/4,IF($BI$3="暦月",(BF182/($BI$8/7)),""))</f>
        <v>0</v>
      </c>
      <c r="BI182" s="3105"/>
      <c r="BJ182" s="3101"/>
      <c r="BK182" s="3102"/>
      <c r="BL182" s="3102"/>
      <c r="BM182" s="3102"/>
      <c r="BN182" s="3103"/>
    </row>
    <row r="183" spans="2:66" ht="20.25" customHeight="1" x14ac:dyDescent="0.2">
      <c r="B183" s="3079">
        <f>B181+1</f>
        <v>84</v>
      </c>
      <c r="C183" s="3081"/>
      <c r="D183" s="3083"/>
      <c r="E183" s="3084"/>
      <c r="F183" s="3085"/>
      <c r="G183" s="3089"/>
      <c r="H183" s="3090"/>
      <c r="I183" s="1385"/>
      <c r="J183" s="1386"/>
      <c r="K183" s="1385"/>
      <c r="L183" s="1386"/>
      <c r="M183" s="3093"/>
      <c r="N183" s="3094"/>
      <c r="O183" s="3097"/>
      <c r="P183" s="3098"/>
      <c r="Q183" s="3098"/>
      <c r="R183" s="3090"/>
      <c r="S183" s="3058"/>
      <c r="T183" s="3059"/>
      <c r="U183" s="3059"/>
      <c r="V183" s="3059"/>
      <c r="W183" s="3060"/>
      <c r="X183" s="1405" t="s">
        <v>2341</v>
      </c>
      <c r="Z183" s="1406"/>
      <c r="AA183" s="1398"/>
      <c r="AB183" s="1399"/>
      <c r="AC183" s="1399"/>
      <c r="AD183" s="1399"/>
      <c r="AE183" s="1399"/>
      <c r="AF183" s="1399"/>
      <c r="AG183" s="1400"/>
      <c r="AH183" s="1398"/>
      <c r="AI183" s="1399"/>
      <c r="AJ183" s="1399"/>
      <c r="AK183" s="1399"/>
      <c r="AL183" s="1399"/>
      <c r="AM183" s="1399"/>
      <c r="AN183" s="1400"/>
      <c r="AO183" s="1398"/>
      <c r="AP183" s="1399"/>
      <c r="AQ183" s="1399"/>
      <c r="AR183" s="1399"/>
      <c r="AS183" s="1399"/>
      <c r="AT183" s="1399"/>
      <c r="AU183" s="1400"/>
      <c r="AV183" s="1398"/>
      <c r="AW183" s="1399"/>
      <c r="AX183" s="1399"/>
      <c r="AY183" s="1399"/>
      <c r="AZ183" s="1399"/>
      <c r="BA183" s="1399"/>
      <c r="BB183" s="1400"/>
      <c r="BC183" s="1398"/>
      <c r="BD183" s="1399"/>
      <c r="BE183" s="1401"/>
      <c r="BF183" s="3064"/>
      <c r="BG183" s="3065"/>
      <c r="BH183" s="3066"/>
      <c r="BI183" s="3067"/>
      <c r="BJ183" s="3068"/>
      <c r="BK183" s="3069"/>
      <c r="BL183" s="3069"/>
      <c r="BM183" s="3069"/>
      <c r="BN183" s="3070"/>
    </row>
    <row r="184" spans="2:66" ht="20.25" customHeight="1" x14ac:dyDescent="0.2">
      <c r="B184" s="3107"/>
      <c r="C184" s="3108"/>
      <c r="D184" s="3109"/>
      <c r="E184" s="3084"/>
      <c r="F184" s="3085"/>
      <c r="G184" s="3110"/>
      <c r="H184" s="3111"/>
      <c r="I184" s="1407"/>
      <c r="J184" s="1408">
        <f>G183</f>
        <v>0</v>
      </c>
      <c r="K184" s="1407"/>
      <c r="L184" s="1408">
        <f>M183</f>
        <v>0</v>
      </c>
      <c r="M184" s="3112"/>
      <c r="N184" s="3113"/>
      <c r="O184" s="3114"/>
      <c r="P184" s="3115"/>
      <c r="Q184" s="3115"/>
      <c r="R184" s="3111"/>
      <c r="S184" s="3058"/>
      <c r="T184" s="3059"/>
      <c r="U184" s="3059"/>
      <c r="V184" s="3059"/>
      <c r="W184" s="3060"/>
      <c r="X184" s="1402" t="s">
        <v>2344</v>
      </c>
      <c r="Y184" s="1403"/>
      <c r="Z184" s="1404"/>
      <c r="AA184" s="1390" t="str">
        <f>IF(AA183="","",VLOOKUP(AA183,'シフト記号表（従来型・ユニット型共通）'!$C$6:$L$47,10,FALSE))</f>
        <v/>
      </c>
      <c r="AB184" s="1391" t="str">
        <f>IF(AB183="","",VLOOKUP(AB183,'シフト記号表（従来型・ユニット型共通）'!$C$6:$L$47,10,FALSE))</f>
        <v/>
      </c>
      <c r="AC184" s="1391" t="str">
        <f>IF(AC183="","",VLOOKUP(AC183,'シフト記号表（従来型・ユニット型共通）'!$C$6:$L$47,10,FALSE))</f>
        <v/>
      </c>
      <c r="AD184" s="1391" t="str">
        <f>IF(AD183="","",VLOOKUP(AD183,'シフト記号表（従来型・ユニット型共通）'!$C$6:$L$47,10,FALSE))</f>
        <v/>
      </c>
      <c r="AE184" s="1391" t="str">
        <f>IF(AE183="","",VLOOKUP(AE183,'シフト記号表（従来型・ユニット型共通）'!$C$6:$L$47,10,FALSE))</f>
        <v/>
      </c>
      <c r="AF184" s="1391" t="str">
        <f>IF(AF183="","",VLOOKUP(AF183,'シフト記号表（従来型・ユニット型共通）'!$C$6:$L$47,10,FALSE))</f>
        <v/>
      </c>
      <c r="AG184" s="1392" t="str">
        <f>IF(AG183="","",VLOOKUP(AG183,'シフト記号表（従来型・ユニット型共通）'!$C$6:$L$47,10,FALSE))</f>
        <v/>
      </c>
      <c r="AH184" s="1390" t="str">
        <f>IF(AH183="","",VLOOKUP(AH183,'シフト記号表（従来型・ユニット型共通）'!$C$6:$L$47,10,FALSE))</f>
        <v/>
      </c>
      <c r="AI184" s="1391" t="str">
        <f>IF(AI183="","",VLOOKUP(AI183,'シフト記号表（従来型・ユニット型共通）'!$C$6:$L$47,10,FALSE))</f>
        <v/>
      </c>
      <c r="AJ184" s="1391" t="str">
        <f>IF(AJ183="","",VLOOKUP(AJ183,'シフト記号表（従来型・ユニット型共通）'!$C$6:$L$47,10,FALSE))</f>
        <v/>
      </c>
      <c r="AK184" s="1391" t="str">
        <f>IF(AK183="","",VLOOKUP(AK183,'シフト記号表（従来型・ユニット型共通）'!$C$6:$L$47,10,FALSE))</f>
        <v/>
      </c>
      <c r="AL184" s="1391" t="str">
        <f>IF(AL183="","",VLOOKUP(AL183,'シフト記号表（従来型・ユニット型共通）'!$C$6:$L$47,10,FALSE))</f>
        <v/>
      </c>
      <c r="AM184" s="1391" t="str">
        <f>IF(AM183="","",VLOOKUP(AM183,'シフト記号表（従来型・ユニット型共通）'!$C$6:$L$47,10,FALSE))</f>
        <v/>
      </c>
      <c r="AN184" s="1392" t="str">
        <f>IF(AN183="","",VLOOKUP(AN183,'シフト記号表（従来型・ユニット型共通）'!$C$6:$L$47,10,FALSE))</f>
        <v/>
      </c>
      <c r="AO184" s="1390" t="str">
        <f>IF(AO183="","",VLOOKUP(AO183,'シフト記号表（従来型・ユニット型共通）'!$C$6:$L$47,10,FALSE))</f>
        <v/>
      </c>
      <c r="AP184" s="1391" t="str">
        <f>IF(AP183="","",VLOOKUP(AP183,'シフト記号表（従来型・ユニット型共通）'!$C$6:$L$47,10,FALSE))</f>
        <v/>
      </c>
      <c r="AQ184" s="1391" t="str">
        <f>IF(AQ183="","",VLOOKUP(AQ183,'シフト記号表（従来型・ユニット型共通）'!$C$6:$L$47,10,FALSE))</f>
        <v/>
      </c>
      <c r="AR184" s="1391" t="str">
        <f>IF(AR183="","",VLOOKUP(AR183,'シフト記号表（従来型・ユニット型共通）'!$C$6:$L$47,10,FALSE))</f>
        <v/>
      </c>
      <c r="AS184" s="1391" t="str">
        <f>IF(AS183="","",VLOOKUP(AS183,'シフト記号表（従来型・ユニット型共通）'!$C$6:$L$47,10,FALSE))</f>
        <v/>
      </c>
      <c r="AT184" s="1391" t="str">
        <f>IF(AT183="","",VLOOKUP(AT183,'シフト記号表（従来型・ユニット型共通）'!$C$6:$L$47,10,FALSE))</f>
        <v/>
      </c>
      <c r="AU184" s="1392" t="str">
        <f>IF(AU183="","",VLOOKUP(AU183,'シフト記号表（従来型・ユニット型共通）'!$C$6:$L$47,10,FALSE))</f>
        <v/>
      </c>
      <c r="AV184" s="1390" t="str">
        <f>IF(AV183="","",VLOOKUP(AV183,'シフト記号表（従来型・ユニット型共通）'!$C$6:$L$47,10,FALSE))</f>
        <v/>
      </c>
      <c r="AW184" s="1391" t="str">
        <f>IF(AW183="","",VLOOKUP(AW183,'シフト記号表（従来型・ユニット型共通）'!$C$6:$L$47,10,FALSE))</f>
        <v/>
      </c>
      <c r="AX184" s="1391" t="str">
        <f>IF(AX183="","",VLOOKUP(AX183,'シフト記号表（従来型・ユニット型共通）'!$C$6:$L$47,10,FALSE))</f>
        <v/>
      </c>
      <c r="AY184" s="1391" t="str">
        <f>IF(AY183="","",VLOOKUP(AY183,'シフト記号表（従来型・ユニット型共通）'!$C$6:$L$47,10,FALSE))</f>
        <v/>
      </c>
      <c r="AZ184" s="1391" t="str">
        <f>IF(AZ183="","",VLOOKUP(AZ183,'シフト記号表（従来型・ユニット型共通）'!$C$6:$L$47,10,FALSE))</f>
        <v/>
      </c>
      <c r="BA184" s="1391" t="str">
        <f>IF(BA183="","",VLOOKUP(BA183,'シフト記号表（従来型・ユニット型共通）'!$C$6:$L$47,10,FALSE))</f>
        <v/>
      </c>
      <c r="BB184" s="1392" t="str">
        <f>IF(BB183="","",VLOOKUP(BB183,'シフト記号表（従来型・ユニット型共通）'!$C$6:$L$47,10,FALSE))</f>
        <v/>
      </c>
      <c r="BC184" s="1390" t="str">
        <f>IF(BC183="","",VLOOKUP(BC183,'シフト記号表（従来型・ユニット型共通）'!$C$6:$L$47,10,FALSE))</f>
        <v/>
      </c>
      <c r="BD184" s="1391" t="str">
        <f>IF(BD183="","",VLOOKUP(BD183,'シフト記号表（従来型・ユニット型共通）'!$C$6:$L$47,10,FALSE))</f>
        <v/>
      </c>
      <c r="BE184" s="1391" t="str">
        <f>IF(BE183="","",VLOOKUP(BE183,'シフト記号表（従来型・ユニット型共通）'!$C$6:$L$47,10,FALSE))</f>
        <v/>
      </c>
      <c r="BF184" s="3104">
        <f>IF($BI$3="４週",SUM(AA184:BB184),IF($BI$3="暦月",SUM(AA184:BE184),""))</f>
        <v>0</v>
      </c>
      <c r="BG184" s="3105"/>
      <c r="BH184" s="3106">
        <f>IF($BI$3="４週",BF184/4,IF($BI$3="暦月",(BF184/($BI$8/7)),""))</f>
        <v>0</v>
      </c>
      <c r="BI184" s="3105"/>
      <c r="BJ184" s="3101"/>
      <c r="BK184" s="3102"/>
      <c r="BL184" s="3102"/>
      <c r="BM184" s="3102"/>
      <c r="BN184" s="3103"/>
    </row>
    <row r="185" spans="2:66" ht="20.25" customHeight="1" x14ac:dyDescent="0.2">
      <c r="B185" s="3079">
        <f>B183+1</f>
        <v>85</v>
      </c>
      <c r="C185" s="3081"/>
      <c r="D185" s="3083"/>
      <c r="E185" s="3084"/>
      <c r="F185" s="3085"/>
      <c r="G185" s="3089"/>
      <c r="H185" s="3090"/>
      <c r="I185" s="1385"/>
      <c r="J185" s="1386"/>
      <c r="K185" s="1385"/>
      <c r="L185" s="1386"/>
      <c r="M185" s="3093"/>
      <c r="N185" s="3094"/>
      <c r="O185" s="3097"/>
      <c r="P185" s="3098"/>
      <c r="Q185" s="3098"/>
      <c r="R185" s="3090"/>
      <c r="S185" s="3058"/>
      <c r="T185" s="3059"/>
      <c r="U185" s="3059"/>
      <c r="V185" s="3059"/>
      <c r="W185" s="3060"/>
      <c r="X185" s="1405" t="s">
        <v>2341</v>
      </c>
      <c r="Z185" s="1406"/>
      <c r="AA185" s="1398"/>
      <c r="AB185" s="1399"/>
      <c r="AC185" s="1399"/>
      <c r="AD185" s="1399"/>
      <c r="AE185" s="1399"/>
      <c r="AF185" s="1399"/>
      <c r="AG185" s="1400"/>
      <c r="AH185" s="1398"/>
      <c r="AI185" s="1399"/>
      <c r="AJ185" s="1399"/>
      <c r="AK185" s="1399"/>
      <c r="AL185" s="1399"/>
      <c r="AM185" s="1399"/>
      <c r="AN185" s="1400"/>
      <c r="AO185" s="1398"/>
      <c r="AP185" s="1399"/>
      <c r="AQ185" s="1399"/>
      <c r="AR185" s="1399"/>
      <c r="AS185" s="1399"/>
      <c r="AT185" s="1399"/>
      <c r="AU185" s="1400"/>
      <c r="AV185" s="1398"/>
      <c r="AW185" s="1399"/>
      <c r="AX185" s="1399"/>
      <c r="AY185" s="1399"/>
      <c r="AZ185" s="1399"/>
      <c r="BA185" s="1399"/>
      <c r="BB185" s="1400"/>
      <c r="BC185" s="1398"/>
      <c r="BD185" s="1399"/>
      <c r="BE185" s="1401"/>
      <c r="BF185" s="3064"/>
      <c r="BG185" s="3065"/>
      <c r="BH185" s="3066"/>
      <c r="BI185" s="3067"/>
      <c r="BJ185" s="3068"/>
      <c r="BK185" s="3069"/>
      <c r="BL185" s="3069"/>
      <c r="BM185" s="3069"/>
      <c r="BN185" s="3070"/>
    </row>
    <row r="186" spans="2:66" ht="20.25" customHeight="1" x14ac:dyDescent="0.2">
      <c r="B186" s="3107"/>
      <c r="C186" s="3108"/>
      <c r="D186" s="3109"/>
      <c r="E186" s="3084"/>
      <c r="F186" s="3085"/>
      <c r="G186" s="3110"/>
      <c r="H186" s="3111"/>
      <c r="I186" s="1407"/>
      <c r="J186" s="1408">
        <f>G185</f>
        <v>0</v>
      </c>
      <c r="K186" s="1407"/>
      <c r="L186" s="1408">
        <f>M185</f>
        <v>0</v>
      </c>
      <c r="M186" s="3112"/>
      <c r="N186" s="3113"/>
      <c r="O186" s="3114"/>
      <c r="P186" s="3115"/>
      <c r="Q186" s="3115"/>
      <c r="R186" s="3111"/>
      <c r="S186" s="3058"/>
      <c r="T186" s="3059"/>
      <c r="U186" s="3059"/>
      <c r="V186" s="3059"/>
      <c r="W186" s="3060"/>
      <c r="X186" s="1402" t="s">
        <v>2344</v>
      </c>
      <c r="Y186" s="1403"/>
      <c r="Z186" s="1404"/>
      <c r="AA186" s="1390" t="str">
        <f>IF(AA185="","",VLOOKUP(AA185,'シフト記号表（従来型・ユニット型共通）'!$C$6:$L$47,10,FALSE))</f>
        <v/>
      </c>
      <c r="AB186" s="1391" t="str">
        <f>IF(AB185="","",VLOOKUP(AB185,'シフト記号表（従来型・ユニット型共通）'!$C$6:$L$47,10,FALSE))</f>
        <v/>
      </c>
      <c r="AC186" s="1391" t="str">
        <f>IF(AC185="","",VLOOKUP(AC185,'シフト記号表（従来型・ユニット型共通）'!$C$6:$L$47,10,FALSE))</f>
        <v/>
      </c>
      <c r="AD186" s="1391" t="str">
        <f>IF(AD185="","",VLOOKUP(AD185,'シフト記号表（従来型・ユニット型共通）'!$C$6:$L$47,10,FALSE))</f>
        <v/>
      </c>
      <c r="AE186" s="1391" t="str">
        <f>IF(AE185="","",VLOOKUP(AE185,'シフト記号表（従来型・ユニット型共通）'!$C$6:$L$47,10,FALSE))</f>
        <v/>
      </c>
      <c r="AF186" s="1391" t="str">
        <f>IF(AF185="","",VLOOKUP(AF185,'シフト記号表（従来型・ユニット型共通）'!$C$6:$L$47,10,FALSE))</f>
        <v/>
      </c>
      <c r="AG186" s="1392" t="str">
        <f>IF(AG185="","",VLOOKUP(AG185,'シフト記号表（従来型・ユニット型共通）'!$C$6:$L$47,10,FALSE))</f>
        <v/>
      </c>
      <c r="AH186" s="1390" t="str">
        <f>IF(AH185="","",VLOOKUP(AH185,'シフト記号表（従来型・ユニット型共通）'!$C$6:$L$47,10,FALSE))</f>
        <v/>
      </c>
      <c r="AI186" s="1391" t="str">
        <f>IF(AI185="","",VLOOKUP(AI185,'シフト記号表（従来型・ユニット型共通）'!$C$6:$L$47,10,FALSE))</f>
        <v/>
      </c>
      <c r="AJ186" s="1391" t="str">
        <f>IF(AJ185="","",VLOOKUP(AJ185,'シフト記号表（従来型・ユニット型共通）'!$C$6:$L$47,10,FALSE))</f>
        <v/>
      </c>
      <c r="AK186" s="1391" t="str">
        <f>IF(AK185="","",VLOOKUP(AK185,'シフト記号表（従来型・ユニット型共通）'!$C$6:$L$47,10,FALSE))</f>
        <v/>
      </c>
      <c r="AL186" s="1391" t="str">
        <f>IF(AL185="","",VLOOKUP(AL185,'シフト記号表（従来型・ユニット型共通）'!$C$6:$L$47,10,FALSE))</f>
        <v/>
      </c>
      <c r="AM186" s="1391" t="str">
        <f>IF(AM185="","",VLOOKUP(AM185,'シフト記号表（従来型・ユニット型共通）'!$C$6:$L$47,10,FALSE))</f>
        <v/>
      </c>
      <c r="AN186" s="1392" t="str">
        <f>IF(AN185="","",VLOOKUP(AN185,'シフト記号表（従来型・ユニット型共通）'!$C$6:$L$47,10,FALSE))</f>
        <v/>
      </c>
      <c r="AO186" s="1390" t="str">
        <f>IF(AO185="","",VLOOKUP(AO185,'シフト記号表（従来型・ユニット型共通）'!$C$6:$L$47,10,FALSE))</f>
        <v/>
      </c>
      <c r="AP186" s="1391" t="str">
        <f>IF(AP185="","",VLOOKUP(AP185,'シフト記号表（従来型・ユニット型共通）'!$C$6:$L$47,10,FALSE))</f>
        <v/>
      </c>
      <c r="AQ186" s="1391" t="str">
        <f>IF(AQ185="","",VLOOKUP(AQ185,'シフト記号表（従来型・ユニット型共通）'!$C$6:$L$47,10,FALSE))</f>
        <v/>
      </c>
      <c r="AR186" s="1391" t="str">
        <f>IF(AR185="","",VLOOKUP(AR185,'シフト記号表（従来型・ユニット型共通）'!$C$6:$L$47,10,FALSE))</f>
        <v/>
      </c>
      <c r="AS186" s="1391" t="str">
        <f>IF(AS185="","",VLOOKUP(AS185,'シフト記号表（従来型・ユニット型共通）'!$C$6:$L$47,10,FALSE))</f>
        <v/>
      </c>
      <c r="AT186" s="1391" t="str">
        <f>IF(AT185="","",VLOOKUP(AT185,'シフト記号表（従来型・ユニット型共通）'!$C$6:$L$47,10,FALSE))</f>
        <v/>
      </c>
      <c r="AU186" s="1392" t="str">
        <f>IF(AU185="","",VLOOKUP(AU185,'シフト記号表（従来型・ユニット型共通）'!$C$6:$L$47,10,FALSE))</f>
        <v/>
      </c>
      <c r="AV186" s="1390" t="str">
        <f>IF(AV185="","",VLOOKUP(AV185,'シフト記号表（従来型・ユニット型共通）'!$C$6:$L$47,10,FALSE))</f>
        <v/>
      </c>
      <c r="AW186" s="1391" t="str">
        <f>IF(AW185="","",VLOOKUP(AW185,'シフト記号表（従来型・ユニット型共通）'!$C$6:$L$47,10,FALSE))</f>
        <v/>
      </c>
      <c r="AX186" s="1391" t="str">
        <f>IF(AX185="","",VLOOKUP(AX185,'シフト記号表（従来型・ユニット型共通）'!$C$6:$L$47,10,FALSE))</f>
        <v/>
      </c>
      <c r="AY186" s="1391" t="str">
        <f>IF(AY185="","",VLOOKUP(AY185,'シフト記号表（従来型・ユニット型共通）'!$C$6:$L$47,10,FALSE))</f>
        <v/>
      </c>
      <c r="AZ186" s="1391" t="str">
        <f>IF(AZ185="","",VLOOKUP(AZ185,'シフト記号表（従来型・ユニット型共通）'!$C$6:$L$47,10,FALSE))</f>
        <v/>
      </c>
      <c r="BA186" s="1391" t="str">
        <f>IF(BA185="","",VLOOKUP(BA185,'シフト記号表（従来型・ユニット型共通）'!$C$6:$L$47,10,FALSE))</f>
        <v/>
      </c>
      <c r="BB186" s="1392" t="str">
        <f>IF(BB185="","",VLOOKUP(BB185,'シフト記号表（従来型・ユニット型共通）'!$C$6:$L$47,10,FALSE))</f>
        <v/>
      </c>
      <c r="BC186" s="1390" t="str">
        <f>IF(BC185="","",VLOOKUP(BC185,'シフト記号表（従来型・ユニット型共通）'!$C$6:$L$47,10,FALSE))</f>
        <v/>
      </c>
      <c r="BD186" s="1391" t="str">
        <f>IF(BD185="","",VLOOKUP(BD185,'シフト記号表（従来型・ユニット型共通）'!$C$6:$L$47,10,FALSE))</f>
        <v/>
      </c>
      <c r="BE186" s="1391" t="str">
        <f>IF(BE185="","",VLOOKUP(BE185,'シフト記号表（従来型・ユニット型共通）'!$C$6:$L$47,10,FALSE))</f>
        <v/>
      </c>
      <c r="BF186" s="3104">
        <f>IF($BI$3="４週",SUM(AA186:BB186),IF($BI$3="暦月",SUM(AA186:BE186),""))</f>
        <v>0</v>
      </c>
      <c r="BG186" s="3105"/>
      <c r="BH186" s="3106">
        <f>IF($BI$3="４週",BF186/4,IF($BI$3="暦月",(BF186/($BI$8/7)),""))</f>
        <v>0</v>
      </c>
      <c r="BI186" s="3105"/>
      <c r="BJ186" s="3101"/>
      <c r="BK186" s="3102"/>
      <c r="BL186" s="3102"/>
      <c r="BM186" s="3102"/>
      <c r="BN186" s="3103"/>
    </row>
    <row r="187" spans="2:66" ht="20.25" customHeight="1" x14ac:dyDescent="0.2">
      <c r="B187" s="3079">
        <f>B185+1</f>
        <v>86</v>
      </c>
      <c r="C187" s="3081"/>
      <c r="D187" s="3083"/>
      <c r="E187" s="3084"/>
      <c r="F187" s="3085"/>
      <c r="G187" s="3089"/>
      <c r="H187" s="3090"/>
      <c r="I187" s="1385"/>
      <c r="J187" s="1386"/>
      <c r="K187" s="1385"/>
      <c r="L187" s="1386"/>
      <c r="M187" s="3093"/>
      <c r="N187" s="3094"/>
      <c r="O187" s="3097"/>
      <c r="P187" s="3098"/>
      <c r="Q187" s="3098"/>
      <c r="R187" s="3090"/>
      <c r="S187" s="3058"/>
      <c r="T187" s="3059"/>
      <c r="U187" s="3059"/>
      <c r="V187" s="3059"/>
      <c r="W187" s="3060"/>
      <c r="X187" s="1405" t="s">
        <v>2341</v>
      </c>
      <c r="Z187" s="1406"/>
      <c r="AA187" s="1398"/>
      <c r="AB187" s="1399"/>
      <c r="AC187" s="1399"/>
      <c r="AD187" s="1399"/>
      <c r="AE187" s="1399"/>
      <c r="AF187" s="1399"/>
      <c r="AG187" s="1400"/>
      <c r="AH187" s="1398"/>
      <c r="AI187" s="1399"/>
      <c r="AJ187" s="1399"/>
      <c r="AK187" s="1399"/>
      <c r="AL187" s="1399"/>
      <c r="AM187" s="1399"/>
      <c r="AN187" s="1400"/>
      <c r="AO187" s="1398"/>
      <c r="AP187" s="1399"/>
      <c r="AQ187" s="1399"/>
      <c r="AR187" s="1399"/>
      <c r="AS187" s="1399"/>
      <c r="AT187" s="1399"/>
      <c r="AU187" s="1400"/>
      <c r="AV187" s="1398"/>
      <c r="AW187" s="1399"/>
      <c r="AX187" s="1399"/>
      <c r="AY187" s="1399"/>
      <c r="AZ187" s="1399"/>
      <c r="BA187" s="1399"/>
      <c r="BB187" s="1400"/>
      <c r="BC187" s="1398"/>
      <c r="BD187" s="1399"/>
      <c r="BE187" s="1401"/>
      <c r="BF187" s="3064"/>
      <c r="BG187" s="3065"/>
      <c r="BH187" s="3066"/>
      <c r="BI187" s="3067"/>
      <c r="BJ187" s="3068"/>
      <c r="BK187" s="3069"/>
      <c r="BL187" s="3069"/>
      <c r="BM187" s="3069"/>
      <c r="BN187" s="3070"/>
    </row>
    <row r="188" spans="2:66" ht="20.25" customHeight="1" x14ac:dyDescent="0.2">
      <c r="B188" s="3107"/>
      <c r="C188" s="3108"/>
      <c r="D188" s="3109"/>
      <c r="E188" s="3084"/>
      <c r="F188" s="3085"/>
      <c r="G188" s="3110"/>
      <c r="H188" s="3111"/>
      <c r="I188" s="1407"/>
      <c r="J188" s="1408">
        <f>G187</f>
        <v>0</v>
      </c>
      <c r="K188" s="1407"/>
      <c r="L188" s="1408">
        <f>M187</f>
        <v>0</v>
      </c>
      <c r="M188" s="3112"/>
      <c r="N188" s="3113"/>
      <c r="O188" s="3114"/>
      <c r="P188" s="3115"/>
      <c r="Q188" s="3115"/>
      <c r="R188" s="3111"/>
      <c r="S188" s="3058"/>
      <c r="T188" s="3059"/>
      <c r="U188" s="3059"/>
      <c r="V188" s="3059"/>
      <c r="W188" s="3060"/>
      <c r="X188" s="1402" t="s">
        <v>2344</v>
      </c>
      <c r="Y188" s="1403"/>
      <c r="Z188" s="1404"/>
      <c r="AA188" s="1390" t="str">
        <f>IF(AA187="","",VLOOKUP(AA187,'シフト記号表（従来型・ユニット型共通）'!$C$6:$L$47,10,FALSE))</f>
        <v/>
      </c>
      <c r="AB188" s="1391" t="str">
        <f>IF(AB187="","",VLOOKUP(AB187,'シフト記号表（従来型・ユニット型共通）'!$C$6:$L$47,10,FALSE))</f>
        <v/>
      </c>
      <c r="AC188" s="1391" t="str">
        <f>IF(AC187="","",VLOOKUP(AC187,'シフト記号表（従来型・ユニット型共通）'!$C$6:$L$47,10,FALSE))</f>
        <v/>
      </c>
      <c r="AD188" s="1391" t="str">
        <f>IF(AD187="","",VLOOKUP(AD187,'シフト記号表（従来型・ユニット型共通）'!$C$6:$L$47,10,FALSE))</f>
        <v/>
      </c>
      <c r="AE188" s="1391" t="str">
        <f>IF(AE187="","",VLOOKUP(AE187,'シフト記号表（従来型・ユニット型共通）'!$C$6:$L$47,10,FALSE))</f>
        <v/>
      </c>
      <c r="AF188" s="1391" t="str">
        <f>IF(AF187="","",VLOOKUP(AF187,'シフト記号表（従来型・ユニット型共通）'!$C$6:$L$47,10,FALSE))</f>
        <v/>
      </c>
      <c r="AG188" s="1392" t="str">
        <f>IF(AG187="","",VLOOKUP(AG187,'シフト記号表（従来型・ユニット型共通）'!$C$6:$L$47,10,FALSE))</f>
        <v/>
      </c>
      <c r="AH188" s="1390" t="str">
        <f>IF(AH187="","",VLOOKUP(AH187,'シフト記号表（従来型・ユニット型共通）'!$C$6:$L$47,10,FALSE))</f>
        <v/>
      </c>
      <c r="AI188" s="1391" t="str">
        <f>IF(AI187="","",VLOOKUP(AI187,'シフト記号表（従来型・ユニット型共通）'!$C$6:$L$47,10,FALSE))</f>
        <v/>
      </c>
      <c r="AJ188" s="1391" t="str">
        <f>IF(AJ187="","",VLOOKUP(AJ187,'シフト記号表（従来型・ユニット型共通）'!$C$6:$L$47,10,FALSE))</f>
        <v/>
      </c>
      <c r="AK188" s="1391" t="str">
        <f>IF(AK187="","",VLOOKUP(AK187,'シフト記号表（従来型・ユニット型共通）'!$C$6:$L$47,10,FALSE))</f>
        <v/>
      </c>
      <c r="AL188" s="1391" t="str">
        <f>IF(AL187="","",VLOOKUP(AL187,'シフト記号表（従来型・ユニット型共通）'!$C$6:$L$47,10,FALSE))</f>
        <v/>
      </c>
      <c r="AM188" s="1391" t="str">
        <f>IF(AM187="","",VLOOKUP(AM187,'シフト記号表（従来型・ユニット型共通）'!$C$6:$L$47,10,FALSE))</f>
        <v/>
      </c>
      <c r="AN188" s="1392" t="str">
        <f>IF(AN187="","",VLOOKUP(AN187,'シフト記号表（従来型・ユニット型共通）'!$C$6:$L$47,10,FALSE))</f>
        <v/>
      </c>
      <c r="AO188" s="1390" t="str">
        <f>IF(AO187="","",VLOOKUP(AO187,'シフト記号表（従来型・ユニット型共通）'!$C$6:$L$47,10,FALSE))</f>
        <v/>
      </c>
      <c r="AP188" s="1391" t="str">
        <f>IF(AP187="","",VLOOKUP(AP187,'シフト記号表（従来型・ユニット型共通）'!$C$6:$L$47,10,FALSE))</f>
        <v/>
      </c>
      <c r="AQ188" s="1391" t="str">
        <f>IF(AQ187="","",VLOOKUP(AQ187,'シフト記号表（従来型・ユニット型共通）'!$C$6:$L$47,10,FALSE))</f>
        <v/>
      </c>
      <c r="AR188" s="1391" t="str">
        <f>IF(AR187="","",VLOOKUP(AR187,'シフト記号表（従来型・ユニット型共通）'!$C$6:$L$47,10,FALSE))</f>
        <v/>
      </c>
      <c r="AS188" s="1391" t="str">
        <f>IF(AS187="","",VLOOKUP(AS187,'シフト記号表（従来型・ユニット型共通）'!$C$6:$L$47,10,FALSE))</f>
        <v/>
      </c>
      <c r="AT188" s="1391" t="str">
        <f>IF(AT187="","",VLOOKUP(AT187,'シフト記号表（従来型・ユニット型共通）'!$C$6:$L$47,10,FALSE))</f>
        <v/>
      </c>
      <c r="AU188" s="1392" t="str">
        <f>IF(AU187="","",VLOOKUP(AU187,'シフト記号表（従来型・ユニット型共通）'!$C$6:$L$47,10,FALSE))</f>
        <v/>
      </c>
      <c r="AV188" s="1390" t="str">
        <f>IF(AV187="","",VLOOKUP(AV187,'シフト記号表（従来型・ユニット型共通）'!$C$6:$L$47,10,FALSE))</f>
        <v/>
      </c>
      <c r="AW188" s="1391" t="str">
        <f>IF(AW187="","",VLOOKUP(AW187,'シフト記号表（従来型・ユニット型共通）'!$C$6:$L$47,10,FALSE))</f>
        <v/>
      </c>
      <c r="AX188" s="1391" t="str">
        <f>IF(AX187="","",VLOOKUP(AX187,'シフト記号表（従来型・ユニット型共通）'!$C$6:$L$47,10,FALSE))</f>
        <v/>
      </c>
      <c r="AY188" s="1391" t="str">
        <f>IF(AY187="","",VLOOKUP(AY187,'シフト記号表（従来型・ユニット型共通）'!$C$6:$L$47,10,FALSE))</f>
        <v/>
      </c>
      <c r="AZ188" s="1391" t="str">
        <f>IF(AZ187="","",VLOOKUP(AZ187,'シフト記号表（従来型・ユニット型共通）'!$C$6:$L$47,10,FALSE))</f>
        <v/>
      </c>
      <c r="BA188" s="1391" t="str">
        <f>IF(BA187="","",VLOOKUP(BA187,'シフト記号表（従来型・ユニット型共通）'!$C$6:$L$47,10,FALSE))</f>
        <v/>
      </c>
      <c r="BB188" s="1392" t="str">
        <f>IF(BB187="","",VLOOKUP(BB187,'シフト記号表（従来型・ユニット型共通）'!$C$6:$L$47,10,FALSE))</f>
        <v/>
      </c>
      <c r="BC188" s="1390" t="str">
        <f>IF(BC187="","",VLOOKUP(BC187,'シフト記号表（従来型・ユニット型共通）'!$C$6:$L$47,10,FALSE))</f>
        <v/>
      </c>
      <c r="BD188" s="1391" t="str">
        <f>IF(BD187="","",VLOOKUP(BD187,'シフト記号表（従来型・ユニット型共通）'!$C$6:$L$47,10,FALSE))</f>
        <v/>
      </c>
      <c r="BE188" s="1391" t="str">
        <f>IF(BE187="","",VLOOKUP(BE187,'シフト記号表（従来型・ユニット型共通）'!$C$6:$L$47,10,FALSE))</f>
        <v/>
      </c>
      <c r="BF188" s="3104">
        <f>IF($BI$3="４週",SUM(AA188:BB188),IF($BI$3="暦月",SUM(AA188:BE188),""))</f>
        <v>0</v>
      </c>
      <c r="BG188" s="3105"/>
      <c r="BH188" s="3106">
        <f>IF($BI$3="４週",BF188/4,IF($BI$3="暦月",(BF188/($BI$8/7)),""))</f>
        <v>0</v>
      </c>
      <c r="BI188" s="3105"/>
      <c r="BJ188" s="3101"/>
      <c r="BK188" s="3102"/>
      <c r="BL188" s="3102"/>
      <c r="BM188" s="3102"/>
      <c r="BN188" s="3103"/>
    </row>
    <row r="189" spans="2:66" ht="20.25" customHeight="1" x14ac:dyDescent="0.2">
      <c r="B189" s="3079">
        <f>B187+1</f>
        <v>87</v>
      </c>
      <c r="C189" s="3081"/>
      <c r="D189" s="3083"/>
      <c r="E189" s="3084"/>
      <c r="F189" s="3085"/>
      <c r="G189" s="3089"/>
      <c r="H189" s="3090"/>
      <c r="I189" s="1385"/>
      <c r="J189" s="1386"/>
      <c r="K189" s="1385"/>
      <c r="L189" s="1386"/>
      <c r="M189" s="3093"/>
      <c r="N189" s="3094"/>
      <c r="O189" s="3097"/>
      <c r="P189" s="3098"/>
      <c r="Q189" s="3098"/>
      <c r="R189" s="3090"/>
      <c r="S189" s="3058"/>
      <c r="T189" s="3059"/>
      <c r="U189" s="3059"/>
      <c r="V189" s="3059"/>
      <c r="W189" s="3060"/>
      <c r="X189" s="1405" t="s">
        <v>2341</v>
      </c>
      <c r="Z189" s="1406"/>
      <c r="AA189" s="1398"/>
      <c r="AB189" s="1399"/>
      <c r="AC189" s="1399"/>
      <c r="AD189" s="1399"/>
      <c r="AE189" s="1399"/>
      <c r="AF189" s="1399"/>
      <c r="AG189" s="1400"/>
      <c r="AH189" s="1398"/>
      <c r="AI189" s="1399"/>
      <c r="AJ189" s="1399"/>
      <c r="AK189" s="1399"/>
      <c r="AL189" s="1399"/>
      <c r="AM189" s="1399"/>
      <c r="AN189" s="1400"/>
      <c r="AO189" s="1398"/>
      <c r="AP189" s="1399"/>
      <c r="AQ189" s="1399"/>
      <c r="AR189" s="1399"/>
      <c r="AS189" s="1399"/>
      <c r="AT189" s="1399"/>
      <c r="AU189" s="1400"/>
      <c r="AV189" s="1398"/>
      <c r="AW189" s="1399"/>
      <c r="AX189" s="1399"/>
      <c r="AY189" s="1399"/>
      <c r="AZ189" s="1399"/>
      <c r="BA189" s="1399"/>
      <c r="BB189" s="1400"/>
      <c r="BC189" s="1398"/>
      <c r="BD189" s="1399"/>
      <c r="BE189" s="1401"/>
      <c r="BF189" s="3064"/>
      <c r="BG189" s="3065"/>
      <c r="BH189" s="3066"/>
      <c r="BI189" s="3067"/>
      <c r="BJ189" s="3068"/>
      <c r="BK189" s="3069"/>
      <c r="BL189" s="3069"/>
      <c r="BM189" s="3069"/>
      <c r="BN189" s="3070"/>
    </row>
    <row r="190" spans="2:66" ht="20.25" customHeight="1" x14ac:dyDescent="0.2">
      <c r="B190" s="3107"/>
      <c r="C190" s="3108"/>
      <c r="D190" s="3109"/>
      <c r="E190" s="3084"/>
      <c r="F190" s="3085"/>
      <c r="G190" s="3110"/>
      <c r="H190" s="3111"/>
      <c r="I190" s="1407"/>
      <c r="J190" s="1408">
        <f>G189</f>
        <v>0</v>
      </c>
      <c r="K190" s="1407"/>
      <c r="L190" s="1408">
        <f>M189</f>
        <v>0</v>
      </c>
      <c r="M190" s="3112"/>
      <c r="N190" s="3113"/>
      <c r="O190" s="3114"/>
      <c r="P190" s="3115"/>
      <c r="Q190" s="3115"/>
      <c r="R190" s="3111"/>
      <c r="S190" s="3058"/>
      <c r="T190" s="3059"/>
      <c r="U190" s="3059"/>
      <c r="V190" s="3059"/>
      <c r="W190" s="3060"/>
      <c r="X190" s="1402" t="s">
        <v>2344</v>
      </c>
      <c r="Y190" s="1403"/>
      <c r="Z190" s="1404"/>
      <c r="AA190" s="1390" t="str">
        <f>IF(AA189="","",VLOOKUP(AA189,'シフト記号表（従来型・ユニット型共通）'!$C$6:$L$47,10,FALSE))</f>
        <v/>
      </c>
      <c r="AB190" s="1391" t="str">
        <f>IF(AB189="","",VLOOKUP(AB189,'シフト記号表（従来型・ユニット型共通）'!$C$6:$L$47,10,FALSE))</f>
        <v/>
      </c>
      <c r="AC190" s="1391" t="str">
        <f>IF(AC189="","",VLOOKUP(AC189,'シフト記号表（従来型・ユニット型共通）'!$C$6:$L$47,10,FALSE))</f>
        <v/>
      </c>
      <c r="AD190" s="1391" t="str">
        <f>IF(AD189="","",VLOOKUP(AD189,'シフト記号表（従来型・ユニット型共通）'!$C$6:$L$47,10,FALSE))</f>
        <v/>
      </c>
      <c r="AE190" s="1391" t="str">
        <f>IF(AE189="","",VLOOKUP(AE189,'シフト記号表（従来型・ユニット型共通）'!$C$6:$L$47,10,FALSE))</f>
        <v/>
      </c>
      <c r="AF190" s="1391" t="str">
        <f>IF(AF189="","",VLOOKUP(AF189,'シフト記号表（従来型・ユニット型共通）'!$C$6:$L$47,10,FALSE))</f>
        <v/>
      </c>
      <c r="AG190" s="1392" t="str">
        <f>IF(AG189="","",VLOOKUP(AG189,'シフト記号表（従来型・ユニット型共通）'!$C$6:$L$47,10,FALSE))</f>
        <v/>
      </c>
      <c r="AH190" s="1390" t="str">
        <f>IF(AH189="","",VLOOKUP(AH189,'シフト記号表（従来型・ユニット型共通）'!$C$6:$L$47,10,FALSE))</f>
        <v/>
      </c>
      <c r="AI190" s="1391" t="str">
        <f>IF(AI189="","",VLOOKUP(AI189,'シフト記号表（従来型・ユニット型共通）'!$C$6:$L$47,10,FALSE))</f>
        <v/>
      </c>
      <c r="AJ190" s="1391" t="str">
        <f>IF(AJ189="","",VLOOKUP(AJ189,'シフト記号表（従来型・ユニット型共通）'!$C$6:$L$47,10,FALSE))</f>
        <v/>
      </c>
      <c r="AK190" s="1391" t="str">
        <f>IF(AK189="","",VLOOKUP(AK189,'シフト記号表（従来型・ユニット型共通）'!$C$6:$L$47,10,FALSE))</f>
        <v/>
      </c>
      <c r="AL190" s="1391" t="str">
        <f>IF(AL189="","",VLOOKUP(AL189,'シフト記号表（従来型・ユニット型共通）'!$C$6:$L$47,10,FALSE))</f>
        <v/>
      </c>
      <c r="AM190" s="1391" t="str">
        <f>IF(AM189="","",VLOOKUP(AM189,'シフト記号表（従来型・ユニット型共通）'!$C$6:$L$47,10,FALSE))</f>
        <v/>
      </c>
      <c r="AN190" s="1392" t="str">
        <f>IF(AN189="","",VLOOKUP(AN189,'シフト記号表（従来型・ユニット型共通）'!$C$6:$L$47,10,FALSE))</f>
        <v/>
      </c>
      <c r="AO190" s="1390" t="str">
        <f>IF(AO189="","",VLOOKUP(AO189,'シフト記号表（従来型・ユニット型共通）'!$C$6:$L$47,10,FALSE))</f>
        <v/>
      </c>
      <c r="AP190" s="1391" t="str">
        <f>IF(AP189="","",VLOOKUP(AP189,'シフト記号表（従来型・ユニット型共通）'!$C$6:$L$47,10,FALSE))</f>
        <v/>
      </c>
      <c r="AQ190" s="1391" t="str">
        <f>IF(AQ189="","",VLOOKUP(AQ189,'シフト記号表（従来型・ユニット型共通）'!$C$6:$L$47,10,FALSE))</f>
        <v/>
      </c>
      <c r="AR190" s="1391" t="str">
        <f>IF(AR189="","",VLOOKUP(AR189,'シフト記号表（従来型・ユニット型共通）'!$C$6:$L$47,10,FALSE))</f>
        <v/>
      </c>
      <c r="AS190" s="1391" t="str">
        <f>IF(AS189="","",VLOOKUP(AS189,'シフト記号表（従来型・ユニット型共通）'!$C$6:$L$47,10,FALSE))</f>
        <v/>
      </c>
      <c r="AT190" s="1391" t="str">
        <f>IF(AT189="","",VLOOKUP(AT189,'シフト記号表（従来型・ユニット型共通）'!$C$6:$L$47,10,FALSE))</f>
        <v/>
      </c>
      <c r="AU190" s="1392" t="str">
        <f>IF(AU189="","",VLOOKUP(AU189,'シフト記号表（従来型・ユニット型共通）'!$C$6:$L$47,10,FALSE))</f>
        <v/>
      </c>
      <c r="AV190" s="1390" t="str">
        <f>IF(AV189="","",VLOOKUP(AV189,'シフト記号表（従来型・ユニット型共通）'!$C$6:$L$47,10,FALSE))</f>
        <v/>
      </c>
      <c r="AW190" s="1391" t="str">
        <f>IF(AW189="","",VLOOKUP(AW189,'シフト記号表（従来型・ユニット型共通）'!$C$6:$L$47,10,FALSE))</f>
        <v/>
      </c>
      <c r="AX190" s="1391" t="str">
        <f>IF(AX189="","",VLOOKUP(AX189,'シフト記号表（従来型・ユニット型共通）'!$C$6:$L$47,10,FALSE))</f>
        <v/>
      </c>
      <c r="AY190" s="1391" t="str">
        <f>IF(AY189="","",VLOOKUP(AY189,'シフト記号表（従来型・ユニット型共通）'!$C$6:$L$47,10,FALSE))</f>
        <v/>
      </c>
      <c r="AZ190" s="1391" t="str">
        <f>IF(AZ189="","",VLOOKUP(AZ189,'シフト記号表（従来型・ユニット型共通）'!$C$6:$L$47,10,FALSE))</f>
        <v/>
      </c>
      <c r="BA190" s="1391" t="str">
        <f>IF(BA189="","",VLOOKUP(BA189,'シフト記号表（従来型・ユニット型共通）'!$C$6:$L$47,10,FALSE))</f>
        <v/>
      </c>
      <c r="BB190" s="1392" t="str">
        <f>IF(BB189="","",VLOOKUP(BB189,'シフト記号表（従来型・ユニット型共通）'!$C$6:$L$47,10,FALSE))</f>
        <v/>
      </c>
      <c r="BC190" s="1390" t="str">
        <f>IF(BC189="","",VLOOKUP(BC189,'シフト記号表（従来型・ユニット型共通）'!$C$6:$L$47,10,FALSE))</f>
        <v/>
      </c>
      <c r="BD190" s="1391" t="str">
        <f>IF(BD189="","",VLOOKUP(BD189,'シフト記号表（従来型・ユニット型共通）'!$C$6:$L$47,10,FALSE))</f>
        <v/>
      </c>
      <c r="BE190" s="1391" t="str">
        <f>IF(BE189="","",VLOOKUP(BE189,'シフト記号表（従来型・ユニット型共通）'!$C$6:$L$47,10,FALSE))</f>
        <v/>
      </c>
      <c r="BF190" s="3104">
        <f>IF($BI$3="４週",SUM(AA190:BB190),IF($BI$3="暦月",SUM(AA190:BE190),""))</f>
        <v>0</v>
      </c>
      <c r="BG190" s="3105"/>
      <c r="BH190" s="3106">
        <f>IF($BI$3="４週",BF190/4,IF($BI$3="暦月",(BF190/($BI$8/7)),""))</f>
        <v>0</v>
      </c>
      <c r="BI190" s="3105"/>
      <c r="BJ190" s="3101"/>
      <c r="BK190" s="3102"/>
      <c r="BL190" s="3102"/>
      <c r="BM190" s="3102"/>
      <c r="BN190" s="3103"/>
    </row>
    <row r="191" spans="2:66" ht="20.25" customHeight="1" x14ac:dyDescent="0.2">
      <c r="B191" s="3079">
        <f>B189+1</f>
        <v>88</v>
      </c>
      <c r="C191" s="3081"/>
      <c r="D191" s="3083"/>
      <c r="E191" s="3084"/>
      <c r="F191" s="3085"/>
      <c r="G191" s="3089"/>
      <c r="H191" s="3090"/>
      <c r="I191" s="1385"/>
      <c r="J191" s="1386"/>
      <c r="K191" s="1385"/>
      <c r="L191" s="1386"/>
      <c r="M191" s="3093"/>
      <c r="N191" s="3094"/>
      <c r="O191" s="3097"/>
      <c r="P191" s="3098"/>
      <c r="Q191" s="3098"/>
      <c r="R191" s="3090"/>
      <c r="S191" s="3058"/>
      <c r="T191" s="3059"/>
      <c r="U191" s="3059"/>
      <c r="V191" s="3059"/>
      <c r="W191" s="3060"/>
      <c r="X191" s="1405" t="s">
        <v>2341</v>
      </c>
      <c r="Z191" s="1406"/>
      <c r="AA191" s="1398"/>
      <c r="AB191" s="1399"/>
      <c r="AC191" s="1399"/>
      <c r="AD191" s="1399"/>
      <c r="AE191" s="1399"/>
      <c r="AF191" s="1399"/>
      <c r="AG191" s="1400"/>
      <c r="AH191" s="1398"/>
      <c r="AI191" s="1399"/>
      <c r="AJ191" s="1399"/>
      <c r="AK191" s="1399"/>
      <c r="AL191" s="1399"/>
      <c r="AM191" s="1399"/>
      <c r="AN191" s="1400"/>
      <c r="AO191" s="1398"/>
      <c r="AP191" s="1399"/>
      <c r="AQ191" s="1399"/>
      <c r="AR191" s="1399"/>
      <c r="AS191" s="1399"/>
      <c r="AT191" s="1399"/>
      <c r="AU191" s="1400"/>
      <c r="AV191" s="1398"/>
      <c r="AW191" s="1399"/>
      <c r="AX191" s="1399"/>
      <c r="AY191" s="1399"/>
      <c r="AZ191" s="1399"/>
      <c r="BA191" s="1399"/>
      <c r="BB191" s="1400"/>
      <c r="BC191" s="1398"/>
      <c r="BD191" s="1399"/>
      <c r="BE191" s="1401"/>
      <c r="BF191" s="3064"/>
      <c r="BG191" s="3065"/>
      <c r="BH191" s="3066"/>
      <c r="BI191" s="3067"/>
      <c r="BJ191" s="3068"/>
      <c r="BK191" s="3069"/>
      <c r="BL191" s="3069"/>
      <c r="BM191" s="3069"/>
      <c r="BN191" s="3070"/>
    </row>
    <row r="192" spans="2:66" ht="20.25" customHeight="1" x14ac:dyDescent="0.2">
      <c r="B192" s="3107"/>
      <c r="C192" s="3108"/>
      <c r="D192" s="3109"/>
      <c r="E192" s="3084"/>
      <c r="F192" s="3085"/>
      <c r="G192" s="3110"/>
      <c r="H192" s="3111"/>
      <c r="I192" s="1407"/>
      <c r="J192" s="1408">
        <f>G191</f>
        <v>0</v>
      </c>
      <c r="K192" s="1407"/>
      <c r="L192" s="1408">
        <f>M191</f>
        <v>0</v>
      </c>
      <c r="M192" s="3112"/>
      <c r="N192" s="3113"/>
      <c r="O192" s="3114"/>
      <c r="P192" s="3115"/>
      <c r="Q192" s="3115"/>
      <c r="R192" s="3111"/>
      <c r="S192" s="3058"/>
      <c r="T192" s="3059"/>
      <c r="U192" s="3059"/>
      <c r="V192" s="3059"/>
      <c r="W192" s="3060"/>
      <c r="X192" s="1402" t="s">
        <v>2344</v>
      </c>
      <c r="Y192" s="1403"/>
      <c r="Z192" s="1404"/>
      <c r="AA192" s="1390" t="str">
        <f>IF(AA191="","",VLOOKUP(AA191,'シフト記号表（従来型・ユニット型共通）'!$C$6:$L$47,10,FALSE))</f>
        <v/>
      </c>
      <c r="AB192" s="1391" t="str">
        <f>IF(AB191="","",VLOOKUP(AB191,'シフト記号表（従来型・ユニット型共通）'!$C$6:$L$47,10,FALSE))</f>
        <v/>
      </c>
      <c r="AC192" s="1391" t="str">
        <f>IF(AC191="","",VLOOKUP(AC191,'シフト記号表（従来型・ユニット型共通）'!$C$6:$L$47,10,FALSE))</f>
        <v/>
      </c>
      <c r="AD192" s="1391" t="str">
        <f>IF(AD191="","",VLOOKUP(AD191,'シフト記号表（従来型・ユニット型共通）'!$C$6:$L$47,10,FALSE))</f>
        <v/>
      </c>
      <c r="AE192" s="1391" t="str">
        <f>IF(AE191="","",VLOOKUP(AE191,'シフト記号表（従来型・ユニット型共通）'!$C$6:$L$47,10,FALSE))</f>
        <v/>
      </c>
      <c r="AF192" s="1391" t="str">
        <f>IF(AF191="","",VLOOKUP(AF191,'シフト記号表（従来型・ユニット型共通）'!$C$6:$L$47,10,FALSE))</f>
        <v/>
      </c>
      <c r="AG192" s="1392" t="str">
        <f>IF(AG191="","",VLOOKUP(AG191,'シフト記号表（従来型・ユニット型共通）'!$C$6:$L$47,10,FALSE))</f>
        <v/>
      </c>
      <c r="AH192" s="1390" t="str">
        <f>IF(AH191="","",VLOOKUP(AH191,'シフト記号表（従来型・ユニット型共通）'!$C$6:$L$47,10,FALSE))</f>
        <v/>
      </c>
      <c r="AI192" s="1391" t="str">
        <f>IF(AI191="","",VLOOKUP(AI191,'シフト記号表（従来型・ユニット型共通）'!$C$6:$L$47,10,FALSE))</f>
        <v/>
      </c>
      <c r="AJ192" s="1391" t="str">
        <f>IF(AJ191="","",VLOOKUP(AJ191,'シフト記号表（従来型・ユニット型共通）'!$C$6:$L$47,10,FALSE))</f>
        <v/>
      </c>
      <c r="AK192" s="1391" t="str">
        <f>IF(AK191="","",VLOOKUP(AK191,'シフト記号表（従来型・ユニット型共通）'!$C$6:$L$47,10,FALSE))</f>
        <v/>
      </c>
      <c r="AL192" s="1391" t="str">
        <f>IF(AL191="","",VLOOKUP(AL191,'シフト記号表（従来型・ユニット型共通）'!$C$6:$L$47,10,FALSE))</f>
        <v/>
      </c>
      <c r="AM192" s="1391" t="str">
        <f>IF(AM191="","",VLOOKUP(AM191,'シフト記号表（従来型・ユニット型共通）'!$C$6:$L$47,10,FALSE))</f>
        <v/>
      </c>
      <c r="AN192" s="1392" t="str">
        <f>IF(AN191="","",VLOOKUP(AN191,'シフト記号表（従来型・ユニット型共通）'!$C$6:$L$47,10,FALSE))</f>
        <v/>
      </c>
      <c r="AO192" s="1390" t="str">
        <f>IF(AO191="","",VLOOKUP(AO191,'シフト記号表（従来型・ユニット型共通）'!$C$6:$L$47,10,FALSE))</f>
        <v/>
      </c>
      <c r="AP192" s="1391" t="str">
        <f>IF(AP191="","",VLOOKUP(AP191,'シフト記号表（従来型・ユニット型共通）'!$C$6:$L$47,10,FALSE))</f>
        <v/>
      </c>
      <c r="AQ192" s="1391" t="str">
        <f>IF(AQ191="","",VLOOKUP(AQ191,'シフト記号表（従来型・ユニット型共通）'!$C$6:$L$47,10,FALSE))</f>
        <v/>
      </c>
      <c r="AR192" s="1391" t="str">
        <f>IF(AR191="","",VLOOKUP(AR191,'シフト記号表（従来型・ユニット型共通）'!$C$6:$L$47,10,FALSE))</f>
        <v/>
      </c>
      <c r="AS192" s="1391" t="str">
        <f>IF(AS191="","",VLOOKUP(AS191,'シフト記号表（従来型・ユニット型共通）'!$C$6:$L$47,10,FALSE))</f>
        <v/>
      </c>
      <c r="AT192" s="1391" t="str">
        <f>IF(AT191="","",VLOOKUP(AT191,'シフト記号表（従来型・ユニット型共通）'!$C$6:$L$47,10,FALSE))</f>
        <v/>
      </c>
      <c r="AU192" s="1392" t="str">
        <f>IF(AU191="","",VLOOKUP(AU191,'シフト記号表（従来型・ユニット型共通）'!$C$6:$L$47,10,FALSE))</f>
        <v/>
      </c>
      <c r="AV192" s="1390" t="str">
        <f>IF(AV191="","",VLOOKUP(AV191,'シフト記号表（従来型・ユニット型共通）'!$C$6:$L$47,10,FALSE))</f>
        <v/>
      </c>
      <c r="AW192" s="1391" t="str">
        <f>IF(AW191="","",VLOOKUP(AW191,'シフト記号表（従来型・ユニット型共通）'!$C$6:$L$47,10,FALSE))</f>
        <v/>
      </c>
      <c r="AX192" s="1391" t="str">
        <f>IF(AX191="","",VLOOKUP(AX191,'シフト記号表（従来型・ユニット型共通）'!$C$6:$L$47,10,FALSE))</f>
        <v/>
      </c>
      <c r="AY192" s="1391" t="str">
        <f>IF(AY191="","",VLOOKUP(AY191,'シフト記号表（従来型・ユニット型共通）'!$C$6:$L$47,10,FALSE))</f>
        <v/>
      </c>
      <c r="AZ192" s="1391" t="str">
        <f>IF(AZ191="","",VLOOKUP(AZ191,'シフト記号表（従来型・ユニット型共通）'!$C$6:$L$47,10,FALSE))</f>
        <v/>
      </c>
      <c r="BA192" s="1391" t="str">
        <f>IF(BA191="","",VLOOKUP(BA191,'シフト記号表（従来型・ユニット型共通）'!$C$6:$L$47,10,FALSE))</f>
        <v/>
      </c>
      <c r="BB192" s="1392" t="str">
        <f>IF(BB191="","",VLOOKUP(BB191,'シフト記号表（従来型・ユニット型共通）'!$C$6:$L$47,10,FALSE))</f>
        <v/>
      </c>
      <c r="BC192" s="1390" t="str">
        <f>IF(BC191="","",VLOOKUP(BC191,'シフト記号表（従来型・ユニット型共通）'!$C$6:$L$47,10,FALSE))</f>
        <v/>
      </c>
      <c r="BD192" s="1391" t="str">
        <f>IF(BD191="","",VLOOKUP(BD191,'シフト記号表（従来型・ユニット型共通）'!$C$6:$L$47,10,FALSE))</f>
        <v/>
      </c>
      <c r="BE192" s="1391" t="str">
        <f>IF(BE191="","",VLOOKUP(BE191,'シフト記号表（従来型・ユニット型共通）'!$C$6:$L$47,10,FALSE))</f>
        <v/>
      </c>
      <c r="BF192" s="3104">
        <f>IF($BI$3="４週",SUM(AA192:BB192),IF($BI$3="暦月",SUM(AA192:BE192),""))</f>
        <v>0</v>
      </c>
      <c r="BG192" s="3105"/>
      <c r="BH192" s="3106">
        <f>IF($BI$3="４週",BF192/4,IF($BI$3="暦月",(BF192/($BI$8/7)),""))</f>
        <v>0</v>
      </c>
      <c r="BI192" s="3105"/>
      <c r="BJ192" s="3101"/>
      <c r="BK192" s="3102"/>
      <c r="BL192" s="3102"/>
      <c r="BM192" s="3102"/>
      <c r="BN192" s="3103"/>
    </row>
    <row r="193" spans="2:66" ht="20.25" customHeight="1" x14ac:dyDescent="0.2">
      <c r="B193" s="3079">
        <f>B191+1</f>
        <v>89</v>
      </c>
      <c r="C193" s="3081"/>
      <c r="D193" s="3083"/>
      <c r="E193" s="3084"/>
      <c r="F193" s="3085"/>
      <c r="G193" s="3089"/>
      <c r="H193" s="3090"/>
      <c r="I193" s="1385"/>
      <c r="J193" s="1386"/>
      <c r="K193" s="1385"/>
      <c r="L193" s="1386"/>
      <c r="M193" s="3093"/>
      <c r="N193" s="3094"/>
      <c r="O193" s="3097"/>
      <c r="P193" s="3098"/>
      <c r="Q193" s="3098"/>
      <c r="R193" s="3090"/>
      <c r="S193" s="3058"/>
      <c r="T193" s="3059"/>
      <c r="U193" s="3059"/>
      <c r="V193" s="3059"/>
      <c r="W193" s="3060"/>
      <c r="X193" s="1405" t="s">
        <v>2341</v>
      </c>
      <c r="Z193" s="1406"/>
      <c r="AA193" s="1398"/>
      <c r="AB193" s="1399"/>
      <c r="AC193" s="1399"/>
      <c r="AD193" s="1399"/>
      <c r="AE193" s="1399"/>
      <c r="AF193" s="1399"/>
      <c r="AG193" s="1400"/>
      <c r="AH193" s="1398"/>
      <c r="AI193" s="1399"/>
      <c r="AJ193" s="1399"/>
      <c r="AK193" s="1399"/>
      <c r="AL193" s="1399"/>
      <c r="AM193" s="1399"/>
      <c r="AN193" s="1400"/>
      <c r="AO193" s="1398"/>
      <c r="AP193" s="1399"/>
      <c r="AQ193" s="1399"/>
      <c r="AR193" s="1399"/>
      <c r="AS193" s="1399"/>
      <c r="AT193" s="1399"/>
      <c r="AU193" s="1400"/>
      <c r="AV193" s="1398"/>
      <c r="AW193" s="1399"/>
      <c r="AX193" s="1399"/>
      <c r="AY193" s="1399"/>
      <c r="AZ193" s="1399"/>
      <c r="BA193" s="1399"/>
      <c r="BB193" s="1400"/>
      <c r="BC193" s="1398"/>
      <c r="BD193" s="1399"/>
      <c r="BE193" s="1401"/>
      <c r="BF193" s="3064"/>
      <c r="BG193" s="3065"/>
      <c r="BH193" s="3066"/>
      <c r="BI193" s="3067"/>
      <c r="BJ193" s="3068"/>
      <c r="BK193" s="3069"/>
      <c r="BL193" s="3069"/>
      <c r="BM193" s="3069"/>
      <c r="BN193" s="3070"/>
    </row>
    <row r="194" spans="2:66" ht="20.25" customHeight="1" x14ac:dyDescent="0.2">
      <c r="B194" s="3107"/>
      <c r="C194" s="3108"/>
      <c r="D194" s="3109"/>
      <c r="E194" s="3084"/>
      <c r="F194" s="3085"/>
      <c r="G194" s="3110"/>
      <c r="H194" s="3111"/>
      <c r="I194" s="1407"/>
      <c r="J194" s="1408">
        <f>G193</f>
        <v>0</v>
      </c>
      <c r="K194" s="1407"/>
      <c r="L194" s="1408">
        <f>M193</f>
        <v>0</v>
      </c>
      <c r="M194" s="3112"/>
      <c r="N194" s="3113"/>
      <c r="O194" s="3114"/>
      <c r="P194" s="3115"/>
      <c r="Q194" s="3115"/>
      <c r="R194" s="3111"/>
      <c r="S194" s="3058"/>
      <c r="T194" s="3059"/>
      <c r="U194" s="3059"/>
      <c r="V194" s="3059"/>
      <c r="W194" s="3060"/>
      <c r="X194" s="1402" t="s">
        <v>2344</v>
      </c>
      <c r="Y194" s="1403"/>
      <c r="Z194" s="1404"/>
      <c r="AA194" s="1390" t="str">
        <f>IF(AA193="","",VLOOKUP(AA193,'シフト記号表（従来型・ユニット型共通）'!$C$6:$L$47,10,FALSE))</f>
        <v/>
      </c>
      <c r="AB194" s="1391" t="str">
        <f>IF(AB193="","",VLOOKUP(AB193,'シフト記号表（従来型・ユニット型共通）'!$C$6:$L$47,10,FALSE))</f>
        <v/>
      </c>
      <c r="AC194" s="1391" t="str">
        <f>IF(AC193="","",VLOOKUP(AC193,'シフト記号表（従来型・ユニット型共通）'!$C$6:$L$47,10,FALSE))</f>
        <v/>
      </c>
      <c r="AD194" s="1391" t="str">
        <f>IF(AD193="","",VLOOKUP(AD193,'シフト記号表（従来型・ユニット型共通）'!$C$6:$L$47,10,FALSE))</f>
        <v/>
      </c>
      <c r="AE194" s="1391" t="str">
        <f>IF(AE193="","",VLOOKUP(AE193,'シフト記号表（従来型・ユニット型共通）'!$C$6:$L$47,10,FALSE))</f>
        <v/>
      </c>
      <c r="AF194" s="1391" t="str">
        <f>IF(AF193="","",VLOOKUP(AF193,'シフト記号表（従来型・ユニット型共通）'!$C$6:$L$47,10,FALSE))</f>
        <v/>
      </c>
      <c r="AG194" s="1392" t="str">
        <f>IF(AG193="","",VLOOKUP(AG193,'シフト記号表（従来型・ユニット型共通）'!$C$6:$L$47,10,FALSE))</f>
        <v/>
      </c>
      <c r="AH194" s="1390" t="str">
        <f>IF(AH193="","",VLOOKUP(AH193,'シフト記号表（従来型・ユニット型共通）'!$C$6:$L$47,10,FALSE))</f>
        <v/>
      </c>
      <c r="AI194" s="1391" t="str">
        <f>IF(AI193="","",VLOOKUP(AI193,'シフト記号表（従来型・ユニット型共通）'!$C$6:$L$47,10,FALSE))</f>
        <v/>
      </c>
      <c r="AJ194" s="1391" t="str">
        <f>IF(AJ193="","",VLOOKUP(AJ193,'シフト記号表（従来型・ユニット型共通）'!$C$6:$L$47,10,FALSE))</f>
        <v/>
      </c>
      <c r="AK194" s="1391" t="str">
        <f>IF(AK193="","",VLOOKUP(AK193,'シフト記号表（従来型・ユニット型共通）'!$C$6:$L$47,10,FALSE))</f>
        <v/>
      </c>
      <c r="AL194" s="1391" t="str">
        <f>IF(AL193="","",VLOOKUP(AL193,'シフト記号表（従来型・ユニット型共通）'!$C$6:$L$47,10,FALSE))</f>
        <v/>
      </c>
      <c r="AM194" s="1391" t="str">
        <f>IF(AM193="","",VLOOKUP(AM193,'シフト記号表（従来型・ユニット型共通）'!$C$6:$L$47,10,FALSE))</f>
        <v/>
      </c>
      <c r="AN194" s="1392" t="str">
        <f>IF(AN193="","",VLOOKUP(AN193,'シフト記号表（従来型・ユニット型共通）'!$C$6:$L$47,10,FALSE))</f>
        <v/>
      </c>
      <c r="AO194" s="1390" t="str">
        <f>IF(AO193="","",VLOOKUP(AO193,'シフト記号表（従来型・ユニット型共通）'!$C$6:$L$47,10,FALSE))</f>
        <v/>
      </c>
      <c r="AP194" s="1391" t="str">
        <f>IF(AP193="","",VLOOKUP(AP193,'シフト記号表（従来型・ユニット型共通）'!$C$6:$L$47,10,FALSE))</f>
        <v/>
      </c>
      <c r="AQ194" s="1391" t="str">
        <f>IF(AQ193="","",VLOOKUP(AQ193,'シフト記号表（従来型・ユニット型共通）'!$C$6:$L$47,10,FALSE))</f>
        <v/>
      </c>
      <c r="AR194" s="1391" t="str">
        <f>IF(AR193="","",VLOOKUP(AR193,'シフト記号表（従来型・ユニット型共通）'!$C$6:$L$47,10,FALSE))</f>
        <v/>
      </c>
      <c r="AS194" s="1391" t="str">
        <f>IF(AS193="","",VLOOKUP(AS193,'シフト記号表（従来型・ユニット型共通）'!$C$6:$L$47,10,FALSE))</f>
        <v/>
      </c>
      <c r="AT194" s="1391" t="str">
        <f>IF(AT193="","",VLOOKUP(AT193,'シフト記号表（従来型・ユニット型共通）'!$C$6:$L$47,10,FALSE))</f>
        <v/>
      </c>
      <c r="AU194" s="1392" t="str">
        <f>IF(AU193="","",VLOOKUP(AU193,'シフト記号表（従来型・ユニット型共通）'!$C$6:$L$47,10,FALSE))</f>
        <v/>
      </c>
      <c r="AV194" s="1390" t="str">
        <f>IF(AV193="","",VLOOKUP(AV193,'シフト記号表（従来型・ユニット型共通）'!$C$6:$L$47,10,FALSE))</f>
        <v/>
      </c>
      <c r="AW194" s="1391" t="str">
        <f>IF(AW193="","",VLOOKUP(AW193,'シフト記号表（従来型・ユニット型共通）'!$C$6:$L$47,10,FALSE))</f>
        <v/>
      </c>
      <c r="AX194" s="1391" t="str">
        <f>IF(AX193="","",VLOOKUP(AX193,'シフト記号表（従来型・ユニット型共通）'!$C$6:$L$47,10,FALSE))</f>
        <v/>
      </c>
      <c r="AY194" s="1391" t="str">
        <f>IF(AY193="","",VLOOKUP(AY193,'シフト記号表（従来型・ユニット型共通）'!$C$6:$L$47,10,FALSE))</f>
        <v/>
      </c>
      <c r="AZ194" s="1391" t="str">
        <f>IF(AZ193="","",VLOOKUP(AZ193,'シフト記号表（従来型・ユニット型共通）'!$C$6:$L$47,10,FALSE))</f>
        <v/>
      </c>
      <c r="BA194" s="1391" t="str">
        <f>IF(BA193="","",VLOOKUP(BA193,'シフト記号表（従来型・ユニット型共通）'!$C$6:$L$47,10,FALSE))</f>
        <v/>
      </c>
      <c r="BB194" s="1392" t="str">
        <f>IF(BB193="","",VLOOKUP(BB193,'シフト記号表（従来型・ユニット型共通）'!$C$6:$L$47,10,FALSE))</f>
        <v/>
      </c>
      <c r="BC194" s="1390" t="str">
        <f>IF(BC193="","",VLOOKUP(BC193,'シフト記号表（従来型・ユニット型共通）'!$C$6:$L$47,10,FALSE))</f>
        <v/>
      </c>
      <c r="BD194" s="1391" t="str">
        <f>IF(BD193="","",VLOOKUP(BD193,'シフト記号表（従来型・ユニット型共通）'!$C$6:$L$47,10,FALSE))</f>
        <v/>
      </c>
      <c r="BE194" s="1391" t="str">
        <f>IF(BE193="","",VLOOKUP(BE193,'シフト記号表（従来型・ユニット型共通）'!$C$6:$L$47,10,FALSE))</f>
        <v/>
      </c>
      <c r="BF194" s="3104">
        <f>IF($BI$3="４週",SUM(AA194:BB194),IF($BI$3="暦月",SUM(AA194:BE194),""))</f>
        <v>0</v>
      </c>
      <c r="BG194" s="3105"/>
      <c r="BH194" s="3106">
        <f>IF($BI$3="４週",BF194/4,IF($BI$3="暦月",(BF194/($BI$8/7)),""))</f>
        <v>0</v>
      </c>
      <c r="BI194" s="3105"/>
      <c r="BJ194" s="3101"/>
      <c r="BK194" s="3102"/>
      <c r="BL194" s="3102"/>
      <c r="BM194" s="3102"/>
      <c r="BN194" s="3103"/>
    </row>
    <row r="195" spans="2:66" ht="20.25" customHeight="1" x14ac:dyDescent="0.2">
      <c r="B195" s="3079">
        <f>B193+1</f>
        <v>90</v>
      </c>
      <c r="C195" s="3081"/>
      <c r="D195" s="3083"/>
      <c r="E195" s="3084"/>
      <c r="F195" s="3085"/>
      <c r="G195" s="3089"/>
      <c r="H195" s="3090"/>
      <c r="I195" s="1385"/>
      <c r="J195" s="1386"/>
      <c r="K195" s="1385"/>
      <c r="L195" s="1386"/>
      <c r="M195" s="3093"/>
      <c r="N195" s="3094"/>
      <c r="O195" s="3097"/>
      <c r="P195" s="3098"/>
      <c r="Q195" s="3098"/>
      <c r="R195" s="3090"/>
      <c r="S195" s="3058"/>
      <c r="T195" s="3059"/>
      <c r="U195" s="3059"/>
      <c r="V195" s="3059"/>
      <c r="W195" s="3060"/>
      <c r="X195" s="1405" t="s">
        <v>2341</v>
      </c>
      <c r="Z195" s="1406"/>
      <c r="AA195" s="1398"/>
      <c r="AB195" s="1399"/>
      <c r="AC195" s="1399"/>
      <c r="AD195" s="1399"/>
      <c r="AE195" s="1399"/>
      <c r="AF195" s="1399"/>
      <c r="AG195" s="1400"/>
      <c r="AH195" s="1398"/>
      <c r="AI195" s="1399"/>
      <c r="AJ195" s="1399"/>
      <c r="AK195" s="1399"/>
      <c r="AL195" s="1399"/>
      <c r="AM195" s="1399"/>
      <c r="AN195" s="1400"/>
      <c r="AO195" s="1398"/>
      <c r="AP195" s="1399"/>
      <c r="AQ195" s="1399"/>
      <c r="AR195" s="1399"/>
      <c r="AS195" s="1399"/>
      <c r="AT195" s="1399"/>
      <c r="AU195" s="1400"/>
      <c r="AV195" s="1398"/>
      <c r="AW195" s="1399"/>
      <c r="AX195" s="1399"/>
      <c r="AY195" s="1399"/>
      <c r="AZ195" s="1399"/>
      <c r="BA195" s="1399"/>
      <c r="BB195" s="1400"/>
      <c r="BC195" s="1398"/>
      <c r="BD195" s="1399"/>
      <c r="BE195" s="1401"/>
      <c r="BF195" s="3064"/>
      <c r="BG195" s="3065"/>
      <c r="BH195" s="3066"/>
      <c r="BI195" s="3067"/>
      <c r="BJ195" s="3068"/>
      <c r="BK195" s="3069"/>
      <c r="BL195" s="3069"/>
      <c r="BM195" s="3069"/>
      <c r="BN195" s="3070"/>
    </row>
    <row r="196" spans="2:66" ht="20.25" customHeight="1" x14ac:dyDescent="0.2">
      <c r="B196" s="3107"/>
      <c r="C196" s="3108"/>
      <c r="D196" s="3109"/>
      <c r="E196" s="3084"/>
      <c r="F196" s="3085"/>
      <c r="G196" s="3110"/>
      <c r="H196" s="3111"/>
      <c r="I196" s="1407"/>
      <c r="J196" s="1408">
        <f>G195</f>
        <v>0</v>
      </c>
      <c r="K196" s="1407"/>
      <c r="L196" s="1408">
        <f>M195</f>
        <v>0</v>
      </c>
      <c r="M196" s="3112"/>
      <c r="N196" s="3113"/>
      <c r="O196" s="3114"/>
      <c r="P196" s="3115"/>
      <c r="Q196" s="3115"/>
      <c r="R196" s="3111"/>
      <c r="S196" s="3058"/>
      <c r="T196" s="3059"/>
      <c r="U196" s="3059"/>
      <c r="V196" s="3059"/>
      <c r="W196" s="3060"/>
      <c r="X196" s="1402" t="s">
        <v>2344</v>
      </c>
      <c r="Y196" s="1403"/>
      <c r="Z196" s="1404"/>
      <c r="AA196" s="1390" t="str">
        <f>IF(AA195="","",VLOOKUP(AA195,'シフト記号表（従来型・ユニット型共通）'!$C$6:$L$47,10,FALSE))</f>
        <v/>
      </c>
      <c r="AB196" s="1391" t="str">
        <f>IF(AB195="","",VLOOKUP(AB195,'シフト記号表（従来型・ユニット型共通）'!$C$6:$L$47,10,FALSE))</f>
        <v/>
      </c>
      <c r="AC196" s="1391" t="str">
        <f>IF(AC195="","",VLOOKUP(AC195,'シフト記号表（従来型・ユニット型共通）'!$C$6:$L$47,10,FALSE))</f>
        <v/>
      </c>
      <c r="AD196" s="1391" t="str">
        <f>IF(AD195="","",VLOOKUP(AD195,'シフト記号表（従来型・ユニット型共通）'!$C$6:$L$47,10,FALSE))</f>
        <v/>
      </c>
      <c r="AE196" s="1391" t="str">
        <f>IF(AE195="","",VLOOKUP(AE195,'シフト記号表（従来型・ユニット型共通）'!$C$6:$L$47,10,FALSE))</f>
        <v/>
      </c>
      <c r="AF196" s="1391" t="str">
        <f>IF(AF195="","",VLOOKUP(AF195,'シフト記号表（従来型・ユニット型共通）'!$C$6:$L$47,10,FALSE))</f>
        <v/>
      </c>
      <c r="AG196" s="1392" t="str">
        <f>IF(AG195="","",VLOOKUP(AG195,'シフト記号表（従来型・ユニット型共通）'!$C$6:$L$47,10,FALSE))</f>
        <v/>
      </c>
      <c r="AH196" s="1390" t="str">
        <f>IF(AH195="","",VLOOKUP(AH195,'シフト記号表（従来型・ユニット型共通）'!$C$6:$L$47,10,FALSE))</f>
        <v/>
      </c>
      <c r="AI196" s="1391" t="str">
        <f>IF(AI195="","",VLOOKUP(AI195,'シフト記号表（従来型・ユニット型共通）'!$C$6:$L$47,10,FALSE))</f>
        <v/>
      </c>
      <c r="AJ196" s="1391" t="str">
        <f>IF(AJ195="","",VLOOKUP(AJ195,'シフト記号表（従来型・ユニット型共通）'!$C$6:$L$47,10,FALSE))</f>
        <v/>
      </c>
      <c r="AK196" s="1391" t="str">
        <f>IF(AK195="","",VLOOKUP(AK195,'シフト記号表（従来型・ユニット型共通）'!$C$6:$L$47,10,FALSE))</f>
        <v/>
      </c>
      <c r="AL196" s="1391" t="str">
        <f>IF(AL195="","",VLOOKUP(AL195,'シフト記号表（従来型・ユニット型共通）'!$C$6:$L$47,10,FALSE))</f>
        <v/>
      </c>
      <c r="AM196" s="1391" t="str">
        <f>IF(AM195="","",VLOOKUP(AM195,'シフト記号表（従来型・ユニット型共通）'!$C$6:$L$47,10,FALSE))</f>
        <v/>
      </c>
      <c r="AN196" s="1392" t="str">
        <f>IF(AN195="","",VLOOKUP(AN195,'シフト記号表（従来型・ユニット型共通）'!$C$6:$L$47,10,FALSE))</f>
        <v/>
      </c>
      <c r="AO196" s="1390" t="str">
        <f>IF(AO195="","",VLOOKUP(AO195,'シフト記号表（従来型・ユニット型共通）'!$C$6:$L$47,10,FALSE))</f>
        <v/>
      </c>
      <c r="AP196" s="1391" t="str">
        <f>IF(AP195="","",VLOOKUP(AP195,'シフト記号表（従来型・ユニット型共通）'!$C$6:$L$47,10,FALSE))</f>
        <v/>
      </c>
      <c r="AQ196" s="1391" t="str">
        <f>IF(AQ195="","",VLOOKUP(AQ195,'シフト記号表（従来型・ユニット型共通）'!$C$6:$L$47,10,FALSE))</f>
        <v/>
      </c>
      <c r="AR196" s="1391" t="str">
        <f>IF(AR195="","",VLOOKUP(AR195,'シフト記号表（従来型・ユニット型共通）'!$C$6:$L$47,10,FALSE))</f>
        <v/>
      </c>
      <c r="AS196" s="1391" t="str">
        <f>IF(AS195="","",VLOOKUP(AS195,'シフト記号表（従来型・ユニット型共通）'!$C$6:$L$47,10,FALSE))</f>
        <v/>
      </c>
      <c r="AT196" s="1391" t="str">
        <f>IF(AT195="","",VLOOKUP(AT195,'シフト記号表（従来型・ユニット型共通）'!$C$6:$L$47,10,FALSE))</f>
        <v/>
      </c>
      <c r="AU196" s="1392" t="str">
        <f>IF(AU195="","",VLOOKUP(AU195,'シフト記号表（従来型・ユニット型共通）'!$C$6:$L$47,10,FALSE))</f>
        <v/>
      </c>
      <c r="AV196" s="1390" t="str">
        <f>IF(AV195="","",VLOOKUP(AV195,'シフト記号表（従来型・ユニット型共通）'!$C$6:$L$47,10,FALSE))</f>
        <v/>
      </c>
      <c r="AW196" s="1391" t="str">
        <f>IF(AW195="","",VLOOKUP(AW195,'シフト記号表（従来型・ユニット型共通）'!$C$6:$L$47,10,FALSE))</f>
        <v/>
      </c>
      <c r="AX196" s="1391" t="str">
        <f>IF(AX195="","",VLOOKUP(AX195,'シフト記号表（従来型・ユニット型共通）'!$C$6:$L$47,10,FALSE))</f>
        <v/>
      </c>
      <c r="AY196" s="1391" t="str">
        <f>IF(AY195="","",VLOOKUP(AY195,'シフト記号表（従来型・ユニット型共通）'!$C$6:$L$47,10,FALSE))</f>
        <v/>
      </c>
      <c r="AZ196" s="1391" t="str">
        <f>IF(AZ195="","",VLOOKUP(AZ195,'シフト記号表（従来型・ユニット型共通）'!$C$6:$L$47,10,FALSE))</f>
        <v/>
      </c>
      <c r="BA196" s="1391" t="str">
        <f>IF(BA195="","",VLOOKUP(BA195,'シフト記号表（従来型・ユニット型共通）'!$C$6:$L$47,10,FALSE))</f>
        <v/>
      </c>
      <c r="BB196" s="1392" t="str">
        <f>IF(BB195="","",VLOOKUP(BB195,'シフト記号表（従来型・ユニット型共通）'!$C$6:$L$47,10,FALSE))</f>
        <v/>
      </c>
      <c r="BC196" s="1390" t="str">
        <f>IF(BC195="","",VLOOKUP(BC195,'シフト記号表（従来型・ユニット型共通）'!$C$6:$L$47,10,FALSE))</f>
        <v/>
      </c>
      <c r="BD196" s="1391" t="str">
        <f>IF(BD195="","",VLOOKUP(BD195,'シフト記号表（従来型・ユニット型共通）'!$C$6:$L$47,10,FALSE))</f>
        <v/>
      </c>
      <c r="BE196" s="1391" t="str">
        <f>IF(BE195="","",VLOOKUP(BE195,'シフト記号表（従来型・ユニット型共通）'!$C$6:$L$47,10,FALSE))</f>
        <v/>
      </c>
      <c r="BF196" s="3104">
        <f>IF($BI$3="４週",SUM(AA196:BB196),IF($BI$3="暦月",SUM(AA196:BE196),""))</f>
        <v>0</v>
      </c>
      <c r="BG196" s="3105"/>
      <c r="BH196" s="3106">
        <f>IF($BI$3="４週",BF196/4,IF($BI$3="暦月",(BF196/($BI$8/7)),""))</f>
        <v>0</v>
      </c>
      <c r="BI196" s="3105"/>
      <c r="BJ196" s="3101"/>
      <c r="BK196" s="3102"/>
      <c r="BL196" s="3102"/>
      <c r="BM196" s="3102"/>
      <c r="BN196" s="3103"/>
    </row>
    <row r="197" spans="2:66" ht="20.25" customHeight="1" x14ac:dyDescent="0.2">
      <c r="B197" s="3079">
        <f>B195+1</f>
        <v>91</v>
      </c>
      <c r="C197" s="3081"/>
      <c r="D197" s="3083"/>
      <c r="E197" s="3084"/>
      <c r="F197" s="3085"/>
      <c r="G197" s="3089"/>
      <c r="H197" s="3090"/>
      <c r="I197" s="1385"/>
      <c r="J197" s="1386"/>
      <c r="K197" s="1385"/>
      <c r="L197" s="1386"/>
      <c r="M197" s="3093"/>
      <c r="N197" s="3094"/>
      <c r="O197" s="3097"/>
      <c r="P197" s="3098"/>
      <c r="Q197" s="3098"/>
      <c r="R197" s="3090"/>
      <c r="S197" s="3058"/>
      <c r="T197" s="3059"/>
      <c r="U197" s="3059"/>
      <c r="V197" s="3059"/>
      <c r="W197" s="3060"/>
      <c r="X197" s="1405" t="s">
        <v>2341</v>
      </c>
      <c r="Z197" s="1406"/>
      <c r="AA197" s="1398"/>
      <c r="AB197" s="1399"/>
      <c r="AC197" s="1399"/>
      <c r="AD197" s="1399"/>
      <c r="AE197" s="1399"/>
      <c r="AF197" s="1399"/>
      <c r="AG197" s="1400"/>
      <c r="AH197" s="1398"/>
      <c r="AI197" s="1399"/>
      <c r="AJ197" s="1399"/>
      <c r="AK197" s="1399"/>
      <c r="AL197" s="1399"/>
      <c r="AM197" s="1399"/>
      <c r="AN197" s="1400"/>
      <c r="AO197" s="1398"/>
      <c r="AP197" s="1399"/>
      <c r="AQ197" s="1399"/>
      <c r="AR197" s="1399"/>
      <c r="AS197" s="1399"/>
      <c r="AT197" s="1399"/>
      <c r="AU197" s="1400"/>
      <c r="AV197" s="1398"/>
      <c r="AW197" s="1399"/>
      <c r="AX197" s="1399"/>
      <c r="AY197" s="1399"/>
      <c r="AZ197" s="1399"/>
      <c r="BA197" s="1399"/>
      <c r="BB197" s="1400"/>
      <c r="BC197" s="1398"/>
      <c r="BD197" s="1399"/>
      <c r="BE197" s="1401"/>
      <c r="BF197" s="3064"/>
      <c r="BG197" s="3065"/>
      <c r="BH197" s="3066"/>
      <c r="BI197" s="3067"/>
      <c r="BJ197" s="3068"/>
      <c r="BK197" s="3069"/>
      <c r="BL197" s="3069"/>
      <c r="BM197" s="3069"/>
      <c r="BN197" s="3070"/>
    </row>
    <row r="198" spans="2:66" ht="20.25" customHeight="1" x14ac:dyDescent="0.2">
      <c r="B198" s="3107"/>
      <c r="C198" s="3108"/>
      <c r="D198" s="3109"/>
      <c r="E198" s="3084"/>
      <c r="F198" s="3085"/>
      <c r="G198" s="3110"/>
      <c r="H198" s="3111"/>
      <c r="I198" s="1407"/>
      <c r="J198" s="1408">
        <f>G197</f>
        <v>0</v>
      </c>
      <c r="K198" s="1407"/>
      <c r="L198" s="1408">
        <f>M197</f>
        <v>0</v>
      </c>
      <c r="M198" s="3112"/>
      <c r="N198" s="3113"/>
      <c r="O198" s="3114"/>
      <c r="P198" s="3115"/>
      <c r="Q198" s="3115"/>
      <c r="R198" s="3111"/>
      <c r="S198" s="3058"/>
      <c r="T198" s="3059"/>
      <c r="U198" s="3059"/>
      <c r="V198" s="3059"/>
      <c r="W198" s="3060"/>
      <c r="X198" s="1402" t="s">
        <v>2344</v>
      </c>
      <c r="Y198" s="1403"/>
      <c r="Z198" s="1404"/>
      <c r="AA198" s="1390" t="str">
        <f>IF(AA197="","",VLOOKUP(AA197,'シフト記号表（従来型・ユニット型共通）'!$C$6:$L$47,10,FALSE))</f>
        <v/>
      </c>
      <c r="AB198" s="1391" t="str">
        <f>IF(AB197="","",VLOOKUP(AB197,'シフト記号表（従来型・ユニット型共通）'!$C$6:$L$47,10,FALSE))</f>
        <v/>
      </c>
      <c r="AC198" s="1391" t="str">
        <f>IF(AC197="","",VLOOKUP(AC197,'シフト記号表（従来型・ユニット型共通）'!$C$6:$L$47,10,FALSE))</f>
        <v/>
      </c>
      <c r="AD198" s="1391" t="str">
        <f>IF(AD197="","",VLOOKUP(AD197,'シフト記号表（従来型・ユニット型共通）'!$C$6:$L$47,10,FALSE))</f>
        <v/>
      </c>
      <c r="AE198" s="1391" t="str">
        <f>IF(AE197="","",VLOOKUP(AE197,'シフト記号表（従来型・ユニット型共通）'!$C$6:$L$47,10,FALSE))</f>
        <v/>
      </c>
      <c r="AF198" s="1391" t="str">
        <f>IF(AF197="","",VLOOKUP(AF197,'シフト記号表（従来型・ユニット型共通）'!$C$6:$L$47,10,FALSE))</f>
        <v/>
      </c>
      <c r="AG198" s="1392" t="str">
        <f>IF(AG197="","",VLOOKUP(AG197,'シフト記号表（従来型・ユニット型共通）'!$C$6:$L$47,10,FALSE))</f>
        <v/>
      </c>
      <c r="AH198" s="1390" t="str">
        <f>IF(AH197="","",VLOOKUP(AH197,'シフト記号表（従来型・ユニット型共通）'!$C$6:$L$47,10,FALSE))</f>
        <v/>
      </c>
      <c r="AI198" s="1391" t="str">
        <f>IF(AI197="","",VLOOKUP(AI197,'シフト記号表（従来型・ユニット型共通）'!$C$6:$L$47,10,FALSE))</f>
        <v/>
      </c>
      <c r="AJ198" s="1391" t="str">
        <f>IF(AJ197="","",VLOOKUP(AJ197,'シフト記号表（従来型・ユニット型共通）'!$C$6:$L$47,10,FALSE))</f>
        <v/>
      </c>
      <c r="AK198" s="1391" t="str">
        <f>IF(AK197="","",VLOOKUP(AK197,'シフト記号表（従来型・ユニット型共通）'!$C$6:$L$47,10,FALSE))</f>
        <v/>
      </c>
      <c r="AL198" s="1391" t="str">
        <f>IF(AL197="","",VLOOKUP(AL197,'シフト記号表（従来型・ユニット型共通）'!$C$6:$L$47,10,FALSE))</f>
        <v/>
      </c>
      <c r="AM198" s="1391" t="str">
        <f>IF(AM197="","",VLOOKUP(AM197,'シフト記号表（従来型・ユニット型共通）'!$C$6:$L$47,10,FALSE))</f>
        <v/>
      </c>
      <c r="AN198" s="1392" t="str">
        <f>IF(AN197="","",VLOOKUP(AN197,'シフト記号表（従来型・ユニット型共通）'!$C$6:$L$47,10,FALSE))</f>
        <v/>
      </c>
      <c r="AO198" s="1390" t="str">
        <f>IF(AO197="","",VLOOKUP(AO197,'シフト記号表（従来型・ユニット型共通）'!$C$6:$L$47,10,FALSE))</f>
        <v/>
      </c>
      <c r="AP198" s="1391" t="str">
        <f>IF(AP197="","",VLOOKUP(AP197,'シフト記号表（従来型・ユニット型共通）'!$C$6:$L$47,10,FALSE))</f>
        <v/>
      </c>
      <c r="AQ198" s="1391" t="str">
        <f>IF(AQ197="","",VLOOKUP(AQ197,'シフト記号表（従来型・ユニット型共通）'!$C$6:$L$47,10,FALSE))</f>
        <v/>
      </c>
      <c r="AR198" s="1391" t="str">
        <f>IF(AR197="","",VLOOKUP(AR197,'シフト記号表（従来型・ユニット型共通）'!$C$6:$L$47,10,FALSE))</f>
        <v/>
      </c>
      <c r="AS198" s="1391" t="str">
        <f>IF(AS197="","",VLOOKUP(AS197,'シフト記号表（従来型・ユニット型共通）'!$C$6:$L$47,10,FALSE))</f>
        <v/>
      </c>
      <c r="AT198" s="1391" t="str">
        <f>IF(AT197="","",VLOOKUP(AT197,'シフト記号表（従来型・ユニット型共通）'!$C$6:$L$47,10,FALSE))</f>
        <v/>
      </c>
      <c r="AU198" s="1392" t="str">
        <f>IF(AU197="","",VLOOKUP(AU197,'シフト記号表（従来型・ユニット型共通）'!$C$6:$L$47,10,FALSE))</f>
        <v/>
      </c>
      <c r="AV198" s="1390" t="str">
        <f>IF(AV197="","",VLOOKUP(AV197,'シフト記号表（従来型・ユニット型共通）'!$C$6:$L$47,10,FALSE))</f>
        <v/>
      </c>
      <c r="AW198" s="1391" t="str">
        <f>IF(AW197="","",VLOOKUP(AW197,'シフト記号表（従来型・ユニット型共通）'!$C$6:$L$47,10,FALSE))</f>
        <v/>
      </c>
      <c r="AX198" s="1391" t="str">
        <f>IF(AX197="","",VLOOKUP(AX197,'シフト記号表（従来型・ユニット型共通）'!$C$6:$L$47,10,FALSE))</f>
        <v/>
      </c>
      <c r="AY198" s="1391" t="str">
        <f>IF(AY197="","",VLOOKUP(AY197,'シフト記号表（従来型・ユニット型共通）'!$C$6:$L$47,10,FALSE))</f>
        <v/>
      </c>
      <c r="AZ198" s="1391" t="str">
        <f>IF(AZ197="","",VLOOKUP(AZ197,'シフト記号表（従来型・ユニット型共通）'!$C$6:$L$47,10,FALSE))</f>
        <v/>
      </c>
      <c r="BA198" s="1391" t="str">
        <f>IF(BA197="","",VLOOKUP(BA197,'シフト記号表（従来型・ユニット型共通）'!$C$6:$L$47,10,FALSE))</f>
        <v/>
      </c>
      <c r="BB198" s="1392" t="str">
        <f>IF(BB197="","",VLOOKUP(BB197,'シフト記号表（従来型・ユニット型共通）'!$C$6:$L$47,10,FALSE))</f>
        <v/>
      </c>
      <c r="BC198" s="1390" t="str">
        <f>IF(BC197="","",VLOOKUP(BC197,'シフト記号表（従来型・ユニット型共通）'!$C$6:$L$47,10,FALSE))</f>
        <v/>
      </c>
      <c r="BD198" s="1391" t="str">
        <f>IF(BD197="","",VLOOKUP(BD197,'シフト記号表（従来型・ユニット型共通）'!$C$6:$L$47,10,FALSE))</f>
        <v/>
      </c>
      <c r="BE198" s="1391" t="str">
        <f>IF(BE197="","",VLOOKUP(BE197,'シフト記号表（従来型・ユニット型共通）'!$C$6:$L$47,10,FALSE))</f>
        <v/>
      </c>
      <c r="BF198" s="3104">
        <f>IF($BI$3="４週",SUM(AA198:BB198),IF($BI$3="暦月",SUM(AA198:BE198),""))</f>
        <v>0</v>
      </c>
      <c r="BG198" s="3105"/>
      <c r="BH198" s="3106">
        <f>IF($BI$3="４週",BF198/4,IF($BI$3="暦月",(BF198/($BI$8/7)),""))</f>
        <v>0</v>
      </c>
      <c r="BI198" s="3105"/>
      <c r="BJ198" s="3101"/>
      <c r="BK198" s="3102"/>
      <c r="BL198" s="3102"/>
      <c r="BM198" s="3102"/>
      <c r="BN198" s="3103"/>
    </row>
    <row r="199" spans="2:66" ht="20.25" customHeight="1" x14ac:dyDescent="0.2">
      <c r="B199" s="3079">
        <f>B197+1</f>
        <v>92</v>
      </c>
      <c r="C199" s="3081"/>
      <c r="D199" s="3083"/>
      <c r="E199" s="3084"/>
      <c r="F199" s="3085"/>
      <c r="G199" s="3089"/>
      <c r="H199" s="3090"/>
      <c r="I199" s="1385"/>
      <c r="J199" s="1386"/>
      <c r="K199" s="1385"/>
      <c r="L199" s="1386"/>
      <c r="M199" s="3093"/>
      <c r="N199" s="3094"/>
      <c r="O199" s="3097"/>
      <c r="P199" s="3098"/>
      <c r="Q199" s="3098"/>
      <c r="R199" s="3090"/>
      <c r="S199" s="3058"/>
      <c r="T199" s="3059"/>
      <c r="U199" s="3059"/>
      <c r="V199" s="3059"/>
      <c r="W199" s="3060"/>
      <c r="X199" s="1405" t="s">
        <v>2341</v>
      </c>
      <c r="Z199" s="1406"/>
      <c r="AA199" s="1398"/>
      <c r="AB199" s="1399"/>
      <c r="AC199" s="1399"/>
      <c r="AD199" s="1399"/>
      <c r="AE199" s="1399"/>
      <c r="AF199" s="1399"/>
      <c r="AG199" s="1400"/>
      <c r="AH199" s="1398"/>
      <c r="AI199" s="1399"/>
      <c r="AJ199" s="1399"/>
      <c r="AK199" s="1399"/>
      <c r="AL199" s="1399"/>
      <c r="AM199" s="1399"/>
      <c r="AN199" s="1400"/>
      <c r="AO199" s="1398"/>
      <c r="AP199" s="1399"/>
      <c r="AQ199" s="1399"/>
      <c r="AR199" s="1399"/>
      <c r="AS199" s="1399"/>
      <c r="AT199" s="1399"/>
      <c r="AU199" s="1400"/>
      <c r="AV199" s="1398"/>
      <c r="AW199" s="1399"/>
      <c r="AX199" s="1399"/>
      <c r="AY199" s="1399"/>
      <c r="AZ199" s="1399"/>
      <c r="BA199" s="1399"/>
      <c r="BB199" s="1400"/>
      <c r="BC199" s="1398"/>
      <c r="BD199" s="1399"/>
      <c r="BE199" s="1401"/>
      <c r="BF199" s="3064"/>
      <c r="BG199" s="3065"/>
      <c r="BH199" s="3066"/>
      <c r="BI199" s="3067"/>
      <c r="BJ199" s="3068"/>
      <c r="BK199" s="3069"/>
      <c r="BL199" s="3069"/>
      <c r="BM199" s="3069"/>
      <c r="BN199" s="3070"/>
    </row>
    <row r="200" spans="2:66" ht="20.25" customHeight="1" x14ac:dyDescent="0.2">
      <c r="B200" s="3107"/>
      <c r="C200" s="3108"/>
      <c r="D200" s="3109"/>
      <c r="E200" s="3084"/>
      <c r="F200" s="3085"/>
      <c r="G200" s="3110"/>
      <c r="H200" s="3111"/>
      <c r="I200" s="1407"/>
      <c r="J200" s="1408">
        <f>G199</f>
        <v>0</v>
      </c>
      <c r="K200" s="1407"/>
      <c r="L200" s="1408">
        <f>M199</f>
        <v>0</v>
      </c>
      <c r="M200" s="3112"/>
      <c r="N200" s="3113"/>
      <c r="O200" s="3114"/>
      <c r="P200" s="3115"/>
      <c r="Q200" s="3115"/>
      <c r="R200" s="3111"/>
      <c r="S200" s="3058"/>
      <c r="T200" s="3059"/>
      <c r="U200" s="3059"/>
      <c r="V200" s="3059"/>
      <c r="W200" s="3060"/>
      <c r="X200" s="1402" t="s">
        <v>2344</v>
      </c>
      <c r="Y200" s="1403"/>
      <c r="Z200" s="1404"/>
      <c r="AA200" s="1390" t="str">
        <f>IF(AA199="","",VLOOKUP(AA199,'シフト記号表（従来型・ユニット型共通）'!$C$6:$L$47,10,FALSE))</f>
        <v/>
      </c>
      <c r="AB200" s="1391" t="str">
        <f>IF(AB199="","",VLOOKUP(AB199,'シフト記号表（従来型・ユニット型共通）'!$C$6:$L$47,10,FALSE))</f>
        <v/>
      </c>
      <c r="AC200" s="1391" t="str">
        <f>IF(AC199="","",VLOOKUP(AC199,'シフト記号表（従来型・ユニット型共通）'!$C$6:$L$47,10,FALSE))</f>
        <v/>
      </c>
      <c r="AD200" s="1391" t="str">
        <f>IF(AD199="","",VLOOKUP(AD199,'シフト記号表（従来型・ユニット型共通）'!$C$6:$L$47,10,FALSE))</f>
        <v/>
      </c>
      <c r="AE200" s="1391" t="str">
        <f>IF(AE199="","",VLOOKUP(AE199,'シフト記号表（従来型・ユニット型共通）'!$C$6:$L$47,10,FALSE))</f>
        <v/>
      </c>
      <c r="AF200" s="1391" t="str">
        <f>IF(AF199="","",VLOOKUP(AF199,'シフト記号表（従来型・ユニット型共通）'!$C$6:$L$47,10,FALSE))</f>
        <v/>
      </c>
      <c r="AG200" s="1392" t="str">
        <f>IF(AG199="","",VLOOKUP(AG199,'シフト記号表（従来型・ユニット型共通）'!$C$6:$L$47,10,FALSE))</f>
        <v/>
      </c>
      <c r="AH200" s="1390" t="str">
        <f>IF(AH199="","",VLOOKUP(AH199,'シフト記号表（従来型・ユニット型共通）'!$C$6:$L$47,10,FALSE))</f>
        <v/>
      </c>
      <c r="AI200" s="1391" t="str">
        <f>IF(AI199="","",VLOOKUP(AI199,'シフト記号表（従来型・ユニット型共通）'!$C$6:$L$47,10,FALSE))</f>
        <v/>
      </c>
      <c r="AJ200" s="1391" t="str">
        <f>IF(AJ199="","",VLOOKUP(AJ199,'シフト記号表（従来型・ユニット型共通）'!$C$6:$L$47,10,FALSE))</f>
        <v/>
      </c>
      <c r="AK200" s="1391" t="str">
        <f>IF(AK199="","",VLOOKUP(AK199,'シフト記号表（従来型・ユニット型共通）'!$C$6:$L$47,10,FALSE))</f>
        <v/>
      </c>
      <c r="AL200" s="1391" t="str">
        <f>IF(AL199="","",VLOOKUP(AL199,'シフト記号表（従来型・ユニット型共通）'!$C$6:$L$47,10,FALSE))</f>
        <v/>
      </c>
      <c r="AM200" s="1391" t="str">
        <f>IF(AM199="","",VLOOKUP(AM199,'シフト記号表（従来型・ユニット型共通）'!$C$6:$L$47,10,FALSE))</f>
        <v/>
      </c>
      <c r="AN200" s="1392" t="str">
        <f>IF(AN199="","",VLOOKUP(AN199,'シフト記号表（従来型・ユニット型共通）'!$C$6:$L$47,10,FALSE))</f>
        <v/>
      </c>
      <c r="AO200" s="1390" t="str">
        <f>IF(AO199="","",VLOOKUP(AO199,'シフト記号表（従来型・ユニット型共通）'!$C$6:$L$47,10,FALSE))</f>
        <v/>
      </c>
      <c r="AP200" s="1391" t="str">
        <f>IF(AP199="","",VLOOKUP(AP199,'シフト記号表（従来型・ユニット型共通）'!$C$6:$L$47,10,FALSE))</f>
        <v/>
      </c>
      <c r="AQ200" s="1391" t="str">
        <f>IF(AQ199="","",VLOOKUP(AQ199,'シフト記号表（従来型・ユニット型共通）'!$C$6:$L$47,10,FALSE))</f>
        <v/>
      </c>
      <c r="AR200" s="1391" t="str">
        <f>IF(AR199="","",VLOOKUP(AR199,'シフト記号表（従来型・ユニット型共通）'!$C$6:$L$47,10,FALSE))</f>
        <v/>
      </c>
      <c r="AS200" s="1391" t="str">
        <f>IF(AS199="","",VLOOKUP(AS199,'シフト記号表（従来型・ユニット型共通）'!$C$6:$L$47,10,FALSE))</f>
        <v/>
      </c>
      <c r="AT200" s="1391" t="str">
        <f>IF(AT199="","",VLOOKUP(AT199,'シフト記号表（従来型・ユニット型共通）'!$C$6:$L$47,10,FALSE))</f>
        <v/>
      </c>
      <c r="AU200" s="1392" t="str">
        <f>IF(AU199="","",VLOOKUP(AU199,'シフト記号表（従来型・ユニット型共通）'!$C$6:$L$47,10,FALSE))</f>
        <v/>
      </c>
      <c r="AV200" s="1390" t="str">
        <f>IF(AV199="","",VLOOKUP(AV199,'シフト記号表（従来型・ユニット型共通）'!$C$6:$L$47,10,FALSE))</f>
        <v/>
      </c>
      <c r="AW200" s="1391" t="str">
        <f>IF(AW199="","",VLOOKUP(AW199,'シフト記号表（従来型・ユニット型共通）'!$C$6:$L$47,10,FALSE))</f>
        <v/>
      </c>
      <c r="AX200" s="1391" t="str">
        <f>IF(AX199="","",VLOOKUP(AX199,'シフト記号表（従来型・ユニット型共通）'!$C$6:$L$47,10,FALSE))</f>
        <v/>
      </c>
      <c r="AY200" s="1391" t="str">
        <f>IF(AY199="","",VLOOKUP(AY199,'シフト記号表（従来型・ユニット型共通）'!$C$6:$L$47,10,FALSE))</f>
        <v/>
      </c>
      <c r="AZ200" s="1391" t="str">
        <f>IF(AZ199="","",VLOOKUP(AZ199,'シフト記号表（従来型・ユニット型共通）'!$C$6:$L$47,10,FALSE))</f>
        <v/>
      </c>
      <c r="BA200" s="1391" t="str">
        <f>IF(BA199="","",VLOOKUP(BA199,'シフト記号表（従来型・ユニット型共通）'!$C$6:$L$47,10,FALSE))</f>
        <v/>
      </c>
      <c r="BB200" s="1392" t="str">
        <f>IF(BB199="","",VLOOKUP(BB199,'シフト記号表（従来型・ユニット型共通）'!$C$6:$L$47,10,FALSE))</f>
        <v/>
      </c>
      <c r="BC200" s="1390" t="str">
        <f>IF(BC199="","",VLOOKUP(BC199,'シフト記号表（従来型・ユニット型共通）'!$C$6:$L$47,10,FALSE))</f>
        <v/>
      </c>
      <c r="BD200" s="1391" t="str">
        <f>IF(BD199="","",VLOOKUP(BD199,'シフト記号表（従来型・ユニット型共通）'!$C$6:$L$47,10,FALSE))</f>
        <v/>
      </c>
      <c r="BE200" s="1391" t="str">
        <f>IF(BE199="","",VLOOKUP(BE199,'シフト記号表（従来型・ユニット型共通）'!$C$6:$L$47,10,FALSE))</f>
        <v/>
      </c>
      <c r="BF200" s="3104">
        <f>IF($BI$3="４週",SUM(AA200:BB200),IF($BI$3="暦月",SUM(AA200:BE200),""))</f>
        <v>0</v>
      </c>
      <c r="BG200" s="3105"/>
      <c r="BH200" s="3106">
        <f>IF($BI$3="４週",BF200/4,IF($BI$3="暦月",(BF200/($BI$8/7)),""))</f>
        <v>0</v>
      </c>
      <c r="BI200" s="3105"/>
      <c r="BJ200" s="3101"/>
      <c r="BK200" s="3102"/>
      <c r="BL200" s="3102"/>
      <c r="BM200" s="3102"/>
      <c r="BN200" s="3103"/>
    </row>
    <row r="201" spans="2:66" ht="20.25" customHeight="1" x14ac:dyDescent="0.2">
      <c r="B201" s="3079">
        <f>B199+1</f>
        <v>93</v>
      </c>
      <c r="C201" s="3081"/>
      <c r="D201" s="3083"/>
      <c r="E201" s="3084"/>
      <c r="F201" s="3085"/>
      <c r="G201" s="3089"/>
      <c r="H201" s="3090"/>
      <c r="I201" s="1385"/>
      <c r="J201" s="1386"/>
      <c r="K201" s="1385"/>
      <c r="L201" s="1386"/>
      <c r="M201" s="3093"/>
      <c r="N201" s="3094"/>
      <c r="O201" s="3097"/>
      <c r="P201" s="3098"/>
      <c r="Q201" s="3098"/>
      <c r="R201" s="3090"/>
      <c r="S201" s="3058"/>
      <c r="T201" s="3059"/>
      <c r="U201" s="3059"/>
      <c r="V201" s="3059"/>
      <c r="W201" s="3060"/>
      <c r="X201" s="1405" t="s">
        <v>2341</v>
      </c>
      <c r="Z201" s="1406"/>
      <c r="AA201" s="1398"/>
      <c r="AB201" s="1399"/>
      <c r="AC201" s="1399"/>
      <c r="AD201" s="1399"/>
      <c r="AE201" s="1399"/>
      <c r="AF201" s="1399"/>
      <c r="AG201" s="1400"/>
      <c r="AH201" s="1398"/>
      <c r="AI201" s="1399"/>
      <c r="AJ201" s="1399"/>
      <c r="AK201" s="1399"/>
      <c r="AL201" s="1399"/>
      <c r="AM201" s="1399"/>
      <c r="AN201" s="1400"/>
      <c r="AO201" s="1398"/>
      <c r="AP201" s="1399"/>
      <c r="AQ201" s="1399"/>
      <c r="AR201" s="1399"/>
      <c r="AS201" s="1399"/>
      <c r="AT201" s="1399"/>
      <c r="AU201" s="1400"/>
      <c r="AV201" s="1398"/>
      <c r="AW201" s="1399"/>
      <c r="AX201" s="1399"/>
      <c r="AY201" s="1399"/>
      <c r="AZ201" s="1399"/>
      <c r="BA201" s="1399"/>
      <c r="BB201" s="1400"/>
      <c r="BC201" s="1398"/>
      <c r="BD201" s="1399"/>
      <c r="BE201" s="1401"/>
      <c r="BF201" s="3064"/>
      <c r="BG201" s="3065"/>
      <c r="BH201" s="3066"/>
      <c r="BI201" s="3067"/>
      <c r="BJ201" s="3068"/>
      <c r="BK201" s="3069"/>
      <c r="BL201" s="3069"/>
      <c r="BM201" s="3069"/>
      <c r="BN201" s="3070"/>
    </row>
    <row r="202" spans="2:66" ht="20.25" customHeight="1" x14ac:dyDescent="0.2">
      <c r="B202" s="3107"/>
      <c r="C202" s="3108"/>
      <c r="D202" s="3109"/>
      <c r="E202" s="3084"/>
      <c r="F202" s="3085"/>
      <c r="G202" s="3110"/>
      <c r="H202" s="3111"/>
      <c r="I202" s="1407"/>
      <c r="J202" s="1408">
        <f>G201</f>
        <v>0</v>
      </c>
      <c r="K202" s="1407"/>
      <c r="L202" s="1408">
        <f>M201</f>
        <v>0</v>
      </c>
      <c r="M202" s="3112"/>
      <c r="N202" s="3113"/>
      <c r="O202" s="3114"/>
      <c r="P202" s="3115"/>
      <c r="Q202" s="3115"/>
      <c r="R202" s="3111"/>
      <c r="S202" s="3058"/>
      <c r="T202" s="3059"/>
      <c r="U202" s="3059"/>
      <c r="V202" s="3059"/>
      <c r="W202" s="3060"/>
      <c r="X202" s="1402" t="s">
        <v>2344</v>
      </c>
      <c r="Y202" s="1403"/>
      <c r="Z202" s="1404"/>
      <c r="AA202" s="1390" t="str">
        <f>IF(AA201="","",VLOOKUP(AA201,'シフト記号表（従来型・ユニット型共通）'!$C$6:$L$47,10,FALSE))</f>
        <v/>
      </c>
      <c r="AB202" s="1391" t="str">
        <f>IF(AB201="","",VLOOKUP(AB201,'シフト記号表（従来型・ユニット型共通）'!$C$6:$L$47,10,FALSE))</f>
        <v/>
      </c>
      <c r="AC202" s="1391" t="str">
        <f>IF(AC201="","",VLOOKUP(AC201,'シフト記号表（従来型・ユニット型共通）'!$C$6:$L$47,10,FALSE))</f>
        <v/>
      </c>
      <c r="AD202" s="1391" t="str">
        <f>IF(AD201="","",VLOOKUP(AD201,'シフト記号表（従来型・ユニット型共通）'!$C$6:$L$47,10,FALSE))</f>
        <v/>
      </c>
      <c r="AE202" s="1391" t="str">
        <f>IF(AE201="","",VLOOKUP(AE201,'シフト記号表（従来型・ユニット型共通）'!$C$6:$L$47,10,FALSE))</f>
        <v/>
      </c>
      <c r="AF202" s="1391" t="str">
        <f>IF(AF201="","",VLOOKUP(AF201,'シフト記号表（従来型・ユニット型共通）'!$C$6:$L$47,10,FALSE))</f>
        <v/>
      </c>
      <c r="AG202" s="1392" t="str">
        <f>IF(AG201="","",VLOOKUP(AG201,'シフト記号表（従来型・ユニット型共通）'!$C$6:$L$47,10,FALSE))</f>
        <v/>
      </c>
      <c r="AH202" s="1390" t="str">
        <f>IF(AH201="","",VLOOKUP(AH201,'シフト記号表（従来型・ユニット型共通）'!$C$6:$L$47,10,FALSE))</f>
        <v/>
      </c>
      <c r="AI202" s="1391" t="str">
        <f>IF(AI201="","",VLOOKUP(AI201,'シフト記号表（従来型・ユニット型共通）'!$C$6:$L$47,10,FALSE))</f>
        <v/>
      </c>
      <c r="AJ202" s="1391" t="str">
        <f>IF(AJ201="","",VLOOKUP(AJ201,'シフト記号表（従来型・ユニット型共通）'!$C$6:$L$47,10,FALSE))</f>
        <v/>
      </c>
      <c r="AK202" s="1391" t="str">
        <f>IF(AK201="","",VLOOKUP(AK201,'シフト記号表（従来型・ユニット型共通）'!$C$6:$L$47,10,FALSE))</f>
        <v/>
      </c>
      <c r="AL202" s="1391" t="str">
        <f>IF(AL201="","",VLOOKUP(AL201,'シフト記号表（従来型・ユニット型共通）'!$C$6:$L$47,10,FALSE))</f>
        <v/>
      </c>
      <c r="AM202" s="1391" t="str">
        <f>IF(AM201="","",VLOOKUP(AM201,'シフト記号表（従来型・ユニット型共通）'!$C$6:$L$47,10,FALSE))</f>
        <v/>
      </c>
      <c r="AN202" s="1392" t="str">
        <f>IF(AN201="","",VLOOKUP(AN201,'シフト記号表（従来型・ユニット型共通）'!$C$6:$L$47,10,FALSE))</f>
        <v/>
      </c>
      <c r="AO202" s="1390" t="str">
        <f>IF(AO201="","",VLOOKUP(AO201,'シフト記号表（従来型・ユニット型共通）'!$C$6:$L$47,10,FALSE))</f>
        <v/>
      </c>
      <c r="AP202" s="1391" t="str">
        <f>IF(AP201="","",VLOOKUP(AP201,'シフト記号表（従来型・ユニット型共通）'!$C$6:$L$47,10,FALSE))</f>
        <v/>
      </c>
      <c r="AQ202" s="1391" t="str">
        <f>IF(AQ201="","",VLOOKUP(AQ201,'シフト記号表（従来型・ユニット型共通）'!$C$6:$L$47,10,FALSE))</f>
        <v/>
      </c>
      <c r="AR202" s="1391" t="str">
        <f>IF(AR201="","",VLOOKUP(AR201,'シフト記号表（従来型・ユニット型共通）'!$C$6:$L$47,10,FALSE))</f>
        <v/>
      </c>
      <c r="AS202" s="1391" t="str">
        <f>IF(AS201="","",VLOOKUP(AS201,'シフト記号表（従来型・ユニット型共通）'!$C$6:$L$47,10,FALSE))</f>
        <v/>
      </c>
      <c r="AT202" s="1391" t="str">
        <f>IF(AT201="","",VLOOKUP(AT201,'シフト記号表（従来型・ユニット型共通）'!$C$6:$L$47,10,FALSE))</f>
        <v/>
      </c>
      <c r="AU202" s="1392" t="str">
        <f>IF(AU201="","",VLOOKUP(AU201,'シフト記号表（従来型・ユニット型共通）'!$C$6:$L$47,10,FALSE))</f>
        <v/>
      </c>
      <c r="AV202" s="1390" t="str">
        <f>IF(AV201="","",VLOOKUP(AV201,'シフト記号表（従来型・ユニット型共通）'!$C$6:$L$47,10,FALSE))</f>
        <v/>
      </c>
      <c r="AW202" s="1391" t="str">
        <f>IF(AW201="","",VLOOKUP(AW201,'シフト記号表（従来型・ユニット型共通）'!$C$6:$L$47,10,FALSE))</f>
        <v/>
      </c>
      <c r="AX202" s="1391" t="str">
        <f>IF(AX201="","",VLOOKUP(AX201,'シフト記号表（従来型・ユニット型共通）'!$C$6:$L$47,10,FALSE))</f>
        <v/>
      </c>
      <c r="AY202" s="1391" t="str">
        <f>IF(AY201="","",VLOOKUP(AY201,'シフト記号表（従来型・ユニット型共通）'!$C$6:$L$47,10,FALSE))</f>
        <v/>
      </c>
      <c r="AZ202" s="1391" t="str">
        <f>IF(AZ201="","",VLOOKUP(AZ201,'シフト記号表（従来型・ユニット型共通）'!$C$6:$L$47,10,FALSE))</f>
        <v/>
      </c>
      <c r="BA202" s="1391" t="str">
        <f>IF(BA201="","",VLOOKUP(BA201,'シフト記号表（従来型・ユニット型共通）'!$C$6:$L$47,10,FALSE))</f>
        <v/>
      </c>
      <c r="BB202" s="1392" t="str">
        <f>IF(BB201="","",VLOOKUP(BB201,'シフト記号表（従来型・ユニット型共通）'!$C$6:$L$47,10,FALSE))</f>
        <v/>
      </c>
      <c r="BC202" s="1390" t="str">
        <f>IF(BC201="","",VLOOKUP(BC201,'シフト記号表（従来型・ユニット型共通）'!$C$6:$L$47,10,FALSE))</f>
        <v/>
      </c>
      <c r="BD202" s="1391" t="str">
        <f>IF(BD201="","",VLOOKUP(BD201,'シフト記号表（従来型・ユニット型共通）'!$C$6:$L$47,10,FALSE))</f>
        <v/>
      </c>
      <c r="BE202" s="1391" t="str">
        <f>IF(BE201="","",VLOOKUP(BE201,'シフト記号表（従来型・ユニット型共通）'!$C$6:$L$47,10,FALSE))</f>
        <v/>
      </c>
      <c r="BF202" s="3104">
        <f>IF($BI$3="４週",SUM(AA202:BB202),IF($BI$3="暦月",SUM(AA202:BE202),""))</f>
        <v>0</v>
      </c>
      <c r="BG202" s="3105"/>
      <c r="BH202" s="3106">
        <f>IF($BI$3="４週",BF202/4,IF($BI$3="暦月",(BF202/($BI$8/7)),""))</f>
        <v>0</v>
      </c>
      <c r="BI202" s="3105"/>
      <c r="BJ202" s="3101"/>
      <c r="BK202" s="3102"/>
      <c r="BL202" s="3102"/>
      <c r="BM202" s="3102"/>
      <c r="BN202" s="3103"/>
    </row>
    <row r="203" spans="2:66" ht="20.25" customHeight="1" x14ac:dyDescent="0.2">
      <c r="B203" s="3079">
        <f>B201+1</f>
        <v>94</v>
      </c>
      <c r="C203" s="3081"/>
      <c r="D203" s="3083"/>
      <c r="E203" s="3084"/>
      <c r="F203" s="3085"/>
      <c r="G203" s="3089"/>
      <c r="H203" s="3090"/>
      <c r="I203" s="1385"/>
      <c r="J203" s="1386"/>
      <c r="K203" s="1385"/>
      <c r="L203" s="1386"/>
      <c r="M203" s="3093"/>
      <c r="N203" s="3094"/>
      <c r="O203" s="3097"/>
      <c r="P203" s="3098"/>
      <c r="Q203" s="3098"/>
      <c r="R203" s="3090"/>
      <c r="S203" s="3058"/>
      <c r="T203" s="3059"/>
      <c r="U203" s="3059"/>
      <c r="V203" s="3059"/>
      <c r="W203" s="3060"/>
      <c r="X203" s="1405" t="s">
        <v>2341</v>
      </c>
      <c r="Z203" s="1406"/>
      <c r="AA203" s="1398"/>
      <c r="AB203" s="1399"/>
      <c r="AC203" s="1399"/>
      <c r="AD203" s="1399"/>
      <c r="AE203" s="1399"/>
      <c r="AF203" s="1399"/>
      <c r="AG203" s="1400"/>
      <c r="AH203" s="1398"/>
      <c r="AI203" s="1399"/>
      <c r="AJ203" s="1399"/>
      <c r="AK203" s="1399"/>
      <c r="AL203" s="1399"/>
      <c r="AM203" s="1399"/>
      <c r="AN203" s="1400"/>
      <c r="AO203" s="1398"/>
      <c r="AP203" s="1399"/>
      <c r="AQ203" s="1399"/>
      <c r="AR203" s="1399"/>
      <c r="AS203" s="1399"/>
      <c r="AT203" s="1399"/>
      <c r="AU203" s="1400"/>
      <c r="AV203" s="1398"/>
      <c r="AW203" s="1399"/>
      <c r="AX203" s="1399"/>
      <c r="AY203" s="1399"/>
      <c r="AZ203" s="1399"/>
      <c r="BA203" s="1399"/>
      <c r="BB203" s="1400"/>
      <c r="BC203" s="1398"/>
      <c r="BD203" s="1399"/>
      <c r="BE203" s="1401"/>
      <c r="BF203" s="3064"/>
      <c r="BG203" s="3065"/>
      <c r="BH203" s="3066"/>
      <c r="BI203" s="3067"/>
      <c r="BJ203" s="3068"/>
      <c r="BK203" s="3069"/>
      <c r="BL203" s="3069"/>
      <c r="BM203" s="3069"/>
      <c r="BN203" s="3070"/>
    </row>
    <row r="204" spans="2:66" ht="20.25" customHeight="1" x14ac:dyDescent="0.2">
      <c r="B204" s="3107"/>
      <c r="C204" s="3108"/>
      <c r="D204" s="3109"/>
      <c r="E204" s="3084"/>
      <c r="F204" s="3085"/>
      <c r="G204" s="3110"/>
      <c r="H204" s="3111"/>
      <c r="I204" s="1407"/>
      <c r="J204" s="1408">
        <f>G203</f>
        <v>0</v>
      </c>
      <c r="K204" s="1407"/>
      <c r="L204" s="1408">
        <f>M203</f>
        <v>0</v>
      </c>
      <c r="M204" s="3112"/>
      <c r="N204" s="3113"/>
      <c r="O204" s="3114"/>
      <c r="P204" s="3115"/>
      <c r="Q204" s="3115"/>
      <c r="R204" s="3111"/>
      <c r="S204" s="3058"/>
      <c r="T204" s="3059"/>
      <c r="U204" s="3059"/>
      <c r="V204" s="3059"/>
      <c r="W204" s="3060"/>
      <c r="X204" s="1402" t="s">
        <v>2344</v>
      </c>
      <c r="Y204" s="1403"/>
      <c r="Z204" s="1404"/>
      <c r="AA204" s="1390" t="str">
        <f>IF(AA203="","",VLOOKUP(AA203,'シフト記号表（従来型・ユニット型共通）'!$C$6:$L$47,10,FALSE))</f>
        <v/>
      </c>
      <c r="AB204" s="1391" t="str">
        <f>IF(AB203="","",VLOOKUP(AB203,'シフト記号表（従来型・ユニット型共通）'!$C$6:$L$47,10,FALSE))</f>
        <v/>
      </c>
      <c r="AC204" s="1391" t="str">
        <f>IF(AC203="","",VLOOKUP(AC203,'シフト記号表（従来型・ユニット型共通）'!$C$6:$L$47,10,FALSE))</f>
        <v/>
      </c>
      <c r="AD204" s="1391" t="str">
        <f>IF(AD203="","",VLOOKUP(AD203,'シフト記号表（従来型・ユニット型共通）'!$C$6:$L$47,10,FALSE))</f>
        <v/>
      </c>
      <c r="AE204" s="1391" t="str">
        <f>IF(AE203="","",VLOOKUP(AE203,'シフト記号表（従来型・ユニット型共通）'!$C$6:$L$47,10,FALSE))</f>
        <v/>
      </c>
      <c r="AF204" s="1391" t="str">
        <f>IF(AF203="","",VLOOKUP(AF203,'シフト記号表（従来型・ユニット型共通）'!$C$6:$L$47,10,FALSE))</f>
        <v/>
      </c>
      <c r="AG204" s="1392" t="str">
        <f>IF(AG203="","",VLOOKUP(AG203,'シフト記号表（従来型・ユニット型共通）'!$C$6:$L$47,10,FALSE))</f>
        <v/>
      </c>
      <c r="AH204" s="1390" t="str">
        <f>IF(AH203="","",VLOOKUP(AH203,'シフト記号表（従来型・ユニット型共通）'!$C$6:$L$47,10,FALSE))</f>
        <v/>
      </c>
      <c r="AI204" s="1391" t="str">
        <f>IF(AI203="","",VLOOKUP(AI203,'シフト記号表（従来型・ユニット型共通）'!$C$6:$L$47,10,FALSE))</f>
        <v/>
      </c>
      <c r="AJ204" s="1391" t="str">
        <f>IF(AJ203="","",VLOOKUP(AJ203,'シフト記号表（従来型・ユニット型共通）'!$C$6:$L$47,10,FALSE))</f>
        <v/>
      </c>
      <c r="AK204" s="1391" t="str">
        <f>IF(AK203="","",VLOOKUP(AK203,'シフト記号表（従来型・ユニット型共通）'!$C$6:$L$47,10,FALSE))</f>
        <v/>
      </c>
      <c r="AL204" s="1391" t="str">
        <f>IF(AL203="","",VLOOKUP(AL203,'シフト記号表（従来型・ユニット型共通）'!$C$6:$L$47,10,FALSE))</f>
        <v/>
      </c>
      <c r="AM204" s="1391" t="str">
        <f>IF(AM203="","",VLOOKUP(AM203,'シフト記号表（従来型・ユニット型共通）'!$C$6:$L$47,10,FALSE))</f>
        <v/>
      </c>
      <c r="AN204" s="1392" t="str">
        <f>IF(AN203="","",VLOOKUP(AN203,'シフト記号表（従来型・ユニット型共通）'!$C$6:$L$47,10,FALSE))</f>
        <v/>
      </c>
      <c r="AO204" s="1390" t="str">
        <f>IF(AO203="","",VLOOKUP(AO203,'シフト記号表（従来型・ユニット型共通）'!$C$6:$L$47,10,FALSE))</f>
        <v/>
      </c>
      <c r="AP204" s="1391" t="str">
        <f>IF(AP203="","",VLOOKUP(AP203,'シフト記号表（従来型・ユニット型共通）'!$C$6:$L$47,10,FALSE))</f>
        <v/>
      </c>
      <c r="AQ204" s="1391" t="str">
        <f>IF(AQ203="","",VLOOKUP(AQ203,'シフト記号表（従来型・ユニット型共通）'!$C$6:$L$47,10,FALSE))</f>
        <v/>
      </c>
      <c r="AR204" s="1391" t="str">
        <f>IF(AR203="","",VLOOKUP(AR203,'シフト記号表（従来型・ユニット型共通）'!$C$6:$L$47,10,FALSE))</f>
        <v/>
      </c>
      <c r="AS204" s="1391" t="str">
        <f>IF(AS203="","",VLOOKUP(AS203,'シフト記号表（従来型・ユニット型共通）'!$C$6:$L$47,10,FALSE))</f>
        <v/>
      </c>
      <c r="AT204" s="1391" t="str">
        <f>IF(AT203="","",VLOOKUP(AT203,'シフト記号表（従来型・ユニット型共通）'!$C$6:$L$47,10,FALSE))</f>
        <v/>
      </c>
      <c r="AU204" s="1392" t="str">
        <f>IF(AU203="","",VLOOKUP(AU203,'シフト記号表（従来型・ユニット型共通）'!$C$6:$L$47,10,FALSE))</f>
        <v/>
      </c>
      <c r="AV204" s="1390" t="str">
        <f>IF(AV203="","",VLOOKUP(AV203,'シフト記号表（従来型・ユニット型共通）'!$C$6:$L$47,10,FALSE))</f>
        <v/>
      </c>
      <c r="AW204" s="1391" t="str">
        <f>IF(AW203="","",VLOOKUP(AW203,'シフト記号表（従来型・ユニット型共通）'!$C$6:$L$47,10,FALSE))</f>
        <v/>
      </c>
      <c r="AX204" s="1391" t="str">
        <f>IF(AX203="","",VLOOKUP(AX203,'シフト記号表（従来型・ユニット型共通）'!$C$6:$L$47,10,FALSE))</f>
        <v/>
      </c>
      <c r="AY204" s="1391" t="str">
        <f>IF(AY203="","",VLOOKUP(AY203,'シフト記号表（従来型・ユニット型共通）'!$C$6:$L$47,10,FALSE))</f>
        <v/>
      </c>
      <c r="AZ204" s="1391" t="str">
        <f>IF(AZ203="","",VLOOKUP(AZ203,'シフト記号表（従来型・ユニット型共通）'!$C$6:$L$47,10,FALSE))</f>
        <v/>
      </c>
      <c r="BA204" s="1391" t="str">
        <f>IF(BA203="","",VLOOKUP(BA203,'シフト記号表（従来型・ユニット型共通）'!$C$6:$L$47,10,FALSE))</f>
        <v/>
      </c>
      <c r="BB204" s="1392" t="str">
        <f>IF(BB203="","",VLOOKUP(BB203,'シフト記号表（従来型・ユニット型共通）'!$C$6:$L$47,10,FALSE))</f>
        <v/>
      </c>
      <c r="BC204" s="1390" t="str">
        <f>IF(BC203="","",VLOOKUP(BC203,'シフト記号表（従来型・ユニット型共通）'!$C$6:$L$47,10,FALSE))</f>
        <v/>
      </c>
      <c r="BD204" s="1391" t="str">
        <f>IF(BD203="","",VLOOKUP(BD203,'シフト記号表（従来型・ユニット型共通）'!$C$6:$L$47,10,FALSE))</f>
        <v/>
      </c>
      <c r="BE204" s="1391" t="str">
        <f>IF(BE203="","",VLOOKUP(BE203,'シフト記号表（従来型・ユニット型共通）'!$C$6:$L$47,10,FALSE))</f>
        <v/>
      </c>
      <c r="BF204" s="3104">
        <f>IF($BI$3="４週",SUM(AA204:BB204),IF($BI$3="暦月",SUM(AA204:BE204),""))</f>
        <v>0</v>
      </c>
      <c r="BG204" s="3105"/>
      <c r="BH204" s="3106">
        <f>IF($BI$3="４週",BF204/4,IF($BI$3="暦月",(BF204/($BI$8/7)),""))</f>
        <v>0</v>
      </c>
      <c r="BI204" s="3105"/>
      <c r="BJ204" s="3101"/>
      <c r="BK204" s="3102"/>
      <c r="BL204" s="3102"/>
      <c r="BM204" s="3102"/>
      <c r="BN204" s="3103"/>
    </row>
    <row r="205" spans="2:66" ht="20.25" customHeight="1" x14ac:dyDescent="0.2">
      <c r="B205" s="3079">
        <f>B203+1</f>
        <v>95</v>
      </c>
      <c r="C205" s="3081"/>
      <c r="D205" s="3083"/>
      <c r="E205" s="3084"/>
      <c r="F205" s="3085"/>
      <c r="G205" s="3089"/>
      <c r="H205" s="3090"/>
      <c r="I205" s="1385"/>
      <c r="J205" s="1386"/>
      <c r="K205" s="1385"/>
      <c r="L205" s="1386"/>
      <c r="M205" s="3093"/>
      <c r="N205" s="3094"/>
      <c r="O205" s="3097"/>
      <c r="P205" s="3098"/>
      <c r="Q205" s="3098"/>
      <c r="R205" s="3090"/>
      <c r="S205" s="3058"/>
      <c r="T205" s="3059"/>
      <c r="U205" s="3059"/>
      <c r="V205" s="3059"/>
      <c r="W205" s="3060"/>
      <c r="X205" s="1405" t="s">
        <v>2341</v>
      </c>
      <c r="Z205" s="1406"/>
      <c r="AA205" s="1398"/>
      <c r="AB205" s="1399"/>
      <c r="AC205" s="1399"/>
      <c r="AD205" s="1399"/>
      <c r="AE205" s="1399"/>
      <c r="AF205" s="1399"/>
      <c r="AG205" s="1400"/>
      <c r="AH205" s="1398"/>
      <c r="AI205" s="1399"/>
      <c r="AJ205" s="1399"/>
      <c r="AK205" s="1399"/>
      <c r="AL205" s="1399"/>
      <c r="AM205" s="1399"/>
      <c r="AN205" s="1400"/>
      <c r="AO205" s="1398"/>
      <c r="AP205" s="1399"/>
      <c r="AQ205" s="1399"/>
      <c r="AR205" s="1399"/>
      <c r="AS205" s="1399"/>
      <c r="AT205" s="1399"/>
      <c r="AU205" s="1400"/>
      <c r="AV205" s="1398"/>
      <c r="AW205" s="1399"/>
      <c r="AX205" s="1399"/>
      <c r="AY205" s="1399"/>
      <c r="AZ205" s="1399"/>
      <c r="BA205" s="1399"/>
      <c r="BB205" s="1400"/>
      <c r="BC205" s="1398"/>
      <c r="BD205" s="1399"/>
      <c r="BE205" s="1401"/>
      <c r="BF205" s="3064"/>
      <c r="BG205" s="3065"/>
      <c r="BH205" s="3066"/>
      <c r="BI205" s="3067"/>
      <c r="BJ205" s="3068"/>
      <c r="BK205" s="3069"/>
      <c r="BL205" s="3069"/>
      <c r="BM205" s="3069"/>
      <c r="BN205" s="3070"/>
    </row>
    <row r="206" spans="2:66" ht="20.25" customHeight="1" x14ac:dyDescent="0.2">
      <c r="B206" s="3107"/>
      <c r="C206" s="3108"/>
      <c r="D206" s="3109"/>
      <c r="E206" s="3084"/>
      <c r="F206" s="3085"/>
      <c r="G206" s="3110"/>
      <c r="H206" s="3111"/>
      <c r="I206" s="1407"/>
      <c r="J206" s="1408">
        <f>G205</f>
        <v>0</v>
      </c>
      <c r="K206" s="1407"/>
      <c r="L206" s="1408">
        <f>M205</f>
        <v>0</v>
      </c>
      <c r="M206" s="3112"/>
      <c r="N206" s="3113"/>
      <c r="O206" s="3114"/>
      <c r="P206" s="3115"/>
      <c r="Q206" s="3115"/>
      <c r="R206" s="3111"/>
      <c r="S206" s="3058"/>
      <c r="T206" s="3059"/>
      <c r="U206" s="3059"/>
      <c r="V206" s="3059"/>
      <c r="W206" s="3060"/>
      <c r="X206" s="1402" t="s">
        <v>2344</v>
      </c>
      <c r="Y206" s="1403"/>
      <c r="Z206" s="1404"/>
      <c r="AA206" s="1390" t="str">
        <f>IF(AA205="","",VLOOKUP(AA205,'シフト記号表（従来型・ユニット型共通）'!$C$6:$L$47,10,FALSE))</f>
        <v/>
      </c>
      <c r="AB206" s="1391" t="str">
        <f>IF(AB205="","",VLOOKUP(AB205,'シフト記号表（従来型・ユニット型共通）'!$C$6:$L$47,10,FALSE))</f>
        <v/>
      </c>
      <c r="AC206" s="1391" t="str">
        <f>IF(AC205="","",VLOOKUP(AC205,'シフト記号表（従来型・ユニット型共通）'!$C$6:$L$47,10,FALSE))</f>
        <v/>
      </c>
      <c r="AD206" s="1391" t="str">
        <f>IF(AD205="","",VLOOKUP(AD205,'シフト記号表（従来型・ユニット型共通）'!$C$6:$L$47,10,FALSE))</f>
        <v/>
      </c>
      <c r="AE206" s="1391" t="str">
        <f>IF(AE205="","",VLOOKUP(AE205,'シフト記号表（従来型・ユニット型共通）'!$C$6:$L$47,10,FALSE))</f>
        <v/>
      </c>
      <c r="AF206" s="1391" t="str">
        <f>IF(AF205="","",VLOOKUP(AF205,'シフト記号表（従来型・ユニット型共通）'!$C$6:$L$47,10,FALSE))</f>
        <v/>
      </c>
      <c r="AG206" s="1392" t="str">
        <f>IF(AG205="","",VLOOKUP(AG205,'シフト記号表（従来型・ユニット型共通）'!$C$6:$L$47,10,FALSE))</f>
        <v/>
      </c>
      <c r="AH206" s="1390" t="str">
        <f>IF(AH205="","",VLOOKUP(AH205,'シフト記号表（従来型・ユニット型共通）'!$C$6:$L$47,10,FALSE))</f>
        <v/>
      </c>
      <c r="AI206" s="1391" t="str">
        <f>IF(AI205="","",VLOOKUP(AI205,'シフト記号表（従来型・ユニット型共通）'!$C$6:$L$47,10,FALSE))</f>
        <v/>
      </c>
      <c r="AJ206" s="1391" t="str">
        <f>IF(AJ205="","",VLOOKUP(AJ205,'シフト記号表（従来型・ユニット型共通）'!$C$6:$L$47,10,FALSE))</f>
        <v/>
      </c>
      <c r="AK206" s="1391" t="str">
        <f>IF(AK205="","",VLOOKUP(AK205,'シフト記号表（従来型・ユニット型共通）'!$C$6:$L$47,10,FALSE))</f>
        <v/>
      </c>
      <c r="AL206" s="1391" t="str">
        <f>IF(AL205="","",VLOOKUP(AL205,'シフト記号表（従来型・ユニット型共通）'!$C$6:$L$47,10,FALSE))</f>
        <v/>
      </c>
      <c r="AM206" s="1391" t="str">
        <f>IF(AM205="","",VLOOKUP(AM205,'シフト記号表（従来型・ユニット型共通）'!$C$6:$L$47,10,FALSE))</f>
        <v/>
      </c>
      <c r="AN206" s="1392" t="str">
        <f>IF(AN205="","",VLOOKUP(AN205,'シフト記号表（従来型・ユニット型共通）'!$C$6:$L$47,10,FALSE))</f>
        <v/>
      </c>
      <c r="AO206" s="1390" t="str">
        <f>IF(AO205="","",VLOOKUP(AO205,'シフト記号表（従来型・ユニット型共通）'!$C$6:$L$47,10,FALSE))</f>
        <v/>
      </c>
      <c r="AP206" s="1391" t="str">
        <f>IF(AP205="","",VLOOKUP(AP205,'シフト記号表（従来型・ユニット型共通）'!$C$6:$L$47,10,FALSE))</f>
        <v/>
      </c>
      <c r="AQ206" s="1391" t="str">
        <f>IF(AQ205="","",VLOOKUP(AQ205,'シフト記号表（従来型・ユニット型共通）'!$C$6:$L$47,10,FALSE))</f>
        <v/>
      </c>
      <c r="AR206" s="1391" t="str">
        <f>IF(AR205="","",VLOOKUP(AR205,'シフト記号表（従来型・ユニット型共通）'!$C$6:$L$47,10,FALSE))</f>
        <v/>
      </c>
      <c r="AS206" s="1391" t="str">
        <f>IF(AS205="","",VLOOKUP(AS205,'シフト記号表（従来型・ユニット型共通）'!$C$6:$L$47,10,FALSE))</f>
        <v/>
      </c>
      <c r="AT206" s="1391" t="str">
        <f>IF(AT205="","",VLOOKUP(AT205,'シフト記号表（従来型・ユニット型共通）'!$C$6:$L$47,10,FALSE))</f>
        <v/>
      </c>
      <c r="AU206" s="1392" t="str">
        <f>IF(AU205="","",VLOOKUP(AU205,'シフト記号表（従来型・ユニット型共通）'!$C$6:$L$47,10,FALSE))</f>
        <v/>
      </c>
      <c r="AV206" s="1390" t="str">
        <f>IF(AV205="","",VLOOKUP(AV205,'シフト記号表（従来型・ユニット型共通）'!$C$6:$L$47,10,FALSE))</f>
        <v/>
      </c>
      <c r="AW206" s="1391" t="str">
        <f>IF(AW205="","",VLOOKUP(AW205,'シフト記号表（従来型・ユニット型共通）'!$C$6:$L$47,10,FALSE))</f>
        <v/>
      </c>
      <c r="AX206" s="1391" t="str">
        <f>IF(AX205="","",VLOOKUP(AX205,'シフト記号表（従来型・ユニット型共通）'!$C$6:$L$47,10,FALSE))</f>
        <v/>
      </c>
      <c r="AY206" s="1391" t="str">
        <f>IF(AY205="","",VLOOKUP(AY205,'シフト記号表（従来型・ユニット型共通）'!$C$6:$L$47,10,FALSE))</f>
        <v/>
      </c>
      <c r="AZ206" s="1391" t="str">
        <f>IF(AZ205="","",VLOOKUP(AZ205,'シフト記号表（従来型・ユニット型共通）'!$C$6:$L$47,10,FALSE))</f>
        <v/>
      </c>
      <c r="BA206" s="1391" t="str">
        <f>IF(BA205="","",VLOOKUP(BA205,'シフト記号表（従来型・ユニット型共通）'!$C$6:$L$47,10,FALSE))</f>
        <v/>
      </c>
      <c r="BB206" s="1392" t="str">
        <f>IF(BB205="","",VLOOKUP(BB205,'シフト記号表（従来型・ユニット型共通）'!$C$6:$L$47,10,FALSE))</f>
        <v/>
      </c>
      <c r="BC206" s="1390" t="str">
        <f>IF(BC205="","",VLOOKUP(BC205,'シフト記号表（従来型・ユニット型共通）'!$C$6:$L$47,10,FALSE))</f>
        <v/>
      </c>
      <c r="BD206" s="1391" t="str">
        <f>IF(BD205="","",VLOOKUP(BD205,'シフト記号表（従来型・ユニット型共通）'!$C$6:$L$47,10,FALSE))</f>
        <v/>
      </c>
      <c r="BE206" s="1391" t="str">
        <f>IF(BE205="","",VLOOKUP(BE205,'シフト記号表（従来型・ユニット型共通）'!$C$6:$L$47,10,FALSE))</f>
        <v/>
      </c>
      <c r="BF206" s="3104">
        <f>IF($BI$3="４週",SUM(AA206:BB206),IF($BI$3="暦月",SUM(AA206:BE206),""))</f>
        <v>0</v>
      </c>
      <c r="BG206" s="3105"/>
      <c r="BH206" s="3106">
        <f>IF($BI$3="４週",BF206/4,IF($BI$3="暦月",(BF206/($BI$8/7)),""))</f>
        <v>0</v>
      </c>
      <c r="BI206" s="3105"/>
      <c r="BJ206" s="3101"/>
      <c r="BK206" s="3102"/>
      <c r="BL206" s="3102"/>
      <c r="BM206" s="3102"/>
      <c r="BN206" s="3103"/>
    </row>
    <row r="207" spans="2:66" ht="20.25" customHeight="1" x14ac:dyDescent="0.2">
      <c r="B207" s="3079">
        <f>B205+1</f>
        <v>96</v>
      </c>
      <c r="C207" s="3081"/>
      <c r="D207" s="3083"/>
      <c r="E207" s="3084"/>
      <c r="F207" s="3085"/>
      <c r="G207" s="3089"/>
      <c r="H207" s="3090"/>
      <c r="I207" s="1385"/>
      <c r="J207" s="1386"/>
      <c r="K207" s="1385"/>
      <c r="L207" s="1386"/>
      <c r="M207" s="3093"/>
      <c r="N207" s="3094"/>
      <c r="O207" s="3097"/>
      <c r="P207" s="3098"/>
      <c r="Q207" s="3098"/>
      <c r="R207" s="3090"/>
      <c r="S207" s="3058"/>
      <c r="T207" s="3059"/>
      <c r="U207" s="3059"/>
      <c r="V207" s="3059"/>
      <c r="W207" s="3060"/>
      <c r="X207" s="1405" t="s">
        <v>2341</v>
      </c>
      <c r="Z207" s="1406"/>
      <c r="AA207" s="1398"/>
      <c r="AB207" s="1399"/>
      <c r="AC207" s="1399"/>
      <c r="AD207" s="1399"/>
      <c r="AE207" s="1399"/>
      <c r="AF207" s="1399"/>
      <c r="AG207" s="1400"/>
      <c r="AH207" s="1398"/>
      <c r="AI207" s="1399"/>
      <c r="AJ207" s="1399"/>
      <c r="AK207" s="1399"/>
      <c r="AL207" s="1399"/>
      <c r="AM207" s="1399"/>
      <c r="AN207" s="1400"/>
      <c r="AO207" s="1398"/>
      <c r="AP207" s="1399"/>
      <c r="AQ207" s="1399"/>
      <c r="AR207" s="1399"/>
      <c r="AS207" s="1399"/>
      <c r="AT207" s="1399"/>
      <c r="AU207" s="1400"/>
      <c r="AV207" s="1398"/>
      <c r="AW207" s="1399"/>
      <c r="AX207" s="1399"/>
      <c r="AY207" s="1399"/>
      <c r="AZ207" s="1399"/>
      <c r="BA207" s="1399"/>
      <c r="BB207" s="1400"/>
      <c r="BC207" s="1398"/>
      <c r="BD207" s="1399"/>
      <c r="BE207" s="1401"/>
      <c r="BF207" s="3064"/>
      <c r="BG207" s="3065"/>
      <c r="BH207" s="3066"/>
      <c r="BI207" s="3067"/>
      <c r="BJ207" s="3068"/>
      <c r="BK207" s="3069"/>
      <c r="BL207" s="3069"/>
      <c r="BM207" s="3069"/>
      <c r="BN207" s="3070"/>
    </row>
    <row r="208" spans="2:66" ht="20.25" customHeight="1" x14ac:dyDescent="0.2">
      <c r="B208" s="3107"/>
      <c r="C208" s="3108"/>
      <c r="D208" s="3109"/>
      <c r="E208" s="3084"/>
      <c r="F208" s="3085"/>
      <c r="G208" s="3110"/>
      <c r="H208" s="3111"/>
      <c r="I208" s="1407"/>
      <c r="J208" s="1408">
        <f>G207</f>
        <v>0</v>
      </c>
      <c r="K208" s="1407"/>
      <c r="L208" s="1408">
        <f>M207</f>
        <v>0</v>
      </c>
      <c r="M208" s="3112"/>
      <c r="N208" s="3113"/>
      <c r="O208" s="3114"/>
      <c r="P208" s="3115"/>
      <c r="Q208" s="3115"/>
      <c r="R208" s="3111"/>
      <c r="S208" s="3058"/>
      <c r="T208" s="3059"/>
      <c r="U208" s="3059"/>
      <c r="V208" s="3059"/>
      <c r="W208" s="3060"/>
      <c r="X208" s="1402" t="s">
        <v>2344</v>
      </c>
      <c r="Y208" s="1403"/>
      <c r="Z208" s="1404"/>
      <c r="AA208" s="1390" t="str">
        <f>IF(AA207="","",VLOOKUP(AA207,'シフト記号表（従来型・ユニット型共通）'!$C$6:$L$47,10,FALSE))</f>
        <v/>
      </c>
      <c r="AB208" s="1391" t="str">
        <f>IF(AB207="","",VLOOKUP(AB207,'シフト記号表（従来型・ユニット型共通）'!$C$6:$L$47,10,FALSE))</f>
        <v/>
      </c>
      <c r="AC208" s="1391" t="str">
        <f>IF(AC207="","",VLOOKUP(AC207,'シフト記号表（従来型・ユニット型共通）'!$C$6:$L$47,10,FALSE))</f>
        <v/>
      </c>
      <c r="AD208" s="1391" t="str">
        <f>IF(AD207="","",VLOOKUP(AD207,'シフト記号表（従来型・ユニット型共通）'!$C$6:$L$47,10,FALSE))</f>
        <v/>
      </c>
      <c r="AE208" s="1391" t="str">
        <f>IF(AE207="","",VLOOKUP(AE207,'シフト記号表（従来型・ユニット型共通）'!$C$6:$L$47,10,FALSE))</f>
        <v/>
      </c>
      <c r="AF208" s="1391" t="str">
        <f>IF(AF207="","",VLOOKUP(AF207,'シフト記号表（従来型・ユニット型共通）'!$C$6:$L$47,10,FALSE))</f>
        <v/>
      </c>
      <c r="AG208" s="1392" t="str">
        <f>IF(AG207="","",VLOOKUP(AG207,'シフト記号表（従来型・ユニット型共通）'!$C$6:$L$47,10,FALSE))</f>
        <v/>
      </c>
      <c r="AH208" s="1390" t="str">
        <f>IF(AH207="","",VLOOKUP(AH207,'シフト記号表（従来型・ユニット型共通）'!$C$6:$L$47,10,FALSE))</f>
        <v/>
      </c>
      <c r="AI208" s="1391" t="str">
        <f>IF(AI207="","",VLOOKUP(AI207,'シフト記号表（従来型・ユニット型共通）'!$C$6:$L$47,10,FALSE))</f>
        <v/>
      </c>
      <c r="AJ208" s="1391" t="str">
        <f>IF(AJ207="","",VLOOKUP(AJ207,'シフト記号表（従来型・ユニット型共通）'!$C$6:$L$47,10,FALSE))</f>
        <v/>
      </c>
      <c r="AK208" s="1391" t="str">
        <f>IF(AK207="","",VLOOKUP(AK207,'シフト記号表（従来型・ユニット型共通）'!$C$6:$L$47,10,FALSE))</f>
        <v/>
      </c>
      <c r="AL208" s="1391" t="str">
        <f>IF(AL207="","",VLOOKUP(AL207,'シフト記号表（従来型・ユニット型共通）'!$C$6:$L$47,10,FALSE))</f>
        <v/>
      </c>
      <c r="AM208" s="1391" t="str">
        <f>IF(AM207="","",VLOOKUP(AM207,'シフト記号表（従来型・ユニット型共通）'!$C$6:$L$47,10,FALSE))</f>
        <v/>
      </c>
      <c r="AN208" s="1392" t="str">
        <f>IF(AN207="","",VLOOKUP(AN207,'シフト記号表（従来型・ユニット型共通）'!$C$6:$L$47,10,FALSE))</f>
        <v/>
      </c>
      <c r="AO208" s="1390" t="str">
        <f>IF(AO207="","",VLOOKUP(AO207,'シフト記号表（従来型・ユニット型共通）'!$C$6:$L$47,10,FALSE))</f>
        <v/>
      </c>
      <c r="AP208" s="1391" t="str">
        <f>IF(AP207="","",VLOOKUP(AP207,'シフト記号表（従来型・ユニット型共通）'!$C$6:$L$47,10,FALSE))</f>
        <v/>
      </c>
      <c r="AQ208" s="1391" t="str">
        <f>IF(AQ207="","",VLOOKUP(AQ207,'シフト記号表（従来型・ユニット型共通）'!$C$6:$L$47,10,FALSE))</f>
        <v/>
      </c>
      <c r="AR208" s="1391" t="str">
        <f>IF(AR207="","",VLOOKUP(AR207,'シフト記号表（従来型・ユニット型共通）'!$C$6:$L$47,10,FALSE))</f>
        <v/>
      </c>
      <c r="AS208" s="1391" t="str">
        <f>IF(AS207="","",VLOOKUP(AS207,'シフト記号表（従来型・ユニット型共通）'!$C$6:$L$47,10,FALSE))</f>
        <v/>
      </c>
      <c r="AT208" s="1391" t="str">
        <f>IF(AT207="","",VLOOKUP(AT207,'シフト記号表（従来型・ユニット型共通）'!$C$6:$L$47,10,FALSE))</f>
        <v/>
      </c>
      <c r="AU208" s="1392" t="str">
        <f>IF(AU207="","",VLOOKUP(AU207,'シフト記号表（従来型・ユニット型共通）'!$C$6:$L$47,10,FALSE))</f>
        <v/>
      </c>
      <c r="AV208" s="1390" t="str">
        <f>IF(AV207="","",VLOOKUP(AV207,'シフト記号表（従来型・ユニット型共通）'!$C$6:$L$47,10,FALSE))</f>
        <v/>
      </c>
      <c r="AW208" s="1391" t="str">
        <f>IF(AW207="","",VLOOKUP(AW207,'シフト記号表（従来型・ユニット型共通）'!$C$6:$L$47,10,FALSE))</f>
        <v/>
      </c>
      <c r="AX208" s="1391" t="str">
        <f>IF(AX207="","",VLOOKUP(AX207,'シフト記号表（従来型・ユニット型共通）'!$C$6:$L$47,10,FALSE))</f>
        <v/>
      </c>
      <c r="AY208" s="1391" t="str">
        <f>IF(AY207="","",VLOOKUP(AY207,'シフト記号表（従来型・ユニット型共通）'!$C$6:$L$47,10,FALSE))</f>
        <v/>
      </c>
      <c r="AZ208" s="1391" t="str">
        <f>IF(AZ207="","",VLOOKUP(AZ207,'シフト記号表（従来型・ユニット型共通）'!$C$6:$L$47,10,FALSE))</f>
        <v/>
      </c>
      <c r="BA208" s="1391" t="str">
        <f>IF(BA207="","",VLOOKUP(BA207,'シフト記号表（従来型・ユニット型共通）'!$C$6:$L$47,10,FALSE))</f>
        <v/>
      </c>
      <c r="BB208" s="1392" t="str">
        <f>IF(BB207="","",VLOOKUP(BB207,'シフト記号表（従来型・ユニット型共通）'!$C$6:$L$47,10,FALSE))</f>
        <v/>
      </c>
      <c r="BC208" s="1390" t="str">
        <f>IF(BC207="","",VLOOKUP(BC207,'シフト記号表（従来型・ユニット型共通）'!$C$6:$L$47,10,FALSE))</f>
        <v/>
      </c>
      <c r="BD208" s="1391" t="str">
        <f>IF(BD207="","",VLOOKUP(BD207,'シフト記号表（従来型・ユニット型共通）'!$C$6:$L$47,10,FALSE))</f>
        <v/>
      </c>
      <c r="BE208" s="1391" t="str">
        <f>IF(BE207="","",VLOOKUP(BE207,'シフト記号表（従来型・ユニット型共通）'!$C$6:$L$47,10,FALSE))</f>
        <v/>
      </c>
      <c r="BF208" s="3104">
        <f>IF($BI$3="４週",SUM(AA208:BB208),IF($BI$3="暦月",SUM(AA208:BE208),""))</f>
        <v>0</v>
      </c>
      <c r="BG208" s="3105"/>
      <c r="BH208" s="3106">
        <f>IF($BI$3="４週",BF208/4,IF($BI$3="暦月",(BF208/($BI$8/7)),""))</f>
        <v>0</v>
      </c>
      <c r="BI208" s="3105"/>
      <c r="BJ208" s="3101"/>
      <c r="BK208" s="3102"/>
      <c r="BL208" s="3102"/>
      <c r="BM208" s="3102"/>
      <c r="BN208" s="3103"/>
    </row>
    <row r="209" spans="2:66" ht="20.25" customHeight="1" x14ac:dyDescent="0.2">
      <c r="B209" s="3079">
        <f>B207+1</f>
        <v>97</v>
      </c>
      <c r="C209" s="3081"/>
      <c r="D209" s="3083"/>
      <c r="E209" s="3084"/>
      <c r="F209" s="3085"/>
      <c r="G209" s="3089"/>
      <c r="H209" s="3090"/>
      <c r="I209" s="1385"/>
      <c r="J209" s="1386"/>
      <c r="K209" s="1385"/>
      <c r="L209" s="1386"/>
      <c r="M209" s="3093"/>
      <c r="N209" s="3094"/>
      <c r="O209" s="3097"/>
      <c r="P209" s="3098"/>
      <c r="Q209" s="3098"/>
      <c r="R209" s="3090"/>
      <c r="S209" s="3058"/>
      <c r="T209" s="3059"/>
      <c r="U209" s="3059"/>
      <c r="V209" s="3059"/>
      <c r="W209" s="3060"/>
      <c r="X209" s="1405" t="s">
        <v>2341</v>
      </c>
      <c r="Z209" s="1406"/>
      <c r="AA209" s="1398"/>
      <c r="AB209" s="1399"/>
      <c r="AC209" s="1399"/>
      <c r="AD209" s="1399"/>
      <c r="AE209" s="1399"/>
      <c r="AF209" s="1399"/>
      <c r="AG209" s="1400"/>
      <c r="AH209" s="1398"/>
      <c r="AI209" s="1399"/>
      <c r="AJ209" s="1399"/>
      <c r="AK209" s="1399"/>
      <c r="AL209" s="1399"/>
      <c r="AM209" s="1399"/>
      <c r="AN209" s="1400"/>
      <c r="AO209" s="1398"/>
      <c r="AP209" s="1399"/>
      <c r="AQ209" s="1399"/>
      <c r="AR209" s="1399"/>
      <c r="AS209" s="1399"/>
      <c r="AT209" s="1399"/>
      <c r="AU209" s="1400"/>
      <c r="AV209" s="1398"/>
      <c r="AW209" s="1399"/>
      <c r="AX209" s="1399"/>
      <c r="AY209" s="1399"/>
      <c r="AZ209" s="1399"/>
      <c r="BA209" s="1399"/>
      <c r="BB209" s="1400"/>
      <c r="BC209" s="1398"/>
      <c r="BD209" s="1399"/>
      <c r="BE209" s="1401"/>
      <c r="BF209" s="3064"/>
      <c r="BG209" s="3065"/>
      <c r="BH209" s="3066"/>
      <c r="BI209" s="3067"/>
      <c r="BJ209" s="3068"/>
      <c r="BK209" s="3069"/>
      <c r="BL209" s="3069"/>
      <c r="BM209" s="3069"/>
      <c r="BN209" s="3070"/>
    </row>
    <row r="210" spans="2:66" ht="20.25" customHeight="1" x14ac:dyDescent="0.2">
      <c r="B210" s="3107"/>
      <c r="C210" s="3108"/>
      <c r="D210" s="3109"/>
      <c r="E210" s="3084"/>
      <c r="F210" s="3085"/>
      <c r="G210" s="3110"/>
      <c r="H210" s="3111"/>
      <c r="I210" s="1407"/>
      <c r="J210" s="1408">
        <f>G209</f>
        <v>0</v>
      </c>
      <c r="K210" s="1407"/>
      <c r="L210" s="1408">
        <f>M209</f>
        <v>0</v>
      </c>
      <c r="M210" s="3112"/>
      <c r="N210" s="3113"/>
      <c r="O210" s="3114"/>
      <c r="P210" s="3115"/>
      <c r="Q210" s="3115"/>
      <c r="R210" s="3111"/>
      <c r="S210" s="3058"/>
      <c r="T210" s="3059"/>
      <c r="U210" s="3059"/>
      <c r="V210" s="3059"/>
      <c r="W210" s="3060"/>
      <c r="X210" s="1402" t="s">
        <v>2344</v>
      </c>
      <c r="Y210" s="1403"/>
      <c r="Z210" s="1404"/>
      <c r="AA210" s="1390" t="str">
        <f>IF(AA209="","",VLOOKUP(AA209,'シフト記号表（従来型・ユニット型共通）'!$C$6:$L$47,10,FALSE))</f>
        <v/>
      </c>
      <c r="AB210" s="1391" t="str">
        <f>IF(AB209="","",VLOOKUP(AB209,'シフト記号表（従来型・ユニット型共通）'!$C$6:$L$47,10,FALSE))</f>
        <v/>
      </c>
      <c r="AC210" s="1391" t="str">
        <f>IF(AC209="","",VLOOKUP(AC209,'シフト記号表（従来型・ユニット型共通）'!$C$6:$L$47,10,FALSE))</f>
        <v/>
      </c>
      <c r="AD210" s="1391" t="str">
        <f>IF(AD209="","",VLOOKUP(AD209,'シフト記号表（従来型・ユニット型共通）'!$C$6:$L$47,10,FALSE))</f>
        <v/>
      </c>
      <c r="AE210" s="1391" t="str">
        <f>IF(AE209="","",VLOOKUP(AE209,'シフト記号表（従来型・ユニット型共通）'!$C$6:$L$47,10,FALSE))</f>
        <v/>
      </c>
      <c r="AF210" s="1391" t="str">
        <f>IF(AF209="","",VLOOKUP(AF209,'シフト記号表（従来型・ユニット型共通）'!$C$6:$L$47,10,FALSE))</f>
        <v/>
      </c>
      <c r="AG210" s="1392" t="str">
        <f>IF(AG209="","",VLOOKUP(AG209,'シフト記号表（従来型・ユニット型共通）'!$C$6:$L$47,10,FALSE))</f>
        <v/>
      </c>
      <c r="AH210" s="1390" t="str">
        <f>IF(AH209="","",VLOOKUP(AH209,'シフト記号表（従来型・ユニット型共通）'!$C$6:$L$47,10,FALSE))</f>
        <v/>
      </c>
      <c r="AI210" s="1391" t="str">
        <f>IF(AI209="","",VLOOKUP(AI209,'シフト記号表（従来型・ユニット型共通）'!$C$6:$L$47,10,FALSE))</f>
        <v/>
      </c>
      <c r="AJ210" s="1391" t="str">
        <f>IF(AJ209="","",VLOOKUP(AJ209,'シフト記号表（従来型・ユニット型共通）'!$C$6:$L$47,10,FALSE))</f>
        <v/>
      </c>
      <c r="AK210" s="1391" t="str">
        <f>IF(AK209="","",VLOOKUP(AK209,'シフト記号表（従来型・ユニット型共通）'!$C$6:$L$47,10,FALSE))</f>
        <v/>
      </c>
      <c r="AL210" s="1391" t="str">
        <f>IF(AL209="","",VLOOKUP(AL209,'シフト記号表（従来型・ユニット型共通）'!$C$6:$L$47,10,FALSE))</f>
        <v/>
      </c>
      <c r="AM210" s="1391" t="str">
        <f>IF(AM209="","",VLOOKUP(AM209,'シフト記号表（従来型・ユニット型共通）'!$C$6:$L$47,10,FALSE))</f>
        <v/>
      </c>
      <c r="AN210" s="1392" t="str">
        <f>IF(AN209="","",VLOOKUP(AN209,'シフト記号表（従来型・ユニット型共通）'!$C$6:$L$47,10,FALSE))</f>
        <v/>
      </c>
      <c r="AO210" s="1390" t="str">
        <f>IF(AO209="","",VLOOKUP(AO209,'シフト記号表（従来型・ユニット型共通）'!$C$6:$L$47,10,FALSE))</f>
        <v/>
      </c>
      <c r="AP210" s="1391" t="str">
        <f>IF(AP209="","",VLOOKUP(AP209,'シフト記号表（従来型・ユニット型共通）'!$C$6:$L$47,10,FALSE))</f>
        <v/>
      </c>
      <c r="AQ210" s="1391" t="str">
        <f>IF(AQ209="","",VLOOKUP(AQ209,'シフト記号表（従来型・ユニット型共通）'!$C$6:$L$47,10,FALSE))</f>
        <v/>
      </c>
      <c r="AR210" s="1391" t="str">
        <f>IF(AR209="","",VLOOKUP(AR209,'シフト記号表（従来型・ユニット型共通）'!$C$6:$L$47,10,FALSE))</f>
        <v/>
      </c>
      <c r="AS210" s="1391" t="str">
        <f>IF(AS209="","",VLOOKUP(AS209,'シフト記号表（従来型・ユニット型共通）'!$C$6:$L$47,10,FALSE))</f>
        <v/>
      </c>
      <c r="AT210" s="1391" t="str">
        <f>IF(AT209="","",VLOOKUP(AT209,'シフト記号表（従来型・ユニット型共通）'!$C$6:$L$47,10,FALSE))</f>
        <v/>
      </c>
      <c r="AU210" s="1392" t="str">
        <f>IF(AU209="","",VLOOKUP(AU209,'シフト記号表（従来型・ユニット型共通）'!$C$6:$L$47,10,FALSE))</f>
        <v/>
      </c>
      <c r="AV210" s="1390" t="str">
        <f>IF(AV209="","",VLOOKUP(AV209,'シフト記号表（従来型・ユニット型共通）'!$C$6:$L$47,10,FALSE))</f>
        <v/>
      </c>
      <c r="AW210" s="1391" t="str">
        <f>IF(AW209="","",VLOOKUP(AW209,'シフト記号表（従来型・ユニット型共通）'!$C$6:$L$47,10,FALSE))</f>
        <v/>
      </c>
      <c r="AX210" s="1391" t="str">
        <f>IF(AX209="","",VLOOKUP(AX209,'シフト記号表（従来型・ユニット型共通）'!$C$6:$L$47,10,FALSE))</f>
        <v/>
      </c>
      <c r="AY210" s="1391" t="str">
        <f>IF(AY209="","",VLOOKUP(AY209,'シフト記号表（従来型・ユニット型共通）'!$C$6:$L$47,10,FALSE))</f>
        <v/>
      </c>
      <c r="AZ210" s="1391" t="str">
        <f>IF(AZ209="","",VLOOKUP(AZ209,'シフト記号表（従来型・ユニット型共通）'!$C$6:$L$47,10,FALSE))</f>
        <v/>
      </c>
      <c r="BA210" s="1391" t="str">
        <f>IF(BA209="","",VLOOKUP(BA209,'シフト記号表（従来型・ユニット型共通）'!$C$6:$L$47,10,FALSE))</f>
        <v/>
      </c>
      <c r="BB210" s="1392" t="str">
        <f>IF(BB209="","",VLOOKUP(BB209,'シフト記号表（従来型・ユニット型共通）'!$C$6:$L$47,10,FALSE))</f>
        <v/>
      </c>
      <c r="BC210" s="1390" t="str">
        <f>IF(BC209="","",VLOOKUP(BC209,'シフト記号表（従来型・ユニット型共通）'!$C$6:$L$47,10,FALSE))</f>
        <v/>
      </c>
      <c r="BD210" s="1391" t="str">
        <f>IF(BD209="","",VLOOKUP(BD209,'シフト記号表（従来型・ユニット型共通）'!$C$6:$L$47,10,FALSE))</f>
        <v/>
      </c>
      <c r="BE210" s="1391" t="str">
        <f>IF(BE209="","",VLOOKUP(BE209,'シフト記号表（従来型・ユニット型共通）'!$C$6:$L$47,10,FALSE))</f>
        <v/>
      </c>
      <c r="BF210" s="3104">
        <f>IF($BI$3="４週",SUM(AA210:BB210),IF($BI$3="暦月",SUM(AA210:BE210),""))</f>
        <v>0</v>
      </c>
      <c r="BG210" s="3105"/>
      <c r="BH210" s="3106">
        <f>IF($BI$3="４週",BF210/4,IF($BI$3="暦月",(BF210/($BI$8/7)),""))</f>
        <v>0</v>
      </c>
      <c r="BI210" s="3105"/>
      <c r="BJ210" s="3101"/>
      <c r="BK210" s="3102"/>
      <c r="BL210" s="3102"/>
      <c r="BM210" s="3102"/>
      <c r="BN210" s="3103"/>
    </row>
    <row r="211" spans="2:66" ht="20.25" customHeight="1" x14ac:dyDescent="0.2">
      <c r="B211" s="3079">
        <f>B209+1</f>
        <v>98</v>
      </c>
      <c r="C211" s="3081"/>
      <c r="D211" s="3083"/>
      <c r="E211" s="3084"/>
      <c r="F211" s="3085"/>
      <c r="G211" s="3089"/>
      <c r="H211" s="3090"/>
      <c r="I211" s="1385"/>
      <c r="J211" s="1386"/>
      <c r="K211" s="1385"/>
      <c r="L211" s="1386"/>
      <c r="M211" s="3093"/>
      <c r="N211" s="3094"/>
      <c r="O211" s="3097"/>
      <c r="P211" s="3098"/>
      <c r="Q211" s="3098"/>
      <c r="R211" s="3090"/>
      <c r="S211" s="3058"/>
      <c r="T211" s="3059"/>
      <c r="U211" s="3059"/>
      <c r="V211" s="3059"/>
      <c r="W211" s="3060"/>
      <c r="X211" s="1405" t="s">
        <v>2341</v>
      </c>
      <c r="Z211" s="1406"/>
      <c r="AA211" s="1398"/>
      <c r="AB211" s="1399"/>
      <c r="AC211" s="1399"/>
      <c r="AD211" s="1399"/>
      <c r="AE211" s="1399"/>
      <c r="AF211" s="1399"/>
      <c r="AG211" s="1400"/>
      <c r="AH211" s="1398"/>
      <c r="AI211" s="1399"/>
      <c r="AJ211" s="1399"/>
      <c r="AK211" s="1399"/>
      <c r="AL211" s="1399"/>
      <c r="AM211" s="1399"/>
      <c r="AN211" s="1400"/>
      <c r="AO211" s="1398"/>
      <c r="AP211" s="1399"/>
      <c r="AQ211" s="1399"/>
      <c r="AR211" s="1399"/>
      <c r="AS211" s="1399"/>
      <c r="AT211" s="1399"/>
      <c r="AU211" s="1400"/>
      <c r="AV211" s="1398"/>
      <c r="AW211" s="1399"/>
      <c r="AX211" s="1399"/>
      <c r="AY211" s="1399"/>
      <c r="AZ211" s="1399"/>
      <c r="BA211" s="1399"/>
      <c r="BB211" s="1400"/>
      <c r="BC211" s="1398"/>
      <c r="BD211" s="1399"/>
      <c r="BE211" s="1401"/>
      <c r="BF211" s="3064"/>
      <c r="BG211" s="3065"/>
      <c r="BH211" s="3066"/>
      <c r="BI211" s="3067"/>
      <c r="BJ211" s="3068"/>
      <c r="BK211" s="3069"/>
      <c r="BL211" s="3069"/>
      <c r="BM211" s="3069"/>
      <c r="BN211" s="3070"/>
    </row>
    <row r="212" spans="2:66" ht="20.25" customHeight="1" x14ac:dyDescent="0.2">
      <c r="B212" s="3107"/>
      <c r="C212" s="3108"/>
      <c r="D212" s="3109"/>
      <c r="E212" s="3084"/>
      <c r="F212" s="3085"/>
      <c r="G212" s="3110"/>
      <c r="H212" s="3111"/>
      <c r="I212" s="1407"/>
      <c r="J212" s="1408">
        <f>G211</f>
        <v>0</v>
      </c>
      <c r="K212" s="1407"/>
      <c r="L212" s="1408">
        <f>M211</f>
        <v>0</v>
      </c>
      <c r="M212" s="3112"/>
      <c r="N212" s="3113"/>
      <c r="O212" s="3114"/>
      <c r="P212" s="3115"/>
      <c r="Q212" s="3115"/>
      <c r="R212" s="3111"/>
      <c r="S212" s="3058"/>
      <c r="T212" s="3059"/>
      <c r="U212" s="3059"/>
      <c r="V212" s="3059"/>
      <c r="W212" s="3060"/>
      <c r="X212" s="1402" t="s">
        <v>2344</v>
      </c>
      <c r="Y212" s="1403"/>
      <c r="Z212" s="1404"/>
      <c r="AA212" s="1390" t="str">
        <f>IF(AA211="","",VLOOKUP(AA211,'シフト記号表（従来型・ユニット型共通）'!$C$6:$L$47,10,FALSE))</f>
        <v/>
      </c>
      <c r="AB212" s="1391" t="str">
        <f>IF(AB211="","",VLOOKUP(AB211,'シフト記号表（従来型・ユニット型共通）'!$C$6:$L$47,10,FALSE))</f>
        <v/>
      </c>
      <c r="AC212" s="1391" t="str">
        <f>IF(AC211="","",VLOOKUP(AC211,'シフト記号表（従来型・ユニット型共通）'!$C$6:$L$47,10,FALSE))</f>
        <v/>
      </c>
      <c r="AD212" s="1391" t="str">
        <f>IF(AD211="","",VLOOKUP(AD211,'シフト記号表（従来型・ユニット型共通）'!$C$6:$L$47,10,FALSE))</f>
        <v/>
      </c>
      <c r="AE212" s="1391" t="str">
        <f>IF(AE211="","",VLOOKUP(AE211,'シフト記号表（従来型・ユニット型共通）'!$C$6:$L$47,10,FALSE))</f>
        <v/>
      </c>
      <c r="AF212" s="1391" t="str">
        <f>IF(AF211="","",VLOOKUP(AF211,'シフト記号表（従来型・ユニット型共通）'!$C$6:$L$47,10,FALSE))</f>
        <v/>
      </c>
      <c r="AG212" s="1392" t="str">
        <f>IF(AG211="","",VLOOKUP(AG211,'シフト記号表（従来型・ユニット型共通）'!$C$6:$L$47,10,FALSE))</f>
        <v/>
      </c>
      <c r="AH212" s="1390" t="str">
        <f>IF(AH211="","",VLOOKUP(AH211,'シフト記号表（従来型・ユニット型共通）'!$C$6:$L$47,10,FALSE))</f>
        <v/>
      </c>
      <c r="AI212" s="1391" t="str">
        <f>IF(AI211="","",VLOOKUP(AI211,'シフト記号表（従来型・ユニット型共通）'!$C$6:$L$47,10,FALSE))</f>
        <v/>
      </c>
      <c r="AJ212" s="1391" t="str">
        <f>IF(AJ211="","",VLOOKUP(AJ211,'シフト記号表（従来型・ユニット型共通）'!$C$6:$L$47,10,FALSE))</f>
        <v/>
      </c>
      <c r="AK212" s="1391" t="str">
        <f>IF(AK211="","",VLOOKUP(AK211,'シフト記号表（従来型・ユニット型共通）'!$C$6:$L$47,10,FALSE))</f>
        <v/>
      </c>
      <c r="AL212" s="1391" t="str">
        <f>IF(AL211="","",VLOOKUP(AL211,'シフト記号表（従来型・ユニット型共通）'!$C$6:$L$47,10,FALSE))</f>
        <v/>
      </c>
      <c r="AM212" s="1391" t="str">
        <f>IF(AM211="","",VLOOKUP(AM211,'シフト記号表（従来型・ユニット型共通）'!$C$6:$L$47,10,FALSE))</f>
        <v/>
      </c>
      <c r="AN212" s="1392" t="str">
        <f>IF(AN211="","",VLOOKUP(AN211,'シフト記号表（従来型・ユニット型共通）'!$C$6:$L$47,10,FALSE))</f>
        <v/>
      </c>
      <c r="AO212" s="1390" t="str">
        <f>IF(AO211="","",VLOOKUP(AO211,'シフト記号表（従来型・ユニット型共通）'!$C$6:$L$47,10,FALSE))</f>
        <v/>
      </c>
      <c r="AP212" s="1391" t="str">
        <f>IF(AP211="","",VLOOKUP(AP211,'シフト記号表（従来型・ユニット型共通）'!$C$6:$L$47,10,FALSE))</f>
        <v/>
      </c>
      <c r="AQ212" s="1391" t="str">
        <f>IF(AQ211="","",VLOOKUP(AQ211,'シフト記号表（従来型・ユニット型共通）'!$C$6:$L$47,10,FALSE))</f>
        <v/>
      </c>
      <c r="AR212" s="1391" t="str">
        <f>IF(AR211="","",VLOOKUP(AR211,'シフト記号表（従来型・ユニット型共通）'!$C$6:$L$47,10,FALSE))</f>
        <v/>
      </c>
      <c r="AS212" s="1391" t="str">
        <f>IF(AS211="","",VLOOKUP(AS211,'シフト記号表（従来型・ユニット型共通）'!$C$6:$L$47,10,FALSE))</f>
        <v/>
      </c>
      <c r="AT212" s="1391" t="str">
        <f>IF(AT211="","",VLOOKUP(AT211,'シフト記号表（従来型・ユニット型共通）'!$C$6:$L$47,10,FALSE))</f>
        <v/>
      </c>
      <c r="AU212" s="1392" t="str">
        <f>IF(AU211="","",VLOOKUP(AU211,'シフト記号表（従来型・ユニット型共通）'!$C$6:$L$47,10,FALSE))</f>
        <v/>
      </c>
      <c r="AV212" s="1390" t="str">
        <f>IF(AV211="","",VLOOKUP(AV211,'シフト記号表（従来型・ユニット型共通）'!$C$6:$L$47,10,FALSE))</f>
        <v/>
      </c>
      <c r="AW212" s="1391" t="str">
        <f>IF(AW211="","",VLOOKUP(AW211,'シフト記号表（従来型・ユニット型共通）'!$C$6:$L$47,10,FALSE))</f>
        <v/>
      </c>
      <c r="AX212" s="1391" t="str">
        <f>IF(AX211="","",VLOOKUP(AX211,'シフト記号表（従来型・ユニット型共通）'!$C$6:$L$47,10,FALSE))</f>
        <v/>
      </c>
      <c r="AY212" s="1391" t="str">
        <f>IF(AY211="","",VLOOKUP(AY211,'シフト記号表（従来型・ユニット型共通）'!$C$6:$L$47,10,FALSE))</f>
        <v/>
      </c>
      <c r="AZ212" s="1391" t="str">
        <f>IF(AZ211="","",VLOOKUP(AZ211,'シフト記号表（従来型・ユニット型共通）'!$C$6:$L$47,10,FALSE))</f>
        <v/>
      </c>
      <c r="BA212" s="1391" t="str">
        <f>IF(BA211="","",VLOOKUP(BA211,'シフト記号表（従来型・ユニット型共通）'!$C$6:$L$47,10,FALSE))</f>
        <v/>
      </c>
      <c r="BB212" s="1392" t="str">
        <f>IF(BB211="","",VLOOKUP(BB211,'シフト記号表（従来型・ユニット型共通）'!$C$6:$L$47,10,FALSE))</f>
        <v/>
      </c>
      <c r="BC212" s="1390" t="str">
        <f>IF(BC211="","",VLOOKUP(BC211,'シフト記号表（従来型・ユニット型共通）'!$C$6:$L$47,10,FALSE))</f>
        <v/>
      </c>
      <c r="BD212" s="1391" t="str">
        <f>IF(BD211="","",VLOOKUP(BD211,'シフト記号表（従来型・ユニット型共通）'!$C$6:$L$47,10,FALSE))</f>
        <v/>
      </c>
      <c r="BE212" s="1391" t="str">
        <f>IF(BE211="","",VLOOKUP(BE211,'シフト記号表（従来型・ユニット型共通）'!$C$6:$L$47,10,FALSE))</f>
        <v/>
      </c>
      <c r="BF212" s="3104">
        <f>IF($BI$3="４週",SUM(AA212:BB212),IF($BI$3="暦月",SUM(AA212:BE212),""))</f>
        <v>0</v>
      </c>
      <c r="BG212" s="3105"/>
      <c r="BH212" s="3106">
        <f>IF($BI$3="４週",BF212/4,IF($BI$3="暦月",(BF212/($BI$8/7)),""))</f>
        <v>0</v>
      </c>
      <c r="BI212" s="3105"/>
      <c r="BJ212" s="3101"/>
      <c r="BK212" s="3102"/>
      <c r="BL212" s="3102"/>
      <c r="BM212" s="3102"/>
      <c r="BN212" s="3103"/>
    </row>
    <row r="213" spans="2:66" ht="20.25" customHeight="1" x14ac:dyDescent="0.2">
      <c r="B213" s="3079">
        <f>B211+1</f>
        <v>99</v>
      </c>
      <c r="C213" s="3081"/>
      <c r="D213" s="3083"/>
      <c r="E213" s="3084"/>
      <c r="F213" s="3085"/>
      <c r="G213" s="3089"/>
      <c r="H213" s="3090"/>
      <c r="I213" s="1385"/>
      <c r="J213" s="1386"/>
      <c r="K213" s="1385"/>
      <c r="L213" s="1386"/>
      <c r="M213" s="3093"/>
      <c r="N213" s="3094"/>
      <c r="O213" s="3097"/>
      <c r="P213" s="3098"/>
      <c r="Q213" s="3098"/>
      <c r="R213" s="3090"/>
      <c r="S213" s="3058"/>
      <c r="T213" s="3059"/>
      <c r="U213" s="3059"/>
      <c r="V213" s="3059"/>
      <c r="W213" s="3060"/>
      <c r="X213" s="1405" t="s">
        <v>2341</v>
      </c>
      <c r="Z213" s="1406"/>
      <c r="AA213" s="1398"/>
      <c r="AB213" s="1399"/>
      <c r="AC213" s="1399"/>
      <c r="AD213" s="1399"/>
      <c r="AE213" s="1399"/>
      <c r="AF213" s="1399"/>
      <c r="AG213" s="1400"/>
      <c r="AH213" s="1398"/>
      <c r="AI213" s="1399"/>
      <c r="AJ213" s="1399"/>
      <c r="AK213" s="1399"/>
      <c r="AL213" s="1399"/>
      <c r="AM213" s="1399"/>
      <c r="AN213" s="1400"/>
      <c r="AO213" s="1398"/>
      <c r="AP213" s="1399"/>
      <c r="AQ213" s="1399"/>
      <c r="AR213" s="1399"/>
      <c r="AS213" s="1399"/>
      <c r="AT213" s="1399"/>
      <c r="AU213" s="1400"/>
      <c r="AV213" s="1398"/>
      <c r="AW213" s="1399"/>
      <c r="AX213" s="1399"/>
      <c r="AY213" s="1399"/>
      <c r="AZ213" s="1399"/>
      <c r="BA213" s="1399"/>
      <c r="BB213" s="1400"/>
      <c r="BC213" s="1398"/>
      <c r="BD213" s="1399"/>
      <c r="BE213" s="1401"/>
      <c r="BF213" s="3064"/>
      <c r="BG213" s="3065"/>
      <c r="BH213" s="3066"/>
      <c r="BI213" s="3067"/>
      <c r="BJ213" s="3068"/>
      <c r="BK213" s="3069"/>
      <c r="BL213" s="3069"/>
      <c r="BM213" s="3069"/>
      <c r="BN213" s="3070"/>
    </row>
    <row r="214" spans="2:66" ht="20.25" customHeight="1" x14ac:dyDescent="0.2">
      <c r="B214" s="3107"/>
      <c r="C214" s="3108"/>
      <c r="D214" s="3109"/>
      <c r="E214" s="3084"/>
      <c r="F214" s="3085"/>
      <c r="G214" s="3110"/>
      <c r="H214" s="3111"/>
      <c r="I214" s="1407"/>
      <c r="J214" s="1408">
        <f>G213</f>
        <v>0</v>
      </c>
      <c r="K214" s="1407"/>
      <c r="L214" s="1408">
        <f>M213</f>
        <v>0</v>
      </c>
      <c r="M214" s="3112"/>
      <c r="N214" s="3113"/>
      <c r="O214" s="3114"/>
      <c r="P214" s="3115"/>
      <c r="Q214" s="3115"/>
      <c r="R214" s="3111"/>
      <c r="S214" s="3058"/>
      <c r="T214" s="3059"/>
      <c r="U214" s="3059"/>
      <c r="V214" s="3059"/>
      <c r="W214" s="3060"/>
      <c r="X214" s="1402" t="s">
        <v>2344</v>
      </c>
      <c r="Y214" s="1403"/>
      <c r="Z214" s="1404"/>
      <c r="AA214" s="1390" t="str">
        <f>IF(AA213="","",VLOOKUP(AA213,'シフト記号表（従来型・ユニット型共通）'!$C$6:$L$47,10,FALSE))</f>
        <v/>
      </c>
      <c r="AB214" s="1391" t="str">
        <f>IF(AB213="","",VLOOKUP(AB213,'シフト記号表（従来型・ユニット型共通）'!$C$6:$L$47,10,FALSE))</f>
        <v/>
      </c>
      <c r="AC214" s="1391" t="str">
        <f>IF(AC213="","",VLOOKUP(AC213,'シフト記号表（従来型・ユニット型共通）'!$C$6:$L$47,10,FALSE))</f>
        <v/>
      </c>
      <c r="AD214" s="1391" t="str">
        <f>IF(AD213="","",VLOOKUP(AD213,'シフト記号表（従来型・ユニット型共通）'!$C$6:$L$47,10,FALSE))</f>
        <v/>
      </c>
      <c r="AE214" s="1391" t="str">
        <f>IF(AE213="","",VLOOKUP(AE213,'シフト記号表（従来型・ユニット型共通）'!$C$6:$L$47,10,FALSE))</f>
        <v/>
      </c>
      <c r="AF214" s="1391" t="str">
        <f>IF(AF213="","",VLOOKUP(AF213,'シフト記号表（従来型・ユニット型共通）'!$C$6:$L$47,10,FALSE))</f>
        <v/>
      </c>
      <c r="AG214" s="1392" t="str">
        <f>IF(AG213="","",VLOOKUP(AG213,'シフト記号表（従来型・ユニット型共通）'!$C$6:$L$47,10,FALSE))</f>
        <v/>
      </c>
      <c r="AH214" s="1390" t="str">
        <f>IF(AH213="","",VLOOKUP(AH213,'シフト記号表（従来型・ユニット型共通）'!$C$6:$L$47,10,FALSE))</f>
        <v/>
      </c>
      <c r="AI214" s="1391" t="str">
        <f>IF(AI213="","",VLOOKUP(AI213,'シフト記号表（従来型・ユニット型共通）'!$C$6:$L$47,10,FALSE))</f>
        <v/>
      </c>
      <c r="AJ214" s="1391" t="str">
        <f>IF(AJ213="","",VLOOKUP(AJ213,'シフト記号表（従来型・ユニット型共通）'!$C$6:$L$47,10,FALSE))</f>
        <v/>
      </c>
      <c r="AK214" s="1391" t="str">
        <f>IF(AK213="","",VLOOKUP(AK213,'シフト記号表（従来型・ユニット型共通）'!$C$6:$L$47,10,FALSE))</f>
        <v/>
      </c>
      <c r="AL214" s="1391" t="str">
        <f>IF(AL213="","",VLOOKUP(AL213,'シフト記号表（従来型・ユニット型共通）'!$C$6:$L$47,10,FALSE))</f>
        <v/>
      </c>
      <c r="AM214" s="1391" t="str">
        <f>IF(AM213="","",VLOOKUP(AM213,'シフト記号表（従来型・ユニット型共通）'!$C$6:$L$47,10,FALSE))</f>
        <v/>
      </c>
      <c r="AN214" s="1392" t="str">
        <f>IF(AN213="","",VLOOKUP(AN213,'シフト記号表（従来型・ユニット型共通）'!$C$6:$L$47,10,FALSE))</f>
        <v/>
      </c>
      <c r="AO214" s="1390" t="str">
        <f>IF(AO213="","",VLOOKUP(AO213,'シフト記号表（従来型・ユニット型共通）'!$C$6:$L$47,10,FALSE))</f>
        <v/>
      </c>
      <c r="AP214" s="1391" t="str">
        <f>IF(AP213="","",VLOOKUP(AP213,'シフト記号表（従来型・ユニット型共通）'!$C$6:$L$47,10,FALSE))</f>
        <v/>
      </c>
      <c r="AQ214" s="1391" t="str">
        <f>IF(AQ213="","",VLOOKUP(AQ213,'シフト記号表（従来型・ユニット型共通）'!$C$6:$L$47,10,FALSE))</f>
        <v/>
      </c>
      <c r="AR214" s="1391" t="str">
        <f>IF(AR213="","",VLOOKUP(AR213,'シフト記号表（従来型・ユニット型共通）'!$C$6:$L$47,10,FALSE))</f>
        <v/>
      </c>
      <c r="AS214" s="1391" t="str">
        <f>IF(AS213="","",VLOOKUP(AS213,'シフト記号表（従来型・ユニット型共通）'!$C$6:$L$47,10,FALSE))</f>
        <v/>
      </c>
      <c r="AT214" s="1391" t="str">
        <f>IF(AT213="","",VLOOKUP(AT213,'シフト記号表（従来型・ユニット型共通）'!$C$6:$L$47,10,FALSE))</f>
        <v/>
      </c>
      <c r="AU214" s="1392" t="str">
        <f>IF(AU213="","",VLOOKUP(AU213,'シフト記号表（従来型・ユニット型共通）'!$C$6:$L$47,10,FALSE))</f>
        <v/>
      </c>
      <c r="AV214" s="1390" t="str">
        <f>IF(AV213="","",VLOOKUP(AV213,'シフト記号表（従来型・ユニット型共通）'!$C$6:$L$47,10,FALSE))</f>
        <v/>
      </c>
      <c r="AW214" s="1391" t="str">
        <f>IF(AW213="","",VLOOKUP(AW213,'シフト記号表（従来型・ユニット型共通）'!$C$6:$L$47,10,FALSE))</f>
        <v/>
      </c>
      <c r="AX214" s="1391" t="str">
        <f>IF(AX213="","",VLOOKUP(AX213,'シフト記号表（従来型・ユニット型共通）'!$C$6:$L$47,10,FALSE))</f>
        <v/>
      </c>
      <c r="AY214" s="1391" t="str">
        <f>IF(AY213="","",VLOOKUP(AY213,'シフト記号表（従来型・ユニット型共通）'!$C$6:$L$47,10,FALSE))</f>
        <v/>
      </c>
      <c r="AZ214" s="1391" t="str">
        <f>IF(AZ213="","",VLOOKUP(AZ213,'シフト記号表（従来型・ユニット型共通）'!$C$6:$L$47,10,FALSE))</f>
        <v/>
      </c>
      <c r="BA214" s="1391" t="str">
        <f>IF(BA213="","",VLOOKUP(BA213,'シフト記号表（従来型・ユニット型共通）'!$C$6:$L$47,10,FALSE))</f>
        <v/>
      </c>
      <c r="BB214" s="1392" t="str">
        <f>IF(BB213="","",VLOOKUP(BB213,'シフト記号表（従来型・ユニット型共通）'!$C$6:$L$47,10,FALSE))</f>
        <v/>
      </c>
      <c r="BC214" s="1390" t="str">
        <f>IF(BC213="","",VLOOKUP(BC213,'シフト記号表（従来型・ユニット型共通）'!$C$6:$L$47,10,FALSE))</f>
        <v/>
      </c>
      <c r="BD214" s="1391" t="str">
        <f>IF(BD213="","",VLOOKUP(BD213,'シフト記号表（従来型・ユニット型共通）'!$C$6:$L$47,10,FALSE))</f>
        <v/>
      </c>
      <c r="BE214" s="1391" t="str">
        <f>IF(BE213="","",VLOOKUP(BE213,'シフト記号表（従来型・ユニット型共通）'!$C$6:$L$47,10,FALSE))</f>
        <v/>
      </c>
      <c r="BF214" s="3104">
        <f>IF($BI$3="４週",SUM(AA214:BB214),IF($BI$3="暦月",SUM(AA214:BE214),""))</f>
        <v>0</v>
      </c>
      <c r="BG214" s="3105"/>
      <c r="BH214" s="3106">
        <f>IF($BI$3="４週",BF214/4,IF($BI$3="暦月",(BF214/($BI$8/7)),""))</f>
        <v>0</v>
      </c>
      <c r="BI214" s="3105"/>
      <c r="BJ214" s="3101"/>
      <c r="BK214" s="3102"/>
      <c r="BL214" s="3102"/>
      <c r="BM214" s="3102"/>
      <c r="BN214" s="3103"/>
    </row>
    <row r="215" spans="2:66" ht="20.25" customHeight="1" x14ac:dyDescent="0.2">
      <c r="B215" s="3079">
        <f>B213+1</f>
        <v>100</v>
      </c>
      <c r="C215" s="3081"/>
      <c r="D215" s="3083"/>
      <c r="E215" s="3084"/>
      <c r="F215" s="3085"/>
      <c r="G215" s="3089"/>
      <c r="H215" s="3090"/>
      <c r="I215" s="1393"/>
      <c r="J215" s="1394"/>
      <c r="K215" s="1393"/>
      <c r="L215" s="1394"/>
      <c r="M215" s="3093"/>
      <c r="N215" s="3094"/>
      <c r="O215" s="3097"/>
      <c r="P215" s="3098"/>
      <c r="Q215" s="3098"/>
      <c r="R215" s="3090"/>
      <c r="S215" s="3058"/>
      <c r="T215" s="3059"/>
      <c r="U215" s="3059"/>
      <c r="V215" s="3059"/>
      <c r="W215" s="3060"/>
      <c r="X215" s="1395" t="s">
        <v>2341</v>
      </c>
      <c r="Y215" s="1396"/>
      <c r="Z215" s="1397"/>
      <c r="AA215" s="1398"/>
      <c r="AB215" s="1399"/>
      <c r="AC215" s="1399"/>
      <c r="AD215" s="1399"/>
      <c r="AE215" s="1399"/>
      <c r="AF215" s="1399"/>
      <c r="AG215" s="1400"/>
      <c r="AH215" s="1398"/>
      <c r="AI215" s="1399"/>
      <c r="AJ215" s="1399"/>
      <c r="AK215" s="1399"/>
      <c r="AL215" s="1399"/>
      <c r="AM215" s="1399"/>
      <c r="AN215" s="1400"/>
      <c r="AO215" s="1398"/>
      <c r="AP215" s="1399"/>
      <c r="AQ215" s="1399"/>
      <c r="AR215" s="1399"/>
      <c r="AS215" s="1399"/>
      <c r="AT215" s="1399"/>
      <c r="AU215" s="1400"/>
      <c r="AV215" s="1398"/>
      <c r="AW215" s="1399"/>
      <c r="AX215" s="1399"/>
      <c r="AY215" s="1399"/>
      <c r="AZ215" s="1399"/>
      <c r="BA215" s="1399"/>
      <c r="BB215" s="1400"/>
      <c r="BC215" s="1398"/>
      <c r="BD215" s="1399"/>
      <c r="BE215" s="1401"/>
      <c r="BF215" s="3064"/>
      <c r="BG215" s="3065"/>
      <c r="BH215" s="3066"/>
      <c r="BI215" s="3067"/>
      <c r="BJ215" s="3068"/>
      <c r="BK215" s="3069"/>
      <c r="BL215" s="3069"/>
      <c r="BM215" s="3069"/>
      <c r="BN215" s="3070"/>
    </row>
    <row r="216" spans="2:66" ht="20.25" customHeight="1" thickBot="1" x14ac:dyDescent="0.25">
      <c r="B216" s="3080"/>
      <c r="C216" s="3082"/>
      <c r="D216" s="3086"/>
      <c r="E216" s="3087"/>
      <c r="F216" s="3088"/>
      <c r="G216" s="3091"/>
      <c r="H216" s="3092"/>
      <c r="I216" s="1412"/>
      <c r="J216" s="1413">
        <f>G215</f>
        <v>0</v>
      </c>
      <c r="K216" s="1412"/>
      <c r="L216" s="1413">
        <f>M215</f>
        <v>0</v>
      </c>
      <c r="M216" s="3095"/>
      <c r="N216" s="3096"/>
      <c r="O216" s="3099"/>
      <c r="P216" s="3100"/>
      <c r="Q216" s="3100"/>
      <c r="R216" s="3092"/>
      <c r="S216" s="3061"/>
      <c r="T216" s="3062"/>
      <c r="U216" s="3062"/>
      <c r="V216" s="3062"/>
      <c r="W216" s="3063"/>
      <c r="X216" s="1414" t="s">
        <v>2344</v>
      </c>
      <c r="Y216" s="1415"/>
      <c r="Z216" s="1416"/>
      <c r="AA216" s="1417" t="str">
        <f>IF(AA215="","",VLOOKUP(AA215,'シフト記号表（従来型・ユニット型共通）'!$C$6:$L$47,10,FALSE))</f>
        <v/>
      </c>
      <c r="AB216" s="1418" t="str">
        <f>IF(AB215="","",VLOOKUP(AB215,'シフト記号表（従来型・ユニット型共通）'!$C$6:$L$47,10,FALSE))</f>
        <v/>
      </c>
      <c r="AC216" s="1418" t="str">
        <f>IF(AC215="","",VLOOKUP(AC215,'シフト記号表（従来型・ユニット型共通）'!$C$6:$L$47,10,FALSE))</f>
        <v/>
      </c>
      <c r="AD216" s="1418" t="str">
        <f>IF(AD215="","",VLOOKUP(AD215,'シフト記号表（従来型・ユニット型共通）'!$C$6:$L$47,10,FALSE))</f>
        <v/>
      </c>
      <c r="AE216" s="1418" t="str">
        <f>IF(AE215="","",VLOOKUP(AE215,'シフト記号表（従来型・ユニット型共通）'!$C$6:$L$47,10,FALSE))</f>
        <v/>
      </c>
      <c r="AF216" s="1418" t="str">
        <f>IF(AF215="","",VLOOKUP(AF215,'シフト記号表（従来型・ユニット型共通）'!$C$6:$L$47,10,FALSE))</f>
        <v/>
      </c>
      <c r="AG216" s="1419" t="str">
        <f>IF(AG215="","",VLOOKUP(AG215,'シフト記号表（従来型・ユニット型共通）'!$C$6:$L$47,10,FALSE))</f>
        <v/>
      </c>
      <c r="AH216" s="1417" t="str">
        <f>IF(AH215="","",VLOOKUP(AH215,'シフト記号表（従来型・ユニット型共通）'!$C$6:$L$47,10,FALSE))</f>
        <v/>
      </c>
      <c r="AI216" s="1418" t="str">
        <f>IF(AI215="","",VLOOKUP(AI215,'シフト記号表（従来型・ユニット型共通）'!$C$6:$L$47,10,FALSE))</f>
        <v/>
      </c>
      <c r="AJ216" s="1418" t="str">
        <f>IF(AJ215="","",VLOOKUP(AJ215,'シフト記号表（従来型・ユニット型共通）'!$C$6:$L$47,10,FALSE))</f>
        <v/>
      </c>
      <c r="AK216" s="1418" t="str">
        <f>IF(AK215="","",VLOOKUP(AK215,'シフト記号表（従来型・ユニット型共通）'!$C$6:$L$47,10,FALSE))</f>
        <v/>
      </c>
      <c r="AL216" s="1418" t="str">
        <f>IF(AL215="","",VLOOKUP(AL215,'シフト記号表（従来型・ユニット型共通）'!$C$6:$L$47,10,FALSE))</f>
        <v/>
      </c>
      <c r="AM216" s="1418" t="str">
        <f>IF(AM215="","",VLOOKUP(AM215,'シフト記号表（従来型・ユニット型共通）'!$C$6:$L$47,10,FALSE))</f>
        <v/>
      </c>
      <c r="AN216" s="1419" t="str">
        <f>IF(AN215="","",VLOOKUP(AN215,'シフト記号表（従来型・ユニット型共通）'!$C$6:$L$47,10,FALSE))</f>
        <v/>
      </c>
      <c r="AO216" s="1417" t="str">
        <f>IF(AO215="","",VLOOKUP(AO215,'シフト記号表（従来型・ユニット型共通）'!$C$6:$L$47,10,FALSE))</f>
        <v/>
      </c>
      <c r="AP216" s="1418" t="str">
        <f>IF(AP215="","",VLOOKUP(AP215,'シフト記号表（従来型・ユニット型共通）'!$C$6:$L$47,10,FALSE))</f>
        <v/>
      </c>
      <c r="AQ216" s="1418" t="str">
        <f>IF(AQ215="","",VLOOKUP(AQ215,'シフト記号表（従来型・ユニット型共通）'!$C$6:$L$47,10,FALSE))</f>
        <v/>
      </c>
      <c r="AR216" s="1418" t="str">
        <f>IF(AR215="","",VLOOKUP(AR215,'シフト記号表（従来型・ユニット型共通）'!$C$6:$L$47,10,FALSE))</f>
        <v/>
      </c>
      <c r="AS216" s="1418" t="str">
        <f>IF(AS215="","",VLOOKUP(AS215,'シフト記号表（従来型・ユニット型共通）'!$C$6:$L$47,10,FALSE))</f>
        <v/>
      </c>
      <c r="AT216" s="1418" t="str">
        <f>IF(AT215="","",VLOOKUP(AT215,'シフト記号表（従来型・ユニット型共通）'!$C$6:$L$47,10,FALSE))</f>
        <v/>
      </c>
      <c r="AU216" s="1419" t="str">
        <f>IF(AU215="","",VLOOKUP(AU215,'シフト記号表（従来型・ユニット型共通）'!$C$6:$L$47,10,FALSE))</f>
        <v/>
      </c>
      <c r="AV216" s="1417" t="str">
        <f>IF(AV215="","",VLOOKUP(AV215,'シフト記号表（従来型・ユニット型共通）'!$C$6:$L$47,10,FALSE))</f>
        <v/>
      </c>
      <c r="AW216" s="1418" t="str">
        <f>IF(AW215="","",VLOOKUP(AW215,'シフト記号表（従来型・ユニット型共通）'!$C$6:$L$47,10,FALSE))</f>
        <v/>
      </c>
      <c r="AX216" s="1418" t="str">
        <f>IF(AX215="","",VLOOKUP(AX215,'シフト記号表（従来型・ユニット型共通）'!$C$6:$L$47,10,FALSE))</f>
        <v/>
      </c>
      <c r="AY216" s="1418" t="str">
        <f>IF(AY215="","",VLOOKUP(AY215,'シフト記号表（従来型・ユニット型共通）'!$C$6:$L$47,10,FALSE))</f>
        <v/>
      </c>
      <c r="AZ216" s="1418" t="str">
        <f>IF(AZ215="","",VLOOKUP(AZ215,'シフト記号表（従来型・ユニット型共通）'!$C$6:$L$47,10,FALSE))</f>
        <v/>
      </c>
      <c r="BA216" s="1418" t="str">
        <f>IF(BA215="","",VLOOKUP(BA215,'シフト記号表（従来型・ユニット型共通）'!$C$6:$L$47,10,FALSE))</f>
        <v/>
      </c>
      <c r="BB216" s="1419" t="str">
        <f>IF(BB215="","",VLOOKUP(BB215,'シフト記号表（従来型・ユニット型共通）'!$C$6:$L$47,10,FALSE))</f>
        <v/>
      </c>
      <c r="BC216" s="1417" t="str">
        <f>IF(BC215="","",VLOOKUP(BC215,'シフト記号表（従来型・ユニット型共通）'!$C$6:$L$47,10,FALSE))</f>
        <v/>
      </c>
      <c r="BD216" s="1418" t="str">
        <f>IF(BD215="","",VLOOKUP(BD215,'シフト記号表（従来型・ユニット型共通）'!$C$6:$L$47,10,FALSE))</f>
        <v/>
      </c>
      <c r="BE216" s="1418" t="str">
        <f>IF(BE215="","",VLOOKUP(BE215,'シフト記号表（従来型・ユニット型共通）'!$C$6:$L$47,10,FALSE))</f>
        <v/>
      </c>
      <c r="BF216" s="3074">
        <f>IF($BI$3="４週",SUM(AA216:BB216),IF($BI$3="暦月",SUM(AA216:BE216),""))</f>
        <v>0</v>
      </c>
      <c r="BG216" s="3075"/>
      <c r="BH216" s="3076">
        <f>IF($BI$3="４週",BF216/4,IF($BI$3="暦月",(BF216/($BI$8/7)),""))</f>
        <v>0</v>
      </c>
      <c r="BI216" s="3075"/>
      <c r="BJ216" s="3071"/>
      <c r="BK216" s="3072"/>
      <c r="BL216" s="3072"/>
      <c r="BM216" s="3072"/>
      <c r="BN216" s="3073"/>
    </row>
    <row r="217" spans="2:66" ht="20.25" customHeight="1" x14ac:dyDescent="0.2">
      <c r="B217" s="1421"/>
      <c r="C217" s="1421"/>
      <c r="D217" s="1421"/>
      <c r="E217" s="1421"/>
      <c r="F217" s="1421"/>
      <c r="G217" s="1422"/>
      <c r="H217" s="1422"/>
      <c r="I217" s="1422"/>
      <c r="J217" s="1422"/>
      <c r="K217" s="1422"/>
      <c r="L217" s="1422"/>
      <c r="M217" s="1423"/>
      <c r="N217" s="1423"/>
      <c r="O217" s="1422"/>
      <c r="P217" s="1422"/>
      <c r="Q217" s="1422"/>
      <c r="R217" s="1422"/>
      <c r="S217" s="1424"/>
      <c r="T217" s="1424"/>
      <c r="U217" s="1424"/>
      <c r="V217" s="1425"/>
      <c r="W217" s="1425"/>
      <c r="X217" s="1425"/>
      <c r="Y217" s="1426"/>
      <c r="Z217" s="1427"/>
      <c r="AA217" s="1428"/>
      <c r="AB217" s="1428"/>
      <c r="AC217" s="1428"/>
      <c r="AD217" s="1428"/>
      <c r="AE217" s="1428"/>
      <c r="AF217" s="1428"/>
      <c r="AG217" s="1428"/>
      <c r="AH217" s="1428"/>
      <c r="AI217" s="1428"/>
      <c r="AJ217" s="1428"/>
      <c r="AK217" s="1428"/>
      <c r="AL217" s="1428"/>
      <c r="AM217" s="1428"/>
      <c r="AN217" s="1428"/>
      <c r="AO217" s="1428"/>
      <c r="AP217" s="1428"/>
      <c r="AQ217" s="1428"/>
      <c r="AR217" s="1428"/>
      <c r="AS217" s="1428"/>
      <c r="AT217" s="1428"/>
      <c r="AU217" s="1428"/>
      <c r="AV217" s="1428"/>
      <c r="AW217" s="1428"/>
      <c r="AX217" s="1428"/>
      <c r="AY217" s="1428"/>
      <c r="AZ217" s="1428"/>
      <c r="BA217" s="1428"/>
      <c r="BB217" s="1428"/>
      <c r="BC217" s="1428"/>
      <c r="BD217" s="1428"/>
      <c r="BE217" s="1428"/>
      <c r="BF217" s="1428"/>
      <c r="BG217" s="1428"/>
      <c r="BH217" s="1429"/>
      <c r="BI217" s="1429"/>
      <c r="BJ217" s="1424"/>
      <c r="BK217" s="1424"/>
      <c r="BL217" s="1424"/>
      <c r="BM217" s="1424"/>
      <c r="BN217" s="1424"/>
    </row>
    <row r="218" spans="2:66" ht="20.25" customHeight="1" x14ac:dyDescent="0.2">
      <c r="B218" s="1421"/>
      <c r="C218" s="1421"/>
      <c r="D218" s="1421"/>
      <c r="E218" s="1421"/>
      <c r="F218" s="1421"/>
      <c r="G218" s="1422"/>
      <c r="H218" s="1422"/>
      <c r="I218" s="1422"/>
      <c r="J218" s="1422"/>
      <c r="K218" s="1422"/>
      <c r="L218" s="1422"/>
      <c r="M218" s="1430"/>
      <c r="N218" s="1348" t="s">
        <v>2402</v>
      </c>
      <c r="O218" s="1348"/>
      <c r="P218" s="1348"/>
      <c r="Q218" s="1348"/>
      <c r="R218" s="1348"/>
      <c r="S218" s="1348"/>
      <c r="T218" s="1348"/>
      <c r="U218" s="1348"/>
      <c r="V218" s="1348"/>
      <c r="W218" s="1348"/>
      <c r="X218" s="1353"/>
      <c r="Y218" s="1348"/>
      <c r="Z218" s="1348"/>
      <c r="AA218" s="1348"/>
      <c r="AB218" s="1348"/>
      <c r="AC218" s="1348"/>
      <c r="AD218" s="1431"/>
      <c r="AE218" s="1431"/>
      <c r="AF218" s="1431"/>
      <c r="AG218" s="1431"/>
      <c r="AH218" s="1431"/>
      <c r="AI218" s="1431"/>
      <c r="AJ218" s="1431"/>
      <c r="AK218" s="1431"/>
      <c r="AL218" s="1431"/>
      <c r="AM218" s="1431"/>
      <c r="AN218" s="1431"/>
      <c r="AO218" s="1431"/>
      <c r="AP218" s="1431"/>
      <c r="AQ218" s="1431"/>
      <c r="AR218" s="1431"/>
      <c r="AS218" s="1431"/>
      <c r="AT218" s="1431"/>
      <c r="AU218" s="1431"/>
      <c r="AV218" s="1431"/>
      <c r="AW218" s="1431"/>
      <c r="AX218" s="1431"/>
      <c r="AY218" s="1431"/>
      <c r="AZ218" s="1431"/>
      <c r="BA218" s="1431"/>
      <c r="BB218" s="1431"/>
      <c r="BC218" s="1431"/>
      <c r="BD218" s="1431"/>
      <c r="BE218" s="1431"/>
      <c r="BF218" s="1431"/>
      <c r="BG218" s="1431"/>
      <c r="BH218" s="1432"/>
      <c r="BI218" s="1429"/>
      <c r="BJ218" s="1424"/>
      <c r="BK218" s="1424"/>
      <c r="BL218" s="1424"/>
      <c r="BM218" s="1424"/>
      <c r="BN218" s="1424"/>
    </row>
    <row r="219" spans="2:66" ht="20.25" customHeight="1" x14ac:dyDescent="0.2">
      <c r="B219" s="1421"/>
      <c r="C219" s="1421"/>
      <c r="D219" s="1421"/>
      <c r="E219" s="1421"/>
      <c r="F219" s="1421"/>
      <c r="G219" s="1422"/>
      <c r="H219" s="1422"/>
      <c r="I219" s="1422"/>
      <c r="J219" s="1422"/>
      <c r="K219" s="1422"/>
      <c r="L219" s="1422"/>
      <c r="M219" s="1430"/>
      <c r="N219" s="1348"/>
      <c r="O219" s="1348" t="s">
        <v>2403</v>
      </c>
      <c r="P219" s="1348"/>
      <c r="Q219" s="1348"/>
      <c r="R219" s="1348"/>
      <c r="S219" s="1348"/>
      <c r="T219" s="1348"/>
      <c r="U219" s="1348"/>
      <c r="V219" s="1348"/>
      <c r="W219" s="1348"/>
      <c r="X219" s="1353"/>
      <c r="Y219" s="1348"/>
      <c r="Z219" s="1348"/>
      <c r="AA219" s="1348"/>
      <c r="AB219" s="1348"/>
      <c r="AC219" s="1348"/>
      <c r="AD219" s="1431"/>
      <c r="AE219" s="1348" t="s">
        <v>2404</v>
      </c>
      <c r="AF219" s="1348"/>
      <c r="AG219" s="1348"/>
      <c r="AH219" s="1348"/>
      <c r="AI219" s="1348"/>
      <c r="AJ219" s="1348"/>
      <c r="AK219" s="1348"/>
      <c r="AL219" s="1348"/>
      <c r="AM219" s="1348"/>
      <c r="AN219" s="1353"/>
      <c r="AO219" s="1348"/>
      <c r="AP219" s="1348"/>
      <c r="AQ219" s="1348"/>
      <c r="AR219" s="1348"/>
      <c r="AS219" s="1431"/>
      <c r="AT219" s="1431"/>
      <c r="AU219" s="1348" t="s">
        <v>2405</v>
      </c>
      <c r="AV219" s="1431"/>
      <c r="AW219" s="1431"/>
      <c r="AX219" s="1431"/>
      <c r="AY219" s="1431"/>
      <c r="AZ219" s="1431"/>
      <c r="BA219" s="1431"/>
      <c r="BB219" s="1431"/>
      <c r="BC219" s="1431"/>
      <c r="BD219" s="1431"/>
      <c r="BE219" s="1431"/>
      <c r="BF219" s="1431"/>
      <c r="BG219" s="1431"/>
      <c r="BH219" s="1432"/>
      <c r="BI219" s="1429"/>
      <c r="BJ219" s="3077"/>
      <c r="BK219" s="3077"/>
      <c r="BL219" s="3077"/>
      <c r="BM219" s="3077"/>
      <c r="BN219" s="1424"/>
    </row>
    <row r="220" spans="2:66" ht="20.25" customHeight="1" x14ac:dyDescent="0.2">
      <c r="B220" s="1421"/>
      <c r="C220" s="1421"/>
      <c r="D220" s="1421"/>
      <c r="E220" s="1421"/>
      <c r="F220" s="1421"/>
      <c r="G220" s="1422"/>
      <c r="H220" s="1422"/>
      <c r="I220" s="1422"/>
      <c r="J220" s="1422"/>
      <c r="K220" s="1422"/>
      <c r="L220" s="1422"/>
      <c r="M220" s="1430"/>
      <c r="N220" s="1348"/>
      <c r="O220" s="3033" t="s">
        <v>2406</v>
      </c>
      <c r="P220" s="3033"/>
      <c r="Q220" s="3033" t="s">
        <v>2407</v>
      </c>
      <c r="R220" s="3033"/>
      <c r="S220" s="3033"/>
      <c r="T220" s="3033"/>
      <c r="U220" s="1348"/>
      <c r="V220" s="3055" t="s">
        <v>2408</v>
      </c>
      <c r="W220" s="3055"/>
      <c r="X220" s="3055"/>
      <c r="Y220" s="3055"/>
      <c r="Z220" s="1348"/>
      <c r="AA220" s="1433" t="s">
        <v>2409</v>
      </c>
      <c r="AB220" s="1433"/>
      <c r="AC220" s="1348"/>
      <c r="AD220" s="1431"/>
      <c r="AE220" s="3033" t="s">
        <v>2406</v>
      </c>
      <c r="AF220" s="3033"/>
      <c r="AG220" s="3033" t="s">
        <v>2407</v>
      </c>
      <c r="AH220" s="3033"/>
      <c r="AI220" s="3033"/>
      <c r="AJ220" s="3033"/>
      <c r="AK220" s="1348"/>
      <c r="AL220" s="3055" t="s">
        <v>2408</v>
      </c>
      <c r="AM220" s="3055"/>
      <c r="AN220" s="3055"/>
      <c r="AO220" s="3055"/>
      <c r="AP220" s="1348"/>
      <c r="AQ220" s="1433" t="s">
        <v>2409</v>
      </c>
      <c r="AR220" s="1433"/>
      <c r="AS220" s="1431"/>
      <c r="AT220" s="1431"/>
      <c r="AU220" s="1431"/>
      <c r="AV220" s="1431"/>
      <c r="AW220" s="1431"/>
      <c r="AX220" s="1431"/>
      <c r="AY220" s="1431"/>
      <c r="AZ220" s="1431"/>
      <c r="BA220" s="1431"/>
      <c r="BB220" s="1431"/>
      <c r="BC220" s="1431"/>
      <c r="BD220" s="1431"/>
      <c r="BE220" s="1431"/>
      <c r="BF220" s="1431"/>
      <c r="BG220" s="1431"/>
      <c r="BH220" s="1432"/>
      <c r="BI220" s="1429"/>
      <c r="BJ220" s="3056"/>
      <c r="BK220" s="3056"/>
      <c r="BL220" s="3056"/>
      <c r="BM220" s="3056"/>
      <c r="BN220" s="1424"/>
    </row>
    <row r="221" spans="2:66" ht="20.25" customHeight="1" x14ac:dyDescent="0.2">
      <c r="B221" s="1421"/>
      <c r="C221" s="1421"/>
      <c r="D221" s="1421"/>
      <c r="E221" s="1421"/>
      <c r="F221" s="1421"/>
      <c r="G221" s="1422"/>
      <c r="H221" s="1422"/>
      <c r="I221" s="1422"/>
      <c r="J221" s="1422"/>
      <c r="K221" s="1422"/>
      <c r="L221" s="1422"/>
      <c r="M221" s="1430"/>
      <c r="N221" s="1348"/>
      <c r="O221" s="3034"/>
      <c r="P221" s="3034"/>
      <c r="Q221" s="3034" t="s">
        <v>2410</v>
      </c>
      <c r="R221" s="3034"/>
      <c r="S221" s="3034" t="s">
        <v>2411</v>
      </c>
      <c r="T221" s="3034"/>
      <c r="U221" s="1348"/>
      <c r="V221" s="3034" t="s">
        <v>2410</v>
      </c>
      <c r="W221" s="3034"/>
      <c r="X221" s="3034" t="s">
        <v>2411</v>
      </c>
      <c r="Y221" s="3034"/>
      <c r="Z221" s="1348"/>
      <c r="AA221" s="1433" t="s">
        <v>2412</v>
      </c>
      <c r="AB221" s="1433"/>
      <c r="AC221" s="1348"/>
      <c r="AD221" s="1431"/>
      <c r="AE221" s="3034"/>
      <c r="AF221" s="3034"/>
      <c r="AG221" s="3034" t="s">
        <v>2410</v>
      </c>
      <c r="AH221" s="3034"/>
      <c r="AI221" s="3034" t="s">
        <v>2411</v>
      </c>
      <c r="AJ221" s="3034"/>
      <c r="AK221" s="1348"/>
      <c r="AL221" s="3034" t="s">
        <v>2410</v>
      </c>
      <c r="AM221" s="3034"/>
      <c r="AN221" s="3034" t="s">
        <v>2411</v>
      </c>
      <c r="AO221" s="3034"/>
      <c r="AP221" s="1348"/>
      <c r="AQ221" s="1433" t="s">
        <v>2412</v>
      </c>
      <c r="AR221" s="1433"/>
      <c r="AS221" s="1431"/>
      <c r="AT221" s="1431"/>
      <c r="AU221" s="1433" t="s">
        <v>2365</v>
      </c>
      <c r="AV221" s="1433"/>
      <c r="AW221" s="1433"/>
      <c r="AX221" s="1433"/>
      <c r="AY221" s="1348"/>
      <c r="AZ221" s="1433" t="s">
        <v>2372</v>
      </c>
      <c r="BA221" s="1433"/>
      <c r="BB221" s="1433"/>
      <c r="BC221" s="1433"/>
      <c r="BD221" s="1348"/>
      <c r="BE221" s="3034" t="s">
        <v>2413</v>
      </c>
      <c r="BF221" s="3034"/>
      <c r="BG221" s="3034"/>
      <c r="BH221" s="3034"/>
      <c r="BI221" s="1429"/>
      <c r="BJ221" s="3057"/>
      <c r="BK221" s="3057"/>
      <c r="BL221" s="3057"/>
      <c r="BM221" s="3057"/>
      <c r="BN221" s="1424"/>
    </row>
    <row r="222" spans="2:66" ht="20.25" customHeight="1" x14ac:dyDescent="0.2">
      <c r="B222" s="1421"/>
      <c r="C222" s="1421"/>
      <c r="D222" s="1421"/>
      <c r="E222" s="1421"/>
      <c r="F222" s="1421"/>
      <c r="G222" s="1422"/>
      <c r="H222" s="1422"/>
      <c r="I222" s="1422"/>
      <c r="J222" s="1422"/>
      <c r="K222" s="1422"/>
      <c r="L222" s="1422"/>
      <c r="M222" s="1430"/>
      <c r="N222" s="1348"/>
      <c r="O222" s="3035" t="s">
        <v>2414</v>
      </c>
      <c r="P222" s="3035"/>
      <c r="Q222" s="3047">
        <f>SUMIFS($BF$17:$BF$216,$J$17:$J$216,"看護職員",$L$17:$L$216,"A")</f>
        <v>0</v>
      </c>
      <c r="R222" s="3047"/>
      <c r="S222" s="3048">
        <f>SUMIFS($BH$17:$BH$216,$J$17:$J$216,"看護職員",$L$17:$L$216,"A")</f>
        <v>0</v>
      </c>
      <c r="T222" s="3048"/>
      <c r="U222" s="1434"/>
      <c r="V222" s="3051">
        <v>0</v>
      </c>
      <c r="W222" s="3051"/>
      <c r="X222" s="3051">
        <v>0</v>
      </c>
      <c r="Y222" s="3051"/>
      <c r="Z222" s="1434"/>
      <c r="AA222" s="3053">
        <v>0</v>
      </c>
      <c r="AB222" s="3054"/>
      <c r="AC222" s="1348"/>
      <c r="AD222" s="1431"/>
      <c r="AE222" s="3035" t="s">
        <v>2414</v>
      </c>
      <c r="AF222" s="3035"/>
      <c r="AG222" s="3047">
        <f>SUMIFS($BF$17:$BF$216,$J$17:$J$216,"介護職員",$L$17:$L$216,"A")</f>
        <v>0</v>
      </c>
      <c r="AH222" s="3047"/>
      <c r="AI222" s="3048">
        <f>SUMIFS($BH$17:$BH$216,$J$17:$J$216,"介護職員",$L$17:$L$216,"A")</f>
        <v>0</v>
      </c>
      <c r="AJ222" s="3048"/>
      <c r="AK222" s="1434"/>
      <c r="AL222" s="3051">
        <v>0</v>
      </c>
      <c r="AM222" s="3051"/>
      <c r="AN222" s="3051">
        <v>0</v>
      </c>
      <c r="AO222" s="3051"/>
      <c r="AP222" s="1434"/>
      <c r="AQ222" s="3053">
        <v>0</v>
      </c>
      <c r="AR222" s="3054"/>
      <c r="AS222" s="1431"/>
      <c r="AT222" s="1431"/>
      <c r="AU222" s="3078">
        <f>Y236</f>
        <v>0</v>
      </c>
      <c r="AV222" s="3035"/>
      <c r="AW222" s="3035"/>
      <c r="AX222" s="3035"/>
      <c r="AY222" s="1435" t="s">
        <v>2415</v>
      </c>
      <c r="AZ222" s="3078">
        <f>AO236</f>
        <v>0</v>
      </c>
      <c r="BA222" s="3035"/>
      <c r="BB222" s="3035"/>
      <c r="BC222" s="3035"/>
      <c r="BD222" s="1435" t="s">
        <v>2416</v>
      </c>
      <c r="BE222" s="3037">
        <f>ROUNDDOWN(AU222+AZ222,1)</f>
        <v>0</v>
      </c>
      <c r="BF222" s="3037"/>
      <c r="BG222" s="3037"/>
      <c r="BH222" s="3037"/>
      <c r="BI222" s="1429"/>
      <c r="BJ222" s="1436"/>
      <c r="BK222" s="1436"/>
      <c r="BL222" s="1436"/>
      <c r="BM222" s="1436"/>
      <c r="BN222" s="1424"/>
    </row>
    <row r="223" spans="2:66" ht="20.25" customHeight="1" x14ac:dyDescent="0.2">
      <c r="B223" s="1421"/>
      <c r="C223" s="1421"/>
      <c r="D223" s="1421"/>
      <c r="E223" s="1421"/>
      <c r="F223" s="1421"/>
      <c r="G223" s="1422"/>
      <c r="H223" s="1422"/>
      <c r="I223" s="1422"/>
      <c r="J223" s="1422"/>
      <c r="K223" s="1422"/>
      <c r="L223" s="1422"/>
      <c r="M223" s="1430"/>
      <c r="N223" s="1348"/>
      <c r="O223" s="3035" t="s">
        <v>2417</v>
      </c>
      <c r="P223" s="3035"/>
      <c r="Q223" s="3047">
        <f>SUMIFS($BF$17:$BF$216,$J$17:$J$216,"看護職員",$L$17:$L$216,"B")</f>
        <v>0</v>
      </c>
      <c r="R223" s="3047"/>
      <c r="S223" s="3048">
        <f>SUMIFS($BH$17:$BH$216,$J$17:$J$216,"看護職員",$L$17:$L$216,"B")</f>
        <v>0</v>
      </c>
      <c r="T223" s="3048"/>
      <c r="U223" s="1434"/>
      <c r="V223" s="3051">
        <v>0</v>
      </c>
      <c r="W223" s="3051"/>
      <c r="X223" s="3051">
        <v>0</v>
      </c>
      <c r="Y223" s="3051"/>
      <c r="Z223" s="1434"/>
      <c r="AA223" s="3053">
        <v>0</v>
      </c>
      <c r="AB223" s="3054"/>
      <c r="AC223" s="1348"/>
      <c r="AD223" s="1431"/>
      <c r="AE223" s="3035" t="s">
        <v>2417</v>
      </c>
      <c r="AF223" s="3035"/>
      <c r="AG223" s="3047">
        <f>SUMIFS($BF$17:$BF$216,$J$17:$J$216,"介護職員",$L$17:$L$216,"B")</f>
        <v>0</v>
      </c>
      <c r="AH223" s="3047"/>
      <c r="AI223" s="3048">
        <f>SUMIFS($BH$17:$BH$216,$J$17:$J$216,"介護職員",$L$17:$L$216,"B")</f>
        <v>0</v>
      </c>
      <c r="AJ223" s="3048"/>
      <c r="AK223" s="1434"/>
      <c r="AL223" s="3051">
        <v>0</v>
      </c>
      <c r="AM223" s="3051"/>
      <c r="AN223" s="3051">
        <v>0</v>
      </c>
      <c r="AO223" s="3051"/>
      <c r="AP223" s="1434"/>
      <c r="AQ223" s="3053">
        <v>0</v>
      </c>
      <c r="AR223" s="3054"/>
      <c r="AS223" s="1431"/>
      <c r="AT223" s="1431"/>
      <c r="AU223" s="1431"/>
      <c r="AV223" s="1431"/>
      <c r="AW223" s="1431"/>
      <c r="AX223" s="1431"/>
      <c r="AY223" s="1431"/>
      <c r="AZ223" s="1431"/>
      <c r="BA223" s="1431"/>
      <c r="BB223" s="1431"/>
      <c r="BC223" s="1431"/>
      <c r="BD223" s="1431"/>
      <c r="BE223" s="1431"/>
      <c r="BF223" s="1431"/>
      <c r="BG223" s="1431"/>
      <c r="BH223" s="1432"/>
      <c r="BI223" s="1429"/>
      <c r="BJ223" s="1424"/>
      <c r="BK223" s="1424"/>
      <c r="BL223" s="1424"/>
      <c r="BM223" s="1424"/>
      <c r="BN223" s="1424"/>
    </row>
    <row r="224" spans="2:66" ht="20.25" customHeight="1" x14ac:dyDescent="0.2">
      <c r="B224" s="1421"/>
      <c r="C224" s="1421"/>
      <c r="D224" s="1421"/>
      <c r="E224" s="1421"/>
      <c r="F224" s="1421"/>
      <c r="G224" s="1422"/>
      <c r="H224" s="1422"/>
      <c r="I224" s="1422"/>
      <c r="J224" s="1422"/>
      <c r="K224" s="1422"/>
      <c r="L224" s="1422"/>
      <c r="M224" s="1430"/>
      <c r="N224" s="1348"/>
      <c r="O224" s="3035" t="s">
        <v>2418</v>
      </c>
      <c r="P224" s="3035"/>
      <c r="Q224" s="3047">
        <f>SUMIFS($BF$17:$BF$216,$J$17:$J$216,"看護職員",$L$17:$L$216,"C")</f>
        <v>0</v>
      </c>
      <c r="R224" s="3047"/>
      <c r="S224" s="3048">
        <f>SUMIFS($BH$17:$BH$216,$J$17:$J$216,"看護職員",$L$17:$L$216,"C")</f>
        <v>0</v>
      </c>
      <c r="T224" s="3048"/>
      <c r="U224" s="1434"/>
      <c r="V224" s="3051">
        <v>0</v>
      </c>
      <c r="W224" s="3051"/>
      <c r="X224" s="3052">
        <v>0</v>
      </c>
      <c r="Y224" s="3052"/>
      <c r="Z224" s="1434"/>
      <c r="AA224" s="3045" t="s">
        <v>2419</v>
      </c>
      <c r="AB224" s="3046"/>
      <c r="AC224" s="1348"/>
      <c r="AD224" s="1431"/>
      <c r="AE224" s="3035" t="s">
        <v>2418</v>
      </c>
      <c r="AF224" s="3035"/>
      <c r="AG224" s="3047">
        <f>SUMIFS($BF$17:$BF$216,$J$17:$J$216,"介護職員",$L$17:$L$216,"C")</f>
        <v>0</v>
      </c>
      <c r="AH224" s="3047"/>
      <c r="AI224" s="3048">
        <f>SUMIFS($BH$17:$BH$216,$J$17:$J$216,"介護職員",$L$17:$L$216,"C")</f>
        <v>0</v>
      </c>
      <c r="AJ224" s="3048"/>
      <c r="AK224" s="1434"/>
      <c r="AL224" s="3051">
        <v>0</v>
      </c>
      <c r="AM224" s="3051"/>
      <c r="AN224" s="3052">
        <v>0</v>
      </c>
      <c r="AO224" s="3052"/>
      <c r="AP224" s="1434"/>
      <c r="AQ224" s="3045" t="s">
        <v>2419</v>
      </c>
      <c r="AR224" s="3046"/>
      <c r="AS224" s="1431"/>
      <c r="AT224" s="1431"/>
      <c r="AU224" s="1431"/>
      <c r="AV224" s="1431"/>
      <c r="AW224" s="1431"/>
      <c r="AX224" s="1431"/>
      <c r="AY224" s="1431"/>
      <c r="AZ224" s="1431"/>
      <c r="BA224" s="1431"/>
      <c r="BB224" s="1431"/>
      <c r="BC224" s="1431"/>
      <c r="BD224" s="1431"/>
      <c r="BE224" s="1431"/>
      <c r="BF224" s="1431"/>
      <c r="BG224" s="1431"/>
      <c r="BH224" s="1432"/>
      <c r="BI224" s="1429"/>
      <c r="BJ224" s="1424"/>
      <c r="BK224" s="1424"/>
      <c r="BL224" s="1424"/>
      <c r="BM224" s="1424"/>
      <c r="BN224" s="1424"/>
    </row>
    <row r="225" spans="2:66" ht="20.25" customHeight="1" x14ac:dyDescent="0.2">
      <c r="B225" s="1421"/>
      <c r="C225" s="1421"/>
      <c r="D225" s="1421"/>
      <c r="E225" s="1421"/>
      <c r="F225" s="1421"/>
      <c r="G225" s="1422"/>
      <c r="H225" s="1422"/>
      <c r="I225" s="1422"/>
      <c r="J225" s="1422"/>
      <c r="K225" s="1422"/>
      <c r="L225" s="1422"/>
      <c r="M225" s="1430"/>
      <c r="N225" s="1348"/>
      <c r="O225" s="3035" t="s">
        <v>2420</v>
      </c>
      <c r="P225" s="3035"/>
      <c r="Q225" s="3047">
        <f>SUMIFS($BF$17:$BF$216,$J$17:$J$216,"看護職員",$L$17:$L$216,"D")</f>
        <v>0</v>
      </c>
      <c r="R225" s="3047"/>
      <c r="S225" s="3048">
        <f>SUMIFS($BH$17:$BH$216,$J$17:$J$216,"看護職員",$L$17:$L$216,"D")</f>
        <v>0</v>
      </c>
      <c r="T225" s="3048"/>
      <c r="U225" s="1434"/>
      <c r="V225" s="3051">
        <v>0</v>
      </c>
      <c r="W225" s="3051"/>
      <c r="X225" s="3052">
        <v>0</v>
      </c>
      <c r="Y225" s="3052"/>
      <c r="Z225" s="1434"/>
      <c r="AA225" s="3045" t="s">
        <v>2419</v>
      </c>
      <c r="AB225" s="3046"/>
      <c r="AC225" s="1348"/>
      <c r="AD225" s="1431"/>
      <c r="AE225" s="3035" t="s">
        <v>2420</v>
      </c>
      <c r="AF225" s="3035"/>
      <c r="AG225" s="3047">
        <f>SUMIFS($BF$17:$BF$216,$J$17:$J$216,"介護職員",$L$17:$L$216,"D")</f>
        <v>0</v>
      </c>
      <c r="AH225" s="3047"/>
      <c r="AI225" s="3048">
        <f>SUMIFS($BH$17:$BH$216,$J$17:$J$216,"介護職員",$L$17:$L$216,"D")</f>
        <v>0</v>
      </c>
      <c r="AJ225" s="3048"/>
      <c r="AK225" s="1434"/>
      <c r="AL225" s="3051">
        <v>0</v>
      </c>
      <c r="AM225" s="3051"/>
      <c r="AN225" s="3052">
        <v>0</v>
      </c>
      <c r="AO225" s="3052"/>
      <c r="AP225" s="1434"/>
      <c r="AQ225" s="3045" t="s">
        <v>2419</v>
      </c>
      <c r="AR225" s="3046"/>
      <c r="AS225" s="1431"/>
      <c r="AT225" s="1431"/>
      <c r="AU225" s="1348" t="s">
        <v>2421</v>
      </c>
      <c r="AV225" s="1348"/>
      <c r="AW225" s="1348"/>
      <c r="AX225" s="1348"/>
      <c r="AY225" s="1348"/>
      <c r="AZ225" s="1348"/>
      <c r="BA225" s="1431"/>
      <c r="BB225" s="1431"/>
      <c r="BC225" s="1431"/>
      <c r="BD225" s="1431"/>
      <c r="BE225" s="1431"/>
      <c r="BF225" s="1431"/>
      <c r="BG225" s="1431"/>
      <c r="BH225" s="1432"/>
      <c r="BI225" s="1429"/>
      <c r="BJ225" s="1424"/>
      <c r="BK225" s="1424"/>
      <c r="BL225" s="1424"/>
      <c r="BM225" s="1424"/>
      <c r="BN225" s="1424"/>
    </row>
    <row r="226" spans="2:66" ht="20.25" customHeight="1" x14ac:dyDescent="0.2">
      <c r="B226" s="1421"/>
      <c r="C226" s="1421"/>
      <c r="D226" s="1421"/>
      <c r="E226" s="1421"/>
      <c r="F226" s="1421"/>
      <c r="G226" s="1422"/>
      <c r="H226" s="1422"/>
      <c r="I226" s="1422"/>
      <c r="J226" s="1422"/>
      <c r="K226" s="1422"/>
      <c r="L226" s="1422"/>
      <c r="M226" s="1430"/>
      <c r="N226" s="1348"/>
      <c r="O226" s="3035" t="s">
        <v>2413</v>
      </c>
      <c r="P226" s="3035"/>
      <c r="Q226" s="3047">
        <f>SUM(Q222:R225)</f>
        <v>0</v>
      </c>
      <c r="R226" s="3047"/>
      <c r="S226" s="3048">
        <f>SUM(S222:T225)</f>
        <v>0</v>
      </c>
      <c r="T226" s="3048"/>
      <c r="U226" s="1434"/>
      <c r="V226" s="3047">
        <f>SUM(V222:W225)</f>
        <v>0</v>
      </c>
      <c r="W226" s="3047"/>
      <c r="X226" s="3048">
        <f>SUM(X222:Y225)</f>
        <v>0</v>
      </c>
      <c r="Y226" s="3048"/>
      <c r="Z226" s="1434"/>
      <c r="AA226" s="3049">
        <f>SUM(AA222:AB223)</f>
        <v>0</v>
      </c>
      <c r="AB226" s="3050"/>
      <c r="AC226" s="1348"/>
      <c r="AD226" s="1431"/>
      <c r="AE226" s="3035" t="s">
        <v>2413</v>
      </c>
      <c r="AF226" s="3035"/>
      <c r="AG226" s="3047">
        <f>SUM(AG222:AH225)</f>
        <v>0</v>
      </c>
      <c r="AH226" s="3047"/>
      <c r="AI226" s="3048">
        <f>SUM(AI222:AJ225)</f>
        <v>0</v>
      </c>
      <c r="AJ226" s="3048"/>
      <c r="AK226" s="1434"/>
      <c r="AL226" s="3047">
        <f>SUM(AL222:AM225)</f>
        <v>0</v>
      </c>
      <c r="AM226" s="3047"/>
      <c r="AN226" s="3048">
        <f>SUM(AN222:AO225)</f>
        <v>0</v>
      </c>
      <c r="AO226" s="3048"/>
      <c r="AP226" s="1434"/>
      <c r="AQ226" s="3049">
        <f>SUM(AQ222:AR223)</f>
        <v>0</v>
      </c>
      <c r="AR226" s="3050"/>
      <c r="AS226" s="1431"/>
      <c r="AT226" s="1431"/>
      <c r="AU226" s="3035" t="s">
        <v>2422</v>
      </c>
      <c r="AV226" s="3035"/>
      <c r="AW226" s="3035" t="s">
        <v>2423</v>
      </c>
      <c r="AX226" s="3035"/>
      <c r="AY226" s="3035"/>
      <c r="AZ226" s="3035"/>
      <c r="BA226" s="1431"/>
      <c r="BB226" s="1431"/>
      <c r="BC226" s="1431"/>
      <c r="BD226" s="1431"/>
      <c r="BE226" s="1431"/>
      <c r="BF226" s="1431"/>
      <c r="BG226" s="1431"/>
      <c r="BH226" s="1432"/>
      <c r="BI226" s="1429"/>
      <c r="BJ226" s="1424"/>
      <c r="BK226" s="1424"/>
      <c r="BL226" s="1424"/>
      <c r="BM226" s="1424"/>
      <c r="BN226" s="1424"/>
    </row>
    <row r="227" spans="2:66" ht="20.25" customHeight="1" x14ac:dyDescent="0.2">
      <c r="B227" s="1421"/>
      <c r="C227" s="1421"/>
      <c r="D227" s="1421"/>
      <c r="E227" s="1421"/>
      <c r="F227" s="1421"/>
      <c r="G227" s="1422"/>
      <c r="H227" s="1422"/>
      <c r="I227" s="1422"/>
      <c r="J227" s="1422"/>
      <c r="K227" s="1422"/>
      <c r="L227" s="1422"/>
      <c r="M227" s="1430"/>
      <c r="N227" s="1430"/>
      <c r="O227" s="1437"/>
      <c r="P227" s="1437"/>
      <c r="Q227" s="1437"/>
      <c r="R227" s="1437"/>
      <c r="S227" s="1438"/>
      <c r="T227" s="1438"/>
      <c r="U227" s="1438"/>
      <c r="V227" s="1439"/>
      <c r="W227" s="1439"/>
      <c r="X227" s="1439"/>
      <c r="Y227" s="1439"/>
      <c r="Z227" s="1440"/>
      <c r="AA227" s="1431"/>
      <c r="AB227" s="1431"/>
      <c r="AC227" s="1431"/>
      <c r="AD227" s="1431"/>
      <c r="AE227" s="1437"/>
      <c r="AF227" s="1437"/>
      <c r="AG227" s="1437"/>
      <c r="AH227" s="1437"/>
      <c r="AI227" s="1438"/>
      <c r="AJ227" s="1438"/>
      <c r="AK227" s="1438"/>
      <c r="AL227" s="1439"/>
      <c r="AM227" s="1439"/>
      <c r="AN227" s="1439"/>
      <c r="AO227" s="1439"/>
      <c r="AP227" s="1440"/>
      <c r="AQ227" s="1431"/>
      <c r="AR227" s="1431"/>
      <c r="AS227" s="1431"/>
      <c r="AT227" s="1431"/>
      <c r="AU227" s="3035" t="s">
        <v>2414</v>
      </c>
      <c r="AV227" s="3035"/>
      <c r="AW227" s="3035" t="s">
        <v>2424</v>
      </c>
      <c r="AX227" s="3035"/>
      <c r="AY227" s="3035"/>
      <c r="AZ227" s="3035"/>
      <c r="BA227" s="1431"/>
      <c r="BB227" s="1431"/>
      <c r="BC227" s="1431"/>
      <c r="BD227" s="1431"/>
      <c r="BE227" s="1431"/>
      <c r="BF227" s="1431"/>
      <c r="BG227" s="1431"/>
      <c r="BH227" s="1432"/>
      <c r="BI227" s="1429"/>
      <c r="BJ227" s="1424"/>
      <c r="BK227" s="1424"/>
      <c r="BL227" s="1424"/>
      <c r="BM227" s="1424"/>
      <c r="BN227" s="1424"/>
    </row>
    <row r="228" spans="2:66" ht="20.25" customHeight="1" x14ac:dyDescent="0.2">
      <c r="B228" s="1421"/>
      <c r="C228" s="1421"/>
      <c r="D228" s="1421"/>
      <c r="E228" s="1421"/>
      <c r="F228" s="1421"/>
      <c r="G228" s="1422"/>
      <c r="H228" s="1422"/>
      <c r="I228" s="1422"/>
      <c r="J228" s="1422"/>
      <c r="K228" s="1422"/>
      <c r="L228" s="1422"/>
      <c r="M228" s="1430"/>
      <c r="N228" s="1430"/>
      <c r="O228" s="1353" t="s">
        <v>2425</v>
      </c>
      <c r="P228" s="1348"/>
      <c r="Q228" s="1348"/>
      <c r="R228" s="1348"/>
      <c r="S228" s="1348"/>
      <c r="T228" s="1348"/>
      <c r="U228" s="1441" t="s">
        <v>2426</v>
      </c>
      <c r="V228" s="3041" t="s">
        <v>2427</v>
      </c>
      <c r="W228" s="3042"/>
      <c r="X228" s="1441"/>
      <c r="Y228" s="1441"/>
      <c r="Z228" s="1348"/>
      <c r="AA228" s="1348"/>
      <c r="AB228" s="1348"/>
      <c r="AC228" s="1431"/>
      <c r="AD228" s="1431"/>
      <c r="AE228" s="1353" t="s">
        <v>2425</v>
      </c>
      <c r="AF228" s="1348"/>
      <c r="AG228" s="1348"/>
      <c r="AH228" s="1348"/>
      <c r="AI228" s="1348"/>
      <c r="AJ228" s="1348"/>
      <c r="AK228" s="1441" t="s">
        <v>2426</v>
      </c>
      <c r="AL228" s="3043" t="str">
        <f>V228</f>
        <v>週</v>
      </c>
      <c r="AM228" s="3044"/>
      <c r="AN228" s="1441"/>
      <c r="AO228" s="1441"/>
      <c r="AP228" s="1348"/>
      <c r="AQ228" s="1348"/>
      <c r="AR228" s="1348"/>
      <c r="AS228" s="1431"/>
      <c r="AT228" s="1431"/>
      <c r="AU228" s="3035" t="s">
        <v>2417</v>
      </c>
      <c r="AV228" s="3035"/>
      <c r="AW228" s="3035" t="s">
        <v>2428</v>
      </c>
      <c r="AX228" s="3035"/>
      <c r="AY228" s="3035"/>
      <c r="AZ228" s="3035"/>
      <c r="BA228" s="1431"/>
      <c r="BB228" s="1431"/>
      <c r="BC228" s="1431"/>
      <c r="BD228" s="1431"/>
      <c r="BE228" s="1431"/>
      <c r="BF228" s="1431"/>
      <c r="BG228" s="1431"/>
      <c r="BH228" s="1432"/>
      <c r="BI228" s="1429"/>
      <c r="BJ228" s="1424"/>
      <c r="BK228" s="1424"/>
      <c r="BL228" s="1424"/>
      <c r="BM228" s="1424"/>
      <c r="BN228" s="1424"/>
    </row>
    <row r="229" spans="2:66" ht="20.25" customHeight="1" x14ac:dyDescent="0.2">
      <c r="B229" s="1421"/>
      <c r="C229" s="1421"/>
      <c r="D229" s="1421"/>
      <c r="E229" s="1421"/>
      <c r="F229" s="1421"/>
      <c r="G229" s="1422"/>
      <c r="H229" s="1422"/>
      <c r="I229" s="1422"/>
      <c r="J229" s="1422"/>
      <c r="K229" s="1422"/>
      <c r="L229" s="1422"/>
      <c r="M229" s="1430"/>
      <c r="N229" s="1430"/>
      <c r="O229" s="1348" t="s">
        <v>2429</v>
      </c>
      <c r="P229" s="1348"/>
      <c r="Q229" s="1348"/>
      <c r="R229" s="1348"/>
      <c r="S229" s="1348"/>
      <c r="T229" s="1348" t="s">
        <v>2430</v>
      </c>
      <c r="U229" s="1348"/>
      <c r="V229" s="1348"/>
      <c r="W229" s="1348"/>
      <c r="X229" s="1353"/>
      <c r="Y229" s="1348"/>
      <c r="Z229" s="1348"/>
      <c r="AA229" s="1348"/>
      <c r="AB229" s="1348"/>
      <c r="AC229" s="1431"/>
      <c r="AD229" s="1431"/>
      <c r="AE229" s="1348" t="s">
        <v>2429</v>
      </c>
      <c r="AF229" s="1348"/>
      <c r="AG229" s="1348"/>
      <c r="AH229" s="1348"/>
      <c r="AI229" s="1348"/>
      <c r="AJ229" s="1348" t="s">
        <v>2430</v>
      </c>
      <c r="AK229" s="1348"/>
      <c r="AL229" s="1348"/>
      <c r="AM229" s="1348"/>
      <c r="AN229" s="1353"/>
      <c r="AO229" s="1348"/>
      <c r="AP229" s="1348"/>
      <c r="AQ229" s="1348"/>
      <c r="AR229" s="1348"/>
      <c r="AS229" s="1431"/>
      <c r="AT229" s="1431"/>
      <c r="AU229" s="3035" t="s">
        <v>2418</v>
      </c>
      <c r="AV229" s="3035"/>
      <c r="AW229" s="3035" t="s">
        <v>2431</v>
      </c>
      <c r="AX229" s="3035"/>
      <c r="AY229" s="3035"/>
      <c r="AZ229" s="3035"/>
      <c r="BA229" s="1431"/>
      <c r="BB229" s="1431"/>
      <c r="BC229" s="1431"/>
      <c r="BD229" s="1431"/>
      <c r="BE229" s="1431"/>
      <c r="BF229" s="1431"/>
      <c r="BG229" s="1431"/>
      <c r="BH229" s="1432"/>
      <c r="BI229" s="1429"/>
      <c r="BJ229" s="1424"/>
      <c r="BK229" s="1424"/>
      <c r="BL229" s="1424"/>
      <c r="BM229" s="1424"/>
      <c r="BN229" s="1424"/>
    </row>
    <row r="230" spans="2:66" ht="20.25" customHeight="1" x14ac:dyDescent="0.2">
      <c r="B230" s="1421"/>
      <c r="C230" s="1421"/>
      <c r="D230" s="1421"/>
      <c r="E230" s="1421"/>
      <c r="F230" s="1421"/>
      <c r="G230" s="1422"/>
      <c r="H230" s="1422"/>
      <c r="I230" s="1422"/>
      <c r="J230" s="1422"/>
      <c r="K230" s="1422"/>
      <c r="L230" s="1422"/>
      <c r="M230" s="1430"/>
      <c r="N230" s="1430"/>
      <c r="O230" s="1348" t="str">
        <f>IF($V$228="週","対象時間数（週平均）","対象時間数（当月合計）")</f>
        <v>対象時間数（週平均）</v>
      </c>
      <c r="P230" s="1348"/>
      <c r="Q230" s="1348"/>
      <c r="R230" s="1348"/>
      <c r="S230" s="1348"/>
      <c r="T230" s="1348" t="str">
        <f>IF($V$228="週","週に勤務すべき時間数","当月に勤務すべき時間数")</f>
        <v>週に勤務すべき時間数</v>
      </c>
      <c r="U230" s="1348"/>
      <c r="V230" s="1348"/>
      <c r="W230" s="1348"/>
      <c r="X230" s="1353"/>
      <c r="Y230" s="1348" t="s">
        <v>2432</v>
      </c>
      <c r="Z230" s="1348"/>
      <c r="AA230" s="1348"/>
      <c r="AB230" s="1348"/>
      <c r="AC230" s="1431"/>
      <c r="AD230" s="1431"/>
      <c r="AE230" s="1348" t="str">
        <f>IF(AL228="週","対象時間数（週平均）","対象時間数（当月合計）")</f>
        <v>対象時間数（週平均）</v>
      </c>
      <c r="AF230" s="1348"/>
      <c r="AG230" s="1348"/>
      <c r="AH230" s="1348"/>
      <c r="AI230" s="1348"/>
      <c r="AJ230" s="1348" t="str">
        <f>IF($AL$228="週","週に勤務すべき時間数","当月に勤務すべき時間数")</f>
        <v>週に勤務すべき時間数</v>
      </c>
      <c r="AK230" s="1348"/>
      <c r="AL230" s="1348"/>
      <c r="AM230" s="1348"/>
      <c r="AN230" s="1353"/>
      <c r="AO230" s="1348" t="s">
        <v>2432</v>
      </c>
      <c r="AP230" s="1348"/>
      <c r="AQ230" s="1348"/>
      <c r="AR230" s="1348"/>
      <c r="AS230" s="1431"/>
      <c r="AT230" s="1431"/>
      <c r="AU230" s="3035" t="s">
        <v>2420</v>
      </c>
      <c r="AV230" s="3035"/>
      <c r="AW230" s="3035" t="s">
        <v>2433</v>
      </c>
      <c r="AX230" s="3035"/>
      <c r="AY230" s="3035"/>
      <c r="AZ230" s="3035"/>
      <c r="BA230" s="1431"/>
      <c r="BB230" s="1431"/>
      <c r="BC230" s="1431"/>
      <c r="BD230" s="1431"/>
      <c r="BE230" s="1431"/>
      <c r="BF230" s="1431"/>
      <c r="BG230" s="1431"/>
      <c r="BH230" s="1432"/>
      <c r="BI230" s="1429"/>
      <c r="BJ230" s="1424"/>
      <c r="BK230" s="1424"/>
      <c r="BL230" s="1424"/>
      <c r="BM230" s="1424"/>
      <c r="BN230" s="1424"/>
    </row>
    <row r="231" spans="2:66" ht="20.25" customHeight="1" x14ac:dyDescent="0.2">
      <c r="M231" s="1348"/>
      <c r="N231" s="1348"/>
      <c r="O231" s="3040">
        <f>IF($V$228="週",X226,V226)</f>
        <v>0</v>
      </c>
      <c r="P231" s="3040"/>
      <c r="Q231" s="3040"/>
      <c r="R231" s="3040"/>
      <c r="S231" s="1435" t="s">
        <v>2434</v>
      </c>
      <c r="T231" s="3035">
        <f>IF($V$228="週",$BE$6,$BI$6)</f>
        <v>40</v>
      </c>
      <c r="U231" s="3035"/>
      <c r="V231" s="3035"/>
      <c r="W231" s="3035"/>
      <c r="X231" s="1435" t="s">
        <v>2416</v>
      </c>
      <c r="Y231" s="3036">
        <f>ROUNDDOWN(O231/T231,1)</f>
        <v>0</v>
      </c>
      <c r="Z231" s="3036"/>
      <c r="AA231" s="3036"/>
      <c r="AB231" s="3036"/>
      <c r="AC231" s="1348"/>
      <c r="AD231" s="1348"/>
      <c r="AE231" s="3040">
        <f>IF($AL$228="週",AN226,AL226)</f>
        <v>0</v>
      </c>
      <c r="AF231" s="3040"/>
      <c r="AG231" s="3040"/>
      <c r="AH231" s="3040"/>
      <c r="AI231" s="1435" t="s">
        <v>2434</v>
      </c>
      <c r="AJ231" s="3035">
        <f>IF($AL$228="週",$BE$6,$BI$6)</f>
        <v>40</v>
      </c>
      <c r="AK231" s="3035"/>
      <c r="AL231" s="3035"/>
      <c r="AM231" s="3035"/>
      <c r="AN231" s="1435" t="s">
        <v>2416</v>
      </c>
      <c r="AO231" s="3036">
        <f>ROUNDDOWN(AE231/AJ231,1)</f>
        <v>0</v>
      </c>
      <c r="AP231" s="3036"/>
      <c r="AQ231" s="3036"/>
      <c r="AR231" s="3036"/>
      <c r="AS231" s="1348"/>
      <c r="AT231" s="1348"/>
      <c r="AU231" s="1348"/>
      <c r="AV231" s="1348"/>
      <c r="AW231" s="1348"/>
      <c r="AX231" s="1348"/>
      <c r="AY231" s="1348"/>
      <c r="AZ231" s="1348"/>
      <c r="BA231" s="1348"/>
      <c r="BB231" s="1348"/>
      <c r="BC231" s="1348"/>
      <c r="BD231" s="1348"/>
      <c r="BE231" s="1348"/>
      <c r="BF231" s="1348"/>
      <c r="BG231" s="1348"/>
      <c r="BH231" s="1348"/>
    </row>
    <row r="232" spans="2:66" ht="20.25" customHeight="1" x14ac:dyDescent="0.2">
      <c r="M232" s="1348"/>
      <c r="N232" s="1348"/>
      <c r="O232" s="1348"/>
      <c r="P232" s="1348"/>
      <c r="Q232" s="1348"/>
      <c r="R232" s="1348"/>
      <c r="S232" s="1348"/>
      <c r="T232" s="1348"/>
      <c r="U232" s="1348"/>
      <c r="V232" s="1348"/>
      <c r="W232" s="1348"/>
      <c r="X232" s="1353"/>
      <c r="Y232" s="1348" t="s">
        <v>2435</v>
      </c>
      <c r="Z232" s="1348"/>
      <c r="AA232" s="1348"/>
      <c r="AB232" s="1348"/>
      <c r="AC232" s="1348"/>
      <c r="AD232" s="1348"/>
      <c r="AE232" s="1348"/>
      <c r="AF232" s="1348"/>
      <c r="AG232" s="1348"/>
      <c r="AH232" s="1348"/>
      <c r="AI232" s="1348"/>
      <c r="AJ232" s="1348"/>
      <c r="AK232" s="1348"/>
      <c r="AL232" s="1348"/>
      <c r="AM232" s="1348"/>
      <c r="AN232" s="1353"/>
      <c r="AO232" s="1348" t="s">
        <v>2435</v>
      </c>
      <c r="AP232" s="1348"/>
      <c r="AQ232" s="1348"/>
      <c r="AR232" s="1348"/>
      <c r="AS232" s="1348"/>
      <c r="AT232" s="1348"/>
      <c r="AU232" s="1348"/>
      <c r="AV232" s="1348"/>
      <c r="AW232" s="1348"/>
      <c r="AX232" s="1348"/>
      <c r="AY232" s="1348"/>
      <c r="AZ232" s="1348"/>
      <c r="BA232" s="1348"/>
      <c r="BB232" s="1348"/>
      <c r="BC232" s="1348"/>
      <c r="BD232" s="1348"/>
      <c r="BE232" s="1348"/>
      <c r="BF232" s="1348"/>
      <c r="BG232" s="1348"/>
      <c r="BH232" s="1348"/>
    </row>
    <row r="233" spans="2:66" ht="20.25" customHeight="1" x14ac:dyDescent="0.2">
      <c r="M233" s="1348"/>
      <c r="N233" s="1348"/>
      <c r="O233" s="1348" t="s">
        <v>2436</v>
      </c>
      <c r="P233" s="1348"/>
      <c r="Q233" s="1348"/>
      <c r="R233" s="1348"/>
      <c r="S233" s="1348"/>
      <c r="T233" s="1348"/>
      <c r="U233" s="1348"/>
      <c r="V233" s="1348"/>
      <c r="W233" s="1348"/>
      <c r="X233" s="1353"/>
      <c r="Y233" s="1348"/>
      <c r="Z233" s="1348"/>
      <c r="AA233" s="1348"/>
      <c r="AB233" s="1348"/>
      <c r="AC233" s="1348"/>
      <c r="AD233" s="1348"/>
      <c r="AE233" s="1348" t="s">
        <v>2437</v>
      </c>
      <c r="AF233" s="1348"/>
      <c r="AG233" s="1348"/>
      <c r="AH233" s="1348"/>
      <c r="AI233" s="1348"/>
      <c r="AJ233" s="1348"/>
      <c r="AK233" s="1348"/>
      <c r="AL233" s="1348"/>
      <c r="AM233" s="1348"/>
      <c r="AN233" s="1353"/>
      <c r="AO233" s="1348"/>
      <c r="AP233" s="1348"/>
      <c r="AQ233" s="1348"/>
      <c r="AR233" s="1348"/>
      <c r="AS233" s="1348"/>
      <c r="AT233" s="1348"/>
      <c r="AU233" s="1348"/>
      <c r="AV233" s="1348"/>
      <c r="AW233" s="1348"/>
      <c r="AX233" s="1348"/>
      <c r="AY233" s="1348"/>
      <c r="AZ233" s="1348"/>
      <c r="BA233" s="1348"/>
      <c r="BB233" s="1348"/>
      <c r="BC233" s="1348"/>
      <c r="BD233" s="1348"/>
      <c r="BE233" s="1348"/>
      <c r="BF233" s="1348"/>
      <c r="BG233" s="1348"/>
      <c r="BH233" s="1348"/>
    </row>
    <row r="234" spans="2:66" ht="20.25" customHeight="1" x14ac:dyDescent="0.2">
      <c r="M234" s="1348"/>
      <c r="N234" s="1348"/>
      <c r="O234" s="1348" t="s">
        <v>2409</v>
      </c>
      <c r="P234" s="1348"/>
      <c r="Q234" s="1348"/>
      <c r="R234" s="1348"/>
      <c r="S234" s="1348"/>
      <c r="T234" s="1348"/>
      <c r="U234" s="1348"/>
      <c r="V234" s="1348"/>
      <c r="W234" s="1348"/>
      <c r="X234" s="1353"/>
      <c r="Y234" s="3033"/>
      <c r="Z234" s="3033"/>
      <c r="AA234" s="3033"/>
      <c r="AB234" s="3033"/>
      <c r="AC234" s="1348"/>
      <c r="AD234" s="1348"/>
      <c r="AE234" s="1348" t="s">
        <v>2409</v>
      </c>
      <c r="AF234" s="1348"/>
      <c r="AG234" s="1348"/>
      <c r="AH234" s="1348"/>
      <c r="AI234" s="1348"/>
      <c r="AJ234" s="1348"/>
      <c r="AK234" s="1348"/>
      <c r="AL234" s="1348"/>
      <c r="AM234" s="1348"/>
      <c r="AN234" s="1353"/>
      <c r="AO234" s="3033"/>
      <c r="AP234" s="3033"/>
      <c r="AQ234" s="3033"/>
      <c r="AR234" s="3033"/>
      <c r="AS234" s="1348"/>
      <c r="AT234" s="1348"/>
      <c r="AU234" s="1348"/>
      <c r="AV234" s="1348"/>
      <c r="AW234" s="1348"/>
      <c r="AX234" s="1348"/>
      <c r="AY234" s="1348"/>
      <c r="AZ234" s="1348"/>
      <c r="BA234" s="1348"/>
      <c r="BB234" s="1348"/>
      <c r="BC234" s="1348"/>
      <c r="BD234" s="1348"/>
      <c r="BE234" s="1348"/>
      <c r="BF234" s="1348"/>
      <c r="BG234" s="1348"/>
      <c r="BH234" s="1348"/>
    </row>
    <row r="235" spans="2:66" ht="20.25" customHeight="1" x14ac:dyDescent="0.2">
      <c r="M235" s="1348"/>
      <c r="N235" s="1348"/>
      <c r="O235" s="1348" t="s">
        <v>2438</v>
      </c>
      <c r="P235" s="1348"/>
      <c r="Q235" s="1348"/>
      <c r="R235" s="1348"/>
      <c r="S235" s="1348"/>
      <c r="T235" s="1348" t="s">
        <v>2439</v>
      </c>
      <c r="U235" s="1348"/>
      <c r="V235" s="1348"/>
      <c r="W235" s="1348"/>
      <c r="X235" s="1348"/>
      <c r="Y235" s="3034" t="s">
        <v>2413</v>
      </c>
      <c r="Z235" s="3034"/>
      <c r="AA235" s="3034"/>
      <c r="AB235" s="3034"/>
      <c r="AC235" s="1348"/>
      <c r="AD235" s="1348"/>
      <c r="AE235" s="1348" t="s">
        <v>2438</v>
      </c>
      <c r="AF235" s="1348"/>
      <c r="AG235" s="1348"/>
      <c r="AH235" s="1348"/>
      <c r="AI235" s="1348"/>
      <c r="AJ235" s="1348" t="s">
        <v>2439</v>
      </c>
      <c r="AK235" s="1348"/>
      <c r="AL235" s="1348"/>
      <c r="AM235" s="1348"/>
      <c r="AN235" s="1348"/>
      <c r="AO235" s="3034" t="s">
        <v>2413</v>
      </c>
      <c r="AP235" s="3034"/>
      <c r="AQ235" s="3034"/>
      <c r="AR235" s="3034"/>
      <c r="AS235" s="1348"/>
      <c r="AT235" s="1348"/>
      <c r="AU235" s="1348"/>
      <c r="AV235" s="1348"/>
      <c r="AW235" s="1348"/>
      <c r="AX235" s="1348"/>
      <c r="AY235" s="1348"/>
      <c r="AZ235" s="1348"/>
      <c r="BA235" s="1348"/>
      <c r="BB235" s="1348"/>
      <c r="BC235" s="1348"/>
      <c r="BD235" s="1348"/>
      <c r="BE235" s="1348"/>
      <c r="BF235" s="1348"/>
      <c r="BG235" s="1348"/>
      <c r="BH235" s="1348"/>
    </row>
    <row r="236" spans="2:66" ht="20.25" customHeight="1" x14ac:dyDescent="0.2">
      <c r="M236" s="1348"/>
      <c r="N236" s="1348"/>
      <c r="O236" s="3035">
        <f>AA226</f>
        <v>0</v>
      </c>
      <c r="P236" s="3035"/>
      <c r="Q236" s="3035"/>
      <c r="R236" s="3035"/>
      <c r="S236" s="1435" t="s">
        <v>2415</v>
      </c>
      <c r="T236" s="3036">
        <f>Y231</f>
        <v>0</v>
      </c>
      <c r="U236" s="3036"/>
      <c r="V236" s="3036"/>
      <c r="W236" s="3036"/>
      <c r="X236" s="1435" t="s">
        <v>2416</v>
      </c>
      <c r="Y236" s="3037">
        <f>ROUNDDOWN(O236+T236,1)</f>
        <v>0</v>
      </c>
      <c r="Z236" s="3037"/>
      <c r="AA236" s="3037"/>
      <c r="AB236" s="3037"/>
      <c r="AC236" s="1439"/>
      <c r="AD236" s="1439"/>
      <c r="AE236" s="3038">
        <f>AQ226</f>
        <v>0</v>
      </c>
      <c r="AF236" s="3038"/>
      <c r="AG236" s="3038"/>
      <c r="AH236" s="3038"/>
      <c r="AI236" s="1440" t="s">
        <v>2415</v>
      </c>
      <c r="AJ236" s="3039">
        <f>AO231</f>
        <v>0</v>
      </c>
      <c r="AK236" s="3039"/>
      <c r="AL236" s="3039"/>
      <c r="AM236" s="3039"/>
      <c r="AN236" s="1440" t="s">
        <v>2416</v>
      </c>
      <c r="AO236" s="3037">
        <f>ROUNDDOWN(AE236+AJ236,1)</f>
        <v>0</v>
      </c>
      <c r="AP236" s="3037"/>
      <c r="AQ236" s="3037"/>
      <c r="AR236" s="3037"/>
      <c r="AS236" s="1348"/>
      <c r="AT236" s="1348"/>
      <c r="AU236" s="1348"/>
      <c r="AV236" s="1348"/>
      <c r="AW236" s="1348"/>
      <c r="AX236" s="1348"/>
      <c r="AY236" s="1348"/>
      <c r="AZ236" s="1348"/>
      <c r="BA236" s="1348"/>
      <c r="BB236" s="1348"/>
      <c r="BC236" s="1348"/>
      <c r="BD236" s="1348"/>
      <c r="BE236" s="1348"/>
      <c r="BF236" s="1348"/>
      <c r="BG236" s="1348"/>
      <c r="BH236" s="1348"/>
    </row>
    <row r="237" spans="2:66" ht="20.25" customHeight="1" x14ac:dyDescent="0.2"/>
    <row r="238" spans="2:66" ht="20.25" customHeight="1" x14ac:dyDescent="0.2"/>
    <row r="239" spans="2:66" ht="20.25" customHeight="1" x14ac:dyDescent="0.2"/>
    <row r="240" spans="2:66" ht="20.25" customHeight="1" x14ac:dyDescent="0.2"/>
    <row r="241" ht="20.25" customHeight="1" x14ac:dyDescent="0.2"/>
    <row r="242" ht="20.25" customHeight="1" x14ac:dyDescent="0.2"/>
    <row r="243" ht="20.25" customHeight="1" x14ac:dyDescent="0.2"/>
    <row r="244" ht="20.25" customHeight="1" x14ac:dyDescent="0.2"/>
    <row r="245" ht="20.25" customHeight="1" x14ac:dyDescent="0.2"/>
    <row r="246" ht="20.25" customHeight="1" x14ac:dyDescent="0.2"/>
    <row r="247" ht="20.25" customHeight="1" x14ac:dyDescent="0.2"/>
    <row r="248" ht="20.25" customHeight="1" x14ac:dyDescent="0.2"/>
    <row r="249" ht="20.25" customHeight="1" x14ac:dyDescent="0.2"/>
    <row r="250" ht="20.25" customHeight="1" x14ac:dyDescent="0.2"/>
    <row r="251" ht="20.25" customHeight="1" x14ac:dyDescent="0.2"/>
    <row r="252" ht="20.25" customHeight="1" x14ac:dyDescent="0.2"/>
    <row r="253" ht="20.25" customHeight="1" x14ac:dyDescent="0.2"/>
    <row r="254" ht="20.25" customHeight="1" x14ac:dyDescent="0.2"/>
    <row r="255" ht="20.25" customHeight="1" x14ac:dyDescent="0.2"/>
    <row r="256" ht="20.25" customHeight="1" x14ac:dyDescent="0.2"/>
    <row r="283" spans="7:63" x14ac:dyDescent="0.2">
      <c r="G283" s="1355"/>
      <c r="H283" s="1355"/>
      <c r="I283" s="1355"/>
      <c r="J283" s="1355"/>
      <c r="K283" s="1355"/>
      <c r="L283" s="1355"/>
      <c r="M283" s="1355"/>
      <c r="N283" s="1355"/>
      <c r="O283" s="1442"/>
      <c r="P283" s="1442"/>
      <c r="Q283" s="1442"/>
      <c r="R283" s="1442"/>
      <c r="S283" s="1442"/>
      <c r="T283" s="1442"/>
      <c r="U283" s="1442"/>
      <c r="V283" s="1442"/>
      <c r="W283" s="1442"/>
      <c r="X283" s="1442"/>
      <c r="Y283" s="1442"/>
      <c r="Z283" s="1442"/>
      <c r="AA283" s="1442"/>
      <c r="AB283" s="1442"/>
      <c r="AC283" s="1442"/>
      <c r="AD283" s="1442"/>
      <c r="AE283" s="1442"/>
      <c r="AF283" s="1442"/>
      <c r="AG283" s="1442"/>
      <c r="AH283" s="1442"/>
      <c r="AI283" s="1442"/>
      <c r="AJ283" s="1442"/>
      <c r="AK283" s="1442"/>
      <c r="AL283" s="1442"/>
      <c r="AM283" s="1442"/>
      <c r="AN283" s="1442"/>
      <c r="AO283" s="1442"/>
      <c r="AP283" s="1442"/>
      <c r="AQ283" s="1442"/>
      <c r="AR283" s="1442"/>
      <c r="AS283" s="1442"/>
      <c r="AT283" s="1442"/>
      <c r="AU283" s="1442"/>
      <c r="AV283" s="1442"/>
      <c r="AW283" s="1442"/>
      <c r="AX283" s="1442"/>
      <c r="AY283" s="1442"/>
      <c r="AZ283" s="1442"/>
      <c r="BA283" s="1442"/>
      <c r="BB283" s="1442"/>
      <c r="BC283" s="1442"/>
      <c r="BD283" s="1442"/>
      <c r="BE283" s="1442"/>
      <c r="BF283" s="1442"/>
      <c r="BG283" s="1442"/>
      <c r="BH283" s="1442"/>
      <c r="BI283" s="1442"/>
      <c r="BJ283" s="1442"/>
      <c r="BK283" s="1442"/>
    </row>
    <row r="284" spans="7:63" x14ac:dyDescent="0.2">
      <c r="G284" s="1355"/>
      <c r="H284" s="1355"/>
      <c r="I284" s="1355"/>
      <c r="J284" s="1355"/>
      <c r="K284" s="1355"/>
      <c r="L284" s="1355"/>
      <c r="M284" s="1355"/>
      <c r="N284" s="1355"/>
      <c r="O284" s="1442"/>
      <c r="P284" s="1442"/>
      <c r="Q284" s="1442"/>
      <c r="R284" s="1442"/>
      <c r="S284" s="1442"/>
      <c r="T284" s="1442"/>
      <c r="U284" s="1442"/>
      <c r="V284" s="1442"/>
      <c r="W284" s="1442"/>
      <c r="X284" s="1442"/>
      <c r="Y284" s="1442"/>
      <c r="Z284" s="1442"/>
      <c r="AA284" s="1442"/>
      <c r="AB284" s="1442"/>
      <c r="AC284" s="1442"/>
      <c r="AD284" s="1442"/>
      <c r="AE284" s="1442"/>
      <c r="AF284" s="1442"/>
      <c r="AG284" s="1442"/>
      <c r="AH284" s="1442"/>
      <c r="AI284" s="1442"/>
      <c r="AJ284" s="1442"/>
      <c r="AK284" s="1442"/>
      <c r="AL284" s="1442"/>
      <c r="AM284" s="1442"/>
      <c r="AN284" s="1442"/>
      <c r="AO284" s="1442"/>
      <c r="AP284" s="1442"/>
      <c r="AQ284" s="1442"/>
      <c r="AR284" s="1442"/>
      <c r="AS284" s="1442"/>
      <c r="AT284" s="1442"/>
      <c r="AU284" s="1442"/>
      <c r="AV284" s="1442"/>
      <c r="AW284" s="1442"/>
      <c r="AX284" s="1442"/>
      <c r="AY284" s="1442"/>
      <c r="AZ284" s="1442"/>
      <c r="BA284" s="1442"/>
      <c r="BB284" s="1442"/>
      <c r="BC284" s="1442"/>
      <c r="BD284" s="1442"/>
      <c r="BE284" s="1442"/>
      <c r="BF284" s="1442"/>
      <c r="BG284" s="1442"/>
      <c r="BH284" s="1442"/>
      <c r="BI284" s="1442"/>
      <c r="BJ284" s="1442"/>
      <c r="BK284" s="1442"/>
    </row>
    <row r="285" spans="7:63" x14ac:dyDescent="0.2">
      <c r="G285" s="1443"/>
      <c r="H285" s="1443"/>
      <c r="I285" s="1443"/>
      <c r="J285" s="1443"/>
      <c r="K285" s="1443"/>
      <c r="L285" s="1443"/>
      <c r="M285" s="1443"/>
      <c r="N285" s="1443"/>
      <c r="O285" s="1355"/>
      <c r="P285" s="1355"/>
    </row>
    <row r="286" spans="7:63" x14ac:dyDescent="0.2">
      <c r="G286" s="1443"/>
      <c r="H286" s="1443"/>
      <c r="I286" s="1443"/>
      <c r="J286" s="1443"/>
      <c r="K286" s="1443"/>
      <c r="L286" s="1443"/>
      <c r="M286" s="1443"/>
      <c r="N286" s="1443"/>
      <c r="O286" s="1355"/>
      <c r="P286" s="1355"/>
    </row>
    <row r="287" spans="7:63" x14ac:dyDescent="0.2">
      <c r="G287" s="1355"/>
      <c r="H287" s="1355"/>
      <c r="I287" s="1355"/>
      <c r="J287" s="1355"/>
      <c r="K287" s="1355"/>
      <c r="L287" s="1355"/>
      <c r="M287" s="1355"/>
      <c r="N287" s="1355"/>
    </row>
    <row r="288" spans="7:63" x14ac:dyDescent="0.2">
      <c r="G288" s="1355"/>
      <c r="H288" s="1355"/>
      <c r="I288" s="1355"/>
      <c r="J288" s="1355"/>
      <c r="K288" s="1355"/>
      <c r="L288" s="1355"/>
      <c r="M288" s="1355"/>
      <c r="N288" s="1355"/>
    </row>
    <row r="289" spans="7:14" x14ac:dyDescent="0.2">
      <c r="G289" s="1355"/>
      <c r="H289" s="1355"/>
      <c r="I289" s="1355"/>
      <c r="J289" s="1355"/>
      <c r="K289" s="1355"/>
      <c r="L289" s="1355"/>
      <c r="M289" s="1355"/>
      <c r="N289" s="1355"/>
    </row>
    <row r="290" spans="7:14" x14ac:dyDescent="0.2">
      <c r="G290" s="1355"/>
      <c r="H290" s="1355"/>
      <c r="I290" s="1355"/>
      <c r="J290" s="1355"/>
      <c r="K290" s="1355"/>
      <c r="L290" s="1355"/>
      <c r="M290" s="1355"/>
      <c r="N290" s="1355"/>
    </row>
  </sheetData>
  <sheetProtection insertRows="0" deleteRows="0"/>
  <mergeCells count="1336">
    <mergeCell ref="AX1:BM1"/>
    <mergeCell ref="AG2:AH2"/>
    <mergeCell ref="AJ2:AK2"/>
    <mergeCell ref="AN2:AO2"/>
    <mergeCell ref="AX2:BM2"/>
    <mergeCell ref="BI3:BL3"/>
    <mergeCell ref="BC13:BE13"/>
    <mergeCell ref="O12:R16"/>
    <mergeCell ref="S12:W16"/>
    <mergeCell ref="AA12:BE12"/>
    <mergeCell ref="BF12:BG16"/>
    <mergeCell ref="BH12:BI16"/>
    <mergeCell ref="BJ12:BN16"/>
    <mergeCell ref="AA13:AG13"/>
    <mergeCell ref="AH13:AN13"/>
    <mergeCell ref="AO13:AU13"/>
    <mergeCell ref="AV13:BB13"/>
    <mergeCell ref="BI4:BL4"/>
    <mergeCell ref="BE6:BF6"/>
    <mergeCell ref="BI6:BJ6"/>
    <mergeCell ref="BI8:BJ8"/>
    <mergeCell ref="BI10:BJ10"/>
    <mergeCell ref="B12:B16"/>
    <mergeCell ref="C12:C16"/>
    <mergeCell ref="D12:F16"/>
    <mergeCell ref="G12:H16"/>
    <mergeCell ref="M12:N16"/>
    <mergeCell ref="O19:R20"/>
    <mergeCell ref="S19:W20"/>
    <mergeCell ref="BF19:BG19"/>
    <mergeCell ref="BH19:BI19"/>
    <mergeCell ref="BJ19:BN20"/>
    <mergeCell ref="BF20:BG20"/>
    <mergeCell ref="BH20:BI20"/>
    <mergeCell ref="BF17:BG17"/>
    <mergeCell ref="BH17:BI17"/>
    <mergeCell ref="BJ17:BN18"/>
    <mergeCell ref="BF18:BG18"/>
    <mergeCell ref="BH18:BI18"/>
    <mergeCell ref="B19:B20"/>
    <mergeCell ref="C19:C20"/>
    <mergeCell ref="D19:F20"/>
    <mergeCell ref="G19:H20"/>
    <mergeCell ref="M19:N20"/>
    <mergeCell ref="B17:B18"/>
    <mergeCell ref="C17:C18"/>
    <mergeCell ref="D17:F18"/>
    <mergeCell ref="G17:H18"/>
    <mergeCell ref="M17:N18"/>
    <mergeCell ref="O17:R18"/>
    <mergeCell ref="S17:W18"/>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S75:W76"/>
    <mergeCell ref="BF75:BG75"/>
    <mergeCell ref="BH75:BI75"/>
    <mergeCell ref="BJ75:BN76"/>
    <mergeCell ref="BF76:BG76"/>
    <mergeCell ref="BH76:BI76"/>
    <mergeCell ref="B75:B76"/>
    <mergeCell ref="C75:C76"/>
    <mergeCell ref="D75:F76"/>
    <mergeCell ref="G75:H76"/>
    <mergeCell ref="M75:N76"/>
    <mergeCell ref="O75:R76"/>
    <mergeCell ref="S73:W74"/>
    <mergeCell ref="BF73:BG73"/>
    <mergeCell ref="BH73:BI73"/>
    <mergeCell ref="BJ73:BN74"/>
    <mergeCell ref="BF74:BG74"/>
    <mergeCell ref="BH74:BI74"/>
    <mergeCell ref="B73:B74"/>
    <mergeCell ref="C73:C74"/>
    <mergeCell ref="D73:F74"/>
    <mergeCell ref="G73:H74"/>
    <mergeCell ref="M73:N74"/>
    <mergeCell ref="O73:R74"/>
    <mergeCell ref="S79:W80"/>
    <mergeCell ref="BF79:BG79"/>
    <mergeCell ref="BH79:BI79"/>
    <mergeCell ref="BJ79:BN80"/>
    <mergeCell ref="BF80:BG80"/>
    <mergeCell ref="BH80:BI80"/>
    <mergeCell ref="B79:B80"/>
    <mergeCell ref="C79:C80"/>
    <mergeCell ref="D79:F80"/>
    <mergeCell ref="G79:H80"/>
    <mergeCell ref="M79:N80"/>
    <mergeCell ref="O79:R80"/>
    <mergeCell ref="S77:W78"/>
    <mergeCell ref="BF77:BG77"/>
    <mergeCell ref="BH77:BI77"/>
    <mergeCell ref="BJ77:BN78"/>
    <mergeCell ref="BF78:BG78"/>
    <mergeCell ref="BH78:BI78"/>
    <mergeCell ref="B77:B78"/>
    <mergeCell ref="C77:C78"/>
    <mergeCell ref="D77:F78"/>
    <mergeCell ref="G77:H78"/>
    <mergeCell ref="M77:N78"/>
    <mergeCell ref="O77:R78"/>
    <mergeCell ref="S83:W84"/>
    <mergeCell ref="BF83:BG83"/>
    <mergeCell ref="BH83:BI83"/>
    <mergeCell ref="BJ83:BN84"/>
    <mergeCell ref="BF84:BG84"/>
    <mergeCell ref="BH84:BI84"/>
    <mergeCell ref="B83:B84"/>
    <mergeCell ref="C83:C84"/>
    <mergeCell ref="D83:F84"/>
    <mergeCell ref="G83:H84"/>
    <mergeCell ref="M83:N84"/>
    <mergeCell ref="O83:R84"/>
    <mergeCell ref="S81:W82"/>
    <mergeCell ref="BF81:BG81"/>
    <mergeCell ref="BH81:BI81"/>
    <mergeCell ref="BJ81:BN82"/>
    <mergeCell ref="BF82:BG82"/>
    <mergeCell ref="BH82:BI82"/>
    <mergeCell ref="B81:B82"/>
    <mergeCell ref="C81:C82"/>
    <mergeCell ref="D81:F82"/>
    <mergeCell ref="G81:H82"/>
    <mergeCell ref="M81:N82"/>
    <mergeCell ref="O81:R82"/>
    <mergeCell ref="S87:W88"/>
    <mergeCell ref="BF87:BG87"/>
    <mergeCell ref="BH87:BI87"/>
    <mergeCell ref="BJ87:BN88"/>
    <mergeCell ref="BF88:BG88"/>
    <mergeCell ref="BH88:BI88"/>
    <mergeCell ref="B87:B88"/>
    <mergeCell ref="C87:C88"/>
    <mergeCell ref="D87:F88"/>
    <mergeCell ref="G87:H88"/>
    <mergeCell ref="M87:N88"/>
    <mergeCell ref="O87:R88"/>
    <mergeCell ref="S85:W86"/>
    <mergeCell ref="BF85:BG85"/>
    <mergeCell ref="BH85:BI85"/>
    <mergeCell ref="BJ85:BN86"/>
    <mergeCell ref="BF86:BG86"/>
    <mergeCell ref="BH86:BI86"/>
    <mergeCell ref="B85:B86"/>
    <mergeCell ref="C85:C86"/>
    <mergeCell ref="D85:F86"/>
    <mergeCell ref="G85:H86"/>
    <mergeCell ref="M85:N86"/>
    <mergeCell ref="O85:R86"/>
    <mergeCell ref="S91:W92"/>
    <mergeCell ref="BF91:BG91"/>
    <mergeCell ref="BH91:BI91"/>
    <mergeCell ref="BJ91:BN92"/>
    <mergeCell ref="BF92:BG92"/>
    <mergeCell ref="BH92:BI92"/>
    <mergeCell ref="B91:B92"/>
    <mergeCell ref="C91:C92"/>
    <mergeCell ref="D91:F92"/>
    <mergeCell ref="G91:H92"/>
    <mergeCell ref="M91:N92"/>
    <mergeCell ref="O91:R92"/>
    <mergeCell ref="S89:W90"/>
    <mergeCell ref="BF89:BG89"/>
    <mergeCell ref="BH89:BI89"/>
    <mergeCell ref="BJ89:BN90"/>
    <mergeCell ref="BF90:BG90"/>
    <mergeCell ref="BH90:BI90"/>
    <mergeCell ref="B89:B90"/>
    <mergeCell ref="C89:C90"/>
    <mergeCell ref="D89:F90"/>
    <mergeCell ref="G89:H90"/>
    <mergeCell ref="M89:N90"/>
    <mergeCell ref="O89:R90"/>
    <mergeCell ref="S95:W96"/>
    <mergeCell ref="BF95:BG95"/>
    <mergeCell ref="BH95:BI95"/>
    <mergeCell ref="BJ95:BN96"/>
    <mergeCell ref="BF96:BG96"/>
    <mergeCell ref="BH96:BI96"/>
    <mergeCell ref="B95:B96"/>
    <mergeCell ref="C95:C96"/>
    <mergeCell ref="D95:F96"/>
    <mergeCell ref="G95:H96"/>
    <mergeCell ref="M95:N96"/>
    <mergeCell ref="O95:R96"/>
    <mergeCell ref="S93:W94"/>
    <mergeCell ref="BF93:BG93"/>
    <mergeCell ref="BH93:BI93"/>
    <mergeCell ref="BJ93:BN94"/>
    <mergeCell ref="BF94:BG94"/>
    <mergeCell ref="BH94:BI94"/>
    <mergeCell ref="B93:B94"/>
    <mergeCell ref="C93:C94"/>
    <mergeCell ref="D93:F94"/>
    <mergeCell ref="G93:H94"/>
    <mergeCell ref="M93:N94"/>
    <mergeCell ref="O93:R94"/>
    <mergeCell ref="S99:W100"/>
    <mergeCell ref="BF99:BG99"/>
    <mergeCell ref="BH99:BI99"/>
    <mergeCell ref="BJ99:BN100"/>
    <mergeCell ref="BF100:BG100"/>
    <mergeCell ref="BH100:BI100"/>
    <mergeCell ref="B99:B100"/>
    <mergeCell ref="C99:C100"/>
    <mergeCell ref="D99:F100"/>
    <mergeCell ref="G99:H100"/>
    <mergeCell ref="M99:N100"/>
    <mergeCell ref="O99:R100"/>
    <mergeCell ref="S97:W98"/>
    <mergeCell ref="BF97:BG97"/>
    <mergeCell ref="BH97:BI97"/>
    <mergeCell ref="BJ97:BN98"/>
    <mergeCell ref="BF98:BG98"/>
    <mergeCell ref="BH98:BI98"/>
    <mergeCell ref="B97:B98"/>
    <mergeCell ref="C97:C98"/>
    <mergeCell ref="D97:F98"/>
    <mergeCell ref="G97:H98"/>
    <mergeCell ref="M97:N98"/>
    <mergeCell ref="O97:R98"/>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B215:B216"/>
    <mergeCell ref="C215:C216"/>
    <mergeCell ref="D215:F216"/>
    <mergeCell ref="G215:H216"/>
    <mergeCell ref="M215:N216"/>
    <mergeCell ref="O215:R216"/>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BJ219:BM219"/>
    <mergeCell ref="O220:P221"/>
    <mergeCell ref="Q220:T220"/>
    <mergeCell ref="V220:Y220"/>
    <mergeCell ref="AE220:AF221"/>
    <mergeCell ref="AG220:AJ220"/>
    <mergeCell ref="AL220:AO220"/>
    <mergeCell ref="BJ220:BM220"/>
    <mergeCell ref="Q221:R221"/>
    <mergeCell ref="S221:T221"/>
    <mergeCell ref="BE222:BH222"/>
    <mergeCell ref="S215:W216"/>
    <mergeCell ref="BF215:BG215"/>
    <mergeCell ref="BH215:BI215"/>
    <mergeCell ref="BJ215:BN216"/>
    <mergeCell ref="BF216:BG216"/>
    <mergeCell ref="BH216:BI216"/>
    <mergeCell ref="AI222:AJ222"/>
    <mergeCell ref="AL222:AM222"/>
    <mergeCell ref="AN222:AO222"/>
    <mergeCell ref="AQ222:AR222"/>
    <mergeCell ref="AU222:AX222"/>
    <mergeCell ref="AZ222:BC222"/>
    <mergeCell ref="BE221:BH221"/>
    <mergeCell ref="AG224:AH224"/>
    <mergeCell ref="AI224:AJ224"/>
    <mergeCell ref="AL224:AM224"/>
    <mergeCell ref="AN224:AO224"/>
    <mergeCell ref="AQ224:AR224"/>
    <mergeCell ref="BJ221:BM221"/>
    <mergeCell ref="O222:P222"/>
    <mergeCell ref="Q222:R222"/>
    <mergeCell ref="S222:T222"/>
    <mergeCell ref="V222:W222"/>
    <mergeCell ref="X222:Y222"/>
    <mergeCell ref="AA222:AB222"/>
    <mergeCell ref="AE222:AF222"/>
    <mergeCell ref="AG222:AH222"/>
    <mergeCell ref="V221:W221"/>
    <mergeCell ref="X221:Y221"/>
    <mergeCell ref="AG221:AH221"/>
    <mergeCell ref="AI221:AJ221"/>
    <mergeCell ref="AL221:AM221"/>
    <mergeCell ref="AN221:AO221"/>
    <mergeCell ref="AL223:AM223"/>
    <mergeCell ref="AN223:AO223"/>
    <mergeCell ref="AQ223:AR223"/>
    <mergeCell ref="O224:P224"/>
    <mergeCell ref="Q224:R224"/>
    <mergeCell ref="S224:T224"/>
    <mergeCell ref="V224:W224"/>
    <mergeCell ref="X224:Y224"/>
    <mergeCell ref="AA224:AB224"/>
    <mergeCell ref="AE224:AF224"/>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O223:P223"/>
    <mergeCell ref="Q223:R223"/>
    <mergeCell ref="S223:T223"/>
    <mergeCell ref="V223:W223"/>
    <mergeCell ref="X223:Y223"/>
    <mergeCell ref="AA223:AB223"/>
    <mergeCell ref="AE223:AF223"/>
    <mergeCell ref="AG223:AH223"/>
    <mergeCell ref="AI223:AJ223"/>
    <mergeCell ref="AL226:AM226"/>
    <mergeCell ref="AN226:AO226"/>
    <mergeCell ref="AQ226:AR226"/>
    <mergeCell ref="AQ225:AR225"/>
    <mergeCell ref="O226:P226"/>
    <mergeCell ref="Q226:R226"/>
    <mergeCell ref="S226:T226"/>
    <mergeCell ref="V226:W226"/>
    <mergeCell ref="X226:Y226"/>
    <mergeCell ref="AA226:AB226"/>
    <mergeCell ref="AE226:AF226"/>
    <mergeCell ref="AU230:AV230"/>
    <mergeCell ref="AW230:AZ230"/>
    <mergeCell ref="O231:R231"/>
    <mergeCell ref="T231:W231"/>
    <mergeCell ref="Y231:AB231"/>
    <mergeCell ref="AE231:AH231"/>
    <mergeCell ref="AJ231:AM231"/>
    <mergeCell ref="AO231:AR231"/>
    <mergeCell ref="AA225:AB225"/>
    <mergeCell ref="AE225:AF225"/>
    <mergeCell ref="AG225:AH225"/>
    <mergeCell ref="AI225:AJ225"/>
    <mergeCell ref="AL225:AM225"/>
    <mergeCell ref="AN225:AO225"/>
    <mergeCell ref="O225:P225"/>
    <mergeCell ref="Q225:R225"/>
    <mergeCell ref="S225:T225"/>
    <mergeCell ref="V225:W225"/>
    <mergeCell ref="X225:Y225"/>
    <mergeCell ref="AU228:AV228"/>
    <mergeCell ref="AW228:AZ228"/>
    <mergeCell ref="AU229:AV229"/>
    <mergeCell ref="AW229:AZ229"/>
    <mergeCell ref="AU226:AV226"/>
    <mergeCell ref="AW226:AZ226"/>
    <mergeCell ref="AU227:AV227"/>
    <mergeCell ref="AW227:AZ227"/>
    <mergeCell ref="AG226:AH226"/>
    <mergeCell ref="AI226:AJ226"/>
  </mergeCells>
  <phoneticPr fontId="10"/>
  <conditionalFormatting sqref="O231:R231">
    <cfRule type="expression" dxfId="107" priority="174">
      <formula>INDIRECT(ADDRESS(ROW(),COLUMN()))=TRUNC(INDIRECT(ADDRESS(ROW(),COLUMN())))</formula>
    </cfRule>
  </conditionalFormatting>
  <conditionalFormatting sqref="Q222:AB226">
    <cfRule type="expression" dxfId="106" priority="176">
      <formula>INDIRECT(ADDRESS(ROW(),COLUMN()))=TRUNC(INDIRECT(ADDRESS(ROW(),COLUMN())))</formula>
    </cfRule>
  </conditionalFormatting>
  <conditionalFormatting sqref="AA220:AB220 AD220 AA229:AD229">
    <cfRule type="expression" dxfId="105" priority="209">
      <formula>OR(#REF!=$B218,#REF!=$B218)</formula>
    </cfRule>
  </conditionalFormatting>
  <conditionalFormatting sqref="AA230:AD230">
    <cfRule type="expression" dxfId="104" priority="208">
      <formula>OR(#REF!=$B217,#REF!=$B217)</formula>
    </cfRule>
  </conditionalFormatting>
  <conditionalFormatting sqref="AA18:BI18">
    <cfRule type="expression" dxfId="103" priority="170">
      <formula>INDIRECT(ADDRESS(ROW(),COLUMN()))=TRUNC(INDIRECT(ADDRESS(ROW(),COLUMN())))</formula>
    </cfRule>
  </conditionalFormatting>
  <conditionalFormatting sqref="AA20:BI20">
    <cfRule type="expression" dxfId="102" priority="171">
      <formula>INDIRECT(ADDRESS(ROW(),COLUMN()))=TRUNC(INDIRECT(ADDRESS(ROW(),COLUMN())))</formula>
    </cfRule>
  </conditionalFormatting>
  <conditionalFormatting sqref="AA22:BI22">
    <cfRule type="expression" dxfId="101" priority="169">
      <formula>INDIRECT(ADDRESS(ROW(),COLUMN()))=TRUNC(INDIRECT(ADDRESS(ROW(),COLUMN())))</formula>
    </cfRule>
  </conditionalFormatting>
  <conditionalFormatting sqref="AA24:BI24">
    <cfRule type="expression" dxfId="100" priority="168">
      <formula>INDIRECT(ADDRESS(ROW(),COLUMN()))=TRUNC(INDIRECT(ADDRESS(ROW(),COLUMN())))</formula>
    </cfRule>
  </conditionalFormatting>
  <conditionalFormatting sqref="AA26:BI26">
    <cfRule type="expression" dxfId="99" priority="167">
      <formula>INDIRECT(ADDRESS(ROW(),COLUMN()))=TRUNC(INDIRECT(ADDRESS(ROW(),COLUMN())))</formula>
    </cfRule>
  </conditionalFormatting>
  <conditionalFormatting sqref="AA28:BI28">
    <cfRule type="expression" dxfId="98" priority="166">
      <formula>INDIRECT(ADDRESS(ROW(),COLUMN()))=TRUNC(INDIRECT(ADDRESS(ROW(),COLUMN())))</formula>
    </cfRule>
  </conditionalFormatting>
  <conditionalFormatting sqref="AA30:BI30">
    <cfRule type="expression" dxfId="97" priority="165">
      <formula>INDIRECT(ADDRESS(ROW(),COLUMN()))=TRUNC(INDIRECT(ADDRESS(ROW(),COLUMN())))</formula>
    </cfRule>
  </conditionalFormatting>
  <conditionalFormatting sqref="AA32:BI32">
    <cfRule type="expression" dxfId="96" priority="164">
      <formula>INDIRECT(ADDRESS(ROW(),COLUMN()))=TRUNC(INDIRECT(ADDRESS(ROW(),COLUMN())))</formula>
    </cfRule>
  </conditionalFormatting>
  <conditionalFormatting sqref="AA34:BI34">
    <cfRule type="expression" dxfId="95" priority="163">
      <formula>INDIRECT(ADDRESS(ROW(),COLUMN()))=TRUNC(INDIRECT(ADDRESS(ROW(),COLUMN())))</formula>
    </cfRule>
  </conditionalFormatting>
  <conditionalFormatting sqref="AA36:BI36">
    <cfRule type="expression" dxfId="94" priority="162">
      <formula>INDIRECT(ADDRESS(ROW(),COLUMN()))=TRUNC(INDIRECT(ADDRESS(ROW(),COLUMN())))</formula>
    </cfRule>
  </conditionalFormatting>
  <conditionalFormatting sqref="AA38:BI38">
    <cfRule type="expression" dxfId="93" priority="161">
      <formula>INDIRECT(ADDRESS(ROW(),COLUMN()))=TRUNC(INDIRECT(ADDRESS(ROW(),COLUMN())))</formula>
    </cfRule>
  </conditionalFormatting>
  <conditionalFormatting sqref="AA40:BI40">
    <cfRule type="expression" dxfId="92" priority="160">
      <formula>INDIRECT(ADDRESS(ROW(),COLUMN()))=TRUNC(INDIRECT(ADDRESS(ROW(),COLUMN())))</formula>
    </cfRule>
  </conditionalFormatting>
  <conditionalFormatting sqref="AA42:BI42">
    <cfRule type="expression" dxfId="91" priority="159">
      <formula>INDIRECT(ADDRESS(ROW(),COLUMN()))=TRUNC(INDIRECT(ADDRESS(ROW(),COLUMN())))</formula>
    </cfRule>
  </conditionalFormatting>
  <conditionalFormatting sqref="AA44:BI44">
    <cfRule type="expression" dxfId="90" priority="158">
      <formula>INDIRECT(ADDRESS(ROW(),COLUMN()))=TRUNC(INDIRECT(ADDRESS(ROW(),COLUMN())))</formula>
    </cfRule>
  </conditionalFormatting>
  <conditionalFormatting sqref="AA46:BI46">
    <cfRule type="expression" dxfId="89" priority="157">
      <formula>INDIRECT(ADDRESS(ROW(),COLUMN()))=TRUNC(INDIRECT(ADDRESS(ROW(),COLUMN())))</formula>
    </cfRule>
  </conditionalFormatting>
  <conditionalFormatting sqref="AA48:BI48">
    <cfRule type="expression" dxfId="88" priority="156">
      <formula>INDIRECT(ADDRESS(ROW(),COLUMN()))=TRUNC(INDIRECT(ADDRESS(ROW(),COLUMN())))</formula>
    </cfRule>
  </conditionalFormatting>
  <conditionalFormatting sqref="AA50:BI50">
    <cfRule type="expression" dxfId="87" priority="155">
      <formula>INDIRECT(ADDRESS(ROW(),COLUMN()))=TRUNC(INDIRECT(ADDRESS(ROW(),COLUMN())))</formula>
    </cfRule>
  </conditionalFormatting>
  <conditionalFormatting sqref="AA52:BI52">
    <cfRule type="expression" dxfId="86" priority="154">
      <formula>INDIRECT(ADDRESS(ROW(),COLUMN()))=TRUNC(INDIRECT(ADDRESS(ROW(),COLUMN())))</formula>
    </cfRule>
  </conditionalFormatting>
  <conditionalFormatting sqref="AA54:BI54">
    <cfRule type="expression" dxfId="85" priority="153">
      <formula>INDIRECT(ADDRESS(ROW(),COLUMN()))=TRUNC(INDIRECT(ADDRESS(ROW(),COLUMN())))</formula>
    </cfRule>
  </conditionalFormatting>
  <conditionalFormatting sqref="AA56:BI56">
    <cfRule type="expression" dxfId="84" priority="152">
      <formula>INDIRECT(ADDRESS(ROW(),COLUMN()))=TRUNC(INDIRECT(ADDRESS(ROW(),COLUMN())))</formula>
    </cfRule>
  </conditionalFormatting>
  <conditionalFormatting sqref="AA58:BI58">
    <cfRule type="expression" dxfId="83" priority="151">
      <formula>INDIRECT(ADDRESS(ROW(),COLUMN()))=TRUNC(INDIRECT(ADDRESS(ROW(),COLUMN())))</formula>
    </cfRule>
  </conditionalFormatting>
  <conditionalFormatting sqref="AA60:BI60">
    <cfRule type="expression" dxfId="82" priority="150">
      <formula>INDIRECT(ADDRESS(ROW(),COLUMN()))=TRUNC(INDIRECT(ADDRESS(ROW(),COLUMN())))</formula>
    </cfRule>
  </conditionalFormatting>
  <conditionalFormatting sqref="AA62:BI62">
    <cfRule type="expression" dxfId="81" priority="149">
      <formula>INDIRECT(ADDRESS(ROW(),COLUMN()))=TRUNC(INDIRECT(ADDRESS(ROW(),COLUMN())))</formula>
    </cfRule>
  </conditionalFormatting>
  <conditionalFormatting sqref="AA64:BI64">
    <cfRule type="expression" dxfId="80" priority="148">
      <formula>INDIRECT(ADDRESS(ROW(),COLUMN()))=TRUNC(INDIRECT(ADDRESS(ROW(),COLUMN())))</formula>
    </cfRule>
  </conditionalFormatting>
  <conditionalFormatting sqref="AA66:BI66">
    <cfRule type="expression" dxfId="79" priority="147">
      <formula>INDIRECT(ADDRESS(ROW(),COLUMN()))=TRUNC(INDIRECT(ADDRESS(ROW(),COLUMN())))</formula>
    </cfRule>
  </conditionalFormatting>
  <conditionalFormatting sqref="AA68:BI68">
    <cfRule type="expression" dxfId="78" priority="146">
      <formula>INDIRECT(ADDRESS(ROW(),COLUMN()))=TRUNC(INDIRECT(ADDRESS(ROW(),COLUMN())))</formula>
    </cfRule>
  </conditionalFormatting>
  <conditionalFormatting sqref="AA70:BI70">
    <cfRule type="expression" dxfId="77" priority="145">
      <formula>INDIRECT(ADDRESS(ROW(),COLUMN()))=TRUNC(INDIRECT(ADDRESS(ROW(),COLUMN())))</formula>
    </cfRule>
  </conditionalFormatting>
  <conditionalFormatting sqref="AA72:BI72">
    <cfRule type="expression" dxfId="76" priority="144">
      <formula>INDIRECT(ADDRESS(ROW(),COLUMN()))=TRUNC(INDIRECT(ADDRESS(ROW(),COLUMN())))</formula>
    </cfRule>
  </conditionalFormatting>
  <conditionalFormatting sqref="AA74:BI74">
    <cfRule type="expression" dxfId="75" priority="143">
      <formula>INDIRECT(ADDRESS(ROW(),COLUMN()))=TRUNC(INDIRECT(ADDRESS(ROW(),COLUMN())))</formula>
    </cfRule>
  </conditionalFormatting>
  <conditionalFormatting sqref="AA76:BI76">
    <cfRule type="expression" dxfId="74" priority="141">
      <formula>INDIRECT(ADDRESS(ROW(),COLUMN()))=TRUNC(INDIRECT(ADDRESS(ROW(),COLUMN())))</formula>
    </cfRule>
  </conditionalFormatting>
  <conditionalFormatting sqref="AA78:BI78">
    <cfRule type="expression" dxfId="73" priority="139">
      <formula>INDIRECT(ADDRESS(ROW(),COLUMN()))=TRUNC(INDIRECT(ADDRESS(ROW(),COLUMN())))</formula>
    </cfRule>
  </conditionalFormatting>
  <conditionalFormatting sqref="AA80:BI80">
    <cfRule type="expression" dxfId="72" priority="137">
      <formula>INDIRECT(ADDRESS(ROW(),COLUMN()))=TRUNC(INDIRECT(ADDRESS(ROW(),COLUMN())))</formula>
    </cfRule>
  </conditionalFormatting>
  <conditionalFormatting sqref="AA82:BI82">
    <cfRule type="expression" dxfId="71" priority="135">
      <formula>INDIRECT(ADDRESS(ROW(),COLUMN()))=TRUNC(INDIRECT(ADDRESS(ROW(),COLUMN())))</formula>
    </cfRule>
  </conditionalFormatting>
  <conditionalFormatting sqref="AA84:BI84">
    <cfRule type="expression" dxfId="70" priority="133">
      <formula>INDIRECT(ADDRESS(ROW(),COLUMN()))=TRUNC(INDIRECT(ADDRESS(ROW(),COLUMN())))</formula>
    </cfRule>
  </conditionalFormatting>
  <conditionalFormatting sqref="AA86:BI86">
    <cfRule type="expression" dxfId="69" priority="131">
      <formula>INDIRECT(ADDRESS(ROW(),COLUMN()))=TRUNC(INDIRECT(ADDRESS(ROW(),COLUMN())))</formula>
    </cfRule>
  </conditionalFormatting>
  <conditionalFormatting sqref="AA88:BI88">
    <cfRule type="expression" dxfId="68" priority="129">
      <formula>INDIRECT(ADDRESS(ROW(),COLUMN()))=TRUNC(INDIRECT(ADDRESS(ROW(),COLUMN())))</formula>
    </cfRule>
  </conditionalFormatting>
  <conditionalFormatting sqref="AA90:BI90">
    <cfRule type="expression" dxfId="67" priority="127">
      <formula>INDIRECT(ADDRESS(ROW(),COLUMN()))=TRUNC(INDIRECT(ADDRESS(ROW(),COLUMN())))</formula>
    </cfRule>
  </conditionalFormatting>
  <conditionalFormatting sqref="AA92:BI92">
    <cfRule type="expression" dxfId="66" priority="125">
      <formula>INDIRECT(ADDRESS(ROW(),COLUMN()))=TRUNC(INDIRECT(ADDRESS(ROW(),COLUMN())))</formula>
    </cfRule>
  </conditionalFormatting>
  <conditionalFormatting sqref="AA94:BI94">
    <cfRule type="expression" dxfId="65" priority="123">
      <formula>INDIRECT(ADDRESS(ROW(),COLUMN()))=TRUNC(INDIRECT(ADDRESS(ROW(),COLUMN())))</formula>
    </cfRule>
  </conditionalFormatting>
  <conditionalFormatting sqref="AA96:BI96">
    <cfRule type="expression" dxfId="64" priority="121">
      <formula>INDIRECT(ADDRESS(ROW(),COLUMN()))=TRUNC(INDIRECT(ADDRESS(ROW(),COLUMN())))</formula>
    </cfRule>
  </conditionalFormatting>
  <conditionalFormatting sqref="AA98:BI98">
    <cfRule type="expression" dxfId="63" priority="119">
      <formula>INDIRECT(ADDRESS(ROW(),COLUMN()))=TRUNC(INDIRECT(ADDRESS(ROW(),COLUMN())))</formula>
    </cfRule>
  </conditionalFormatting>
  <conditionalFormatting sqref="AA100:BI100">
    <cfRule type="expression" dxfId="62" priority="117">
      <formula>INDIRECT(ADDRESS(ROW(),COLUMN()))=TRUNC(INDIRECT(ADDRESS(ROW(),COLUMN())))</formula>
    </cfRule>
  </conditionalFormatting>
  <conditionalFormatting sqref="AA102:BI102">
    <cfRule type="expression" dxfId="61" priority="115">
      <formula>INDIRECT(ADDRESS(ROW(),COLUMN()))=TRUNC(INDIRECT(ADDRESS(ROW(),COLUMN())))</formula>
    </cfRule>
  </conditionalFormatting>
  <conditionalFormatting sqref="AA104:BI104">
    <cfRule type="expression" dxfId="60" priority="113">
      <formula>INDIRECT(ADDRESS(ROW(),COLUMN()))=TRUNC(INDIRECT(ADDRESS(ROW(),COLUMN())))</formula>
    </cfRule>
  </conditionalFormatting>
  <conditionalFormatting sqref="AA106:BI106">
    <cfRule type="expression" dxfId="59" priority="111">
      <formula>INDIRECT(ADDRESS(ROW(),COLUMN()))=TRUNC(INDIRECT(ADDRESS(ROW(),COLUMN())))</formula>
    </cfRule>
  </conditionalFormatting>
  <conditionalFormatting sqref="AA108:BI108">
    <cfRule type="expression" dxfId="58" priority="109">
      <formula>INDIRECT(ADDRESS(ROW(),COLUMN()))=TRUNC(INDIRECT(ADDRESS(ROW(),COLUMN())))</formula>
    </cfRule>
  </conditionalFormatting>
  <conditionalFormatting sqref="AA110:BI110">
    <cfRule type="expression" dxfId="57" priority="107">
      <formula>INDIRECT(ADDRESS(ROW(),COLUMN()))=TRUNC(INDIRECT(ADDRESS(ROW(),COLUMN())))</formula>
    </cfRule>
  </conditionalFormatting>
  <conditionalFormatting sqref="AA112:BI112">
    <cfRule type="expression" dxfId="56" priority="105">
      <formula>INDIRECT(ADDRESS(ROW(),COLUMN()))=TRUNC(INDIRECT(ADDRESS(ROW(),COLUMN())))</formula>
    </cfRule>
  </conditionalFormatting>
  <conditionalFormatting sqref="AA114:BI114">
    <cfRule type="expression" dxfId="55" priority="103">
      <formula>INDIRECT(ADDRESS(ROW(),COLUMN()))=TRUNC(INDIRECT(ADDRESS(ROW(),COLUMN())))</formula>
    </cfRule>
  </conditionalFormatting>
  <conditionalFormatting sqref="AA116:BI116">
    <cfRule type="expression" dxfId="54" priority="101">
      <formula>INDIRECT(ADDRESS(ROW(),COLUMN()))=TRUNC(INDIRECT(ADDRESS(ROW(),COLUMN())))</formula>
    </cfRule>
  </conditionalFormatting>
  <conditionalFormatting sqref="AA118:BI118">
    <cfRule type="expression" dxfId="53" priority="99">
      <formula>INDIRECT(ADDRESS(ROW(),COLUMN()))=TRUNC(INDIRECT(ADDRESS(ROW(),COLUMN())))</formula>
    </cfRule>
  </conditionalFormatting>
  <conditionalFormatting sqref="AA120:BI120">
    <cfRule type="expression" dxfId="52" priority="97">
      <formula>INDIRECT(ADDRESS(ROW(),COLUMN()))=TRUNC(INDIRECT(ADDRESS(ROW(),COLUMN())))</formula>
    </cfRule>
  </conditionalFormatting>
  <conditionalFormatting sqref="AA122:BI122">
    <cfRule type="expression" dxfId="51" priority="95">
      <formula>INDIRECT(ADDRESS(ROW(),COLUMN()))=TRUNC(INDIRECT(ADDRESS(ROW(),COLUMN())))</formula>
    </cfRule>
  </conditionalFormatting>
  <conditionalFormatting sqref="AA124:BI124">
    <cfRule type="expression" dxfId="50" priority="93">
      <formula>INDIRECT(ADDRESS(ROW(),COLUMN()))=TRUNC(INDIRECT(ADDRESS(ROW(),COLUMN())))</formula>
    </cfRule>
  </conditionalFormatting>
  <conditionalFormatting sqref="AA126:BI126">
    <cfRule type="expression" dxfId="49" priority="91">
      <formula>INDIRECT(ADDRESS(ROW(),COLUMN()))=TRUNC(INDIRECT(ADDRESS(ROW(),COLUMN())))</formula>
    </cfRule>
  </conditionalFormatting>
  <conditionalFormatting sqref="AA128:BI128">
    <cfRule type="expression" dxfId="48" priority="89">
      <formula>INDIRECT(ADDRESS(ROW(),COLUMN()))=TRUNC(INDIRECT(ADDRESS(ROW(),COLUMN())))</formula>
    </cfRule>
  </conditionalFormatting>
  <conditionalFormatting sqref="AA130:BI130">
    <cfRule type="expression" dxfId="47" priority="87">
      <formula>INDIRECT(ADDRESS(ROW(),COLUMN()))=TRUNC(INDIRECT(ADDRESS(ROW(),COLUMN())))</formula>
    </cfRule>
  </conditionalFormatting>
  <conditionalFormatting sqref="AA132:BI132">
    <cfRule type="expression" dxfId="46" priority="85">
      <formula>INDIRECT(ADDRESS(ROW(),COLUMN()))=TRUNC(INDIRECT(ADDRESS(ROW(),COLUMN())))</formula>
    </cfRule>
  </conditionalFormatting>
  <conditionalFormatting sqref="AA134:BI134">
    <cfRule type="expression" dxfId="45" priority="83">
      <formula>INDIRECT(ADDRESS(ROW(),COLUMN()))=TRUNC(INDIRECT(ADDRESS(ROW(),COLUMN())))</formula>
    </cfRule>
  </conditionalFormatting>
  <conditionalFormatting sqref="AA136:BI136">
    <cfRule type="expression" dxfId="44" priority="81">
      <formula>INDIRECT(ADDRESS(ROW(),COLUMN()))=TRUNC(INDIRECT(ADDRESS(ROW(),COLUMN())))</formula>
    </cfRule>
  </conditionalFormatting>
  <conditionalFormatting sqref="AA138:BI138">
    <cfRule type="expression" dxfId="43" priority="79">
      <formula>INDIRECT(ADDRESS(ROW(),COLUMN()))=TRUNC(INDIRECT(ADDRESS(ROW(),COLUMN())))</formula>
    </cfRule>
  </conditionalFormatting>
  <conditionalFormatting sqref="AA140:BI140">
    <cfRule type="expression" dxfId="42" priority="77">
      <formula>INDIRECT(ADDRESS(ROW(),COLUMN()))=TRUNC(INDIRECT(ADDRESS(ROW(),COLUMN())))</formula>
    </cfRule>
  </conditionalFormatting>
  <conditionalFormatting sqref="AA142:BI142">
    <cfRule type="expression" dxfId="41" priority="75">
      <formula>INDIRECT(ADDRESS(ROW(),COLUMN()))=TRUNC(INDIRECT(ADDRESS(ROW(),COLUMN())))</formula>
    </cfRule>
  </conditionalFormatting>
  <conditionalFormatting sqref="AA144:BI144">
    <cfRule type="expression" dxfId="40" priority="73">
      <formula>INDIRECT(ADDRESS(ROW(),COLUMN()))=TRUNC(INDIRECT(ADDRESS(ROW(),COLUMN())))</formula>
    </cfRule>
  </conditionalFormatting>
  <conditionalFormatting sqref="AA146:BI146">
    <cfRule type="expression" dxfId="39" priority="71">
      <formula>INDIRECT(ADDRESS(ROW(),COLUMN()))=TRUNC(INDIRECT(ADDRESS(ROW(),COLUMN())))</formula>
    </cfRule>
  </conditionalFormatting>
  <conditionalFormatting sqref="AA148:BI148">
    <cfRule type="expression" dxfId="38" priority="69">
      <formula>INDIRECT(ADDRESS(ROW(),COLUMN()))=TRUNC(INDIRECT(ADDRESS(ROW(),COLUMN())))</formula>
    </cfRule>
  </conditionalFormatting>
  <conditionalFormatting sqref="AA150:BI150">
    <cfRule type="expression" dxfId="37" priority="67">
      <formula>INDIRECT(ADDRESS(ROW(),COLUMN()))=TRUNC(INDIRECT(ADDRESS(ROW(),COLUMN())))</formula>
    </cfRule>
  </conditionalFormatting>
  <conditionalFormatting sqref="AA152:BI152">
    <cfRule type="expression" dxfId="36" priority="65">
      <formula>INDIRECT(ADDRESS(ROW(),COLUMN()))=TRUNC(INDIRECT(ADDRESS(ROW(),COLUMN())))</formula>
    </cfRule>
  </conditionalFormatting>
  <conditionalFormatting sqref="AA154:BI154">
    <cfRule type="expression" dxfId="35" priority="63">
      <formula>INDIRECT(ADDRESS(ROW(),COLUMN()))=TRUNC(INDIRECT(ADDRESS(ROW(),COLUMN())))</formula>
    </cfRule>
  </conditionalFormatting>
  <conditionalFormatting sqref="AA156:BI156">
    <cfRule type="expression" dxfId="34" priority="61">
      <formula>INDIRECT(ADDRESS(ROW(),COLUMN()))=TRUNC(INDIRECT(ADDRESS(ROW(),COLUMN())))</formula>
    </cfRule>
  </conditionalFormatting>
  <conditionalFormatting sqref="AA158:BI158">
    <cfRule type="expression" dxfId="33" priority="59">
      <formula>INDIRECT(ADDRESS(ROW(),COLUMN()))=TRUNC(INDIRECT(ADDRESS(ROW(),COLUMN())))</formula>
    </cfRule>
  </conditionalFormatting>
  <conditionalFormatting sqref="AA160:BI160">
    <cfRule type="expression" dxfId="32" priority="57">
      <formula>INDIRECT(ADDRESS(ROW(),COLUMN()))=TRUNC(INDIRECT(ADDRESS(ROW(),COLUMN())))</formula>
    </cfRule>
  </conditionalFormatting>
  <conditionalFormatting sqref="AA162:BI162">
    <cfRule type="expression" dxfId="31" priority="55">
      <formula>INDIRECT(ADDRESS(ROW(),COLUMN()))=TRUNC(INDIRECT(ADDRESS(ROW(),COLUMN())))</formula>
    </cfRule>
  </conditionalFormatting>
  <conditionalFormatting sqref="AA164:BI164">
    <cfRule type="expression" dxfId="30" priority="53">
      <formula>INDIRECT(ADDRESS(ROW(),COLUMN()))=TRUNC(INDIRECT(ADDRESS(ROW(),COLUMN())))</formula>
    </cfRule>
  </conditionalFormatting>
  <conditionalFormatting sqref="AA166:BI166">
    <cfRule type="expression" dxfId="29" priority="51">
      <formula>INDIRECT(ADDRESS(ROW(),COLUMN()))=TRUNC(INDIRECT(ADDRESS(ROW(),COLUMN())))</formula>
    </cfRule>
  </conditionalFormatting>
  <conditionalFormatting sqref="AA168:BI168">
    <cfRule type="expression" dxfId="28" priority="49">
      <formula>INDIRECT(ADDRESS(ROW(),COLUMN()))=TRUNC(INDIRECT(ADDRESS(ROW(),COLUMN())))</formula>
    </cfRule>
  </conditionalFormatting>
  <conditionalFormatting sqref="AA170:BI170">
    <cfRule type="expression" dxfId="27" priority="47">
      <formula>INDIRECT(ADDRESS(ROW(),COLUMN()))=TRUNC(INDIRECT(ADDRESS(ROW(),COLUMN())))</formula>
    </cfRule>
  </conditionalFormatting>
  <conditionalFormatting sqref="AA172:BI172">
    <cfRule type="expression" dxfId="26" priority="45">
      <formula>INDIRECT(ADDRESS(ROW(),COLUMN()))=TRUNC(INDIRECT(ADDRESS(ROW(),COLUMN())))</formula>
    </cfRule>
  </conditionalFormatting>
  <conditionalFormatting sqref="AA174:BI174">
    <cfRule type="expression" dxfId="25" priority="43">
      <formula>INDIRECT(ADDRESS(ROW(),COLUMN()))=TRUNC(INDIRECT(ADDRESS(ROW(),COLUMN())))</formula>
    </cfRule>
  </conditionalFormatting>
  <conditionalFormatting sqref="AA176:BI176">
    <cfRule type="expression" dxfId="24" priority="41">
      <formula>INDIRECT(ADDRESS(ROW(),COLUMN()))=TRUNC(INDIRECT(ADDRESS(ROW(),COLUMN())))</formula>
    </cfRule>
  </conditionalFormatting>
  <conditionalFormatting sqref="AA178:BI178">
    <cfRule type="expression" dxfId="23" priority="39">
      <formula>INDIRECT(ADDRESS(ROW(),COLUMN()))=TRUNC(INDIRECT(ADDRESS(ROW(),COLUMN())))</formula>
    </cfRule>
  </conditionalFormatting>
  <conditionalFormatting sqref="AA180:BI180">
    <cfRule type="expression" dxfId="22" priority="37">
      <formula>INDIRECT(ADDRESS(ROW(),COLUMN()))=TRUNC(INDIRECT(ADDRESS(ROW(),COLUMN())))</formula>
    </cfRule>
  </conditionalFormatting>
  <conditionalFormatting sqref="AA182:BI182">
    <cfRule type="expression" dxfId="21" priority="35">
      <formula>INDIRECT(ADDRESS(ROW(),COLUMN()))=TRUNC(INDIRECT(ADDRESS(ROW(),COLUMN())))</formula>
    </cfRule>
  </conditionalFormatting>
  <conditionalFormatting sqref="AA184:BI184">
    <cfRule type="expression" dxfId="20" priority="33">
      <formula>INDIRECT(ADDRESS(ROW(),COLUMN()))=TRUNC(INDIRECT(ADDRESS(ROW(),COLUMN())))</formula>
    </cfRule>
  </conditionalFormatting>
  <conditionalFormatting sqref="AA186:BI186">
    <cfRule type="expression" dxfId="19" priority="31">
      <formula>INDIRECT(ADDRESS(ROW(),COLUMN()))=TRUNC(INDIRECT(ADDRESS(ROW(),COLUMN())))</formula>
    </cfRule>
  </conditionalFormatting>
  <conditionalFormatting sqref="AA188:BI188">
    <cfRule type="expression" dxfId="18" priority="29">
      <formula>INDIRECT(ADDRESS(ROW(),COLUMN()))=TRUNC(INDIRECT(ADDRESS(ROW(),COLUMN())))</formula>
    </cfRule>
  </conditionalFormatting>
  <conditionalFormatting sqref="AA190:BI190">
    <cfRule type="expression" dxfId="17" priority="27">
      <formula>INDIRECT(ADDRESS(ROW(),COLUMN()))=TRUNC(INDIRECT(ADDRESS(ROW(),COLUMN())))</formula>
    </cfRule>
  </conditionalFormatting>
  <conditionalFormatting sqref="AA192:BI192">
    <cfRule type="expression" dxfId="16" priority="25">
      <formula>INDIRECT(ADDRESS(ROW(),COLUMN()))=TRUNC(INDIRECT(ADDRESS(ROW(),COLUMN())))</formula>
    </cfRule>
  </conditionalFormatting>
  <conditionalFormatting sqref="AA194:BI194">
    <cfRule type="expression" dxfId="15" priority="23">
      <formula>INDIRECT(ADDRESS(ROW(),COLUMN()))=TRUNC(INDIRECT(ADDRESS(ROW(),COLUMN())))</formula>
    </cfRule>
  </conditionalFormatting>
  <conditionalFormatting sqref="AA196:BI196">
    <cfRule type="expression" dxfId="14" priority="21">
      <formula>INDIRECT(ADDRESS(ROW(),COLUMN()))=TRUNC(INDIRECT(ADDRESS(ROW(),COLUMN())))</formula>
    </cfRule>
  </conditionalFormatting>
  <conditionalFormatting sqref="AA198:BI198">
    <cfRule type="expression" dxfId="13" priority="19">
      <formula>INDIRECT(ADDRESS(ROW(),COLUMN()))=TRUNC(INDIRECT(ADDRESS(ROW(),COLUMN())))</formula>
    </cfRule>
  </conditionalFormatting>
  <conditionalFormatting sqref="AA200:BI200">
    <cfRule type="expression" dxfId="12" priority="17">
      <formula>INDIRECT(ADDRESS(ROW(),COLUMN()))=TRUNC(INDIRECT(ADDRESS(ROW(),COLUMN())))</formula>
    </cfRule>
  </conditionalFormatting>
  <conditionalFormatting sqref="AA202:BI202">
    <cfRule type="expression" dxfId="11" priority="15">
      <formula>INDIRECT(ADDRESS(ROW(),COLUMN()))=TRUNC(INDIRECT(ADDRESS(ROW(),COLUMN())))</formula>
    </cfRule>
  </conditionalFormatting>
  <conditionalFormatting sqref="AA204:BI204">
    <cfRule type="expression" dxfId="10" priority="13">
      <formula>INDIRECT(ADDRESS(ROW(),COLUMN()))=TRUNC(INDIRECT(ADDRESS(ROW(),COLUMN())))</formula>
    </cfRule>
  </conditionalFormatting>
  <conditionalFormatting sqref="AA206:BI206">
    <cfRule type="expression" dxfId="9" priority="11">
      <formula>INDIRECT(ADDRESS(ROW(),COLUMN()))=TRUNC(INDIRECT(ADDRESS(ROW(),COLUMN())))</formula>
    </cfRule>
  </conditionalFormatting>
  <conditionalFormatting sqref="AA208:BI208">
    <cfRule type="expression" dxfId="8" priority="9">
      <formula>INDIRECT(ADDRESS(ROW(),COLUMN()))=TRUNC(INDIRECT(ADDRESS(ROW(),COLUMN())))</formula>
    </cfRule>
  </conditionalFormatting>
  <conditionalFormatting sqref="AA210:BI210">
    <cfRule type="expression" dxfId="7" priority="7">
      <formula>INDIRECT(ADDRESS(ROW(),COLUMN()))=TRUNC(INDIRECT(ADDRESS(ROW(),COLUMN())))</formula>
    </cfRule>
  </conditionalFormatting>
  <conditionalFormatting sqref="AA212:BI212">
    <cfRule type="expression" dxfId="6" priority="5">
      <formula>INDIRECT(ADDRESS(ROW(),COLUMN()))=TRUNC(INDIRECT(ADDRESS(ROW(),COLUMN())))</formula>
    </cfRule>
  </conditionalFormatting>
  <conditionalFormatting sqref="AA214:BI214">
    <cfRule type="expression" dxfId="5" priority="3">
      <formula>INDIRECT(ADDRESS(ROW(),COLUMN()))=TRUNC(INDIRECT(ADDRESS(ROW(),COLUMN())))</formula>
    </cfRule>
  </conditionalFormatting>
  <conditionalFormatting sqref="AA216:BI216">
    <cfRule type="expression" dxfId="4" priority="1">
      <formula>INDIRECT(ADDRESS(ROW(),COLUMN()))=TRUNC(INDIRECT(ADDRESS(ROW(),COLUMN())))</formula>
    </cfRule>
  </conditionalFormatting>
  <conditionalFormatting sqref="AE231:AH231">
    <cfRule type="expression" dxfId="3" priority="173">
      <formula>INDIRECT(ADDRESS(ROW(),COLUMN()))=TRUNC(INDIRECT(ADDRESS(ROW(),COLUMN())))</formula>
    </cfRule>
  </conditionalFormatting>
  <conditionalFormatting sqref="AG222:AR226">
    <cfRule type="expression" dxfId="2" priority="172">
      <formula>INDIRECT(ADDRESS(ROW(),COLUMN()))=TRUNC(INDIRECT(ADDRESS(ROW(),COLUMN())))</formula>
    </cfRule>
  </conditionalFormatting>
  <conditionalFormatting sqref="AQ220:BE220 AQ229:BE229">
    <cfRule type="expression" dxfId="1" priority="207">
      <formula>OR(#REF!=$B218,#REF!=$B218)</formula>
    </cfRule>
  </conditionalFormatting>
  <conditionalFormatting sqref="AQ230:BE230">
    <cfRule type="expression" dxfId="0" priority="206">
      <formula>OR(#REF!=$B217,#REF!=$B217)</formula>
    </cfRule>
  </conditionalFormatting>
  <dataValidations count="11">
    <dataValidation allowBlank="1" showInputMessage="1" showErrorMessage="1" error="入力可能範囲　32～40" sqref="BI10" xr:uid="{00000000-0002-0000-4700-000000000000}"/>
    <dataValidation type="list" allowBlank="1" showInputMessage="1" sqref="M17:N216" xr:uid="{00000000-0002-0000-4700-000001000000}">
      <formula1>"A, B, C, D"</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xr:uid="{00000000-0002-0000-4700-000002000000}">
      <formula1>シフト記号表</formula1>
    </dataValidation>
    <dataValidation type="list" errorStyle="warning" allowBlank="1" showInputMessage="1" error="リストにない場合のみ、入力してください。" sqref="O17:R216" xr:uid="{00000000-0002-0000-4700-000003000000}">
      <formula1>INDIRECT(G17)</formula1>
    </dataValidation>
    <dataValidation type="list" allowBlank="1" showInputMessage="1" sqref="G17:H216" xr:uid="{00000000-0002-0000-4700-000004000000}">
      <formula1>職種</formula1>
    </dataValidation>
    <dataValidation type="list" allowBlank="1" showInputMessage="1" showErrorMessage="1" sqref="BI4:BL4" xr:uid="{00000000-0002-0000-4700-000005000000}">
      <formula1>"予定,実績,予定・実績"</formula1>
    </dataValidation>
    <dataValidation type="decimal" allowBlank="1" showInputMessage="1" showErrorMessage="1" error="入力可能範囲　32～40" sqref="BE6:BF6" xr:uid="{00000000-0002-0000-4700-000006000000}">
      <formula1>32</formula1>
      <formula2>40</formula2>
    </dataValidation>
    <dataValidation type="list" allowBlank="1" showInputMessage="1" showErrorMessage="1" sqref="AJ3:AJ4" xr:uid="{00000000-0002-0000-4700-000007000000}">
      <formula1>#REF!</formula1>
    </dataValidation>
    <dataValidation type="list" allowBlank="1" showInputMessage="1" showErrorMessage="1" sqref="BI3:BL3" xr:uid="{00000000-0002-0000-4700-000008000000}">
      <formula1>"４週,暦月"</formula1>
    </dataValidation>
    <dataValidation type="list" allowBlank="1" showInputMessage="1" showErrorMessage="1" sqref="V228:W228" xr:uid="{00000000-0002-0000-4700-000009000000}">
      <formula1>"週,暦月"</formula1>
    </dataValidation>
    <dataValidation type="list" allowBlank="1" showInputMessage="1" sqref="C17:C230" xr:uid="{00000000-0002-0000-4700-00000A000000}">
      <formula1>"◎,○"</formula1>
    </dataValidation>
  </dataValidations>
  <printOptions horizontalCentered="1"/>
  <pageMargins left="0.15748031496062992" right="0.15748031496062992" top="0.59055118110236227" bottom="0.27559055118110237" header="0.15748031496062992" footer="0.15748031496062992"/>
  <pageSetup paperSize="9" scale="41"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4700-00000B000000}">
          <x14:formula1>
            <xm:f>'プルダウン・リスト（従来型・ユニット型共通）'!$C$4:$C$17</xm:f>
          </x14:formula1>
          <xm:sqref>AX1:BM1</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FFFFCC"/>
    <pageSetUpPr fitToPage="1"/>
  </sheetPr>
  <dimension ref="B1:N54"/>
  <sheetViews>
    <sheetView zoomScaleNormal="100" workbookViewId="0"/>
  </sheetViews>
  <sheetFormatPr defaultColWidth="9" defaultRowHeight="19.2" x14ac:dyDescent="0.2"/>
  <cols>
    <col min="1" max="1" width="1.6640625" style="1446" customWidth="1"/>
    <col min="2" max="2" width="5.6640625" style="1445" customWidth="1"/>
    <col min="3" max="3" width="10.6640625" style="1445" customWidth="1"/>
    <col min="4" max="4" width="10.6640625" style="1445" hidden="1" customWidth="1"/>
    <col min="5" max="5" width="3.33203125" style="1445" bestFit="1" customWidth="1"/>
    <col min="6" max="6" width="15.6640625" style="1446" customWidth="1"/>
    <col min="7" max="7" width="3.33203125" style="1446" bestFit="1" customWidth="1"/>
    <col min="8" max="8" width="15.6640625" style="1446" customWidth="1"/>
    <col min="9" max="9" width="3.33203125" style="1446" bestFit="1" customWidth="1"/>
    <col min="10" max="10" width="15.6640625" style="1445" customWidth="1"/>
    <col min="11" max="11" width="3.33203125" style="1446" bestFit="1" customWidth="1"/>
    <col min="12" max="12" width="15.6640625" style="1446" customWidth="1"/>
    <col min="13" max="13" width="3.33203125" style="1446" customWidth="1"/>
    <col min="14" max="14" width="50.6640625" style="1446" customWidth="1"/>
    <col min="15" max="16384" width="9" style="1446"/>
  </cols>
  <sheetData>
    <row r="1" spans="2:14" x14ac:dyDescent="0.2">
      <c r="B1" s="1444" t="s">
        <v>2440</v>
      </c>
    </row>
    <row r="2" spans="2:14" x14ac:dyDescent="0.2">
      <c r="B2" s="1447" t="s">
        <v>2441</v>
      </c>
      <c r="F2" s="1448"/>
      <c r="J2" s="1449"/>
    </row>
    <row r="3" spans="2:14" x14ac:dyDescent="0.2">
      <c r="B3" s="1448" t="s">
        <v>2442</v>
      </c>
      <c r="F3" s="1449" t="s">
        <v>2443</v>
      </c>
      <c r="J3" s="1449"/>
    </row>
    <row r="4" spans="2:14" x14ac:dyDescent="0.2">
      <c r="B4" s="1447"/>
      <c r="F4" s="3206" t="s">
        <v>2444</v>
      </c>
      <c r="G4" s="3206"/>
      <c r="H4" s="3206"/>
      <c r="I4" s="3206"/>
      <c r="J4" s="3206"/>
      <c r="K4" s="3206"/>
      <c r="L4" s="3206"/>
      <c r="N4" s="3206" t="s">
        <v>2445</v>
      </c>
    </row>
    <row r="5" spans="2:14" x14ac:dyDescent="0.2">
      <c r="B5" s="1445" t="s">
        <v>2234</v>
      </c>
      <c r="C5" s="1445" t="s">
        <v>2422</v>
      </c>
      <c r="F5" s="1445" t="s">
        <v>2446</v>
      </c>
      <c r="G5" s="1445"/>
      <c r="H5" s="1445" t="s">
        <v>2447</v>
      </c>
      <c r="J5" s="1445" t="s">
        <v>2448</v>
      </c>
      <c r="L5" s="1445" t="s">
        <v>2444</v>
      </c>
      <c r="N5" s="3206"/>
    </row>
    <row r="6" spans="2:14" x14ac:dyDescent="0.2">
      <c r="B6" s="1450">
        <v>1</v>
      </c>
      <c r="C6" s="1451" t="s">
        <v>2363</v>
      </c>
      <c r="D6" s="1452" t="str">
        <f>C6</f>
        <v>a</v>
      </c>
      <c r="E6" s="1450" t="s">
        <v>2449</v>
      </c>
      <c r="F6" s="1453">
        <v>0.29166666666666669</v>
      </c>
      <c r="G6" s="1450" t="s">
        <v>2450</v>
      </c>
      <c r="H6" s="1453">
        <v>0.66666666666666663</v>
      </c>
      <c r="I6" s="1454" t="s">
        <v>2451</v>
      </c>
      <c r="J6" s="1453">
        <v>4.1666666666666664E-2</v>
      </c>
      <c r="K6" s="1455" t="s">
        <v>2303</v>
      </c>
      <c r="L6" s="1456">
        <f>IF(OR(F6="",H6=""),"",(H6+IF(F6&gt;H6,1,0)-F6-J6)*24)</f>
        <v>7.9999999999999982</v>
      </c>
      <c r="N6" s="1457"/>
    </row>
    <row r="7" spans="2:14" x14ac:dyDescent="0.2">
      <c r="B7" s="1450">
        <v>2</v>
      </c>
      <c r="C7" s="1451" t="s">
        <v>2342</v>
      </c>
      <c r="D7" s="1452" t="str">
        <f t="shared" ref="D7:D38" si="0">C7</f>
        <v>b</v>
      </c>
      <c r="E7" s="1450" t="s">
        <v>2449</v>
      </c>
      <c r="F7" s="1453">
        <v>0.375</v>
      </c>
      <c r="G7" s="1450" t="s">
        <v>2450</v>
      </c>
      <c r="H7" s="1453">
        <v>0.75</v>
      </c>
      <c r="I7" s="1454" t="s">
        <v>2451</v>
      </c>
      <c r="J7" s="1453">
        <v>4.1666666666666664E-2</v>
      </c>
      <c r="K7" s="1455" t="s">
        <v>2303</v>
      </c>
      <c r="L7" s="1456">
        <f>IF(OR(F7="",H7=""),"",(H7+IF(F7&gt;H7,1,0)-F7-J7)*24)</f>
        <v>8</v>
      </c>
      <c r="N7" s="1457"/>
    </row>
    <row r="8" spans="2:14" x14ac:dyDescent="0.2">
      <c r="B8" s="1450">
        <v>3</v>
      </c>
      <c r="C8" s="1451" t="s">
        <v>2452</v>
      </c>
      <c r="D8" s="1452" t="str">
        <f t="shared" si="0"/>
        <v>c</v>
      </c>
      <c r="E8" s="1450" t="s">
        <v>2449</v>
      </c>
      <c r="F8" s="1453">
        <v>0.41666666666666669</v>
      </c>
      <c r="G8" s="1450" t="s">
        <v>2450</v>
      </c>
      <c r="H8" s="1453">
        <v>0.79166666666666663</v>
      </c>
      <c r="I8" s="1454" t="s">
        <v>2451</v>
      </c>
      <c r="J8" s="1453">
        <v>4.1666666666666664E-2</v>
      </c>
      <c r="K8" s="1455" t="s">
        <v>2303</v>
      </c>
      <c r="L8" s="1456">
        <f>IF(OR(F8="",H8=""),"",(H8+IF(F8&gt;H8,1,0)-F8-J8)*24)</f>
        <v>7.9999999999999982</v>
      </c>
      <c r="N8" s="1457"/>
    </row>
    <row r="9" spans="2:14" x14ac:dyDescent="0.2">
      <c r="B9" s="1450">
        <v>4</v>
      </c>
      <c r="C9" s="1451" t="s">
        <v>2364</v>
      </c>
      <c r="D9" s="1452" t="str">
        <f t="shared" si="0"/>
        <v>d</v>
      </c>
      <c r="E9" s="1450" t="s">
        <v>2449</v>
      </c>
      <c r="F9" s="1453">
        <v>0.5</v>
      </c>
      <c r="G9" s="1450" t="s">
        <v>2450</v>
      </c>
      <c r="H9" s="1453">
        <v>0.875</v>
      </c>
      <c r="I9" s="1454" t="s">
        <v>2451</v>
      </c>
      <c r="J9" s="1453">
        <v>4.1666666666666664E-2</v>
      </c>
      <c r="K9" s="1455" t="s">
        <v>2303</v>
      </c>
      <c r="L9" s="1456">
        <f>IF(OR(F9="",H9=""),"",(H9+IF(F9&gt;H9,1,0)-F9-J9)*24)</f>
        <v>8</v>
      </c>
      <c r="N9" s="1457"/>
    </row>
    <row r="10" spans="2:14" x14ac:dyDescent="0.2">
      <c r="B10" s="1450">
        <v>5</v>
      </c>
      <c r="C10" s="1451" t="s">
        <v>2348</v>
      </c>
      <c r="D10" s="1452" t="str">
        <f t="shared" si="0"/>
        <v>e</v>
      </c>
      <c r="E10" s="1450" t="s">
        <v>2449</v>
      </c>
      <c r="F10" s="1453">
        <v>0.375</v>
      </c>
      <c r="G10" s="1450" t="s">
        <v>2450</v>
      </c>
      <c r="H10" s="1453">
        <v>0.54166666666666663</v>
      </c>
      <c r="I10" s="1454" t="s">
        <v>2451</v>
      </c>
      <c r="J10" s="1453">
        <v>0</v>
      </c>
      <c r="K10" s="1455" t="s">
        <v>2303</v>
      </c>
      <c r="L10" s="1456">
        <f t="shared" ref="L10:L22" si="1">IF(OR(F10="",H10=""),"",(H10+IF(F10&gt;H10,1,0)-F10-J10)*24)</f>
        <v>3.9999999999999991</v>
      </c>
      <c r="N10" s="1457"/>
    </row>
    <row r="11" spans="2:14" x14ac:dyDescent="0.2">
      <c r="B11" s="1450">
        <v>6</v>
      </c>
      <c r="C11" s="1451" t="s">
        <v>2355</v>
      </c>
      <c r="D11" s="1452" t="str">
        <f t="shared" si="0"/>
        <v>f</v>
      </c>
      <c r="E11" s="1450" t="s">
        <v>2449</v>
      </c>
      <c r="F11" s="1453">
        <v>0.54166666666666663</v>
      </c>
      <c r="G11" s="1450" t="s">
        <v>2450</v>
      </c>
      <c r="H11" s="1453">
        <v>0.77083333333333337</v>
      </c>
      <c r="I11" s="1454" t="s">
        <v>2451</v>
      </c>
      <c r="J11" s="1453">
        <v>0</v>
      </c>
      <c r="K11" s="1455" t="s">
        <v>2303</v>
      </c>
      <c r="L11" s="1456">
        <f>IF(OR(F11="",H11=""),"",(H11+IF(F11&gt;H11,1,0)-F11-J11)*24)</f>
        <v>5.5000000000000018</v>
      </c>
      <c r="N11" s="1457"/>
    </row>
    <row r="12" spans="2:14" x14ac:dyDescent="0.2">
      <c r="B12" s="1450">
        <v>7</v>
      </c>
      <c r="C12" s="1451" t="s">
        <v>2453</v>
      </c>
      <c r="D12" s="1452" t="str">
        <f t="shared" si="0"/>
        <v>g</v>
      </c>
      <c r="E12" s="1450" t="s">
        <v>2449</v>
      </c>
      <c r="F12" s="1453">
        <v>0.58333333333333337</v>
      </c>
      <c r="G12" s="1450" t="s">
        <v>2450</v>
      </c>
      <c r="H12" s="1453">
        <v>0.83333333333333337</v>
      </c>
      <c r="I12" s="1454" t="s">
        <v>2451</v>
      </c>
      <c r="J12" s="1453">
        <v>0</v>
      </c>
      <c r="K12" s="1455" t="s">
        <v>2303</v>
      </c>
      <c r="L12" s="1456">
        <f t="shared" si="1"/>
        <v>6</v>
      </c>
      <c r="N12" s="1457"/>
    </row>
    <row r="13" spans="2:14" x14ac:dyDescent="0.2">
      <c r="B13" s="1450">
        <v>8</v>
      </c>
      <c r="C13" s="1451" t="s">
        <v>2375</v>
      </c>
      <c r="D13" s="1452" t="str">
        <f t="shared" si="0"/>
        <v>h</v>
      </c>
      <c r="E13" s="1450" t="s">
        <v>2449</v>
      </c>
      <c r="F13" s="1453">
        <v>0.66666666666666663</v>
      </c>
      <c r="G13" s="1450" t="s">
        <v>2450</v>
      </c>
      <c r="H13" s="1453">
        <v>0</v>
      </c>
      <c r="I13" s="1454" t="s">
        <v>2451</v>
      </c>
      <c r="J13" s="1453">
        <v>2.0833333333333332E-2</v>
      </c>
      <c r="K13" s="1455" t="s">
        <v>2303</v>
      </c>
      <c r="L13" s="1456">
        <f t="shared" si="1"/>
        <v>7.5000000000000018</v>
      </c>
      <c r="N13" s="1457" t="s">
        <v>2454</v>
      </c>
    </row>
    <row r="14" spans="2:14" x14ac:dyDescent="0.2">
      <c r="B14" s="1450">
        <v>9</v>
      </c>
      <c r="C14" s="1451" t="s">
        <v>2376</v>
      </c>
      <c r="D14" s="1452" t="str">
        <f t="shared" si="0"/>
        <v>i</v>
      </c>
      <c r="E14" s="1450" t="s">
        <v>2449</v>
      </c>
      <c r="F14" s="1453">
        <v>0</v>
      </c>
      <c r="G14" s="1450" t="s">
        <v>2450</v>
      </c>
      <c r="H14" s="1453">
        <v>0.375</v>
      </c>
      <c r="I14" s="1454" t="s">
        <v>2451</v>
      </c>
      <c r="J14" s="1453">
        <v>2.0833333333333332E-2</v>
      </c>
      <c r="K14" s="1455" t="s">
        <v>2303</v>
      </c>
      <c r="L14" s="1456">
        <f t="shared" si="1"/>
        <v>8.5</v>
      </c>
      <c r="N14" s="1457" t="s">
        <v>2455</v>
      </c>
    </row>
    <row r="15" spans="2:14" x14ac:dyDescent="0.2">
      <c r="B15" s="1450">
        <v>10</v>
      </c>
      <c r="C15" s="1451" t="s">
        <v>2456</v>
      </c>
      <c r="D15" s="1452" t="str">
        <f t="shared" si="0"/>
        <v>j</v>
      </c>
      <c r="E15" s="1450" t="s">
        <v>2449</v>
      </c>
      <c r="F15" s="1453"/>
      <c r="G15" s="1450" t="s">
        <v>2450</v>
      </c>
      <c r="H15" s="1453"/>
      <c r="I15" s="1454" t="s">
        <v>2451</v>
      </c>
      <c r="J15" s="1453">
        <v>0</v>
      </c>
      <c r="K15" s="1455" t="s">
        <v>2303</v>
      </c>
      <c r="L15" s="1456" t="str">
        <f t="shared" si="1"/>
        <v/>
      </c>
      <c r="N15" s="1457"/>
    </row>
    <row r="16" spans="2:14" x14ac:dyDescent="0.2">
      <c r="B16" s="1450">
        <v>11</v>
      </c>
      <c r="C16" s="1451" t="s">
        <v>2457</v>
      </c>
      <c r="D16" s="1452" t="str">
        <f t="shared" si="0"/>
        <v>k</v>
      </c>
      <c r="E16" s="1450" t="s">
        <v>2449</v>
      </c>
      <c r="F16" s="1453"/>
      <c r="G16" s="1450" t="s">
        <v>2450</v>
      </c>
      <c r="H16" s="1453"/>
      <c r="I16" s="1454" t="s">
        <v>2451</v>
      </c>
      <c r="J16" s="1453">
        <v>0</v>
      </c>
      <c r="K16" s="1455" t="s">
        <v>2303</v>
      </c>
      <c r="L16" s="1456" t="str">
        <f t="shared" si="1"/>
        <v/>
      </c>
      <c r="N16" s="1457"/>
    </row>
    <row r="17" spans="2:14" x14ac:dyDescent="0.2">
      <c r="B17" s="1450">
        <v>12</v>
      </c>
      <c r="C17" s="1451" t="s">
        <v>2458</v>
      </c>
      <c r="D17" s="1452" t="str">
        <f t="shared" si="0"/>
        <v>l</v>
      </c>
      <c r="E17" s="1450" t="s">
        <v>2449</v>
      </c>
      <c r="F17" s="1453"/>
      <c r="G17" s="1450" t="s">
        <v>2450</v>
      </c>
      <c r="H17" s="1453"/>
      <c r="I17" s="1454" t="s">
        <v>2451</v>
      </c>
      <c r="J17" s="1453">
        <v>0</v>
      </c>
      <c r="K17" s="1455" t="s">
        <v>2303</v>
      </c>
      <c r="L17" s="1456" t="str">
        <f t="shared" si="1"/>
        <v/>
      </c>
      <c r="N17" s="1457"/>
    </row>
    <row r="18" spans="2:14" x14ac:dyDescent="0.2">
      <c r="B18" s="1450">
        <v>13</v>
      </c>
      <c r="C18" s="1451" t="s">
        <v>2459</v>
      </c>
      <c r="D18" s="1452" t="str">
        <f t="shared" si="0"/>
        <v>m</v>
      </c>
      <c r="E18" s="1450" t="s">
        <v>2449</v>
      </c>
      <c r="F18" s="1453"/>
      <c r="G18" s="1450" t="s">
        <v>2450</v>
      </c>
      <c r="H18" s="1453"/>
      <c r="I18" s="1454" t="s">
        <v>2451</v>
      </c>
      <c r="J18" s="1453">
        <v>0</v>
      </c>
      <c r="K18" s="1455" t="s">
        <v>2303</v>
      </c>
      <c r="L18" s="1456" t="str">
        <f t="shared" si="1"/>
        <v/>
      </c>
      <c r="N18" s="1457"/>
    </row>
    <row r="19" spans="2:14" x14ac:dyDescent="0.2">
      <c r="B19" s="1450">
        <v>14</v>
      </c>
      <c r="C19" s="1451" t="s">
        <v>2460</v>
      </c>
      <c r="D19" s="1452" t="str">
        <f t="shared" si="0"/>
        <v>n</v>
      </c>
      <c r="E19" s="1450" t="s">
        <v>2449</v>
      </c>
      <c r="F19" s="1453"/>
      <c r="G19" s="1450" t="s">
        <v>2450</v>
      </c>
      <c r="H19" s="1453"/>
      <c r="I19" s="1454" t="s">
        <v>2451</v>
      </c>
      <c r="J19" s="1453">
        <v>0</v>
      </c>
      <c r="K19" s="1455" t="s">
        <v>2303</v>
      </c>
      <c r="L19" s="1456" t="str">
        <f t="shared" si="1"/>
        <v/>
      </c>
      <c r="N19" s="1457"/>
    </row>
    <row r="20" spans="2:14" x14ac:dyDescent="0.2">
      <c r="B20" s="1450">
        <v>15</v>
      </c>
      <c r="C20" s="1451" t="s">
        <v>2461</v>
      </c>
      <c r="D20" s="1452" t="str">
        <f t="shared" si="0"/>
        <v>o</v>
      </c>
      <c r="E20" s="1450" t="s">
        <v>2449</v>
      </c>
      <c r="F20" s="1453"/>
      <c r="G20" s="1450" t="s">
        <v>2450</v>
      </c>
      <c r="H20" s="1453"/>
      <c r="I20" s="1454" t="s">
        <v>2451</v>
      </c>
      <c r="J20" s="1453">
        <v>0</v>
      </c>
      <c r="K20" s="1455" t="s">
        <v>2303</v>
      </c>
      <c r="L20" s="1456" t="str">
        <f t="shared" si="1"/>
        <v/>
      </c>
      <c r="N20" s="1457"/>
    </row>
    <row r="21" spans="2:14" x14ac:dyDescent="0.2">
      <c r="B21" s="1450">
        <v>16</v>
      </c>
      <c r="C21" s="1451" t="s">
        <v>2462</v>
      </c>
      <c r="D21" s="1452" t="str">
        <f t="shared" si="0"/>
        <v>p</v>
      </c>
      <c r="E21" s="1450" t="s">
        <v>2449</v>
      </c>
      <c r="F21" s="1453"/>
      <c r="G21" s="1450" t="s">
        <v>2450</v>
      </c>
      <c r="H21" s="1453"/>
      <c r="I21" s="1454" t="s">
        <v>2451</v>
      </c>
      <c r="J21" s="1453">
        <v>0</v>
      </c>
      <c r="K21" s="1455" t="s">
        <v>2303</v>
      </c>
      <c r="L21" s="1456" t="str">
        <f t="shared" si="1"/>
        <v/>
      </c>
      <c r="N21" s="1457"/>
    </row>
    <row r="22" spans="2:14" x14ac:dyDescent="0.2">
      <c r="B22" s="1450">
        <v>17</v>
      </c>
      <c r="C22" s="1451" t="s">
        <v>2463</v>
      </c>
      <c r="D22" s="1452" t="str">
        <f t="shared" si="0"/>
        <v>q</v>
      </c>
      <c r="E22" s="1450" t="s">
        <v>2449</v>
      </c>
      <c r="F22" s="1453"/>
      <c r="G22" s="1450" t="s">
        <v>2450</v>
      </c>
      <c r="H22" s="1453"/>
      <c r="I22" s="1454" t="s">
        <v>2451</v>
      </c>
      <c r="J22" s="1453">
        <v>0</v>
      </c>
      <c r="K22" s="1455" t="s">
        <v>2303</v>
      </c>
      <c r="L22" s="1456" t="str">
        <f t="shared" si="1"/>
        <v/>
      </c>
      <c r="N22" s="1457"/>
    </row>
    <row r="23" spans="2:14" x14ac:dyDescent="0.2">
      <c r="B23" s="1450">
        <v>18</v>
      </c>
      <c r="C23" s="1451" t="s">
        <v>2464</v>
      </c>
      <c r="D23" s="1452" t="str">
        <f t="shared" si="0"/>
        <v>r</v>
      </c>
      <c r="E23" s="1450" t="s">
        <v>2449</v>
      </c>
      <c r="F23" s="1458"/>
      <c r="G23" s="1450" t="s">
        <v>2450</v>
      </c>
      <c r="H23" s="1458"/>
      <c r="I23" s="1454" t="s">
        <v>2451</v>
      </c>
      <c r="J23" s="1458"/>
      <c r="K23" s="1455" t="s">
        <v>2303</v>
      </c>
      <c r="L23" s="1451">
        <v>1</v>
      </c>
      <c r="N23" s="1457"/>
    </row>
    <row r="24" spans="2:14" x14ac:dyDescent="0.2">
      <c r="B24" s="1450">
        <v>19</v>
      </c>
      <c r="C24" s="1451" t="s">
        <v>2465</v>
      </c>
      <c r="D24" s="1452" t="str">
        <f t="shared" si="0"/>
        <v>s</v>
      </c>
      <c r="E24" s="1450" t="s">
        <v>2449</v>
      </c>
      <c r="F24" s="1458"/>
      <c r="G24" s="1450" t="s">
        <v>2450</v>
      </c>
      <c r="H24" s="1458"/>
      <c r="I24" s="1454" t="s">
        <v>2451</v>
      </c>
      <c r="J24" s="1458"/>
      <c r="K24" s="1455" t="s">
        <v>2303</v>
      </c>
      <c r="L24" s="1451">
        <v>2</v>
      </c>
      <c r="N24" s="1457"/>
    </row>
    <row r="25" spans="2:14" x14ac:dyDescent="0.2">
      <c r="B25" s="1450">
        <v>20</v>
      </c>
      <c r="C25" s="1451" t="s">
        <v>2466</v>
      </c>
      <c r="D25" s="1452" t="str">
        <f t="shared" si="0"/>
        <v>t</v>
      </c>
      <c r="E25" s="1450" t="s">
        <v>2449</v>
      </c>
      <c r="F25" s="1458"/>
      <c r="G25" s="1450" t="s">
        <v>2450</v>
      </c>
      <c r="H25" s="1458"/>
      <c r="I25" s="1454" t="s">
        <v>2451</v>
      </c>
      <c r="J25" s="1458"/>
      <c r="K25" s="1455" t="s">
        <v>2303</v>
      </c>
      <c r="L25" s="1451">
        <v>3</v>
      </c>
      <c r="N25" s="1457"/>
    </row>
    <row r="26" spans="2:14" x14ac:dyDescent="0.2">
      <c r="B26" s="1450">
        <v>21</v>
      </c>
      <c r="C26" s="1451" t="s">
        <v>2467</v>
      </c>
      <c r="D26" s="1452" t="str">
        <f t="shared" si="0"/>
        <v>u</v>
      </c>
      <c r="E26" s="1450" t="s">
        <v>2449</v>
      </c>
      <c r="F26" s="1458"/>
      <c r="G26" s="1450" t="s">
        <v>2450</v>
      </c>
      <c r="H26" s="1458"/>
      <c r="I26" s="1454" t="s">
        <v>2451</v>
      </c>
      <c r="J26" s="1458"/>
      <c r="K26" s="1455" t="s">
        <v>2303</v>
      </c>
      <c r="L26" s="1451">
        <v>4</v>
      </c>
      <c r="N26" s="1457"/>
    </row>
    <row r="27" spans="2:14" x14ac:dyDescent="0.2">
      <c r="B27" s="1450">
        <v>22</v>
      </c>
      <c r="C27" s="1451" t="s">
        <v>2468</v>
      </c>
      <c r="D27" s="1452" t="str">
        <f t="shared" si="0"/>
        <v>v</v>
      </c>
      <c r="E27" s="1450" t="s">
        <v>2449</v>
      </c>
      <c r="F27" s="1458"/>
      <c r="G27" s="1450" t="s">
        <v>2450</v>
      </c>
      <c r="H27" s="1458"/>
      <c r="I27" s="1454" t="s">
        <v>2451</v>
      </c>
      <c r="J27" s="1458"/>
      <c r="K27" s="1455" t="s">
        <v>2303</v>
      </c>
      <c r="L27" s="1451">
        <v>5</v>
      </c>
      <c r="N27" s="1457"/>
    </row>
    <row r="28" spans="2:14" x14ac:dyDescent="0.2">
      <c r="B28" s="1450">
        <v>23</v>
      </c>
      <c r="C28" s="1451" t="s">
        <v>2469</v>
      </c>
      <c r="D28" s="1452" t="str">
        <f t="shared" si="0"/>
        <v>w</v>
      </c>
      <c r="E28" s="1450" t="s">
        <v>2449</v>
      </c>
      <c r="F28" s="1458"/>
      <c r="G28" s="1450" t="s">
        <v>2450</v>
      </c>
      <c r="H28" s="1458"/>
      <c r="I28" s="1454" t="s">
        <v>2451</v>
      </c>
      <c r="J28" s="1458"/>
      <c r="K28" s="1455" t="s">
        <v>2303</v>
      </c>
      <c r="L28" s="1451">
        <v>6</v>
      </c>
      <c r="N28" s="1457"/>
    </row>
    <row r="29" spans="2:14" x14ac:dyDescent="0.2">
      <c r="B29" s="1450">
        <v>24</v>
      </c>
      <c r="C29" s="1451" t="s">
        <v>2470</v>
      </c>
      <c r="D29" s="1452" t="str">
        <f t="shared" si="0"/>
        <v>x</v>
      </c>
      <c r="E29" s="1450" t="s">
        <v>2449</v>
      </c>
      <c r="F29" s="1458"/>
      <c r="G29" s="1450" t="s">
        <v>2450</v>
      </c>
      <c r="H29" s="1458"/>
      <c r="I29" s="1454" t="s">
        <v>2451</v>
      </c>
      <c r="J29" s="1458"/>
      <c r="K29" s="1455" t="s">
        <v>2303</v>
      </c>
      <c r="L29" s="1451">
        <v>7</v>
      </c>
      <c r="N29" s="1457"/>
    </row>
    <row r="30" spans="2:14" x14ac:dyDescent="0.2">
      <c r="B30" s="1450">
        <v>25</v>
      </c>
      <c r="C30" s="1451" t="s">
        <v>2471</v>
      </c>
      <c r="D30" s="1452" t="str">
        <f t="shared" si="0"/>
        <v>y</v>
      </c>
      <c r="E30" s="1450" t="s">
        <v>2449</v>
      </c>
      <c r="F30" s="1458"/>
      <c r="G30" s="1450" t="s">
        <v>2450</v>
      </c>
      <c r="H30" s="1458"/>
      <c r="I30" s="1454" t="s">
        <v>2451</v>
      </c>
      <c r="J30" s="1458"/>
      <c r="K30" s="1455" t="s">
        <v>2303</v>
      </c>
      <c r="L30" s="1451">
        <v>8</v>
      </c>
      <c r="N30" s="1457"/>
    </row>
    <row r="31" spans="2:14" x14ac:dyDescent="0.2">
      <c r="B31" s="1450">
        <v>26</v>
      </c>
      <c r="C31" s="1451" t="s">
        <v>2472</v>
      </c>
      <c r="D31" s="1452" t="str">
        <f t="shared" si="0"/>
        <v>z</v>
      </c>
      <c r="E31" s="1450" t="s">
        <v>2449</v>
      </c>
      <c r="F31" s="1458"/>
      <c r="G31" s="1450" t="s">
        <v>2450</v>
      </c>
      <c r="H31" s="1458"/>
      <c r="I31" s="1454" t="s">
        <v>2451</v>
      </c>
      <c r="J31" s="1458"/>
      <c r="K31" s="1455" t="s">
        <v>2303</v>
      </c>
      <c r="L31" s="1451">
        <v>1</v>
      </c>
      <c r="N31" s="1457"/>
    </row>
    <row r="32" spans="2:14" x14ac:dyDescent="0.2">
      <c r="B32" s="1450">
        <v>27</v>
      </c>
      <c r="C32" s="1451" t="s">
        <v>2470</v>
      </c>
      <c r="D32" s="1452" t="str">
        <f t="shared" si="0"/>
        <v>x</v>
      </c>
      <c r="E32" s="1450" t="s">
        <v>2449</v>
      </c>
      <c r="F32" s="1458"/>
      <c r="G32" s="1450" t="s">
        <v>2450</v>
      </c>
      <c r="H32" s="1458"/>
      <c r="I32" s="1454" t="s">
        <v>2451</v>
      </c>
      <c r="J32" s="1458"/>
      <c r="K32" s="1455" t="s">
        <v>2303</v>
      </c>
      <c r="L32" s="1451">
        <v>2</v>
      </c>
      <c r="N32" s="1457"/>
    </row>
    <row r="33" spans="2:14" x14ac:dyDescent="0.2">
      <c r="B33" s="1450">
        <v>28</v>
      </c>
      <c r="C33" s="1451" t="s">
        <v>2473</v>
      </c>
      <c r="D33" s="1452" t="str">
        <f t="shared" si="0"/>
        <v>aa</v>
      </c>
      <c r="E33" s="1450" t="s">
        <v>2449</v>
      </c>
      <c r="F33" s="1458"/>
      <c r="G33" s="1450" t="s">
        <v>2450</v>
      </c>
      <c r="H33" s="1458"/>
      <c r="I33" s="1454" t="s">
        <v>2451</v>
      </c>
      <c r="J33" s="1458"/>
      <c r="K33" s="1455" t="s">
        <v>2303</v>
      </c>
      <c r="L33" s="1451">
        <v>3</v>
      </c>
      <c r="N33" s="1457"/>
    </row>
    <row r="34" spans="2:14" x14ac:dyDescent="0.2">
      <c r="B34" s="1450">
        <v>29</v>
      </c>
      <c r="C34" s="1451" t="s">
        <v>2474</v>
      </c>
      <c r="D34" s="1452" t="str">
        <f t="shared" si="0"/>
        <v>ab</v>
      </c>
      <c r="E34" s="1450" t="s">
        <v>2449</v>
      </c>
      <c r="F34" s="1458"/>
      <c r="G34" s="1450" t="s">
        <v>2450</v>
      </c>
      <c r="H34" s="1458"/>
      <c r="I34" s="1454" t="s">
        <v>2451</v>
      </c>
      <c r="J34" s="1458"/>
      <c r="K34" s="1455" t="s">
        <v>2303</v>
      </c>
      <c r="L34" s="1451">
        <v>4</v>
      </c>
      <c r="N34" s="1457"/>
    </row>
    <row r="35" spans="2:14" x14ac:dyDescent="0.2">
      <c r="B35" s="1450">
        <v>30</v>
      </c>
      <c r="C35" s="1451" t="s">
        <v>2475</v>
      </c>
      <c r="D35" s="1452" t="str">
        <f t="shared" si="0"/>
        <v>ac</v>
      </c>
      <c r="E35" s="1450" t="s">
        <v>2449</v>
      </c>
      <c r="F35" s="1458"/>
      <c r="G35" s="1450" t="s">
        <v>2450</v>
      </c>
      <c r="H35" s="1458"/>
      <c r="I35" s="1454" t="s">
        <v>2451</v>
      </c>
      <c r="J35" s="1458"/>
      <c r="K35" s="1455" t="s">
        <v>2303</v>
      </c>
      <c r="L35" s="1451">
        <v>5</v>
      </c>
      <c r="N35" s="1457"/>
    </row>
    <row r="36" spans="2:14" x14ac:dyDescent="0.2">
      <c r="B36" s="1450">
        <v>31</v>
      </c>
      <c r="C36" s="1451" t="s">
        <v>2476</v>
      </c>
      <c r="D36" s="1452" t="str">
        <f t="shared" si="0"/>
        <v>ad</v>
      </c>
      <c r="E36" s="1450" t="s">
        <v>2449</v>
      </c>
      <c r="F36" s="1458"/>
      <c r="G36" s="1450" t="s">
        <v>2450</v>
      </c>
      <c r="H36" s="1458"/>
      <c r="I36" s="1454" t="s">
        <v>2451</v>
      </c>
      <c r="J36" s="1458"/>
      <c r="K36" s="1455" t="s">
        <v>2303</v>
      </c>
      <c r="L36" s="1451">
        <v>6</v>
      </c>
      <c r="N36" s="1457"/>
    </row>
    <row r="37" spans="2:14" x14ac:dyDescent="0.2">
      <c r="B37" s="1450">
        <v>32</v>
      </c>
      <c r="C37" s="1451" t="s">
        <v>2477</v>
      </c>
      <c r="D37" s="1452" t="str">
        <f t="shared" si="0"/>
        <v>ae</v>
      </c>
      <c r="E37" s="1450" t="s">
        <v>2449</v>
      </c>
      <c r="F37" s="1458"/>
      <c r="G37" s="1450" t="s">
        <v>2450</v>
      </c>
      <c r="H37" s="1458"/>
      <c r="I37" s="1454" t="s">
        <v>2451</v>
      </c>
      <c r="J37" s="1458"/>
      <c r="K37" s="1455" t="s">
        <v>2303</v>
      </c>
      <c r="L37" s="1451">
        <v>7</v>
      </c>
      <c r="N37" s="1457"/>
    </row>
    <row r="38" spans="2:14" x14ac:dyDescent="0.2">
      <c r="B38" s="1450">
        <v>33</v>
      </c>
      <c r="C38" s="1451" t="s">
        <v>2478</v>
      </c>
      <c r="D38" s="1452" t="str">
        <f t="shared" si="0"/>
        <v>af</v>
      </c>
      <c r="E38" s="1450" t="s">
        <v>2449</v>
      </c>
      <c r="F38" s="1458"/>
      <c r="G38" s="1450" t="s">
        <v>2450</v>
      </c>
      <c r="H38" s="1458"/>
      <c r="I38" s="1454" t="s">
        <v>2451</v>
      </c>
      <c r="J38" s="1458"/>
      <c r="K38" s="1455" t="s">
        <v>2303</v>
      </c>
      <c r="L38" s="1451">
        <v>8</v>
      </c>
      <c r="N38" s="1457"/>
    </row>
    <row r="39" spans="2:14" x14ac:dyDescent="0.2">
      <c r="B39" s="1450">
        <v>34</v>
      </c>
      <c r="C39" s="1459" t="s">
        <v>2479</v>
      </c>
      <c r="D39" s="1452"/>
      <c r="E39" s="1450" t="s">
        <v>2449</v>
      </c>
      <c r="F39" s="1453">
        <v>0.29166666666666669</v>
      </c>
      <c r="G39" s="1450" t="s">
        <v>2450</v>
      </c>
      <c r="H39" s="1453">
        <v>0.39583333333333331</v>
      </c>
      <c r="I39" s="1454" t="s">
        <v>2451</v>
      </c>
      <c r="J39" s="1453">
        <v>0</v>
      </c>
      <c r="K39" s="1455" t="s">
        <v>2303</v>
      </c>
      <c r="L39" s="1456">
        <f t="shared" ref="L39:L40" si="2">IF(OR(F39="",H39=""),"",(H39+IF(F39&gt;H39,1,0)-F39-J39)*24)</f>
        <v>2.4999999999999991</v>
      </c>
      <c r="N39" s="1457"/>
    </row>
    <row r="40" spans="2:14" x14ac:dyDescent="0.2">
      <c r="B40" s="1450"/>
      <c r="C40" s="1460" t="s">
        <v>2419</v>
      </c>
      <c r="D40" s="1452"/>
      <c r="E40" s="1450" t="s">
        <v>2449</v>
      </c>
      <c r="F40" s="1453">
        <v>0.6875</v>
      </c>
      <c r="G40" s="1450" t="s">
        <v>2450</v>
      </c>
      <c r="H40" s="1453">
        <v>0.83333333333333337</v>
      </c>
      <c r="I40" s="1454" t="s">
        <v>2451</v>
      </c>
      <c r="J40" s="1453">
        <v>0</v>
      </c>
      <c r="K40" s="1455" t="s">
        <v>2303</v>
      </c>
      <c r="L40" s="1456">
        <f t="shared" si="2"/>
        <v>3.5000000000000009</v>
      </c>
      <c r="N40" s="1457"/>
    </row>
    <row r="41" spans="2:14" x14ac:dyDescent="0.2">
      <c r="B41" s="1450"/>
      <c r="C41" s="1461" t="s">
        <v>2419</v>
      </c>
      <c r="D41" s="1452" t="str">
        <f>C39</f>
        <v>ag</v>
      </c>
      <c r="E41" s="1450" t="s">
        <v>2449</v>
      </c>
      <c r="F41" s="1453" t="s">
        <v>2419</v>
      </c>
      <c r="G41" s="1450" t="s">
        <v>2450</v>
      </c>
      <c r="H41" s="1453" t="s">
        <v>2419</v>
      </c>
      <c r="I41" s="1454" t="s">
        <v>2451</v>
      </c>
      <c r="J41" s="1453" t="s">
        <v>2419</v>
      </c>
      <c r="K41" s="1455" t="s">
        <v>2303</v>
      </c>
      <c r="L41" s="1456">
        <f>IF(OR(L39="",L40=""),"",L39+L40)</f>
        <v>6</v>
      </c>
      <c r="N41" s="1457" t="s">
        <v>2480</v>
      </c>
    </row>
    <row r="42" spans="2:14" x14ac:dyDescent="0.2">
      <c r="B42" s="1450"/>
      <c r="C42" s="1459" t="s">
        <v>2481</v>
      </c>
      <c r="D42" s="1452"/>
      <c r="E42" s="1450" t="s">
        <v>2449</v>
      </c>
      <c r="F42" s="1453"/>
      <c r="G42" s="1450" t="s">
        <v>2450</v>
      </c>
      <c r="H42" s="1453"/>
      <c r="I42" s="1454" t="s">
        <v>2451</v>
      </c>
      <c r="J42" s="1453">
        <v>0</v>
      </c>
      <c r="K42" s="1455" t="s">
        <v>2303</v>
      </c>
      <c r="L42" s="1456" t="str">
        <f t="shared" ref="L42:L43" si="3">IF(OR(F42="",H42=""),"",(H42+IF(F42&gt;H42,1,0)-F42-J42)*24)</f>
        <v/>
      </c>
      <c r="N42" s="1457"/>
    </row>
    <row r="43" spans="2:14" x14ac:dyDescent="0.2">
      <c r="B43" s="1450">
        <v>35</v>
      </c>
      <c r="C43" s="1460" t="s">
        <v>2419</v>
      </c>
      <c r="D43" s="1452"/>
      <c r="E43" s="1450" t="s">
        <v>2449</v>
      </c>
      <c r="F43" s="1453"/>
      <c r="G43" s="1450" t="s">
        <v>2450</v>
      </c>
      <c r="H43" s="1453"/>
      <c r="I43" s="1454" t="s">
        <v>2451</v>
      </c>
      <c r="J43" s="1453">
        <v>0</v>
      </c>
      <c r="K43" s="1455" t="s">
        <v>2303</v>
      </c>
      <c r="L43" s="1456" t="str">
        <f t="shared" si="3"/>
        <v/>
      </c>
      <c r="N43" s="1457"/>
    </row>
    <row r="44" spans="2:14" x14ac:dyDescent="0.2">
      <c r="B44" s="1450"/>
      <c r="C44" s="1461" t="s">
        <v>2419</v>
      </c>
      <c r="D44" s="1452" t="str">
        <f>C42</f>
        <v>ah</v>
      </c>
      <c r="E44" s="1450" t="s">
        <v>2449</v>
      </c>
      <c r="F44" s="1453" t="s">
        <v>2419</v>
      </c>
      <c r="G44" s="1450" t="s">
        <v>2450</v>
      </c>
      <c r="H44" s="1453" t="s">
        <v>2419</v>
      </c>
      <c r="I44" s="1454" t="s">
        <v>2451</v>
      </c>
      <c r="J44" s="1453" t="s">
        <v>2419</v>
      </c>
      <c r="K44" s="1455" t="s">
        <v>2303</v>
      </c>
      <c r="L44" s="1456" t="str">
        <f>IF(OR(L42="",L43=""),"",L42+L43)</f>
        <v/>
      </c>
      <c r="N44" s="1457" t="s">
        <v>2482</v>
      </c>
    </row>
    <row r="45" spans="2:14" x14ac:dyDescent="0.2">
      <c r="B45" s="1450"/>
      <c r="C45" s="1459" t="s">
        <v>2483</v>
      </c>
      <c r="D45" s="1452"/>
      <c r="E45" s="1450" t="s">
        <v>2449</v>
      </c>
      <c r="F45" s="1453"/>
      <c r="G45" s="1450" t="s">
        <v>2450</v>
      </c>
      <c r="H45" s="1453"/>
      <c r="I45" s="1454" t="s">
        <v>2451</v>
      </c>
      <c r="J45" s="1453">
        <v>0</v>
      </c>
      <c r="K45" s="1455" t="s">
        <v>2303</v>
      </c>
      <c r="L45" s="1456" t="str">
        <f t="shared" ref="L45:L46" si="4">IF(OR(F45="",H45=""),"",(H45+IF(F45&gt;H45,1,0)-F45-J45)*24)</f>
        <v/>
      </c>
      <c r="N45" s="1457"/>
    </row>
    <row r="46" spans="2:14" x14ac:dyDescent="0.2">
      <c r="B46" s="1450">
        <v>36</v>
      </c>
      <c r="C46" s="1460" t="s">
        <v>2419</v>
      </c>
      <c r="D46" s="1452"/>
      <c r="E46" s="1450" t="s">
        <v>2449</v>
      </c>
      <c r="F46" s="1453"/>
      <c r="G46" s="1450" t="s">
        <v>2450</v>
      </c>
      <c r="H46" s="1453"/>
      <c r="I46" s="1454" t="s">
        <v>2451</v>
      </c>
      <c r="J46" s="1453">
        <v>0</v>
      </c>
      <c r="K46" s="1455" t="s">
        <v>2303</v>
      </c>
      <c r="L46" s="1456" t="str">
        <f t="shared" si="4"/>
        <v/>
      </c>
      <c r="N46" s="1457"/>
    </row>
    <row r="47" spans="2:14" x14ac:dyDescent="0.2">
      <c r="B47" s="1450"/>
      <c r="C47" s="1461" t="s">
        <v>2419</v>
      </c>
      <c r="D47" s="1452" t="str">
        <f>C45</f>
        <v>ai</v>
      </c>
      <c r="E47" s="1450" t="s">
        <v>2449</v>
      </c>
      <c r="F47" s="1453" t="s">
        <v>2419</v>
      </c>
      <c r="G47" s="1450" t="s">
        <v>2450</v>
      </c>
      <c r="H47" s="1453" t="s">
        <v>2419</v>
      </c>
      <c r="I47" s="1454" t="s">
        <v>2451</v>
      </c>
      <c r="J47" s="1453" t="s">
        <v>2419</v>
      </c>
      <c r="K47" s="1455" t="s">
        <v>2303</v>
      </c>
      <c r="L47" s="1456" t="str">
        <f>IF(OR(L45="",L46=""),"",L45+L46)</f>
        <v/>
      </c>
      <c r="N47" s="1457" t="s">
        <v>2482</v>
      </c>
    </row>
    <row r="49" spans="3:4" x14ac:dyDescent="0.2">
      <c r="C49" s="1447" t="s">
        <v>2497</v>
      </c>
      <c r="D49" s="1447"/>
    </row>
    <row r="50" spans="3:4" x14ac:dyDescent="0.2">
      <c r="C50" s="1447" t="s">
        <v>2498</v>
      </c>
      <c r="D50" s="1447"/>
    </row>
    <row r="51" spans="3:4" x14ac:dyDescent="0.2">
      <c r="C51" s="1447" t="s">
        <v>2499</v>
      </c>
      <c r="D51" s="1447"/>
    </row>
    <row r="52" spans="3:4" x14ac:dyDescent="0.2">
      <c r="C52" s="1447" t="s">
        <v>2500</v>
      </c>
      <c r="D52" s="1447"/>
    </row>
    <row r="53" spans="3:4" x14ac:dyDescent="0.2">
      <c r="C53" s="1447" t="s">
        <v>2486</v>
      </c>
      <c r="D53" s="1447"/>
    </row>
    <row r="54" spans="3:4" x14ac:dyDescent="0.2">
      <c r="C54" s="1447" t="s">
        <v>2487</v>
      </c>
      <c r="D54" s="1447"/>
    </row>
  </sheetData>
  <sheetProtection sheet="1" insertRows="0" deleteRows="0"/>
  <mergeCells count="2">
    <mergeCell ref="F4:L4"/>
    <mergeCell ref="N4:N5"/>
  </mergeCells>
  <phoneticPr fontId="10"/>
  <printOptions horizontalCentered="1"/>
  <pageMargins left="0.70866141732283472" right="0.70866141732283472" top="0.55118110236220474" bottom="0.35433070866141736" header="0.31496062992125984" footer="0.31496062992125984"/>
  <pageSetup paperSize="9" scale="55" orientation="portrai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CCFFCC"/>
    <pageSetUpPr fitToPage="1"/>
  </sheetPr>
  <dimension ref="B1:BB110"/>
  <sheetViews>
    <sheetView zoomScaleNormal="100" workbookViewId="0"/>
  </sheetViews>
  <sheetFormatPr defaultColWidth="9" defaultRowHeight="13.2" x14ac:dyDescent="0.2"/>
  <cols>
    <col min="1" max="1" width="1.33203125" style="1462" customWidth="1"/>
    <col min="2" max="3" width="9" style="1462"/>
    <col min="4" max="4" width="40.6640625" style="1462" customWidth="1"/>
    <col min="5" max="16384" width="9" style="1462"/>
  </cols>
  <sheetData>
    <row r="1" spans="2:11" ht="14.4" x14ac:dyDescent="0.2">
      <c r="B1" s="1462" t="s">
        <v>2501</v>
      </c>
      <c r="D1" s="1463"/>
      <c r="E1" s="1463"/>
      <c r="F1" s="1463"/>
    </row>
    <row r="2" spans="2:11" s="1465" customFormat="1" ht="20.25" customHeight="1" x14ac:dyDescent="0.2">
      <c r="B2" s="1464" t="s">
        <v>2502</v>
      </c>
      <c r="C2" s="1464"/>
      <c r="D2" s="1463"/>
      <c r="E2" s="1463"/>
      <c r="F2" s="1463"/>
    </row>
    <row r="3" spans="2:11" s="1465" customFormat="1" ht="20.25" customHeight="1" x14ac:dyDescent="0.2">
      <c r="B3" s="1464"/>
      <c r="C3" s="1464"/>
      <c r="D3" s="1463"/>
      <c r="E3" s="1463"/>
      <c r="F3" s="1463"/>
    </row>
    <row r="4" spans="2:11" s="1465" customFormat="1" ht="20.25" customHeight="1" x14ac:dyDescent="0.2">
      <c r="B4" s="1466"/>
      <c r="C4" s="1463" t="s">
        <v>2503</v>
      </c>
      <c r="D4" s="1463"/>
      <c r="F4" s="3207" t="s">
        <v>2504</v>
      </c>
      <c r="G4" s="3207"/>
      <c r="H4" s="3207"/>
      <c r="I4" s="3207"/>
      <c r="J4" s="3207"/>
      <c r="K4" s="3207"/>
    </row>
    <row r="5" spans="2:11" s="1465" customFormat="1" ht="20.25" customHeight="1" x14ac:dyDescent="0.2">
      <c r="B5" s="1467"/>
      <c r="C5" s="1463" t="s">
        <v>2505</v>
      </c>
      <c r="D5" s="1463"/>
      <c r="F5" s="3207"/>
      <c r="G5" s="3207"/>
      <c r="H5" s="3207"/>
      <c r="I5" s="3207"/>
      <c r="J5" s="3207"/>
      <c r="K5" s="3207"/>
    </row>
    <row r="6" spans="2:11" s="1465" customFormat="1" ht="20.25" customHeight="1" x14ac:dyDescent="0.2">
      <c r="B6" s="1468" t="s">
        <v>2506</v>
      </c>
      <c r="C6" s="1463"/>
      <c r="D6" s="1463"/>
      <c r="E6" s="1421"/>
      <c r="F6" s="1463"/>
    </row>
    <row r="7" spans="2:11" s="1465" customFormat="1" ht="20.25" customHeight="1" x14ac:dyDescent="0.2">
      <c r="B7" s="1464"/>
      <c r="C7" s="1464"/>
      <c r="D7" s="1463"/>
      <c r="E7" s="1421"/>
      <c r="F7" s="1463"/>
    </row>
    <row r="8" spans="2:11" s="1465" customFormat="1" ht="20.25" customHeight="1" x14ac:dyDescent="0.2">
      <c r="B8" s="1463" t="s">
        <v>2507</v>
      </c>
      <c r="C8" s="1464"/>
      <c r="D8" s="1463"/>
      <c r="E8" s="1421"/>
      <c r="F8" s="1463"/>
    </row>
    <row r="9" spans="2:11" s="1465" customFormat="1" ht="20.25" customHeight="1" x14ac:dyDescent="0.2">
      <c r="B9" s="1464"/>
      <c r="C9" s="1464"/>
      <c r="D9" s="1463"/>
      <c r="E9" s="1463"/>
      <c r="F9" s="1463"/>
    </row>
    <row r="10" spans="2:11" s="1465" customFormat="1" ht="20.25" customHeight="1" x14ac:dyDescent="0.2">
      <c r="B10" s="1463" t="s">
        <v>2508</v>
      </c>
      <c r="C10" s="1464"/>
      <c r="D10" s="1463"/>
      <c r="E10" s="1463"/>
      <c r="F10" s="1463"/>
    </row>
    <row r="11" spans="2:11" s="1465" customFormat="1" ht="20.25" customHeight="1" x14ac:dyDescent="0.2">
      <c r="B11" s="1463"/>
      <c r="C11" s="1464"/>
      <c r="D11" s="1463"/>
    </row>
    <row r="12" spans="2:11" s="1465" customFormat="1" ht="20.25" customHeight="1" x14ac:dyDescent="0.2">
      <c r="B12" s="1463" t="s">
        <v>2509</v>
      </c>
      <c r="C12" s="1464"/>
      <c r="D12" s="1463"/>
    </row>
    <row r="13" spans="2:11" s="1465" customFormat="1" ht="20.25" customHeight="1" x14ac:dyDescent="0.2">
      <c r="B13" s="1463"/>
      <c r="C13" s="1464"/>
      <c r="D13" s="1463"/>
    </row>
    <row r="14" spans="2:11" s="1465" customFormat="1" ht="20.25" customHeight="1" x14ac:dyDescent="0.2">
      <c r="B14" s="1463" t="s">
        <v>2510</v>
      </c>
      <c r="C14" s="1464"/>
      <c r="D14" s="1463"/>
    </row>
    <row r="15" spans="2:11" s="1465" customFormat="1" ht="20.25" customHeight="1" x14ac:dyDescent="0.2">
      <c r="B15" s="1463"/>
      <c r="C15" s="1464"/>
      <c r="D15" s="1463"/>
    </row>
    <row r="16" spans="2:11" s="1465" customFormat="1" ht="20.25" customHeight="1" x14ac:dyDescent="0.2">
      <c r="B16" s="1463" t="s">
        <v>2511</v>
      </c>
      <c r="C16" s="1464"/>
      <c r="D16" s="1463"/>
    </row>
    <row r="17" spans="2:4" s="1465" customFormat="1" ht="20.25" customHeight="1" x14ac:dyDescent="0.2">
      <c r="B17" s="1463" t="s">
        <v>2512</v>
      </c>
      <c r="C17" s="1464"/>
      <c r="D17" s="1463"/>
    </row>
    <row r="18" spans="2:4" s="1465" customFormat="1" ht="20.25" customHeight="1" x14ac:dyDescent="0.2">
      <c r="B18" s="1463"/>
      <c r="C18" s="1464"/>
      <c r="D18" s="1463"/>
    </row>
    <row r="19" spans="2:4" s="1465" customFormat="1" ht="17.25" customHeight="1" x14ac:dyDescent="0.2">
      <c r="B19" s="1463" t="s">
        <v>2513</v>
      </c>
      <c r="C19" s="1463"/>
      <c r="D19" s="1463"/>
    </row>
    <row r="20" spans="2:4" s="1465" customFormat="1" ht="17.25" customHeight="1" x14ac:dyDescent="0.2">
      <c r="B20" s="1463" t="s">
        <v>2514</v>
      </c>
      <c r="C20" s="1463"/>
      <c r="D20" s="1463"/>
    </row>
    <row r="21" spans="2:4" s="1465" customFormat="1" ht="17.25" customHeight="1" x14ac:dyDescent="0.2">
      <c r="B21" s="1463"/>
      <c r="C21" s="1463"/>
      <c r="D21" s="1463"/>
    </row>
    <row r="22" spans="2:4" s="1465" customFormat="1" ht="17.25" customHeight="1" x14ac:dyDescent="0.2">
      <c r="B22" s="1463"/>
      <c r="C22" s="1469" t="s">
        <v>2234</v>
      </c>
      <c r="D22" s="1469" t="s">
        <v>2515</v>
      </c>
    </row>
    <row r="23" spans="2:4" s="1465" customFormat="1" ht="17.25" customHeight="1" x14ac:dyDescent="0.2">
      <c r="B23" s="1463"/>
      <c r="C23" s="1469">
        <v>1</v>
      </c>
      <c r="D23" s="1470" t="s">
        <v>2337</v>
      </c>
    </row>
    <row r="24" spans="2:4" s="1465" customFormat="1" ht="17.25" customHeight="1" x14ac:dyDescent="0.2">
      <c r="B24" s="1463"/>
      <c r="C24" s="1469">
        <v>2</v>
      </c>
      <c r="D24" s="1470" t="s">
        <v>2345</v>
      </c>
    </row>
    <row r="25" spans="2:4" s="1465" customFormat="1" ht="17.25" customHeight="1" x14ac:dyDescent="0.2">
      <c r="B25" s="1463"/>
      <c r="C25" s="1469">
        <v>3</v>
      </c>
      <c r="D25" s="1470" t="s">
        <v>2349</v>
      </c>
    </row>
    <row r="26" spans="2:4" s="1465" customFormat="1" ht="17.25" customHeight="1" x14ac:dyDescent="0.2">
      <c r="B26" s="1463"/>
      <c r="C26" s="1469">
        <v>4</v>
      </c>
      <c r="D26" s="1470" t="s">
        <v>2365</v>
      </c>
    </row>
    <row r="27" spans="2:4" s="1465" customFormat="1" ht="17.25" customHeight="1" x14ac:dyDescent="0.2">
      <c r="B27" s="1463"/>
      <c r="C27" s="1469">
        <v>5</v>
      </c>
      <c r="D27" s="1470" t="s">
        <v>2372</v>
      </c>
    </row>
    <row r="28" spans="2:4" s="1465" customFormat="1" ht="17.25" customHeight="1" x14ac:dyDescent="0.2">
      <c r="B28" s="1463"/>
      <c r="C28" s="1469">
        <v>6</v>
      </c>
      <c r="D28" s="1470" t="s">
        <v>2358</v>
      </c>
    </row>
    <row r="29" spans="2:4" s="1465" customFormat="1" ht="17.25" customHeight="1" x14ac:dyDescent="0.2">
      <c r="B29" s="1463"/>
      <c r="C29" s="1469">
        <v>7</v>
      </c>
      <c r="D29" s="1470" t="s">
        <v>2351</v>
      </c>
    </row>
    <row r="30" spans="2:4" s="1465" customFormat="1" ht="17.25" customHeight="1" x14ac:dyDescent="0.2">
      <c r="B30" s="1463"/>
      <c r="C30" s="1469">
        <v>8</v>
      </c>
      <c r="D30" s="1470" t="s">
        <v>2361</v>
      </c>
    </row>
    <row r="31" spans="2:4" s="1465" customFormat="1" ht="17.25" customHeight="1" x14ac:dyDescent="0.2">
      <c r="B31" s="1463"/>
      <c r="C31" s="1421"/>
      <c r="D31" s="1463"/>
    </row>
    <row r="32" spans="2:4" s="1465" customFormat="1" ht="17.25" customHeight="1" x14ac:dyDescent="0.2">
      <c r="B32" s="1463" t="s">
        <v>2516</v>
      </c>
      <c r="C32" s="1463"/>
      <c r="D32" s="1463"/>
    </row>
    <row r="33" spans="2:51" s="1465" customFormat="1" ht="17.25" customHeight="1" x14ac:dyDescent="0.2">
      <c r="B33" s="1463" t="s">
        <v>2517</v>
      </c>
      <c r="C33" s="1463"/>
      <c r="D33" s="1463"/>
    </row>
    <row r="34" spans="2:51" s="1465" customFormat="1" ht="17.25" customHeight="1" x14ac:dyDescent="0.2">
      <c r="B34" s="1463"/>
      <c r="C34" s="1463"/>
      <c r="D34" s="1463"/>
      <c r="G34" s="1471"/>
      <c r="H34" s="1471"/>
      <c r="J34" s="1471"/>
      <c r="K34" s="1471"/>
      <c r="L34" s="1471"/>
      <c r="M34" s="1471"/>
      <c r="N34" s="1471"/>
      <c r="O34" s="1471"/>
      <c r="R34" s="1471"/>
      <c r="S34" s="1471"/>
      <c r="T34" s="1471"/>
      <c r="W34" s="1471"/>
      <c r="X34" s="1471"/>
      <c r="Y34" s="1471"/>
    </row>
    <row r="35" spans="2:51" s="1465" customFormat="1" ht="17.25" customHeight="1" x14ac:dyDescent="0.2">
      <c r="B35" s="1463"/>
      <c r="C35" s="1469" t="s">
        <v>2422</v>
      </c>
      <c r="D35" s="1469" t="s">
        <v>2423</v>
      </c>
      <c r="G35" s="1471"/>
      <c r="H35" s="1471"/>
      <c r="J35" s="1471"/>
      <c r="K35" s="1471"/>
      <c r="L35" s="1471"/>
      <c r="M35" s="1471"/>
      <c r="N35" s="1471"/>
      <c r="O35" s="1471"/>
      <c r="R35" s="1471"/>
      <c r="S35" s="1471"/>
      <c r="T35" s="1471"/>
      <c r="W35" s="1471"/>
      <c r="X35" s="1471"/>
      <c r="Y35" s="1471"/>
    </row>
    <row r="36" spans="2:51" s="1465" customFormat="1" ht="17.25" customHeight="1" x14ac:dyDescent="0.2">
      <c r="B36" s="1463"/>
      <c r="C36" s="1469" t="s">
        <v>2414</v>
      </c>
      <c r="D36" s="1470" t="s">
        <v>2424</v>
      </c>
      <c r="G36" s="1471"/>
      <c r="H36" s="1471"/>
      <c r="J36" s="1471"/>
      <c r="K36" s="1471"/>
      <c r="L36" s="1471"/>
      <c r="M36" s="1471"/>
      <c r="N36" s="1471"/>
      <c r="O36" s="1471"/>
      <c r="R36" s="1471"/>
      <c r="S36" s="1471"/>
      <c r="T36" s="1471"/>
      <c r="W36" s="1471"/>
      <c r="X36" s="1471"/>
      <c r="Y36" s="1471"/>
    </row>
    <row r="37" spans="2:51" s="1465" customFormat="1" ht="17.25" customHeight="1" x14ac:dyDescent="0.2">
      <c r="B37" s="1463"/>
      <c r="C37" s="1469" t="s">
        <v>2417</v>
      </c>
      <c r="D37" s="1470" t="s">
        <v>2428</v>
      </c>
      <c r="G37" s="1471"/>
      <c r="H37" s="1471"/>
      <c r="J37" s="1471"/>
      <c r="K37" s="1471"/>
      <c r="L37" s="1471"/>
      <c r="M37" s="1471"/>
      <c r="N37" s="1471"/>
      <c r="O37" s="1471"/>
      <c r="R37" s="1471"/>
      <c r="S37" s="1471"/>
      <c r="T37" s="1471"/>
      <c r="W37" s="1471"/>
      <c r="X37" s="1471"/>
      <c r="Y37" s="1471"/>
    </row>
    <row r="38" spans="2:51" s="1465" customFormat="1" ht="17.25" customHeight="1" x14ac:dyDescent="0.2">
      <c r="B38" s="1463"/>
      <c r="C38" s="1469" t="s">
        <v>2418</v>
      </c>
      <c r="D38" s="1470" t="s">
        <v>2431</v>
      </c>
      <c r="G38" s="1471"/>
      <c r="H38" s="1471"/>
      <c r="J38" s="1471"/>
      <c r="K38" s="1471"/>
      <c r="L38" s="1471"/>
      <c r="M38" s="1471"/>
      <c r="N38" s="1471"/>
      <c r="O38" s="1471"/>
      <c r="R38" s="1471"/>
      <c r="S38" s="1471"/>
      <c r="T38" s="1471"/>
      <c r="W38" s="1471"/>
      <c r="X38" s="1471"/>
      <c r="Y38" s="1471"/>
    </row>
    <row r="39" spans="2:51" s="1465" customFormat="1" ht="17.25" customHeight="1" x14ac:dyDescent="0.2">
      <c r="B39" s="1463"/>
      <c r="C39" s="1469" t="s">
        <v>2420</v>
      </c>
      <c r="D39" s="1470" t="s">
        <v>2518</v>
      </c>
      <c r="G39" s="1471"/>
      <c r="H39" s="1471"/>
      <c r="J39" s="1471"/>
      <c r="K39" s="1471"/>
      <c r="L39" s="1471"/>
      <c r="M39" s="1471"/>
      <c r="N39" s="1471"/>
      <c r="O39" s="1471"/>
      <c r="R39" s="1471"/>
      <c r="S39" s="1471"/>
      <c r="T39" s="1471"/>
      <c r="W39" s="1471"/>
      <c r="X39" s="1471"/>
      <c r="Y39" s="1471"/>
    </row>
    <row r="40" spans="2:51" s="1465" customFormat="1" ht="17.25" customHeight="1" x14ac:dyDescent="0.2">
      <c r="B40" s="1463"/>
      <c r="C40" s="1463"/>
      <c r="D40" s="1463"/>
      <c r="G40" s="1471"/>
      <c r="H40" s="1471"/>
      <c r="J40" s="1471"/>
      <c r="K40" s="1471"/>
      <c r="L40" s="1471"/>
      <c r="M40" s="1471"/>
      <c r="N40" s="1471"/>
      <c r="O40" s="1471"/>
      <c r="R40" s="1471"/>
      <c r="S40" s="1471"/>
      <c r="T40" s="1471"/>
      <c r="W40" s="1471"/>
      <c r="X40" s="1471"/>
      <c r="Y40" s="1471"/>
    </row>
    <row r="41" spans="2:51" s="1465" customFormat="1" ht="17.25" customHeight="1" x14ac:dyDescent="0.2">
      <c r="B41" s="1463"/>
      <c r="C41" s="1472" t="s">
        <v>2519</v>
      </c>
      <c r="D41" s="1463"/>
      <c r="G41" s="1471"/>
      <c r="H41" s="1471"/>
      <c r="J41" s="1471"/>
      <c r="K41" s="1471"/>
      <c r="L41" s="1471"/>
      <c r="M41" s="1471"/>
      <c r="N41" s="1471"/>
      <c r="O41" s="1471"/>
      <c r="R41" s="1471"/>
      <c r="S41" s="1471"/>
      <c r="T41" s="1471"/>
      <c r="W41" s="1471"/>
      <c r="X41" s="1471"/>
      <c r="Y41" s="1471"/>
    </row>
    <row r="42" spans="2:51" s="1465" customFormat="1" ht="17.25" customHeight="1" x14ac:dyDescent="0.2">
      <c r="C42" s="1463" t="s">
        <v>2520</v>
      </c>
      <c r="F42" s="1472"/>
      <c r="G42" s="1471"/>
      <c r="H42" s="1471"/>
      <c r="J42" s="1471"/>
      <c r="K42" s="1471"/>
      <c r="L42" s="1471"/>
      <c r="M42" s="1471"/>
      <c r="N42" s="1471"/>
      <c r="O42" s="1471"/>
      <c r="R42" s="1471"/>
      <c r="S42" s="1471"/>
      <c r="T42" s="1471"/>
      <c r="W42" s="1471"/>
      <c r="X42" s="1471"/>
      <c r="Y42" s="1471"/>
    </row>
    <row r="43" spans="2:51" s="1465" customFormat="1" ht="17.25" customHeight="1" x14ac:dyDescent="0.2">
      <c r="C43" s="1463" t="s">
        <v>2521</v>
      </c>
      <c r="F43" s="1463"/>
      <c r="G43" s="1471"/>
      <c r="H43" s="1471"/>
      <c r="J43" s="1471"/>
      <c r="K43" s="1471"/>
      <c r="L43" s="1471"/>
      <c r="M43" s="1471"/>
      <c r="N43" s="1471"/>
      <c r="O43" s="1471"/>
      <c r="R43" s="1471"/>
      <c r="S43" s="1471"/>
      <c r="T43" s="1471"/>
      <c r="W43" s="1471"/>
      <c r="X43" s="1471"/>
      <c r="Y43" s="1471"/>
    </row>
    <row r="44" spans="2:51" s="1465" customFormat="1" ht="17.25" customHeight="1" x14ac:dyDescent="0.2">
      <c r="B44" s="1463"/>
      <c r="C44" s="1463"/>
      <c r="D44" s="1463"/>
      <c r="E44" s="1472"/>
      <c r="F44" s="1471"/>
      <c r="G44" s="1471"/>
      <c r="H44" s="1471"/>
      <c r="J44" s="1471"/>
      <c r="K44" s="1471"/>
      <c r="L44" s="1471"/>
      <c r="M44" s="1471"/>
      <c r="N44" s="1471"/>
      <c r="O44" s="1471"/>
      <c r="R44" s="1471"/>
      <c r="S44" s="1471"/>
      <c r="T44" s="1471"/>
      <c r="W44" s="1471"/>
      <c r="X44" s="1471"/>
      <c r="Y44" s="1471"/>
    </row>
    <row r="45" spans="2:51" s="1465" customFormat="1" ht="17.25" customHeight="1" x14ac:dyDescent="0.2">
      <c r="B45" s="1463" t="s">
        <v>2522</v>
      </c>
      <c r="C45" s="1463"/>
      <c r="D45" s="1463"/>
    </row>
    <row r="46" spans="2:51" s="1465" customFormat="1" ht="17.25" customHeight="1" x14ac:dyDescent="0.2">
      <c r="B46" s="1463" t="s">
        <v>2523</v>
      </c>
      <c r="C46" s="1463"/>
      <c r="D46" s="1463"/>
    </row>
    <row r="47" spans="2:51" s="1465" customFormat="1" ht="17.25" customHeight="1" x14ac:dyDescent="0.2">
      <c r="B47" s="1473" t="s">
        <v>2524</v>
      </c>
      <c r="E47" s="1471"/>
      <c r="F47" s="1471"/>
      <c r="G47" s="1471"/>
      <c r="H47" s="1471"/>
      <c r="I47" s="1471"/>
      <c r="J47" s="1471"/>
      <c r="K47" s="1471"/>
      <c r="L47" s="1471"/>
      <c r="M47" s="1471"/>
      <c r="N47" s="1471"/>
      <c r="O47" s="1471"/>
      <c r="P47" s="1471"/>
      <c r="Q47" s="1471"/>
      <c r="R47" s="1471"/>
      <c r="S47" s="1471"/>
      <c r="T47" s="1471"/>
      <c r="U47" s="1471"/>
      <c r="Y47" s="1471"/>
      <c r="Z47" s="1471"/>
      <c r="AA47" s="1471"/>
      <c r="AB47" s="1471"/>
      <c r="AD47" s="1471"/>
      <c r="AE47" s="1471"/>
      <c r="AF47" s="1471"/>
      <c r="AG47" s="1471"/>
      <c r="AH47" s="1471"/>
      <c r="AI47" s="1474"/>
      <c r="AJ47" s="1471"/>
      <c r="AK47" s="1471"/>
      <c r="AL47" s="1471"/>
      <c r="AM47" s="1471"/>
      <c r="AN47" s="1471"/>
      <c r="AO47" s="1471"/>
      <c r="AP47" s="1471"/>
      <c r="AQ47" s="1471"/>
      <c r="AR47" s="1471"/>
      <c r="AS47" s="1471"/>
      <c r="AT47" s="1471"/>
      <c r="AU47" s="1471"/>
      <c r="AV47" s="1471"/>
      <c r="AW47" s="1471"/>
      <c r="AX47" s="1471"/>
      <c r="AY47" s="1474"/>
    </row>
    <row r="48" spans="2:51" s="1465" customFormat="1" ht="17.25" customHeight="1" x14ac:dyDescent="0.2"/>
    <row r="49" spans="2:54" s="1465" customFormat="1" ht="17.25" customHeight="1" x14ac:dyDescent="0.2">
      <c r="B49" s="1463" t="s">
        <v>2525</v>
      </c>
      <c r="C49" s="1463"/>
    </row>
    <row r="50" spans="2:54" s="1465" customFormat="1" ht="17.25" customHeight="1" x14ac:dyDescent="0.2">
      <c r="B50" s="1463"/>
      <c r="C50" s="1463"/>
    </row>
    <row r="51" spans="2:54" s="1465" customFormat="1" ht="17.25" customHeight="1" x14ac:dyDescent="0.2">
      <c r="B51" s="1463" t="s">
        <v>2526</v>
      </c>
      <c r="C51" s="1463"/>
    </row>
    <row r="52" spans="2:54" s="1465" customFormat="1" ht="17.25" customHeight="1" x14ac:dyDescent="0.2">
      <c r="B52" s="1463" t="s">
        <v>2527</v>
      </c>
      <c r="C52" s="1463"/>
    </row>
    <row r="53" spans="2:54" s="1465" customFormat="1" ht="17.25" customHeight="1" x14ac:dyDescent="0.2">
      <c r="B53" s="1463"/>
      <c r="C53" s="1463"/>
    </row>
    <row r="54" spans="2:54" s="1465" customFormat="1" ht="17.25" customHeight="1" x14ac:dyDescent="0.2">
      <c r="B54" s="1463" t="s">
        <v>2528</v>
      </c>
      <c r="C54" s="1463"/>
    </row>
    <row r="55" spans="2:54" s="1465" customFormat="1" ht="17.25" customHeight="1" x14ac:dyDescent="0.2">
      <c r="B55" s="1463" t="s">
        <v>2529</v>
      </c>
      <c r="C55" s="1463"/>
    </row>
    <row r="56" spans="2:54" s="1465" customFormat="1" ht="17.25" customHeight="1" x14ac:dyDescent="0.2">
      <c r="B56" s="1463"/>
      <c r="C56" s="1463"/>
    </row>
    <row r="57" spans="2:54" s="1465" customFormat="1" ht="17.25" customHeight="1" x14ac:dyDescent="0.2">
      <c r="B57" s="1463" t="s">
        <v>2530</v>
      </c>
      <c r="C57" s="1463"/>
      <c r="D57" s="1463"/>
    </row>
    <row r="58" spans="2:54" s="1465" customFormat="1" ht="17.25" customHeight="1" x14ac:dyDescent="0.2">
      <c r="B58" s="1463"/>
      <c r="C58" s="1463"/>
      <c r="D58" s="1463"/>
    </row>
    <row r="59" spans="2:54" s="1465" customFormat="1" ht="17.25" customHeight="1" x14ac:dyDescent="0.2">
      <c r="B59" s="1465" t="s">
        <v>2531</v>
      </c>
      <c r="D59" s="1463"/>
    </row>
    <row r="60" spans="2:54" s="1465" customFormat="1" ht="17.25" customHeight="1" x14ac:dyDescent="0.2">
      <c r="B60" s="1465" t="s">
        <v>2532</v>
      </c>
      <c r="D60" s="1463"/>
    </row>
    <row r="61" spans="2:54" s="1465" customFormat="1" ht="17.25" customHeight="1" x14ac:dyDescent="0.2">
      <c r="B61" s="1465" t="s">
        <v>2533</v>
      </c>
    </row>
    <row r="62" spans="2:54" s="1465" customFormat="1" ht="17.25" customHeight="1" x14ac:dyDescent="0.2"/>
    <row r="63" spans="2:54" s="1465" customFormat="1" ht="17.25" customHeight="1" x14ac:dyDescent="0.2">
      <c r="B63" s="1465" t="s">
        <v>2534</v>
      </c>
      <c r="E63" s="1475"/>
      <c r="F63" s="1475"/>
      <c r="G63" s="1475"/>
      <c r="H63" s="1475"/>
      <c r="I63" s="1475"/>
      <c r="J63" s="1475"/>
      <c r="K63" s="1475"/>
      <c r="L63" s="1475"/>
      <c r="M63" s="1475"/>
      <c r="N63" s="1475"/>
      <c r="O63" s="1475"/>
      <c r="P63" s="1475"/>
      <c r="Q63" s="1475"/>
      <c r="R63" s="1475"/>
      <c r="S63" s="1475"/>
      <c r="T63" s="1475"/>
      <c r="U63" s="1475"/>
      <c r="V63" s="1475"/>
      <c r="W63" s="1475"/>
      <c r="X63" s="1475"/>
      <c r="Y63" s="1475"/>
      <c r="Z63" s="1475"/>
      <c r="AA63" s="1475"/>
      <c r="AB63" s="1475"/>
      <c r="AC63" s="1475"/>
      <c r="AD63" s="1475"/>
      <c r="AE63" s="1475"/>
      <c r="AF63" s="1475"/>
      <c r="AG63" s="1475"/>
      <c r="AH63" s="1475"/>
      <c r="AI63" s="1475"/>
      <c r="AJ63" s="1475"/>
      <c r="AK63" s="1475"/>
      <c r="AL63" s="1475"/>
      <c r="AM63" s="1475"/>
      <c r="AN63" s="1475"/>
      <c r="AO63" s="1475"/>
      <c r="AP63" s="1475"/>
      <c r="AQ63" s="1475"/>
      <c r="AR63" s="1475"/>
      <c r="AS63" s="1475"/>
      <c r="AT63" s="1475"/>
      <c r="AU63" s="1475"/>
      <c r="AV63" s="1475"/>
      <c r="AW63" s="1475"/>
      <c r="AX63" s="1475"/>
    </row>
    <row r="64" spans="2:54" s="1465" customFormat="1" ht="17.25" customHeight="1" x14ac:dyDescent="0.2">
      <c r="B64" s="1476" t="s">
        <v>2535</v>
      </c>
      <c r="E64" s="1475"/>
      <c r="F64" s="1475"/>
      <c r="G64" s="1475"/>
      <c r="H64" s="1475"/>
      <c r="I64" s="1475"/>
      <c r="J64" s="1475"/>
      <c r="K64" s="1475"/>
      <c r="L64" s="1475"/>
      <c r="M64" s="1475"/>
      <c r="N64" s="1475"/>
      <c r="O64" s="1475"/>
      <c r="P64" s="1475"/>
      <c r="Q64" s="1475"/>
      <c r="R64" s="1475"/>
      <c r="S64" s="1475"/>
      <c r="T64" s="1475"/>
      <c r="U64" s="1475"/>
      <c r="V64" s="1475"/>
      <c r="W64" s="1475"/>
      <c r="X64" s="1475"/>
      <c r="Y64" s="1475"/>
      <c r="Z64" s="1475"/>
      <c r="AA64" s="1475"/>
      <c r="AB64" s="1475"/>
      <c r="AC64" s="1475"/>
      <c r="AD64" s="1475"/>
      <c r="AE64" s="1475"/>
      <c r="AF64" s="1475"/>
      <c r="AG64" s="1475"/>
      <c r="AH64" s="1475"/>
      <c r="AI64" s="1475"/>
      <c r="AJ64" s="1475"/>
      <c r="AK64" s="1475"/>
      <c r="AL64" s="1475"/>
      <c r="AM64" s="1475"/>
      <c r="AN64" s="1475"/>
      <c r="AO64" s="1475"/>
      <c r="AP64" s="1475"/>
      <c r="AQ64" s="1475"/>
      <c r="AR64" s="1475"/>
      <c r="AS64" s="1475"/>
      <c r="AT64" s="1475"/>
      <c r="AU64" s="1475"/>
      <c r="AV64" s="1475"/>
      <c r="AW64" s="1475"/>
      <c r="AX64" s="1475"/>
      <c r="AY64" s="1475"/>
      <c r="AZ64" s="1475"/>
      <c r="BA64" s="1475"/>
      <c r="BB64" s="1475"/>
    </row>
    <row r="65" spans="2:2" ht="18.75" customHeight="1" x14ac:dyDescent="0.2">
      <c r="B65" s="1477" t="s">
        <v>2536</v>
      </c>
    </row>
    <row r="66" spans="2:2" ht="18.75" customHeight="1" x14ac:dyDescent="0.2">
      <c r="B66" s="1476" t="s">
        <v>2537</v>
      </c>
    </row>
    <row r="67" spans="2:2" ht="18.75" customHeight="1" x14ac:dyDescent="0.2">
      <c r="B67" s="1477" t="s">
        <v>2538</v>
      </c>
    </row>
    <row r="68" spans="2:2" ht="18.75" customHeight="1" x14ac:dyDescent="0.2">
      <c r="B68" s="1476" t="s">
        <v>2539</v>
      </c>
    </row>
    <row r="69" spans="2:2" ht="18.75" customHeight="1" x14ac:dyDescent="0.2">
      <c r="B69" s="1476" t="s">
        <v>2540</v>
      </c>
    </row>
    <row r="70" spans="2:2" ht="18.75" customHeight="1" x14ac:dyDescent="0.2">
      <c r="B70" s="1476" t="s">
        <v>2541</v>
      </c>
    </row>
    <row r="71" spans="2:2" ht="18.75" customHeight="1" x14ac:dyDescent="0.2"/>
    <row r="72" spans="2:2" ht="18.75" customHeight="1" x14ac:dyDescent="0.2"/>
    <row r="73" spans="2:2" ht="18.75" customHeight="1" x14ac:dyDescent="0.2"/>
    <row r="74" spans="2:2" ht="18.75" customHeight="1" x14ac:dyDescent="0.2"/>
    <row r="75" spans="2:2" ht="18.75" customHeight="1" x14ac:dyDescent="0.2"/>
    <row r="76" spans="2:2" ht="18.75" customHeight="1" x14ac:dyDescent="0.2"/>
    <row r="77" spans="2:2" ht="18.75" customHeight="1" x14ac:dyDescent="0.2"/>
    <row r="78" spans="2:2" ht="18.75" customHeight="1" x14ac:dyDescent="0.2"/>
    <row r="79" spans="2:2" ht="18.75" customHeight="1" x14ac:dyDescent="0.2"/>
    <row r="80" spans="2:2"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sheetData>
  <mergeCells count="1">
    <mergeCell ref="F4:K5"/>
  </mergeCells>
  <phoneticPr fontId="10"/>
  <pageMargins left="0.70866141732283472" right="0.70866141732283472" top="0.74803149606299213" bottom="0.35433070866141736" header="0.31496062992125984" footer="0.31496062992125984"/>
  <pageSetup paperSize="9" scale="45" orientation="portrait"/>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CCFFCC"/>
    <pageSetUpPr fitToPage="1"/>
  </sheetPr>
  <dimension ref="B1:BB120"/>
  <sheetViews>
    <sheetView workbookViewId="0"/>
  </sheetViews>
  <sheetFormatPr defaultColWidth="9" defaultRowHeight="13.2" x14ac:dyDescent="0.2"/>
  <cols>
    <col min="1" max="1" width="1.33203125" style="1462" customWidth="1"/>
    <col min="2" max="3" width="9" style="1462"/>
    <col min="4" max="4" width="40.6640625" style="1462" customWidth="1"/>
    <col min="5" max="16384" width="9" style="1462"/>
  </cols>
  <sheetData>
    <row r="1" spans="2:11" ht="14.4" x14ac:dyDescent="0.2">
      <c r="B1" s="1462" t="s">
        <v>2501</v>
      </c>
      <c r="D1" s="1463"/>
      <c r="E1" s="1463"/>
      <c r="F1" s="1463"/>
    </row>
    <row r="2" spans="2:11" s="1465" customFormat="1" ht="20.25" customHeight="1" x14ac:dyDescent="0.2">
      <c r="B2" s="1464" t="s">
        <v>2542</v>
      </c>
      <c r="C2" s="1464"/>
      <c r="D2" s="1463"/>
      <c r="E2" s="1463"/>
      <c r="F2" s="1463"/>
    </row>
    <row r="3" spans="2:11" s="1465" customFormat="1" ht="20.25" customHeight="1" x14ac:dyDescent="0.2">
      <c r="B3" s="1464"/>
      <c r="C3" s="1464"/>
      <c r="D3" s="1463"/>
      <c r="E3" s="1463"/>
      <c r="F3" s="1463"/>
    </row>
    <row r="4" spans="2:11" s="1465" customFormat="1" ht="20.25" customHeight="1" x14ac:dyDescent="0.2">
      <c r="B4" s="1466"/>
      <c r="C4" s="1463" t="s">
        <v>2503</v>
      </c>
      <c r="D4" s="1463"/>
      <c r="F4" s="3207" t="s">
        <v>2504</v>
      </c>
      <c r="G4" s="3207"/>
      <c r="H4" s="3207"/>
      <c r="I4" s="3207"/>
      <c r="J4" s="3207"/>
      <c r="K4" s="3207"/>
    </row>
    <row r="5" spans="2:11" s="1465" customFormat="1" ht="20.25" customHeight="1" x14ac:dyDescent="0.2">
      <c r="B5" s="1467"/>
      <c r="C5" s="1463" t="s">
        <v>2505</v>
      </c>
      <c r="D5" s="1463"/>
      <c r="F5" s="3207"/>
      <c r="G5" s="3207"/>
      <c r="H5" s="3207"/>
      <c r="I5" s="3207"/>
      <c r="J5" s="3207"/>
      <c r="K5" s="3207"/>
    </row>
    <row r="6" spans="2:11" s="1465" customFormat="1" ht="20.25" customHeight="1" x14ac:dyDescent="0.2">
      <c r="B6" s="1468" t="s">
        <v>2506</v>
      </c>
      <c r="C6" s="1463"/>
      <c r="D6" s="1463"/>
      <c r="E6" s="1421"/>
      <c r="F6" s="1463"/>
    </row>
    <row r="7" spans="2:11" s="1465" customFormat="1" ht="20.25" customHeight="1" x14ac:dyDescent="0.2">
      <c r="B7" s="1464"/>
      <c r="C7" s="1464"/>
      <c r="D7" s="1463"/>
      <c r="E7" s="1421"/>
      <c r="F7" s="1463"/>
    </row>
    <row r="8" spans="2:11" s="1465" customFormat="1" ht="20.25" customHeight="1" x14ac:dyDescent="0.2">
      <c r="B8" s="1463" t="s">
        <v>2507</v>
      </c>
      <c r="C8" s="1464"/>
      <c r="D8" s="1463"/>
      <c r="E8" s="1421"/>
      <c r="F8" s="1463"/>
    </row>
    <row r="9" spans="2:11" s="1465" customFormat="1" ht="20.25" customHeight="1" x14ac:dyDescent="0.2">
      <c r="B9" s="1464"/>
      <c r="C9" s="1464"/>
      <c r="D9" s="1463"/>
      <c r="E9" s="1463"/>
      <c r="F9" s="1463"/>
    </row>
    <row r="10" spans="2:11" s="1465" customFormat="1" ht="20.25" customHeight="1" x14ac:dyDescent="0.2">
      <c r="B10" s="1463" t="s">
        <v>2508</v>
      </c>
      <c r="C10" s="1464"/>
      <c r="D10" s="1463"/>
      <c r="E10" s="1463"/>
      <c r="F10" s="1463"/>
    </row>
    <row r="11" spans="2:11" s="1465" customFormat="1" ht="20.25" customHeight="1" x14ac:dyDescent="0.2">
      <c r="B11" s="1463"/>
      <c r="C11" s="1464"/>
      <c r="D11" s="1463"/>
    </row>
    <row r="12" spans="2:11" s="1465" customFormat="1" ht="20.25" customHeight="1" x14ac:dyDescent="0.2">
      <c r="B12" s="1463" t="s">
        <v>2509</v>
      </c>
      <c r="C12" s="1464"/>
      <c r="D12" s="1463"/>
    </row>
    <row r="13" spans="2:11" s="1465" customFormat="1" ht="20.25" customHeight="1" x14ac:dyDescent="0.2">
      <c r="B13" s="1463"/>
      <c r="C13" s="1464"/>
      <c r="D13" s="1463"/>
    </row>
    <row r="14" spans="2:11" s="1465" customFormat="1" ht="20.25" customHeight="1" x14ac:dyDescent="0.2">
      <c r="B14" s="1463" t="s">
        <v>2510</v>
      </c>
      <c r="C14" s="1464"/>
      <c r="D14" s="1463"/>
    </row>
    <row r="15" spans="2:11" s="1465" customFormat="1" ht="20.25" customHeight="1" x14ac:dyDescent="0.2">
      <c r="B15" s="1463"/>
      <c r="C15" s="1464"/>
      <c r="D15" s="1463"/>
    </row>
    <row r="16" spans="2:11" s="1465" customFormat="1" ht="20.25" customHeight="1" x14ac:dyDescent="0.2">
      <c r="B16" s="1463" t="s">
        <v>2511</v>
      </c>
      <c r="C16" s="1464"/>
      <c r="D16" s="1463"/>
    </row>
    <row r="17" spans="2:4" s="1465" customFormat="1" ht="20.25" customHeight="1" x14ac:dyDescent="0.2">
      <c r="B17" s="1463" t="s">
        <v>2512</v>
      </c>
      <c r="C17" s="1464"/>
      <c r="D17" s="1463"/>
    </row>
    <row r="18" spans="2:4" s="1465" customFormat="1" ht="20.25" customHeight="1" x14ac:dyDescent="0.2">
      <c r="B18" s="1463"/>
      <c r="C18" s="1464"/>
      <c r="D18" s="1463"/>
    </row>
    <row r="19" spans="2:4" s="1465" customFormat="1" ht="20.25" customHeight="1" x14ac:dyDescent="0.2">
      <c r="B19" s="1463" t="s">
        <v>2543</v>
      </c>
      <c r="C19" s="1464"/>
      <c r="D19" s="1463"/>
    </row>
    <row r="20" spans="2:4" s="1465" customFormat="1" ht="20.25" customHeight="1" x14ac:dyDescent="0.2">
      <c r="B20" s="1463" t="s">
        <v>2544</v>
      </c>
      <c r="C20" s="1464"/>
      <c r="D20" s="1463"/>
    </row>
    <row r="21" spans="2:4" s="1465" customFormat="1" ht="20.25" customHeight="1" x14ac:dyDescent="0.2">
      <c r="B21" s="1463" t="s">
        <v>2545</v>
      </c>
      <c r="C21" s="1464"/>
      <c r="D21" s="1463"/>
    </row>
    <row r="22" spans="2:4" s="1465" customFormat="1" ht="20.25" customHeight="1" x14ac:dyDescent="0.2">
      <c r="B22" s="1463"/>
      <c r="C22" s="1464"/>
      <c r="D22" s="1463"/>
    </row>
    <row r="23" spans="2:4" s="1465" customFormat="1" ht="20.25" customHeight="1" x14ac:dyDescent="0.2">
      <c r="B23" s="1463" t="s">
        <v>2546</v>
      </c>
      <c r="C23" s="1464"/>
      <c r="D23" s="1463"/>
    </row>
    <row r="24" spans="2:4" s="1465" customFormat="1" ht="20.25" customHeight="1" x14ac:dyDescent="0.2">
      <c r="B24" s="1463" t="s">
        <v>2547</v>
      </c>
      <c r="C24" s="1464"/>
      <c r="D24" s="1463"/>
    </row>
    <row r="25" spans="2:4" s="1465" customFormat="1" ht="20.25" customHeight="1" x14ac:dyDescent="0.2">
      <c r="B25" s="1463" t="s">
        <v>2548</v>
      </c>
      <c r="C25" s="1464"/>
      <c r="D25" s="1463"/>
    </row>
    <row r="26" spans="2:4" s="1465" customFormat="1" ht="20.25" customHeight="1" x14ac:dyDescent="0.2">
      <c r="B26" s="1463" t="s">
        <v>2549</v>
      </c>
      <c r="C26" s="1464"/>
      <c r="D26" s="1463"/>
    </row>
    <row r="27" spans="2:4" s="1465" customFormat="1" ht="20.25" customHeight="1" x14ac:dyDescent="0.2">
      <c r="B27" s="1463"/>
      <c r="C27" s="1463"/>
      <c r="D27" s="1463"/>
    </row>
    <row r="28" spans="2:4" s="1465" customFormat="1" ht="17.25" customHeight="1" x14ac:dyDescent="0.2">
      <c r="B28" s="1463" t="s">
        <v>2550</v>
      </c>
      <c r="C28" s="1463"/>
      <c r="D28" s="1463"/>
    </row>
    <row r="29" spans="2:4" s="1465" customFormat="1" ht="17.25" customHeight="1" x14ac:dyDescent="0.2">
      <c r="B29" s="1463" t="s">
        <v>2551</v>
      </c>
      <c r="C29" s="1463"/>
      <c r="D29" s="1463"/>
    </row>
    <row r="30" spans="2:4" s="1465" customFormat="1" ht="17.25" customHeight="1" x14ac:dyDescent="0.2">
      <c r="B30" s="1463"/>
      <c r="C30" s="1463"/>
      <c r="D30" s="1463"/>
    </row>
    <row r="31" spans="2:4" s="1465" customFormat="1" ht="17.25" customHeight="1" x14ac:dyDescent="0.2">
      <c r="B31" s="1463"/>
      <c r="C31" s="1469" t="s">
        <v>2234</v>
      </c>
      <c r="D31" s="1469" t="s">
        <v>2515</v>
      </c>
    </row>
    <row r="32" spans="2:4" s="1465" customFormat="1" ht="17.25" customHeight="1" x14ac:dyDescent="0.2">
      <c r="B32" s="1463"/>
      <c r="C32" s="1469">
        <v>1</v>
      </c>
      <c r="D32" s="1470" t="s">
        <v>2337</v>
      </c>
    </row>
    <row r="33" spans="2:25" s="1465" customFormat="1" ht="17.25" customHeight="1" x14ac:dyDescent="0.2">
      <c r="B33" s="1463"/>
      <c r="C33" s="1469">
        <v>2</v>
      </c>
      <c r="D33" s="1470" t="s">
        <v>2345</v>
      </c>
    </row>
    <row r="34" spans="2:25" s="1465" customFormat="1" ht="17.25" customHeight="1" x14ac:dyDescent="0.2">
      <c r="B34" s="1463"/>
      <c r="C34" s="1469">
        <v>3</v>
      </c>
      <c r="D34" s="1470" t="s">
        <v>2349</v>
      </c>
    </row>
    <row r="35" spans="2:25" s="1465" customFormat="1" ht="17.25" customHeight="1" x14ac:dyDescent="0.2">
      <c r="B35" s="1463"/>
      <c r="C35" s="1469">
        <v>4</v>
      </c>
      <c r="D35" s="1470" t="s">
        <v>2365</v>
      </c>
    </row>
    <row r="36" spans="2:25" s="1465" customFormat="1" ht="17.25" customHeight="1" x14ac:dyDescent="0.2">
      <c r="B36" s="1463"/>
      <c r="C36" s="1469">
        <v>5</v>
      </c>
      <c r="D36" s="1470" t="s">
        <v>2372</v>
      </c>
    </row>
    <row r="37" spans="2:25" s="1465" customFormat="1" ht="17.25" customHeight="1" x14ac:dyDescent="0.2">
      <c r="B37" s="1463"/>
      <c r="C37" s="1469">
        <v>6</v>
      </c>
      <c r="D37" s="1470" t="s">
        <v>2358</v>
      </c>
    </row>
    <row r="38" spans="2:25" s="1465" customFormat="1" ht="17.25" customHeight="1" x14ac:dyDescent="0.2">
      <c r="B38" s="1463"/>
      <c r="C38" s="1469">
        <v>7</v>
      </c>
      <c r="D38" s="1470" t="s">
        <v>2351</v>
      </c>
    </row>
    <row r="39" spans="2:25" s="1465" customFormat="1" ht="17.25" customHeight="1" x14ac:dyDescent="0.2">
      <c r="B39" s="1463"/>
      <c r="C39" s="1469">
        <v>8</v>
      </c>
      <c r="D39" s="1470" t="s">
        <v>2361</v>
      </c>
    </row>
    <row r="40" spans="2:25" s="1465" customFormat="1" ht="17.25" customHeight="1" x14ac:dyDescent="0.2">
      <c r="B40" s="1463"/>
      <c r="C40" s="1421"/>
      <c r="D40" s="1463"/>
    </row>
    <row r="41" spans="2:25" s="1465" customFormat="1" ht="17.25" customHeight="1" x14ac:dyDescent="0.2">
      <c r="B41" s="1463" t="s">
        <v>2552</v>
      </c>
      <c r="C41" s="1463"/>
      <c r="D41" s="1463"/>
    </row>
    <row r="42" spans="2:25" s="1465" customFormat="1" ht="17.25" customHeight="1" x14ac:dyDescent="0.2">
      <c r="B42" s="1463" t="s">
        <v>2517</v>
      </c>
      <c r="C42" s="1463"/>
      <c r="D42" s="1463"/>
    </row>
    <row r="43" spans="2:25" s="1465" customFormat="1" ht="17.25" customHeight="1" x14ac:dyDescent="0.2">
      <c r="B43" s="1463"/>
      <c r="C43" s="1463"/>
      <c r="D43" s="1463"/>
      <c r="G43" s="1471"/>
      <c r="H43" s="1471"/>
      <c r="J43" s="1471"/>
      <c r="K43" s="1471"/>
      <c r="L43" s="1471"/>
      <c r="M43" s="1471"/>
      <c r="N43" s="1471"/>
      <c r="O43" s="1471"/>
      <c r="R43" s="1471"/>
      <c r="S43" s="1471"/>
      <c r="T43" s="1471"/>
      <c r="W43" s="1471"/>
      <c r="X43" s="1471"/>
      <c r="Y43" s="1471"/>
    </row>
    <row r="44" spans="2:25" s="1465" customFormat="1" ht="17.25" customHeight="1" x14ac:dyDescent="0.2">
      <c r="B44" s="1463"/>
      <c r="C44" s="1469" t="s">
        <v>2422</v>
      </c>
      <c r="D44" s="1469" t="s">
        <v>2423</v>
      </c>
      <c r="G44" s="1471"/>
      <c r="H44" s="1471"/>
      <c r="J44" s="1471"/>
      <c r="K44" s="1471"/>
      <c r="L44" s="1471"/>
      <c r="M44" s="1471"/>
      <c r="N44" s="1471"/>
      <c r="O44" s="1471"/>
      <c r="R44" s="1471"/>
      <c r="S44" s="1471"/>
      <c r="T44" s="1471"/>
      <c r="W44" s="1471"/>
      <c r="X44" s="1471"/>
      <c r="Y44" s="1471"/>
    </row>
    <row r="45" spans="2:25" s="1465" customFormat="1" ht="17.25" customHeight="1" x14ac:dyDescent="0.2">
      <c r="B45" s="1463"/>
      <c r="C45" s="1469" t="s">
        <v>2414</v>
      </c>
      <c r="D45" s="1470" t="s">
        <v>2424</v>
      </c>
      <c r="G45" s="1471"/>
      <c r="H45" s="1471"/>
      <c r="J45" s="1471"/>
      <c r="K45" s="1471"/>
      <c r="L45" s="1471"/>
      <c r="M45" s="1471"/>
      <c r="N45" s="1471"/>
      <c r="O45" s="1471"/>
      <c r="R45" s="1471"/>
      <c r="S45" s="1471"/>
      <c r="T45" s="1471"/>
      <c r="W45" s="1471"/>
      <c r="X45" s="1471"/>
      <c r="Y45" s="1471"/>
    </row>
    <row r="46" spans="2:25" s="1465" customFormat="1" ht="17.25" customHeight="1" x14ac:dyDescent="0.2">
      <c r="B46" s="1463"/>
      <c r="C46" s="1469" t="s">
        <v>2417</v>
      </c>
      <c r="D46" s="1470" t="s">
        <v>2428</v>
      </c>
      <c r="G46" s="1471"/>
      <c r="H46" s="1471"/>
      <c r="J46" s="1471"/>
      <c r="K46" s="1471"/>
      <c r="L46" s="1471"/>
      <c r="M46" s="1471"/>
      <c r="N46" s="1471"/>
      <c r="O46" s="1471"/>
      <c r="R46" s="1471"/>
      <c r="S46" s="1471"/>
      <c r="T46" s="1471"/>
      <c r="W46" s="1471"/>
      <c r="X46" s="1471"/>
      <c r="Y46" s="1471"/>
    </row>
    <row r="47" spans="2:25" s="1465" customFormat="1" ht="17.25" customHeight="1" x14ac:dyDescent="0.2">
      <c r="B47" s="1463"/>
      <c r="C47" s="1469" t="s">
        <v>2418</v>
      </c>
      <c r="D47" s="1470" t="s">
        <v>2431</v>
      </c>
      <c r="G47" s="1471"/>
      <c r="H47" s="1471"/>
      <c r="J47" s="1471"/>
      <c r="K47" s="1471"/>
      <c r="L47" s="1471"/>
      <c r="M47" s="1471"/>
      <c r="N47" s="1471"/>
      <c r="O47" s="1471"/>
      <c r="R47" s="1471"/>
      <c r="S47" s="1471"/>
      <c r="T47" s="1471"/>
      <c r="W47" s="1471"/>
      <c r="X47" s="1471"/>
      <c r="Y47" s="1471"/>
    </row>
    <row r="48" spans="2:25" s="1465" customFormat="1" ht="17.25" customHeight="1" x14ac:dyDescent="0.2">
      <c r="B48" s="1463"/>
      <c r="C48" s="1469" t="s">
        <v>2420</v>
      </c>
      <c r="D48" s="1470" t="s">
        <v>2518</v>
      </c>
      <c r="G48" s="1471"/>
      <c r="H48" s="1471"/>
      <c r="J48" s="1471"/>
      <c r="K48" s="1471"/>
      <c r="L48" s="1471"/>
      <c r="M48" s="1471"/>
      <c r="N48" s="1471"/>
      <c r="O48" s="1471"/>
      <c r="R48" s="1471"/>
      <c r="S48" s="1471"/>
      <c r="T48" s="1471"/>
      <c r="W48" s="1471"/>
      <c r="X48" s="1471"/>
      <c r="Y48" s="1471"/>
    </row>
    <row r="49" spans="2:51" s="1465" customFormat="1" ht="17.25" customHeight="1" x14ac:dyDescent="0.2">
      <c r="B49" s="1463"/>
      <c r="C49" s="1463"/>
      <c r="D49" s="1463"/>
      <c r="G49" s="1471"/>
      <c r="H49" s="1471"/>
      <c r="J49" s="1471"/>
      <c r="K49" s="1471"/>
      <c r="L49" s="1471"/>
      <c r="M49" s="1471"/>
      <c r="N49" s="1471"/>
      <c r="O49" s="1471"/>
      <c r="R49" s="1471"/>
      <c r="S49" s="1471"/>
      <c r="T49" s="1471"/>
      <c r="W49" s="1471"/>
      <c r="X49" s="1471"/>
      <c r="Y49" s="1471"/>
    </row>
    <row r="50" spans="2:51" s="1465" customFormat="1" ht="17.25" customHeight="1" x14ac:dyDescent="0.2">
      <c r="B50" s="1463"/>
      <c r="C50" s="1472" t="s">
        <v>2519</v>
      </c>
      <c r="D50" s="1463"/>
      <c r="G50" s="1471"/>
      <c r="H50" s="1471"/>
      <c r="J50" s="1471"/>
      <c r="K50" s="1471"/>
      <c r="L50" s="1471"/>
      <c r="M50" s="1471"/>
      <c r="N50" s="1471"/>
      <c r="O50" s="1471"/>
      <c r="R50" s="1471"/>
      <c r="S50" s="1471"/>
      <c r="T50" s="1471"/>
      <c r="W50" s="1471"/>
      <c r="X50" s="1471"/>
      <c r="Y50" s="1471"/>
    </row>
    <row r="51" spans="2:51" s="1465" customFormat="1" ht="17.25" customHeight="1" x14ac:dyDescent="0.2">
      <c r="C51" s="1463" t="s">
        <v>2520</v>
      </c>
      <c r="F51" s="1472"/>
      <c r="G51" s="1471"/>
      <c r="H51" s="1471"/>
      <c r="J51" s="1471"/>
      <c r="K51" s="1471"/>
      <c r="L51" s="1471"/>
      <c r="M51" s="1471"/>
      <c r="N51" s="1471"/>
      <c r="O51" s="1471"/>
      <c r="R51" s="1471"/>
      <c r="S51" s="1471"/>
      <c r="T51" s="1471"/>
      <c r="W51" s="1471"/>
      <c r="X51" s="1471"/>
      <c r="Y51" s="1471"/>
    </row>
    <row r="52" spans="2:51" s="1465" customFormat="1" ht="17.25" customHeight="1" x14ac:dyDescent="0.2">
      <c r="C52" s="1463" t="s">
        <v>2521</v>
      </c>
      <c r="F52" s="1463"/>
      <c r="G52" s="1471"/>
      <c r="H52" s="1471"/>
      <c r="J52" s="1471"/>
      <c r="K52" s="1471"/>
      <c r="L52" s="1471"/>
      <c r="M52" s="1471"/>
      <c r="N52" s="1471"/>
      <c r="O52" s="1471"/>
      <c r="R52" s="1471"/>
      <c r="S52" s="1471"/>
      <c r="T52" s="1471"/>
      <c r="W52" s="1471"/>
      <c r="X52" s="1471"/>
      <c r="Y52" s="1471"/>
    </row>
    <row r="53" spans="2:51" s="1465" customFormat="1" ht="17.25" customHeight="1" x14ac:dyDescent="0.2">
      <c r="B53" s="1463"/>
      <c r="C53" s="1463"/>
      <c r="D53" s="1463"/>
      <c r="E53" s="1472"/>
      <c r="F53" s="1471"/>
      <c r="G53" s="1471"/>
      <c r="H53" s="1471"/>
      <c r="J53" s="1471"/>
      <c r="K53" s="1471"/>
      <c r="L53" s="1471"/>
      <c r="M53" s="1471"/>
      <c r="N53" s="1471"/>
      <c r="O53" s="1471"/>
      <c r="R53" s="1471"/>
      <c r="S53" s="1471"/>
      <c r="T53" s="1471"/>
      <c r="W53" s="1471"/>
      <c r="X53" s="1471"/>
      <c r="Y53" s="1471"/>
    </row>
    <row r="54" spans="2:51" s="1465" customFormat="1" ht="17.25" customHeight="1" x14ac:dyDescent="0.2">
      <c r="B54" s="1463" t="s">
        <v>2553</v>
      </c>
      <c r="C54" s="1463"/>
      <c r="D54" s="1463"/>
    </row>
    <row r="55" spans="2:51" s="1465" customFormat="1" ht="17.25" customHeight="1" x14ac:dyDescent="0.2">
      <c r="B55" s="1463" t="s">
        <v>2523</v>
      </c>
      <c r="C55" s="1463"/>
      <c r="D55" s="1463"/>
    </row>
    <row r="56" spans="2:51" s="1465" customFormat="1" ht="17.25" customHeight="1" x14ac:dyDescent="0.2">
      <c r="B56" s="1473" t="s">
        <v>2524</v>
      </c>
      <c r="E56" s="1471"/>
      <c r="F56" s="1471"/>
      <c r="G56" s="1471"/>
      <c r="H56" s="1471"/>
      <c r="I56" s="1471"/>
      <c r="J56" s="1471"/>
      <c r="K56" s="1471"/>
      <c r="L56" s="1471"/>
      <c r="M56" s="1471"/>
      <c r="N56" s="1471"/>
      <c r="O56" s="1471"/>
      <c r="P56" s="1471"/>
      <c r="Q56" s="1471"/>
      <c r="R56" s="1471"/>
      <c r="S56" s="1471"/>
      <c r="T56" s="1471"/>
      <c r="U56" s="1471"/>
      <c r="Y56" s="1471"/>
      <c r="Z56" s="1471"/>
      <c r="AA56" s="1471"/>
      <c r="AB56" s="1471"/>
      <c r="AD56" s="1471"/>
      <c r="AE56" s="1471"/>
      <c r="AF56" s="1471"/>
      <c r="AG56" s="1471"/>
      <c r="AH56" s="1471"/>
      <c r="AI56" s="1474"/>
      <c r="AJ56" s="1471"/>
      <c r="AK56" s="1471"/>
      <c r="AL56" s="1471"/>
      <c r="AM56" s="1471"/>
      <c r="AN56" s="1471"/>
      <c r="AO56" s="1471"/>
      <c r="AP56" s="1471"/>
      <c r="AQ56" s="1471"/>
      <c r="AR56" s="1471"/>
      <c r="AS56" s="1471"/>
      <c r="AT56" s="1471"/>
      <c r="AU56" s="1471"/>
      <c r="AV56" s="1471"/>
      <c r="AW56" s="1471"/>
      <c r="AX56" s="1471"/>
      <c r="AY56" s="1474"/>
    </row>
    <row r="57" spans="2:51" s="1465" customFormat="1" ht="17.25" customHeight="1" x14ac:dyDescent="0.2">
      <c r="B57" s="1473" t="s">
        <v>2554</v>
      </c>
      <c r="E57" s="1471"/>
      <c r="F57" s="1471"/>
      <c r="G57" s="1471"/>
      <c r="H57" s="1471"/>
      <c r="I57" s="1471"/>
      <c r="J57" s="1471"/>
      <c r="K57" s="1471"/>
      <c r="L57" s="1471"/>
      <c r="M57" s="1471"/>
      <c r="N57" s="1471"/>
      <c r="O57" s="1471"/>
      <c r="P57" s="1471"/>
      <c r="Q57" s="1471"/>
      <c r="R57" s="1471"/>
      <c r="S57" s="1471"/>
      <c r="T57" s="1471"/>
      <c r="U57" s="1471"/>
      <c r="Y57" s="1471"/>
      <c r="Z57" s="1471"/>
      <c r="AA57" s="1471"/>
      <c r="AB57" s="1471"/>
      <c r="AD57" s="1471"/>
      <c r="AE57" s="1471"/>
      <c r="AF57" s="1471"/>
      <c r="AG57" s="1471"/>
      <c r="AH57" s="1471"/>
      <c r="AI57" s="1474"/>
      <c r="AJ57" s="1471"/>
      <c r="AK57" s="1471"/>
      <c r="AL57" s="1471"/>
      <c r="AM57" s="1471"/>
      <c r="AN57" s="1471"/>
      <c r="AO57" s="1471"/>
      <c r="AP57" s="1471"/>
      <c r="AQ57" s="1471"/>
      <c r="AR57" s="1471"/>
      <c r="AS57" s="1471"/>
      <c r="AT57" s="1471"/>
      <c r="AU57" s="1471"/>
      <c r="AV57" s="1471"/>
      <c r="AW57" s="1471"/>
      <c r="AX57" s="1471"/>
      <c r="AY57" s="1474"/>
    </row>
    <row r="58" spans="2:51" s="1465" customFormat="1" ht="17.25" customHeight="1" x14ac:dyDescent="0.2"/>
    <row r="59" spans="2:51" s="1465" customFormat="1" ht="17.25" customHeight="1" x14ac:dyDescent="0.2">
      <c r="B59" s="1463" t="s">
        <v>2555</v>
      </c>
      <c r="C59" s="1463"/>
    </row>
    <row r="60" spans="2:51" s="1465" customFormat="1" ht="17.25" customHeight="1" x14ac:dyDescent="0.2">
      <c r="B60" s="1463"/>
      <c r="C60" s="1463"/>
    </row>
    <row r="61" spans="2:51" s="1465" customFormat="1" ht="17.25" customHeight="1" x14ac:dyDescent="0.2">
      <c r="B61" s="1463" t="s">
        <v>2556</v>
      </c>
      <c r="C61" s="1463"/>
    </row>
    <row r="62" spans="2:51" s="1465" customFormat="1" ht="17.25" customHeight="1" x14ac:dyDescent="0.2">
      <c r="B62" s="1463" t="s">
        <v>2527</v>
      </c>
      <c r="C62" s="1463"/>
    </row>
    <row r="63" spans="2:51" s="1465" customFormat="1" ht="17.25" customHeight="1" x14ac:dyDescent="0.2">
      <c r="B63" s="1463"/>
      <c r="C63" s="1463"/>
    </row>
    <row r="64" spans="2:51" s="1465" customFormat="1" ht="17.25" customHeight="1" x14ac:dyDescent="0.2">
      <c r="B64" s="1463" t="s">
        <v>2557</v>
      </c>
      <c r="C64" s="1463"/>
    </row>
    <row r="65" spans="2:54" s="1465" customFormat="1" ht="17.25" customHeight="1" x14ac:dyDescent="0.2">
      <c r="B65" s="1463" t="s">
        <v>2529</v>
      </c>
      <c r="C65" s="1463"/>
    </row>
    <row r="66" spans="2:54" s="1465" customFormat="1" ht="17.25" customHeight="1" x14ac:dyDescent="0.2">
      <c r="B66" s="1463"/>
      <c r="C66" s="1463"/>
    </row>
    <row r="67" spans="2:54" s="1465" customFormat="1" ht="17.25" customHeight="1" x14ac:dyDescent="0.2">
      <c r="B67" s="1463" t="s">
        <v>2558</v>
      </c>
      <c r="C67" s="1463"/>
      <c r="D67" s="1463"/>
    </row>
    <row r="68" spans="2:54" s="1465" customFormat="1" ht="17.25" customHeight="1" x14ac:dyDescent="0.2">
      <c r="B68" s="1463"/>
      <c r="C68" s="1463"/>
      <c r="D68" s="1463"/>
    </row>
    <row r="69" spans="2:54" s="1465" customFormat="1" ht="17.25" customHeight="1" x14ac:dyDescent="0.2">
      <c r="B69" s="1465" t="s">
        <v>2559</v>
      </c>
      <c r="D69" s="1463"/>
    </row>
    <row r="70" spans="2:54" s="1465" customFormat="1" ht="17.25" customHeight="1" x14ac:dyDescent="0.2">
      <c r="B70" s="1465" t="s">
        <v>2532</v>
      </c>
      <c r="D70" s="1463"/>
    </row>
    <row r="71" spans="2:54" s="1465" customFormat="1" ht="17.25" customHeight="1" x14ac:dyDescent="0.2">
      <c r="B71" s="1465" t="s">
        <v>2533</v>
      </c>
    </row>
    <row r="72" spans="2:54" s="1465" customFormat="1" ht="17.25" customHeight="1" x14ac:dyDescent="0.2"/>
    <row r="73" spans="2:54" s="1465" customFormat="1" ht="17.25" customHeight="1" x14ac:dyDescent="0.2">
      <c r="B73" s="1465" t="s">
        <v>2560</v>
      </c>
      <c r="E73" s="1475"/>
      <c r="F73" s="1475"/>
      <c r="G73" s="1475"/>
      <c r="H73" s="1475"/>
      <c r="I73" s="1475"/>
      <c r="J73" s="1475"/>
      <c r="K73" s="1475"/>
      <c r="L73" s="1475"/>
      <c r="M73" s="1475"/>
      <c r="N73" s="1475"/>
      <c r="O73" s="1475"/>
      <c r="P73" s="1475"/>
      <c r="Q73" s="1475"/>
      <c r="R73" s="1475"/>
      <c r="S73" s="1475"/>
      <c r="T73" s="1475"/>
      <c r="U73" s="1475"/>
      <c r="V73" s="1475"/>
      <c r="W73" s="1475"/>
      <c r="X73" s="1475"/>
      <c r="Y73" s="1475"/>
      <c r="Z73" s="1475"/>
      <c r="AA73" s="1475"/>
      <c r="AB73" s="1475"/>
      <c r="AC73" s="1475"/>
      <c r="AD73" s="1475"/>
      <c r="AE73" s="1475"/>
      <c r="AF73" s="1475"/>
      <c r="AG73" s="1475"/>
      <c r="AH73" s="1475"/>
      <c r="AI73" s="1475"/>
      <c r="AJ73" s="1475"/>
      <c r="AK73" s="1475"/>
      <c r="AL73" s="1475"/>
      <c r="AM73" s="1475"/>
      <c r="AN73" s="1475"/>
      <c r="AO73" s="1475"/>
      <c r="AP73" s="1475"/>
      <c r="AQ73" s="1475"/>
      <c r="AR73" s="1475"/>
      <c r="AS73" s="1475"/>
      <c r="AT73" s="1475"/>
      <c r="AU73" s="1475"/>
      <c r="AV73" s="1475"/>
      <c r="AW73" s="1475"/>
      <c r="AX73" s="1475"/>
    </row>
    <row r="74" spans="2:54" s="1465" customFormat="1" ht="17.25" customHeight="1" x14ac:dyDescent="0.2">
      <c r="B74" s="1476" t="s">
        <v>2535</v>
      </c>
      <c r="E74" s="1475"/>
      <c r="F74" s="1475"/>
      <c r="G74" s="1475"/>
      <c r="H74" s="1475"/>
      <c r="I74" s="1475"/>
      <c r="J74" s="1475"/>
      <c r="K74" s="1475"/>
      <c r="L74" s="1475"/>
      <c r="M74" s="1475"/>
      <c r="N74" s="1475"/>
      <c r="O74" s="1475"/>
      <c r="P74" s="1475"/>
      <c r="Q74" s="1475"/>
      <c r="R74" s="1475"/>
      <c r="S74" s="1475"/>
      <c r="T74" s="1475"/>
      <c r="U74" s="1475"/>
      <c r="V74" s="1475"/>
      <c r="W74" s="1475"/>
      <c r="X74" s="1475"/>
      <c r="Y74" s="1475"/>
      <c r="Z74" s="1475"/>
      <c r="AA74" s="1475"/>
      <c r="AB74" s="1475"/>
      <c r="AC74" s="1475"/>
      <c r="AD74" s="1475"/>
      <c r="AE74" s="1475"/>
      <c r="AF74" s="1475"/>
      <c r="AG74" s="1475"/>
      <c r="AH74" s="1475"/>
      <c r="AI74" s="1475"/>
      <c r="AJ74" s="1475"/>
      <c r="AK74" s="1475"/>
      <c r="AL74" s="1475"/>
      <c r="AM74" s="1475"/>
      <c r="AN74" s="1475"/>
      <c r="AO74" s="1475"/>
      <c r="AP74" s="1475"/>
      <c r="AQ74" s="1475"/>
      <c r="AR74" s="1475"/>
      <c r="AS74" s="1475"/>
      <c r="AT74" s="1475"/>
      <c r="AU74" s="1475"/>
      <c r="AV74" s="1475"/>
      <c r="AW74" s="1475"/>
      <c r="AX74" s="1475"/>
      <c r="AY74" s="1475"/>
      <c r="AZ74" s="1475"/>
      <c r="BA74" s="1475"/>
      <c r="BB74" s="1475"/>
    </row>
    <row r="75" spans="2:54" ht="18.75" customHeight="1" x14ac:dyDescent="0.2">
      <c r="B75" s="1477" t="s">
        <v>2536</v>
      </c>
    </row>
    <row r="76" spans="2:54" ht="18.75" customHeight="1" x14ac:dyDescent="0.2">
      <c r="B76" s="1476" t="s">
        <v>2537</v>
      </c>
    </row>
    <row r="77" spans="2:54" ht="18.75" customHeight="1" x14ac:dyDescent="0.2">
      <c r="B77" s="1477" t="s">
        <v>2538</v>
      </c>
    </row>
    <row r="78" spans="2:54" ht="18.75" customHeight="1" x14ac:dyDescent="0.2">
      <c r="B78" s="1476" t="s">
        <v>2539</v>
      </c>
    </row>
    <row r="79" spans="2:54" ht="18.75" customHeight="1" x14ac:dyDescent="0.2">
      <c r="B79" s="1476" t="s">
        <v>2540</v>
      </c>
    </row>
    <row r="80" spans="2:54" ht="18.75" customHeight="1" x14ac:dyDescent="0.2">
      <c r="B80" s="1476" t="s">
        <v>2541</v>
      </c>
    </row>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sheetData>
  <mergeCells count="1">
    <mergeCell ref="F4:K5"/>
  </mergeCells>
  <phoneticPr fontId="10"/>
  <pageMargins left="0.70866141732283472" right="0.70866141732283472" top="0.74803149606299213" bottom="0.35433070866141736" header="0.31496062992125984" footer="0.31496062992125984"/>
  <pageSetup paperSize="9" scale="45" orientation="portrait"/>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B1:L56"/>
  <sheetViews>
    <sheetView workbookViewId="0">
      <selection activeCell="D7" sqref="D7"/>
    </sheetView>
  </sheetViews>
  <sheetFormatPr defaultColWidth="9" defaultRowHeight="13.2" x14ac:dyDescent="0.2"/>
  <cols>
    <col min="1" max="1" width="1.88671875" style="1462" customWidth="1"/>
    <col min="2" max="2" width="11.44140625" style="1462" customWidth="1"/>
    <col min="3" max="12" width="40.6640625" style="1462" customWidth="1"/>
    <col min="13" max="16384" width="9" style="1462"/>
  </cols>
  <sheetData>
    <row r="1" spans="2:4" ht="14.4" x14ac:dyDescent="0.2">
      <c r="B1" s="1465" t="s">
        <v>2561</v>
      </c>
      <c r="C1" s="1465"/>
      <c r="D1" s="1465"/>
    </row>
    <row r="2" spans="2:4" ht="14.4" x14ac:dyDescent="0.2">
      <c r="B2" s="1465"/>
      <c r="C2" s="1465"/>
      <c r="D2" s="1465"/>
    </row>
    <row r="3" spans="2:4" ht="14.4" x14ac:dyDescent="0.2">
      <c r="B3" s="1469" t="s">
        <v>2234</v>
      </c>
      <c r="C3" s="1469" t="s">
        <v>2562</v>
      </c>
      <c r="D3" s="1465"/>
    </row>
    <row r="4" spans="2:4" ht="14.4" x14ac:dyDescent="0.2">
      <c r="B4" s="1478">
        <v>1</v>
      </c>
      <c r="C4" s="1479" t="s">
        <v>2563</v>
      </c>
      <c r="D4" s="1465"/>
    </row>
    <row r="5" spans="2:4" ht="14.4" x14ac:dyDescent="0.2">
      <c r="B5" s="1478">
        <v>2</v>
      </c>
      <c r="C5" s="1479" t="s">
        <v>2302</v>
      </c>
      <c r="D5" s="1465"/>
    </row>
    <row r="6" spans="2:4" ht="14.4" x14ac:dyDescent="0.2">
      <c r="B6" s="1478">
        <v>3</v>
      </c>
      <c r="C6" s="1479" t="s">
        <v>2488</v>
      </c>
      <c r="D6" s="1465"/>
    </row>
    <row r="7" spans="2:4" ht="14.4" x14ac:dyDescent="0.2">
      <c r="B7" s="1478">
        <v>4</v>
      </c>
      <c r="C7" s="1479" t="s">
        <v>2564</v>
      </c>
      <c r="D7" s="1465"/>
    </row>
    <row r="8" spans="2:4" ht="14.4" x14ac:dyDescent="0.2">
      <c r="B8" s="1478">
        <v>5</v>
      </c>
      <c r="C8" s="1479" t="s">
        <v>2565</v>
      </c>
      <c r="D8" s="1465"/>
    </row>
    <row r="9" spans="2:4" ht="14.4" x14ac:dyDescent="0.2">
      <c r="B9" s="1478">
        <v>6</v>
      </c>
      <c r="C9" s="1479" t="s">
        <v>2566</v>
      </c>
    </row>
    <row r="10" spans="2:4" ht="14.4" x14ac:dyDescent="0.2">
      <c r="B10" s="1478">
        <v>7</v>
      </c>
      <c r="C10" s="1479" t="s">
        <v>2567</v>
      </c>
      <c r="D10" s="1465"/>
    </row>
    <row r="11" spans="2:4" ht="14.4" x14ac:dyDescent="0.2">
      <c r="B11" s="1478">
        <v>8</v>
      </c>
      <c r="C11" s="1479" t="s">
        <v>2568</v>
      </c>
      <c r="D11" s="1465"/>
    </row>
    <row r="12" spans="2:4" ht="14.4" x14ac:dyDescent="0.2">
      <c r="B12" s="1478">
        <v>9</v>
      </c>
      <c r="C12" s="1479" t="s">
        <v>2569</v>
      </c>
      <c r="D12" s="1465"/>
    </row>
    <row r="13" spans="2:4" ht="14.4" x14ac:dyDescent="0.2">
      <c r="B13" s="1478">
        <v>10</v>
      </c>
      <c r="C13" s="1479" t="s">
        <v>2570</v>
      </c>
      <c r="D13" s="1465"/>
    </row>
    <row r="14" spans="2:4" ht="14.4" x14ac:dyDescent="0.2">
      <c r="B14" s="1478">
        <v>11</v>
      </c>
      <c r="C14" s="1479" t="s">
        <v>2571</v>
      </c>
      <c r="D14" s="1465"/>
    </row>
    <row r="15" spans="2:4" ht="14.4" x14ac:dyDescent="0.2">
      <c r="B15" s="1478">
        <v>12</v>
      </c>
      <c r="C15" s="1479" t="s">
        <v>2572</v>
      </c>
      <c r="D15" s="1465"/>
    </row>
    <row r="16" spans="2:4" ht="14.4" x14ac:dyDescent="0.2">
      <c r="B16" s="1478">
        <v>13</v>
      </c>
      <c r="C16" s="1479" t="s">
        <v>2572</v>
      </c>
      <c r="D16" s="1465"/>
    </row>
    <row r="17" spans="2:12" ht="14.4" x14ac:dyDescent="0.2">
      <c r="B17" s="1478">
        <v>14</v>
      </c>
      <c r="C17" s="1479" t="s">
        <v>2572</v>
      </c>
      <c r="D17" s="1465"/>
    </row>
    <row r="19" spans="2:12" ht="14.4" x14ac:dyDescent="0.2">
      <c r="B19" s="1465" t="s">
        <v>2573</v>
      </c>
    </row>
    <row r="20" spans="2:12" ht="13.8" thickBot="1" x14ac:dyDescent="0.25"/>
    <row r="21" spans="2:12" ht="15" thickBot="1" x14ac:dyDescent="0.25">
      <c r="B21" s="1480" t="s">
        <v>2515</v>
      </c>
      <c r="C21" s="1481" t="s">
        <v>2337</v>
      </c>
      <c r="D21" s="1482" t="s">
        <v>2345</v>
      </c>
      <c r="E21" s="1482" t="s">
        <v>2349</v>
      </c>
      <c r="F21" s="1482" t="s">
        <v>2365</v>
      </c>
      <c r="G21" s="1482" t="s">
        <v>2372</v>
      </c>
      <c r="H21" s="1483" t="s">
        <v>2358</v>
      </c>
      <c r="I21" s="1483" t="s">
        <v>2351</v>
      </c>
      <c r="J21" s="1483" t="s">
        <v>2361</v>
      </c>
      <c r="K21" s="1483" t="s">
        <v>2572</v>
      </c>
      <c r="L21" s="1484" t="s">
        <v>2572</v>
      </c>
    </row>
    <row r="22" spans="2:12" ht="14.4" x14ac:dyDescent="0.2">
      <c r="B22" s="3208" t="s">
        <v>2574</v>
      </c>
      <c r="C22" s="1485" t="s">
        <v>2339</v>
      </c>
      <c r="D22" s="1486" t="s">
        <v>2345</v>
      </c>
      <c r="E22" s="1486" t="s">
        <v>2339</v>
      </c>
      <c r="F22" s="1486" t="s">
        <v>2366</v>
      </c>
      <c r="G22" s="1486" t="s">
        <v>2373</v>
      </c>
      <c r="H22" s="1487" t="s">
        <v>2359</v>
      </c>
      <c r="I22" s="1487" t="s">
        <v>2575</v>
      </c>
      <c r="J22" s="1487" t="s">
        <v>2361</v>
      </c>
      <c r="K22" s="1487"/>
      <c r="L22" s="1488"/>
    </row>
    <row r="23" spans="2:12" ht="14.4" x14ac:dyDescent="0.2">
      <c r="B23" s="3209"/>
      <c r="C23" s="1489" t="s">
        <v>2576</v>
      </c>
      <c r="D23" s="1490" t="s">
        <v>2572</v>
      </c>
      <c r="E23" s="1490" t="s">
        <v>2577</v>
      </c>
      <c r="F23" s="1490" t="s">
        <v>2578</v>
      </c>
      <c r="G23" s="1490" t="s">
        <v>2572</v>
      </c>
      <c r="H23" s="1491" t="s">
        <v>2358</v>
      </c>
      <c r="I23" s="1491" t="s">
        <v>2579</v>
      </c>
      <c r="J23" s="1490" t="s">
        <v>2572</v>
      </c>
      <c r="K23" s="1491"/>
      <c r="L23" s="1492"/>
    </row>
    <row r="24" spans="2:12" ht="14.4" x14ac:dyDescent="0.2">
      <c r="B24" s="3209"/>
      <c r="C24" s="1489" t="s">
        <v>2580</v>
      </c>
      <c r="D24" s="1490" t="s">
        <v>2572</v>
      </c>
      <c r="E24" s="1490" t="s">
        <v>2581</v>
      </c>
      <c r="F24" s="1490" t="s">
        <v>2572</v>
      </c>
      <c r="G24" s="1490" t="s">
        <v>2572</v>
      </c>
      <c r="H24" s="1490" t="s">
        <v>2572</v>
      </c>
      <c r="I24" s="1491" t="s">
        <v>2582</v>
      </c>
      <c r="J24" s="1490" t="s">
        <v>2572</v>
      </c>
      <c r="K24" s="1491"/>
      <c r="L24" s="1492"/>
    </row>
    <row r="25" spans="2:12" ht="14.4" x14ac:dyDescent="0.2">
      <c r="B25" s="3209"/>
      <c r="C25" s="1489" t="s">
        <v>2572</v>
      </c>
      <c r="D25" s="1490" t="s">
        <v>2572</v>
      </c>
      <c r="E25" s="1490" t="s">
        <v>2572</v>
      </c>
      <c r="F25" s="1490" t="s">
        <v>2572</v>
      </c>
      <c r="G25" s="1490" t="s">
        <v>2572</v>
      </c>
      <c r="H25" s="1490" t="s">
        <v>2572</v>
      </c>
      <c r="I25" s="1491" t="s">
        <v>2353</v>
      </c>
      <c r="J25" s="1490" t="s">
        <v>2572</v>
      </c>
      <c r="K25" s="1491"/>
      <c r="L25" s="1492"/>
    </row>
    <row r="26" spans="2:12" ht="14.4" x14ac:dyDescent="0.2">
      <c r="B26" s="3209"/>
      <c r="C26" s="1493" t="s">
        <v>2572</v>
      </c>
      <c r="D26" s="1490" t="s">
        <v>2572</v>
      </c>
      <c r="E26" s="1490" t="s">
        <v>2572</v>
      </c>
      <c r="F26" s="1490" t="s">
        <v>2572</v>
      </c>
      <c r="G26" s="1490" t="s">
        <v>2572</v>
      </c>
      <c r="H26" s="1490" t="s">
        <v>2572</v>
      </c>
      <c r="I26" s="1491" t="s">
        <v>2578</v>
      </c>
      <c r="J26" s="1490" t="s">
        <v>2572</v>
      </c>
      <c r="K26" s="1491"/>
      <c r="L26" s="1492"/>
    </row>
    <row r="27" spans="2:12" ht="14.4" x14ac:dyDescent="0.2">
      <c r="B27" s="3209"/>
      <c r="C27" s="1493" t="s">
        <v>2572</v>
      </c>
      <c r="D27" s="1490" t="s">
        <v>2572</v>
      </c>
      <c r="E27" s="1490" t="s">
        <v>2572</v>
      </c>
      <c r="F27" s="1490" t="s">
        <v>2572</v>
      </c>
      <c r="G27" s="1490" t="s">
        <v>2572</v>
      </c>
      <c r="H27" s="1490" t="s">
        <v>2572</v>
      </c>
      <c r="I27" s="1491" t="s">
        <v>2583</v>
      </c>
      <c r="J27" s="1490" t="s">
        <v>2572</v>
      </c>
      <c r="K27" s="1491"/>
      <c r="L27" s="1492"/>
    </row>
    <row r="28" spans="2:12" ht="14.4" x14ac:dyDescent="0.2">
      <c r="B28" s="3209"/>
      <c r="C28" s="1493" t="s">
        <v>2572</v>
      </c>
      <c r="D28" s="1490" t="s">
        <v>2572</v>
      </c>
      <c r="E28" s="1490" t="s">
        <v>2572</v>
      </c>
      <c r="F28" s="1490" t="s">
        <v>2572</v>
      </c>
      <c r="G28" s="1490" t="s">
        <v>2572</v>
      </c>
      <c r="H28" s="1490" t="s">
        <v>2572</v>
      </c>
      <c r="I28" s="1491" t="s">
        <v>2584</v>
      </c>
      <c r="J28" s="1490" t="s">
        <v>2572</v>
      </c>
      <c r="K28" s="1491"/>
      <c r="L28" s="1492"/>
    </row>
    <row r="29" spans="2:12" ht="14.4" x14ac:dyDescent="0.2">
      <c r="B29" s="3209"/>
      <c r="C29" s="1493" t="s">
        <v>2572</v>
      </c>
      <c r="D29" s="1490" t="s">
        <v>2572</v>
      </c>
      <c r="E29" s="1490" t="s">
        <v>2572</v>
      </c>
      <c r="F29" s="1490" t="s">
        <v>2572</v>
      </c>
      <c r="G29" s="1490" t="s">
        <v>2572</v>
      </c>
      <c r="H29" s="1490" t="s">
        <v>2572</v>
      </c>
      <c r="I29" s="1491" t="s">
        <v>2585</v>
      </c>
      <c r="J29" s="1490" t="s">
        <v>2572</v>
      </c>
      <c r="K29" s="1491"/>
      <c r="L29" s="1492"/>
    </row>
    <row r="30" spans="2:12" ht="14.4" x14ac:dyDescent="0.2">
      <c r="B30" s="3209"/>
      <c r="C30" s="1493" t="s">
        <v>2572</v>
      </c>
      <c r="D30" s="1490" t="s">
        <v>2572</v>
      </c>
      <c r="E30" s="1490" t="s">
        <v>2572</v>
      </c>
      <c r="F30" s="1490" t="s">
        <v>2572</v>
      </c>
      <c r="G30" s="1490" t="s">
        <v>2572</v>
      </c>
      <c r="H30" s="1490" t="s">
        <v>2572</v>
      </c>
      <c r="I30" s="1491" t="s">
        <v>2586</v>
      </c>
      <c r="J30" s="1490" t="s">
        <v>2572</v>
      </c>
      <c r="K30" s="1491"/>
      <c r="L30" s="1492"/>
    </row>
    <row r="31" spans="2:12" ht="15" thickBot="1" x14ac:dyDescent="0.25">
      <c r="B31" s="3210"/>
      <c r="C31" s="1494" t="s">
        <v>2572</v>
      </c>
      <c r="D31" s="1495" t="s">
        <v>2572</v>
      </c>
      <c r="E31" s="1495" t="s">
        <v>2572</v>
      </c>
      <c r="F31" s="1495" t="s">
        <v>2572</v>
      </c>
      <c r="G31" s="1495" t="s">
        <v>2572</v>
      </c>
      <c r="H31" s="1495" t="s">
        <v>2572</v>
      </c>
      <c r="I31" s="1495" t="s">
        <v>2572</v>
      </c>
      <c r="J31" s="1495" t="s">
        <v>2572</v>
      </c>
      <c r="K31" s="1496"/>
      <c r="L31" s="1497"/>
    </row>
    <row r="36" spans="3:3" x14ac:dyDescent="0.2">
      <c r="C36" s="1462" t="s">
        <v>2587</v>
      </c>
    </row>
    <row r="37" spans="3:3" x14ac:dyDescent="0.2">
      <c r="C37" s="1462" t="s">
        <v>2588</v>
      </c>
    </row>
    <row r="38" spans="3:3" x14ac:dyDescent="0.2">
      <c r="C38" s="1462" t="s">
        <v>2589</v>
      </c>
    </row>
    <row r="39" spans="3:3" x14ac:dyDescent="0.2">
      <c r="C39" s="1462" t="s">
        <v>2590</v>
      </c>
    </row>
    <row r="40" spans="3:3" x14ac:dyDescent="0.2">
      <c r="C40" s="1462" t="s">
        <v>2591</v>
      </c>
    </row>
    <row r="41" spans="3:3" x14ac:dyDescent="0.2">
      <c r="C41" s="1462" t="s">
        <v>2592</v>
      </c>
    </row>
    <row r="42" spans="3:3" x14ac:dyDescent="0.2">
      <c r="C42" s="1462" t="s">
        <v>2593</v>
      </c>
    </row>
    <row r="43" spans="3:3" x14ac:dyDescent="0.2">
      <c r="C43" s="1462" t="s">
        <v>2594</v>
      </c>
    </row>
    <row r="44" spans="3:3" x14ac:dyDescent="0.2">
      <c r="C44" s="1462" t="s">
        <v>2595</v>
      </c>
    </row>
    <row r="45" spans="3:3" x14ac:dyDescent="0.2">
      <c r="C45" s="1462" t="s">
        <v>2596</v>
      </c>
    </row>
    <row r="46" spans="3:3" x14ac:dyDescent="0.2">
      <c r="C46" s="1462" t="s">
        <v>2597</v>
      </c>
    </row>
    <row r="48" spans="3:3" x14ac:dyDescent="0.2">
      <c r="C48" s="1462" t="s">
        <v>2598</v>
      </c>
    </row>
    <row r="49" spans="3:3" x14ac:dyDescent="0.2">
      <c r="C49" s="1462" t="s">
        <v>2599</v>
      </c>
    </row>
    <row r="51" spans="3:3" x14ac:dyDescent="0.2">
      <c r="C51" s="1462" t="s">
        <v>2600</v>
      </c>
    </row>
    <row r="52" spans="3:3" x14ac:dyDescent="0.2">
      <c r="C52" s="1462" t="s">
        <v>2601</v>
      </c>
    </row>
    <row r="53" spans="3:3" x14ac:dyDescent="0.2">
      <c r="C53" s="1462" t="s">
        <v>2602</v>
      </c>
    </row>
    <row r="54" spans="3:3" x14ac:dyDescent="0.2">
      <c r="C54" s="1462" t="s">
        <v>2603</v>
      </c>
    </row>
    <row r="55" spans="3:3" x14ac:dyDescent="0.2">
      <c r="C55" s="1462" t="s">
        <v>2604</v>
      </c>
    </row>
    <row r="56" spans="3:3" x14ac:dyDescent="0.2">
      <c r="C56" s="1462" t="s">
        <v>2605</v>
      </c>
    </row>
  </sheetData>
  <mergeCells count="1">
    <mergeCell ref="B22:B31"/>
  </mergeCells>
  <phoneticPr fontId="10"/>
  <pageMargins left="0.70866141732283472" right="0.70866141732283472" top="0.74803149606299213" bottom="0.74803149606299213" header="0.31496062992125984" footer="0.31496062992125984"/>
  <pageSetup paperSize="9" scale="28" orientation="landscape"/>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indexed="51"/>
    <pageSetUpPr fitToPage="1"/>
  </sheetPr>
  <dimension ref="A1:AC25"/>
  <sheetViews>
    <sheetView view="pageBreakPreview" zoomScaleNormal="100" zoomScaleSheetLayoutView="100" workbookViewId="0">
      <selection activeCell="V17" sqref="V17"/>
    </sheetView>
  </sheetViews>
  <sheetFormatPr defaultColWidth="9" defaultRowHeight="13.2" x14ac:dyDescent="0.2"/>
  <cols>
    <col min="1" max="66" width="3.109375" style="1328" customWidth="1"/>
    <col min="67" max="16384" width="9" style="1328"/>
  </cols>
  <sheetData>
    <row r="1" spans="1:29" x14ac:dyDescent="0.2">
      <c r="Y1" s="1329"/>
      <c r="AC1" s="1330"/>
    </row>
    <row r="2" spans="1:29" ht="7.5" customHeight="1" x14ac:dyDescent="0.2">
      <c r="Y2" s="1329"/>
      <c r="AC2" s="1329"/>
    </row>
    <row r="3" spans="1:29" ht="22.5" customHeight="1" x14ac:dyDescent="0.2">
      <c r="A3" s="3225" t="s">
        <v>482</v>
      </c>
      <c r="B3" s="3225"/>
      <c r="C3" s="3225"/>
      <c r="D3" s="3225"/>
      <c r="E3" s="3225"/>
      <c r="F3" s="3225"/>
      <c r="G3" s="3225"/>
      <c r="H3" s="3225"/>
      <c r="I3" s="3225"/>
      <c r="J3" s="3225"/>
      <c r="K3" s="3225"/>
      <c r="L3" s="3225"/>
      <c r="M3" s="3225"/>
      <c r="O3" s="3225" t="s">
        <v>724</v>
      </c>
      <c r="P3" s="3225"/>
      <c r="Q3" s="3225"/>
      <c r="R3" s="3225"/>
      <c r="S3" s="3225"/>
      <c r="T3" s="3225"/>
      <c r="U3" s="3225"/>
      <c r="V3" s="3225"/>
      <c r="W3" s="3225"/>
      <c r="X3" s="3225"/>
      <c r="Y3" s="3225"/>
      <c r="Z3" s="3225"/>
      <c r="AA3" s="3225"/>
      <c r="AB3" s="3225"/>
      <c r="AC3" s="3225"/>
    </row>
    <row r="6" spans="1:29" ht="18" customHeight="1" x14ac:dyDescent="0.2">
      <c r="A6" s="3219" t="s">
        <v>2289</v>
      </c>
      <c r="B6" s="3219"/>
      <c r="C6" s="3219"/>
      <c r="D6" s="3219"/>
      <c r="E6" s="3219"/>
      <c r="F6" s="3219"/>
      <c r="G6" s="3219"/>
      <c r="H6" s="3219"/>
      <c r="I6" s="3219"/>
      <c r="J6" s="3219"/>
      <c r="K6" s="3219"/>
      <c r="L6" s="3219"/>
      <c r="M6" s="3219"/>
      <c r="N6" s="3219"/>
      <c r="O6" s="3219"/>
      <c r="P6" s="3219"/>
      <c r="Q6" s="3219"/>
      <c r="R6" s="3219"/>
      <c r="S6" s="3219"/>
      <c r="T6" s="3219"/>
      <c r="U6" s="3219"/>
      <c r="V6" s="3219"/>
      <c r="W6" s="3219"/>
      <c r="X6" s="3219"/>
      <c r="Y6" s="3219"/>
      <c r="Z6" s="3219"/>
      <c r="AA6" s="3219"/>
      <c r="AB6" s="3219"/>
      <c r="AC6" s="3219"/>
    </row>
    <row r="7" spans="1:29" ht="18" customHeight="1" x14ac:dyDescent="0.2">
      <c r="A7" s="3224" t="s">
        <v>2296</v>
      </c>
      <c r="B7" s="3219"/>
      <c r="C7" s="3219"/>
      <c r="D7" s="3219"/>
      <c r="E7" s="3219"/>
      <c r="F7" s="3219"/>
      <c r="G7" s="3219"/>
      <c r="H7" s="3219"/>
      <c r="I7" s="3219"/>
      <c r="J7" s="3219"/>
      <c r="K7" s="3219"/>
      <c r="L7" s="3219"/>
      <c r="M7" s="3219"/>
      <c r="N7" s="3219"/>
      <c r="O7" s="3219"/>
      <c r="P7" s="3219"/>
      <c r="Q7" s="3219"/>
      <c r="R7" s="3219"/>
      <c r="S7" s="3219"/>
      <c r="T7" s="3219"/>
      <c r="U7" s="3219"/>
      <c r="V7" s="3219"/>
      <c r="W7" s="3219"/>
      <c r="X7" s="3219"/>
      <c r="Y7" s="3219"/>
      <c r="Z7" s="3219"/>
      <c r="AA7" s="3219"/>
      <c r="AB7" s="3219"/>
      <c r="AC7" s="3219"/>
    </row>
    <row r="10" spans="1:29" x14ac:dyDescent="0.2">
      <c r="B10" s="1331" t="s">
        <v>2036</v>
      </c>
      <c r="C10" s="3214" t="s">
        <v>2290</v>
      </c>
      <c r="D10" s="3214"/>
      <c r="E10" s="3214"/>
      <c r="F10" s="3214"/>
      <c r="G10" s="3214"/>
      <c r="H10" s="3214"/>
      <c r="I10" s="3214"/>
      <c r="J10" s="3214"/>
      <c r="K10" s="3214"/>
      <c r="L10" s="3214"/>
      <c r="M10" s="3214"/>
      <c r="N10" s="3214"/>
      <c r="O10" s="3214"/>
      <c r="P10" s="3214"/>
      <c r="Q10" s="3214"/>
      <c r="R10" s="3214"/>
      <c r="S10" s="3214"/>
      <c r="T10" s="3214"/>
      <c r="U10" s="3214"/>
      <c r="V10" s="3214"/>
      <c r="W10" s="3214"/>
      <c r="X10" s="3214"/>
      <c r="Y10" s="3214"/>
      <c r="Z10" s="3214"/>
      <c r="AA10" s="3214"/>
      <c r="AB10" s="3214"/>
      <c r="AC10" s="3214"/>
    </row>
    <row r="11" spans="1:29" x14ac:dyDescent="0.2">
      <c r="B11" s="1331"/>
      <c r="C11" s="3214"/>
      <c r="D11" s="3214"/>
      <c r="E11" s="3214"/>
      <c r="F11" s="3214"/>
      <c r="G11" s="3214"/>
      <c r="H11" s="3214"/>
      <c r="I11" s="3214"/>
      <c r="J11" s="3214"/>
      <c r="K11" s="3214"/>
      <c r="L11" s="3214"/>
      <c r="M11" s="3214"/>
      <c r="N11" s="3214"/>
      <c r="O11" s="3214"/>
      <c r="P11" s="3214"/>
      <c r="Q11" s="3214"/>
      <c r="R11" s="3214"/>
      <c r="S11" s="3214"/>
      <c r="T11" s="3214"/>
      <c r="U11" s="3214"/>
      <c r="V11" s="3214"/>
      <c r="W11" s="3214"/>
      <c r="X11" s="3214"/>
      <c r="Y11" s="3214"/>
      <c r="Z11" s="3214"/>
      <c r="AA11" s="3214"/>
      <c r="AB11" s="3214"/>
      <c r="AC11" s="3214"/>
    </row>
    <row r="13" spans="1:29" x14ac:dyDescent="0.2">
      <c r="C13" s="3211"/>
      <c r="D13" s="3212"/>
      <c r="E13" s="3212"/>
      <c r="F13" s="3212"/>
      <c r="G13" s="3212"/>
      <c r="H13" s="3212"/>
      <c r="I13" s="3213"/>
      <c r="J13" s="3211" t="s">
        <v>1800</v>
      </c>
      <c r="K13" s="3212"/>
      <c r="L13" s="3212"/>
      <c r="M13" s="3212"/>
      <c r="N13" s="3212"/>
      <c r="O13" s="3212"/>
      <c r="P13" s="3212"/>
      <c r="Q13" s="3212"/>
      <c r="R13" s="3213"/>
    </row>
    <row r="14" spans="1:29" ht="18" customHeight="1" x14ac:dyDescent="0.2">
      <c r="C14" s="3215" t="s">
        <v>2291</v>
      </c>
      <c r="D14" s="3216"/>
      <c r="E14" s="3216"/>
      <c r="F14" s="3216"/>
      <c r="G14" s="3216"/>
      <c r="H14" s="3216"/>
      <c r="I14" s="3217"/>
      <c r="J14" s="3215"/>
      <c r="K14" s="3216"/>
      <c r="L14" s="3216"/>
      <c r="M14" s="3216"/>
      <c r="N14" s="3216"/>
      <c r="O14" s="3216"/>
      <c r="P14" s="3216"/>
      <c r="Q14" s="3216"/>
      <c r="R14" s="3217"/>
    </row>
    <row r="15" spans="1:29" ht="18" customHeight="1" x14ac:dyDescent="0.2">
      <c r="C15" s="3218" t="s">
        <v>2292</v>
      </c>
      <c r="D15" s="3219"/>
      <c r="E15" s="3219"/>
      <c r="F15" s="3219"/>
      <c r="G15" s="3219"/>
      <c r="H15" s="3219"/>
      <c r="I15" s="3220"/>
      <c r="J15" s="3218"/>
      <c r="K15" s="3219"/>
      <c r="L15" s="3219"/>
      <c r="M15" s="3219"/>
      <c r="N15" s="3219"/>
      <c r="O15" s="3219"/>
      <c r="P15" s="3219"/>
      <c r="Q15" s="3219"/>
      <c r="R15" s="3220"/>
    </row>
    <row r="16" spans="1:29" ht="18" customHeight="1" x14ac:dyDescent="0.2">
      <c r="C16" s="3221" t="s">
        <v>2293</v>
      </c>
      <c r="D16" s="3222"/>
      <c r="E16" s="3222"/>
      <c r="F16" s="3222"/>
      <c r="G16" s="3222"/>
      <c r="H16" s="3222"/>
      <c r="I16" s="3223"/>
      <c r="J16" s="3221"/>
      <c r="K16" s="3222"/>
      <c r="L16" s="3222"/>
      <c r="M16" s="3222"/>
      <c r="N16" s="3222"/>
      <c r="O16" s="3222"/>
      <c r="P16" s="3222"/>
      <c r="Q16" s="3222"/>
      <c r="R16" s="3223"/>
    </row>
    <row r="19" spans="2:18" x14ac:dyDescent="0.2">
      <c r="B19" s="1331" t="s">
        <v>2045</v>
      </c>
      <c r="C19" s="1328" t="s">
        <v>2294</v>
      </c>
    </row>
    <row r="21" spans="2:18" x14ac:dyDescent="0.2">
      <c r="C21" s="3211" t="s">
        <v>734</v>
      </c>
      <c r="D21" s="3212"/>
      <c r="E21" s="3212"/>
      <c r="F21" s="3212"/>
      <c r="G21" s="3212"/>
      <c r="H21" s="3212"/>
      <c r="I21" s="3213"/>
      <c r="J21" s="3211" t="s">
        <v>1800</v>
      </c>
      <c r="K21" s="3212"/>
      <c r="L21" s="3212"/>
      <c r="M21" s="3212"/>
      <c r="N21" s="3212"/>
      <c r="O21" s="3212"/>
      <c r="P21" s="3212"/>
      <c r="Q21" s="3212"/>
      <c r="R21" s="3213"/>
    </row>
    <row r="22" spans="2:18" ht="18" customHeight="1" x14ac:dyDescent="0.2">
      <c r="C22" s="3211"/>
      <c r="D22" s="3212"/>
      <c r="E22" s="3212"/>
      <c r="F22" s="3212"/>
      <c r="G22" s="3212"/>
      <c r="H22" s="3212"/>
      <c r="I22" s="3213"/>
      <c r="J22" s="3211"/>
      <c r="K22" s="3212"/>
      <c r="L22" s="3212"/>
      <c r="M22" s="3212"/>
      <c r="N22" s="3212"/>
      <c r="O22" s="3212"/>
      <c r="P22" s="3212"/>
      <c r="Q22" s="3212"/>
      <c r="R22" s="3213"/>
    </row>
    <row r="23" spans="2:18" ht="18" customHeight="1" x14ac:dyDescent="0.2">
      <c r="C23" s="3211"/>
      <c r="D23" s="3212"/>
      <c r="E23" s="3212"/>
      <c r="F23" s="3212"/>
      <c r="G23" s="3212"/>
      <c r="H23" s="3212"/>
      <c r="I23" s="3213"/>
      <c r="J23" s="3211"/>
      <c r="K23" s="3212"/>
      <c r="L23" s="3212"/>
      <c r="M23" s="3212"/>
      <c r="N23" s="3212"/>
      <c r="O23" s="3212"/>
      <c r="P23" s="3212"/>
      <c r="Q23" s="3212"/>
      <c r="R23" s="3213"/>
    </row>
    <row r="24" spans="2:18" ht="18" customHeight="1" x14ac:dyDescent="0.2">
      <c r="C24" s="3211"/>
      <c r="D24" s="3212"/>
      <c r="E24" s="3212"/>
      <c r="F24" s="3212"/>
      <c r="G24" s="3212"/>
      <c r="H24" s="3212"/>
      <c r="I24" s="3213"/>
      <c r="J24" s="3211"/>
      <c r="K24" s="3212"/>
      <c r="L24" s="3212"/>
      <c r="M24" s="3212"/>
      <c r="N24" s="3212"/>
      <c r="O24" s="3212"/>
      <c r="P24" s="3212"/>
      <c r="Q24" s="3212"/>
      <c r="R24" s="3213"/>
    </row>
    <row r="25" spans="2:18" s="1332" customFormat="1" x14ac:dyDescent="0.2">
      <c r="C25" s="1333" t="s">
        <v>2295</v>
      </c>
    </row>
  </sheetData>
  <mergeCells count="21">
    <mergeCell ref="A7:AC7"/>
    <mergeCell ref="A3:E3"/>
    <mergeCell ref="F3:M3"/>
    <mergeCell ref="O3:S3"/>
    <mergeCell ref="T3:AC3"/>
    <mergeCell ref="A6:AC6"/>
    <mergeCell ref="C10:AC11"/>
    <mergeCell ref="C13:I13"/>
    <mergeCell ref="J13:R13"/>
    <mergeCell ref="C14:I14"/>
    <mergeCell ref="J14:R16"/>
    <mergeCell ref="C15:I15"/>
    <mergeCell ref="C16:I16"/>
    <mergeCell ref="C24:I24"/>
    <mergeCell ref="J24:R24"/>
    <mergeCell ref="C21:I21"/>
    <mergeCell ref="J21:R21"/>
    <mergeCell ref="C22:I22"/>
    <mergeCell ref="J22:R22"/>
    <mergeCell ref="C23:I23"/>
    <mergeCell ref="J23:R23"/>
  </mergeCells>
  <phoneticPr fontId="10"/>
  <printOptions horizontalCentered="1"/>
  <pageMargins left="0.39370078740157483" right="0.39370078740157483" top="0.78740157480314965" bottom="0" header="0.51181102362204722" footer="0.51181102362204722"/>
  <pageSetup paperSize="9" orientation="portrait" r:id="rId1"/>
  <headerFooter alignWithMargins="0">
    <oddHeader>&amp;R&amp;"ＭＳ ゴシック,標準"&amp;10＜参考様式12＞</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114">
    <tabColor indexed="51"/>
    <pageSetUpPr fitToPage="1"/>
  </sheetPr>
  <dimension ref="A1:V49"/>
  <sheetViews>
    <sheetView workbookViewId="0">
      <selection activeCell="G28" sqref="G28"/>
    </sheetView>
  </sheetViews>
  <sheetFormatPr defaultColWidth="9" defaultRowHeight="13.2" x14ac:dyDescent="0.2"/>
  <cols>
    <col min="1" max="25" width="4.109375" style="882" customWidth="1"/>
    <col min="26" max="16384" width="9" style="882"/>
  </cols>
  <sheetData>
    <row r="1" spans="1:22" ht="16.5" customHeight="1" x14ac:dyDescent="0.2">
      <c r="V1" s="883"/>
    </row>
    <row r="2" spans="1:22" ht="16.5" customHeight="1" x14ac:dyDescent="0.2">
      <c r="V2" s="884"/>
    </row>
    <row r="3" spans="1:22" ht="22.5" customHeight="1" x14ac:dyDescent="0.2">
      <c r="A3" s="3241" t="s">
        <v>482</v>
      </c>
      <c r="B3" s="3241"/>
      <c r="C3" s="3241"/>
      <c r="D3" s="3241"/>
      <c r="E3" s="3241"/>
      <c r="F3" s="3241"/>
      <c r="G3" s="3241"/>
      <c r="H3" s="3241"/>
      <c r="I3" s="3241"/>
      <c r="K3" s="3241" t="s">
        <v>724</v>
      </c>
      <c r="L3" s="3241"/>
      <c r="M3" s="3241"/>
      <c r="N3" s="3241"/>
      <c r="O3" s="3241"/>
      <c r="P3" s="3241"/>
      <c r="Q3" s="3241"/>
      <c r="R3" s="3241"/>
      <c r="S3" s="3241"/>
      <c r="T3" s="3241"/>
      <c r="U3" s="3241"/>
      <c r="V3" s="3241"/>
    </row>
    <row r="4" spans="1:22" ht="16.5" customHeight="1" x14ac:dyDescent="0.2">
      <c r="V4" s="884"/>
    </row>
    <row r="5" spans="1:22" ht="16.5" customHeight="1" x14ac:dyDescent="0.2">
      <c r="A5" s="3240" t="s">
        <v>1741</v>
      </c>
      <c r="B5" s="3240"/>
      <c r="C5" s="3240"/>
      <c r="D5" s="3240"/>
      <c r="E5" s="3240"/>
      <c r="F5" s="3240"/>
      <c r="G5" s="3240"/>
      <c r="H5" s="3240"/>
      <c r="I5" s="3240"/>
      <c r="J5" s="3240"/>
      <c r="K5" s="3240"/>
      <c r="L5" s="3240"/>
      <c r="M5" s="3240"/>
      <c r="N5" s="3240"/>
      <c r="O5" s="3240"/>
      <c r="P5" s="3240"/>
      <c r="Q5" s="3240"/>
      <c r="R5" s="3240"/>
      <c r="S5" s="3240"/>
      <c r="T5" s="3240"/>
      <c r="U5" s="3240"/>
      <c r="V5" s="3240"/>
    </row>
    <row r="6" spans="1:22" ht="16.5" customHeight="1" x14ac:dyDescent="0.2">
      <c r="A6" s="3240" t="s">
        <v>1742</v>
      </c>
      <c r="B6" s="3240"/>
      <c r="C6" s="3240"/>
      <c r="D6" s="3240"/>
      <c r="E6" s="3240"/>
      <c r="F6" s="3240"/>
      <c r="G6" s="3240"/>
      <c r="H6" s="3240"/>
      <c r="I6" s="3240"/>
      <c r="J6" s="3240"/>
      <c r="K6" s="3240"/>
      <c r="L6" s="3240"/>
      <c r="M6" s="3240"/>
      <c r="N6" s="3240"/>
      <c r="O6" s="3240"/>
      <c r="P6" s="3240"/>
      <c r="Q6" s="3240"/>
      <c r="R6" s="3240"/>
      <c r="S6" s="3240"/>
      <c r="T6" s="3240"/>
      <c r="U6" s="3240"/>
      <c r="V6" s="3240"/>
    </row>
    <row r="7" spans="1:22" ht="16.5" customHeight="1" x14ac:dyDescent="0.2">
      <c r="A7" s="885"/>
      <c r="B7" s="886"/>
      <c r="C7" s="886"/>
      <c r="D7" s="886"/>
      <c r="E7" s="886"/>
      <c r="F7" s="886"/>
      <c r="G7" s="886"/>
      <c r="H7" s="886"/>
      <c r="I7" s="886"/>
      <c r="J7" s="886"/>
      <c r="K7" s="886"/>
      <c r="L7" s="886"/>
      <c r="M7" s="886"/>
      <c r="N7" s="886"/>
      <c r="O7" s="886"/>
      <c r="P7" s="886"/>
      <c r="Q7" s="886"/>
      <c r="R7" s="886"/>
      <c r="S7" s="886"/>
      <c r="T7" s="886"/>
      <c r="U7" s="886"/>
      <c r="V7" s="887"/>
    </row>
    <row r="8" spans="1:22" ht="16.5" customHeight="1" x14ac:dyDescent="0.2">
      <c r="A8" s="888" t="s">
        <v>1743</v>
      </c>
      <c r="B8" s="889"/>
      <c r="C8" s="889"/>
      <c r="E8" s="884"/>
      <c r="M8" s="884"/>
      <c r="V8" s="890"/>
    </row>
    <row r="9" spans="1:22" ht="16.5" customHeight="1" x14ac:dyDescent="0.2">
      <c r="A9" s="891"/>
      <c r="V9" s="890"/>
    </row>
    <row r="10" spans="1:22" ht="16.5" customHeight="1" x14ac:dyDescent="0.2">
      <c r="A10" s="892" t="s">
        <v>1744</v>
      </c>
      <c r="B10" s="882" t="s">
        <v>1745</v>
      </c>
      <c r="V10" s="890"/>
    </row>
    <row r="11" spans="1:22" ht="22.5" customHeight="1" x14ac:dyDescent="0.2">
      <c r="A11" s="891"/>
      <c r="B11" s="893"/>
      <c r="C11" s="893" t="s">
        <v>1746</v>
      </c>
      <c r="D11" s="893"/>
      <c r="E11" s="3228"/>
      <c r="F11" s="3228"/>
      <c r="G11" s="893" t="s">
        <v>1747</v>
      </c>
      <c r="H11" s="3228"/>
      <c r="I11" s="3228"/>
      <c r="J11" s="893" t="s">
        <v>1748</v>
      </c>
      <c r="K11" s="3228"/>
      <c r="L11" s="3228"/>
      <c r="M11" s="893" t="s">
        <v>1749</v>
      </c>
      <c r="N11" s="893"/>
      <c r="O11" s="893"/>
      <c r="P11" s="894" t="s">
        <v>1750</v>
      </c>
      <c r="V11" s="890"/>
    </row>
    <row r="12" spans="1:22" ht="16.5" customHeight="1" x14ac:dyDescent="0.2">
      <c r="A12" s="892"/>
      <c r="C12" s="882" t="s">
        <v>1751</v>
      </c>
      <c r="K12" s="882" t="s">
        <v>1752</v>
      </c>
      <c r="V12" s="890"/>
    </row>
    <row r="13" spans="1:22" ht="16.5" customHeight="1" x14ac:dyDescent="0.2">
      <c r="A13" s="892"/>
      <c r="C13" s="882" t="s">
        <v>1753</v>
      </c>
      <c r="K13" s="882" t="s">
        <v>1754</v>
      </c>
      <c r="V13" s="890"/>
    </row>
    <row r="14" spans="1:22" ht="16.5" customHeight="1" x14ac:dyDescent="0.2">
      <c r="A14" s="892"/>
      <c r="C14" s="882" t="s">
        <v>1755</v>
      </c>
      <c r="K14" s="882" t="s">
        <v>1756</v>
      </c>
      <c r="V14" s="890"/>
    </row>
    <row r="15" spans="1:22" ht="16.5" customHeight="1" x14ac:dyDescent="0.2">
      <c r="A15" s="892"/>
      <c r="C15" s="882" t="s">
        <v>1757</v>
      </c>
      <c r="V15" s="890"/>
    </row>
    <row r="16" spans="1:22" ht="16.5" customHeight="1" x14ac:dyDescent="0.2">
      <c r="A16" s="892"/>
      <c r="V16" s="890"/>
    </row>
    <row r="17" spans="1:22" ht="16.5" customHeight="1" x14ac:dyDescent="0.2">
      <c r="A17" s="892" t="s">
        <v>1611</v>
      </c>
      <c r="B17" s="882" t="s">
        <v>1758</v>
      </c>
      <c r="V17" s="890"/>
    </row>
    <row r="18" spans="1:22" ht="16.5" customHeight="1" x14ac:dyDescent="0.2">
      <c r="A18" s="891"/>
      <c r="B18" s="3229" t="s">
        <v>1759</v>
      </c>
      <c r="C18" s="3230"/>
      <c r="D18" s="3230"/>
      <c r="E18" s="3230"/>
      <c r="F18" s="3230"/>
      <c r="G18" s="3230"/>
      <c r="H18" s="3230"/>
      <c r="I18" s="3230"/>
      <c r="J18" s="3230"/>
      <c r="K18" s="3230"/>
      <c r="L18" s="3230"/>
      <c r="M18" s="3230"/>
      <c r="N18" s="3230"/>
      <c r="O18" s="3230"/>
      <c r="P18" s="3230"/>
      <c r="Q18" s="3231"/>
      <c r="R18" s="3235" t="s">
        <v>1760</v>
      </c>
      <c r="S18" s="3236"/>
      <c r="T18" s="3236"/>
      <c r="U18" s="3237"/>
      <c r="V18" s="890"/>
    </row>
    <row r="19" spans="1:22" ht="16.5" customHeight="1" x14ac:dyDescent="0.2">
      <c r="A19" s="891"/>
      <c r="B19" s="3232"/>
      <c r="C19" s="3233"/>
      <c r="D19" s="3233"/>
      <c r="E19" s="3233"/>
      <c r="F19" s="3233"/>
      <c r="G19" s="3233"/>
      <c r="H19" s="3233"/>
      <c r="I19" s="3233"/>
      <c r="J19" s="3233"/>
      <c r="K19" s="3233"/>
      <c r="L19" s="3233"/>
      <c r="M19" s="3233"/>
      <c r="N19" s="3233"/>
      <c r="O19" s="3233"/>
      <c r="P19" s="3233"/>
      <c r="Q19" s="3234"/>
      <c r="R19" s="3238"/>
      <c r="S19" s="3228"/>
      <c r="T19" s="3228"/>
      <c r="U19" s="3239"/>
      <c r="V19" s="890"/>
    </row>
    <row r="20" spans="1:22" ht="16.5" customHeight="1" x14ac:dyDescent="0.2">
      <c r="A20" s="891"/>
      <c r="V20" s="890"/>
    </row>
    <row r="21" spans="1:22" ht="16.5" customHeight="1" x14ac:dyDescent="0.2">
      <c r="A21" s="892" t="s">
        <v>1612</v>
      </c>
      <c r="B21" s="882" t="s">
        <v>1761</v>
      </c>
      <c r="V21" s="890"/>
    </row>
    <row r="22" spans="1:22" ht="16.5" customHeight="1" x14ac:dyDescent="0.2">
      <c r="A22" s="891"/>
      <c r="C22" s="882" t="s">
        <v>1762</v>
      </c>
      <c r="V22" s="890"/>
    </row>
    <row r="23" spans="1:22" ht="16.5" customHeight="1" x14ac:dyDescent="0.2">
      <c r="A23" s="891"/>
      <c r="C23" s="885" t="s">
        <v>1763</v>
      </c>
      <c r="D23" s="886"/>
      <c r="E23" s="886"/>
      <c r="F23" s="886"/>
      <c r="G23" s="886"/>
      <c r="H23" s="886"/>
      <c r="I23" s="886"/>
      <c r="J23" s="886"/>
      <c r="K23" s="886"/>
      <c r="L23" s="886"/>
      <c r="M23" s="886"/>
      <c r="N23" s="886"/>
      <c r="O23" s="886"/>
      <c r="P23" s="886"/>
      <c r="Q23" s="886"/>
      <c r="R23" s="886"/>
      <c r="S23" s="886"/>
      <c r="T23" s="886"/>
      <c r="U23" s="887"/>
      <c r="V23" s="890"/>
    </row>
    <row r="24" spans="1:22" ht="22.5" customHeight="1" x14ac:dyDescent="0.2">
      <c r="A24" s="891"/>
      <c r="C24" s="891"/>
      <c r="D24" s="895" t="s">
        <v>1764</v>
      </c>
      <c r="E24" s="896"/>
      <c r="F24" s="896"/>
      <c r="G24" s="896"/>
      <c r="H24" s="896"/>
      <c r="I24" s="896"/>
      <c r="J24" s="896"/>
      <c r="K24" s="896"/>
      <c r="L24" s="896"/>
      <c r="M24" s="896"/>
      <c r="N24" s="896"/>
      <c r="O24" s="896"/>
      <c r="P24" s="896"/>
      <c r="Q24" s="896"/>
      <c r="R24" s="896"/>
      <c r="S24" s="896"/>
      <c r="T24" s="896"/>
      <c r="U24" s="897"/>
      <c r="V24" s="890"/>
    </row>
    <row r="25" spans="1:22" ht="22.5" customHeight="1" x14ac:dyDescent="0.2">
      <c r="A25" s="891"/>
      <c r="C25" s="898"/>
      <c r="D25" s="898"/>
      <c r="E25" s="899" t="s">
        <v>1765</v>
      </c>
      <c r="F25" s="899" t="s">
        <v>1766</v>
      </c>
      <c r="G25" s="899" t="s">
        <v>1767</v>
      </c>
      <c r="H25" s="3228" t="s">
        <v>1768</v>
      </c>
      <c r="I25" s="3228"/>
      <c r="J25" s="3228"/>
      <c r="K25" s="3228"/>
      <c r="L25" s="3228"/>
      <c r="M25" s="3228"/>
      <c r="N25" s="893" t="s">
        <v>1747</v>
      </c>
      <c r="O25" s="3228"/>
      <c r="P25" s="3228"/>
      <c r="Q25" s="893" t="s">
        <v>1748</v>
      </c>
      <c r="R25" s="3228"/>
      <c r="S25" s="3228"/>
      <c r="T25" s="893" t="s">
        <v>1769</v>
      </c>
      <c r="U25" s="900"/>
      <c r="V25" s="890"/>
    </row>
    <row r="26" spans="1:22" ht="16.5" customHeight="1" x14ac:dyDescent="0.2">
      <c r="A26" s="891"/>
      <c r="C26" s="885" t="s">
        <v>1770</v>
      </c>
      <c r="D26" s="886"/>
      <c r="E26" s="886"/>
      <c r="F26" s="886"/>
      <c r="G26" s="886"/>
      <c r="H26" s="886"/>
      <c r="I26" s="886"/>
      <c r="J26" s="886"/>
      <c r="K26" s="886"/>
      <c r="L26" s="886"/>
      <c r="M26" s="886"/>
      <c r="N26" s="886"/>
      <c r="O26" s="886"/>
      <c r="P26" s="886"/>
      <c r="Q26" s="886"/>
      <c r="R26" s="886"/>
      <c r="S26" s="886"/>
      <c r="T26" s="886"/>
      <c r="U26" s="887"/>
      <c r="V26" s="890"/>
    </row>
    <row r="27" spans="1:22" ht="22.5" customHeight="1" x14ac:dyDescent="0.2">
      <c r="A27" s="891"/>
      <c r="C27" s="891"/>
      <c r="D27" s="895" t="s">
        <v>1771</v>
      </c>
      <c r="E27" s="896"/>
      <c r="F27" s="896"/>
      <c r="G27" s="896"/>
      <c r="H27" s="896"/>
      <c r="I27" s="896"/>
      <c r="J27" s="896"/>
      <c r="K27" s="896"/>
      <c r="L27" s="896"/>
      <c r="M27" s="896"/>
      <c r="N27" s="896"/>
      <c r="O27" s="896"/>
      <c r="P27" s="896"/>
      <c r="Q27" s="896"/>
      <c r="R27" s="896"/>
      <c r="S27" s="896"/>
      <c r="T27" s="896"/>
      <c r="U27" s="897"/>
      <c r="V27" s="890"/>
    </row>
    <row r="28" spans="1:22" ht="22.5" customHeight="1" x14ac:dyDescent="0.2">
      <c r="A28" s="891"/>
      <c r="C28" s="898"/>
      <c r="D28" s="898"/>
      <c r="E28" s="899" t="s">
        <v>1765</v>
      </c>
      <c r="F28" s="899" t="s">
        <v>1766</v>
      </c>
      <c r="G28" s="899" t="s">
        <v>1767</v>
      </c>
      <c r="H28" s="3228" t="s">
        <v>1768</v>
      </c>
      <c r="I28" s="3228"/>
      <c r="J28" s="3228"/>
      <c r="K28" s="3228"/>
      <c r="L28" s="3228"/>
      <c r="M28" s="3228"/>
      <c r="N28" s="893" t="s">
        <v>1747</v>
      </c>
      <c r="O28" s="3228"/>
      <c r="P28" s="3228"/>
      <c r="Q28" s="893" t="s">
        <v>1748</v>
      </c>
      <c r="R28" s="3228"/>
      <c r="S28" s="3228"/>
      <c r="T28" s="893" t="s">
        <v>1769</v>
      </c>
      <c r="U28" s="900"/>
      <c r="V28" s="890"/>
    </row>
    <row r="29" spans="1:22" s="902" customFormat="1" ht="16.5" customHeight="1" x14ac:dyDescent="0.2">
      <c r="A29" s="901"/>
      <c r="C29" s="882"/>
      <c r="D29" s="903" t="s">
        <v>1772</v>
      </c>
      <c r="E29" s="3226" t="s">
        <v>1773</v>
      </c>
      <c r="F29" s="3226"/>
      <c r="G29" s="3226"/>
      <c r="H29" s="3226"/>
      <c r="I29" s="3226"/>
      <c r="J29" s="3226"/>
      <c r="K29" s="3226"/>
      <c r="L29" s="3226"/>
      <c r="M29" s="3226"/>
      <c r="N29" s="3226"/>
      <c r="O29" s="3226"/>
      <c r="P29" s="3226"/>
      <c r="Q29" s="3226"/>
      <c r="R29" s="3226"/>
      <c r="S29" s="3226"/>
      <c r="T29" s="3226"/>
      <c r="U29" s="3226"/>
      <c r="V29" s="3227"/>
    </row>
    <row r="30" spans="1:22" s="902" customFormat="1" ht="16.5" customHeight="1" x14ac:dyDescent="0.2">
      <c r="A30" s="901"/>
      <c r="C30" s="882"/>
      <c r="D30" s="882"/>
      <c r="E30" s="882"/>
      <c r="F30" s="882"/>
      <c r="G30" s="882"/>
      <c r="H30" s="882"/>
      <c r="I30" s="882"/>
      <c r="J30" s="882"/>
      <c r="K30" s="882"/>
      <c r="L30" s="882"/>
      <c r="M30" s="882"/>
      <c r="N30" s="882"/>
      <c r="O30" s="882"/>
      <c r="P30" s="882"/>
      <c r="Q30" s="882"/>
      <c r="R30" s="882"/>
      <c r="S30" s="882"/>
      <c r="T30" s="882"/>
      <c r="U30" s="882"/>
      <c r="V30" s="890"/>
    </row>
    <row r="31" spans="1:22" s="902" customFormat="1" ht="16.5" customHeight="1" x14ac:dyDescent="0.2">
      <c r="A31" s="901"/>
      <c r="C31" s="882" t="s">
        <v>1774</v>
      </c>
      <c r="V31" s="904"/>
    </row>
    <row r="32" spans="1:22" ht="16.5" customHeight="1" x14ac:dyDescent="0.2">
      <c r="A32" s="891"/>
      <c r="C32" s="885" t="s">
        <v>1775</v>
      </c>
      <c r="D32" s="886"/>
      <c r="E32" s="886"/>
      <c r="F32" s="886"/>
      <c r="G32" s="886"/>
      <c r="H32" s="886"/>
      <c r="I32" s="886"/>
      <c r="J32" s="886"/>
      <c r="K32" s="886"/>
      <c r="L32" s="886"/>
      <c r="M32" s="886"/>
      <c r="N32" s="886"/>
      <c r="O32" s="886"/>
      <c r="P32" s="886"/>
      <c r="Q32" s="886"/>
      <c r="R32" s="886"/>
      <c r="S32" s="886"/>
      <c r="T32" s="886"/>
      <c r="U32" s="887"/>
      <c r="V32" s="890"/>
    </row>
    <row r="33" spans="1:22" ht="22.5" customHeight="1" x14ac:dyDescent="0.2">
      <c r="A33" s="891"/>
      <c r="C33" s="891"/>
      <c r="D33" s="895" t="s">
        <v>1776</v>
      </c>
      <c r="E33" s="896"/>
      <c r="F33" s="896"/>
      <c r="G33" s="896"/>
      <c r="H33" s="896"/>
      <c r="I33" s="896"/>
      <c r="J33" s="896"/>
      <c r="K33" s="896"/>
      <c r="L33" s="896"/>
      <c r="M33" s="896"/>
      <c r="N33" s="896"/>
      <c r="O33" s="896"/>
      <c r="P33" s="896"/>
      <c r="Q33" s="896"/>
      <c r="R33" s="896"/>
      <c r="S33" s="896"/>
      <c r="T33" s="896"/>
      <c r="U33" s="897"/>
      <c r="V33" s="890"/>
    </row>
    <row r="34" spans="1:22" ht="22.5" customHeight="1" x14ac:dyDescent="0.2">
      <c r="A34" s="891"/>
      <c r="C34" s="898"/>
      <c r="D34" s="898"/>
      <c r="E34" s="899" t="s">
        <v>1765</v>
      </c>
      <c r="F34" s="899" t="s">
        <v>1766</v>
      </c>
      <c r="G34" s="899" t="s">
        <v>1767</v>
      </c>
      <c r="H34" s="3228" t="s">
        <v>1768</v>
      </c>
      <c r="I34" s="3228"/>
      <c r="J34" s="3228"/>
      <c r="K34" s="3228"/>
      <c r="L34" s="3228"/>
      <c r="M34" s="3228"/>
      <c r="N34" s="893" t="s">
        <v>1747</v>
      </c>
      <c r="O34" s="3228"/>
      <c r="P34" s="3228"/>
      <c r="Q34" s="893" t="s">
        <v>1748</v>
      </c>
      <c r="R34" s="3228"/>
      <c r="S34" s="3228"/>
      <c r="T34" s="893" t="s">
        <v>1769</v>
      </c>
      <c r="U34" s="900"/>
      <c r="V34" s="890"/>
    </row>
    <row r="35" spans="1:22" ht="16.5" customHeight="1" x14ac:dyDescent="0.2">
      <c r="A35" s="891"/>
      <c r="C35" s="885" t="s">
        <v>1777</v>
      </c>
      <c r="D35" s="886"/>
      <c r="E35" s="886"/>
      <c r="F35" s="886"/>
      <c r="G35" s="886"/>
      <c r="H35" s="886"/>
      <c r="I35" s="886"/>
      <c r="J35" s="886"/>
      <c r="K35" s="886"/>
      <c r="L35" s="886"/>
      <c r="M35" s="886"/>
      <c r="N35" s="886"/>
      <c r="O35" s="886"/>
      <c r="P35" s="886"/>
      <c r="Q35" s="886"/>
      <c r="R35" s="886"/>
      <c r="S35" s="886"/>
      <c r="T35" s="886"/>
      <c r="U35" s="887"/>
      <c r="V35" s="890"/>
    </row>
    <row r="36" spans="1:22" ht="22.5" customHeight="1" x14ac:dyDescent="0.2">
      <c r="A36" s="891"/>
      <c r="C36" s="891"/>
      <c r="D36" s="895" t="s">
        <v>1778</v>
      </c>
      <c r="E36" s="896"/>
      <c r="F36" s="896"/>
      <c r="G36" s="896"/>
      <c r="H36" s="896"/>
      <c r="I36" s="896"/>
      <c r="J36" s="896"/>
      <c r="K36" s="896"/>
      <c r="L36" s="896"/>
      <c r="M36" s="896"/>
      <c r="N36" s="896"/>
      <c r="O36" s="896"/>
      <c r="P36" s="896"/>
      <c r="Q36" s="896"/>
      <c r="R36" s="896"/>
      <c r="S36" s="896"/>
      <c r="T36" s="896"/>
      <c r="U36" s="897"/>
      <c r="V36" s="890"/>
    </row>
    <row r="37" spans="1:22" ht="22.5" customHeight="1" x14ac:dyDescent="0.2">
      <c r="A37" s="891"/>
      <c r="C37" s="898"/>
      <c r="D37" s="898"/>
      <c r="E37" s="899" t="s">
        <v>1765</v>
      </c>
      <c r="F37" s="899" t="s">
        <v>1766</v>
      </c>
      <c r="G37" s="899" t="s">
        <v>1767</v>
      </c>
      <c r="H37" s="3228" t="s">
        <v>1768</v>
      </c>
      <c r="I37" s="3228"/>
      <c r="J37" s="3228"/>
      <c r="K37" s="3228"/>
      <c r="L37" s="3228"/>
      <c r="M37" s="3228"/>
      <c r="N37" s="893" t="s">
        <v>1747</v>
      </c>
      <c r="O37" s="3228"/>
      <c r="P37" s="3228"/>
      <c r="Q37" s="893" t="s">
        <v>1748</v>
      </c>
      <c r="R37" s="3228"/>
      <c r="S37" s="3228"/>
      <c r="T37" s="893" t="s">
        <v>1769</v>
      </c>
      <c r="U37" s="900"/>
      <c r="V37" s="890"/>
    </row>
    <row r="38" spans="1:22" ht="16.5" customHeight="1" x14ac:dyDescent="0.2">
      <c r="A38" s="891"/>
      <c r="C38" s="885" t="s">
        <v>1779</v>
      </c>
      <c r="D38" s="886"/>
      <c r="E38" s="886"/>
      <c r="F38" s="886"/>
      <c r="G38" s="886"/>
      <c r="H38" s="886"/>
      <c r="I38" s="886"/>
      <c r="J38" s="886"/>
      <c r="K38" s="886"/>
      <c r="L38" s="886"/>
      <c r="M38" s="886"/>
      <c r="N38" s="886"/>
      <c r="O38" s="886"/>
      <c r="P38" s="886"/>
      <c r="Q38" s="886"/>
      <c r="R38" s="886"/>
      <c r="S38" s="886"/>
      <c r="T38" s="886"/>
      <c r="U38" s="887"/>
      <c r="V38" s="890"/>
    </row>
    <row r="39" spans="1:22" ht="22.5" customHeight="1" x14ac:dyDescent="0.2">
      <c r="A39" s="891"/>
      <c r="C39" s="891"/>
      <c r="D39" s="895" t="s">
        <v>1780</v>
      </c>
      <c r="E39" s="896"/>
      <c r="F39" s="896"/>
      <c r="G39" s="896"/>
      <c r="H39" s="896"/>
      <c r="I39" s="896"/>
      <c r="J39" s="896"/>
      <c r="K39" s="896"/>
      <c r="L39" s="896"/>
      <c r="M39" s="896"/>
      <c r="N39" s="896"/>
      <c r="O39" s="896"/>
      <c r="P39" s="896"/>
      <c r="Q39" s="896"/>
      <c r="R39" s="896"/>
      <c r="S39" s="896"/>
      <c r="T39" s="896"/>
      <c r="U39" s="897"/>
      <c r="V39" s="890"/>
    </row>
    <row r="40" spans="1:22" ht="22.5" customHeight="1" x14ac:dyDescent="0.2">
      <c r="A40" s="891"/>
      <c r="C40" s="898"/>
      <c r="D40" s="898"/>
      <c r="E40" s="899" t="s">
        <v>1765</v>
      </c>
      <c r="F40" s="899" t="s">
        <v>1766</v>
      </c>
      <c r="G40" s="899" t="s">
        <v>1767</v>
      </c>
      <c r="H40" s="3228" t="s">
        <v>1768</v>
      </c>
      <c r="I40" s="3228"/>
      <c r="J40" s="3228"/>
      <c r="K40" s="3228"/>
      <c r="L40" s="3228"/>
      <c r="M40" s="3228"/>
      <c r="N40" s="893" t="s">
        <v>1747</v>
      </c>
      <c r="O40" s="3228"/>
      <c r="P40" s="3228"/>
      <c r="Q40" s="893" t="s">
        <v>1748</v>
      </c>
      <c r="R40" s="3228"/>
      <c r="S40" s="3228"/>
      <c r="T40" s="893" t="s">
        <v>1769</v>
      </c>
      <c r="U40" s="900"/>
      <c r="V40" s="890"/>
    </row>
    <row r="41" spans="1:22" ht="16.5" customHeight="1" x14ac:dyDescent="0.2">
      <c r="A41" s="891"/>
      <c r="D41" s="903" t="s">
        <v>1772</v>
      </c>
      <c r="E41" s="3226" t="s">
        <v>1773</v>
      </c>
      <c r="F41" s="3226"/>
      <c r="G41" s="3226"/>
      <c r="H41" s="3226"/>
      <c r="I41" s="3226"/>
      <c r="J41" s="3226"/>
      <c r="K41" s="3226"/>
      <c r="L41" s="3226"/>
      <c r="M41" s="3226"/>
      <c r="N41" s="3226"/>
      <c r="O41" s="3226"/>
      <c r="P41" s="3226"/>
      <c r="Q41" s="3226"/>
      <c r="R41" s="3226"/>
      <c r="S41" s="3226"/>
      <c r="T41" s="3226"/>
      <c r="U41" s="3226"/>
      <c r="V41" s="3227"/>
    </row>
    <row r="42" spans="1:22" ht="16.5" customHeight="1" x14ac:dyDescent="0.2">
      <c r="A42" s="898"/>
      <c r="B42" s="893"/>
      <c r="C42" s="893"/>
      <c r="D42" s="893"/>
      <c r="E42" s="893"/>
      <c r="F42" s="893"/>
      <c r="G42" s="893"/>
      <c r="H42" s="893"/>
      <c r="I42" s="893"/>
      <c r="J42" s="893"/>
      <c r="K42" s="893"/>
      <c r="L42" s="893"/>
      <c r="M42" s="893"/>
      <c r="N42" s="893"/>
      <c r="O42" s="893"/>
      <c r="P42" s="893"/>
      <c r="Q42" s="893"/>
      <c r="R42" s="893"/>
      <c r="S42" s="893"/>
      <c r="T42" s="893"/>
      <c r="U42" s="893"/>
      <c r="V42" s="900"/>
    </row>
    <row r="43" spans="1:22" ht="16.5" customHeight="1" x14ac:dyDescent="0.2"/>
    <row r="44" spans="1:22" ht="16.5" customHeight="1" x14ac:dyDescent="0.2"/>
    <row r="45" spans="1:22" ht="16.5" customHeight="1" x14ac:dyDescent="0.2"/>
    <row r="46" spans="1:22" ht="16.5" customHeight="1" x14ac:dyDescent="0.2"/>
    <row r="47" spans="1:22" ht="16.5" customHeight="1" x14ac:dyDescent="0.2"/>
    <row r="48" spans="1:22" ht="16.5" customHeight="1" x14ac:dyDescent="0.2"/>
    <row r="49" ht="16.5" customHeight="1" x14ac:dyDescent="0.2"/>
  </sheetData>
  <mergeCells count="33">
    <mergeCell ref="A6:V6"/>
    <mergeCell ref="A3:D3"/>
    <mergeCell ref="E3:I3"/>
    <mergeCell ref="K3:N3"/>
    <mergeCell ref="O3:V3"/>
    <mergeCell ref="A5:V5"/>
    <mergeCell ref="H25:K25"/>
    <mergeCell ref="L25:M25"/>
    <mergeCell ref="O25:P25"/>
    <mergeCell ref="R25:S25"/>
    <mergeCell ref="H28:K28"/>
    <mergeCell ref="L28:M28"/>
    <mergeCell ref="O28:P28"/>
    <mergeCell ref="R28:S28"/>
    <mergeCell ref="E11:F11"/>
    <mergeCell ref="H11:I11"/>
    <mergeCell ref="K11:L11"/>
    <mergeCell ref="B18:Q19"/>
    <mergeCell ref="R18:U19"/>
    <mergeCell ref="E29:V29"/>
    <mergeCell ref="E41:V41"/>
    <mergeCell ref="H37:K37"/>
    <mergeCell ref="L37:M37"/>
    <mergeCell ref="O37:P37"/>
    <mergeCell ref="R37:S37"/>
    <mergeCell ref="H40:K40"/>
    <mergeCell ref="L40:M40"/>
    <mergeCell ref="O40:P40"/>
    <mergeCell ref="R40:S40"/>
    <mergeCell ref="H34:K34"/>
    <mergeCell ref="L34:M34"/>
    <mergeCell ref="O34:P34"/>
    <mergeCell ref="R34:S34"/>
  </mergeCells>
  <phoneticPr fontId="10"/>
  <printOptions horizontalCentered="1"/>
  <pageMargins left="0.39370078740157483" right="0.39370078740157483" top="0.78740157480314965" bottom="0" header="0.51181102362204722" footer="0.51181102362204722"/>
  <pageSetup paperSize="9" orientation="portrait" blackAndWhite="1"/>
  <headerFooter alignWithMargins="0">
    <oddHeader>&amp;R&amp;"ＭＳ ゴシック,標準"&amp;10＜参考様式14＞</oddHeader>
  </headerFooter>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115">
    <tabColor rgb="FFFFC000"/>
    <pageSetUpPr fitToPage="1"/>
  </sheetPr>
  <dimension ref="A1:V37"/>
  <sheetViews>
    <sheetView view="pageBreakPreview" zoomScale="60" zoomScaleNormal="100" workbookViewId="0">
      <selection activeCell="S45" sqref="S45"/>
    </sheetView>
  </sheetViews>
  <sheetFormatPr defaultColWidth="9" defaultRowHeight="13.2" x14ac:dyDescent="0.2"/>
  <cols>
    <col min="1" max="25" width="4.109375" style="912" customWidth="1"/>
    <col min="26" max="16384" width="9" style="912"/>
  </cols>
  <sheetData>
    <row r="1" spans="1:22" ht="16.5" customHeight="1" x14ac:dyDescent="0.2">
      <c r="V1" s="913"/>
    </row>
    <row r="2" spans="1:22" ht="16.5" customHeight="1" x14ac:dyDescent="0.2">
      <c r="A2" s="2785" t="s">
        <v>1741</v>
      </c>
      <c r="B2" s="2785"/>
      <c r="C2" s="2785"/>
      <c r="D2" s="2785"/>
      <c r="E2" s="2785"/>
      <c r="F2" s="2785"/>
      <c r="G2" s="2785"/>
      <c r="H2" s="2785"/>
      <c r="I2" s="2785"/>
      <c r="J2" s="2785"/>
      <c r="K2" s="2785"/>
      <c r="L2" s="2785"/>
      <c r="M2" s="2785"/>
      <c r="N2" s="2785"/>
      <c r="O2" s="2785"/>
      <c r="P2" s="2785"/>
      <c r="Q2" s="2785"/>
      <c r="R2" s="2785"/>
      <c r="S2" s="2785"/>
      <c r="T2" s="2785"/>
      <c r="U2" s="2785"/>
      <c r="V2" s="2785"/>
    </row>
    <row r="3" spans="1:22" ht="16.5" customHeight="1" x14ac:dyDescent="0.2">
      <c r="A3" s="2785" t="s">
        <v>1855</v>
      </c>
      <c r="B3" s="2785"/>
      <c r="C3" s="2785"/>
      <c r="D3" s="2785"/>
      <c r="E3" s="2785"/>
      <c r="F3" s="2785"/>
      <c r="G3" s="2785"/>
      <c r="H3" s="2785"/>
      <c r="I3" s="2785"/>
      <c r="J3" s="2785"/>
      <c r="K3" s="2785"/>
      <c r="L3" s="2785"/>
      <c r="M3" s="2785"/>
      <c r="N3" s="2785"/>
      <c r="O3" s="2785"/>
      <c r="P3" s="2785"/>
      <c r="Q3" s="2785"/>
      <c r="R3" s="2785"/>
      <c r="S3" s="2785"/>
      <c r="T3" s="2785"/>
      <c r="U3" s="2785"/>
      <c r="V3" s="2785"/>
    </row>
    <row r="4" spans="1:22" ht="16.5" customHeight="1" x14ac:dyDescent="0.2"/>
    <row r="5" spans="1:22" ht="16.5" customHeight="1" x14ac:dyDescent="0.2">
      <c r="A5" s="914" t="s">
        <v>1856</v>
      </c>
      <c r="B5" s="914"/>
      <c r="C5" s="914"/>
      <c r="E5" s="905"/>
      <c r="M5" s="905"/>
    </row>
    <row r="6" spans="1:22" ht="16.5" customHeight="1" x14ac:dyDescent="0.2"/>
    <row r="7" spans="1:22" ht="16.5" customHeight="1" x14ac:dyDescent="0.2">
      <c r="B7" s="2789" t="s">
        <v>1857</v>
      </c>
      <c r="C7" s="2790"/>
      <c r="D7" s="2790"/>
      <c r="E7" s="2790"/>
      <c r="F7" s="2790"/>
      <c r="G7" s="2790"/>
      <c r="H7" s="2790"/>
      <c r="I7" s="2790"/>
      <c r="J7" s="2791"/>
      <c r="K7" s="2789" t="s">
        <v>1858</v>
      </c>
      <c r="L7" s="2790"/>
      <c r="M7" s="2790"/>
      <c r="N7" s="2790"/>
      <c r="O7" s="2790"/>
      <c r="P7" s="2790"/>
      <c r="Q7" s="2790"/>
      <c r="R7" s="2790"/>
      <c r="S7" s="2790"/>
      <c r="T7" s="2790"/>
      <c r="U7" s="2791"/>
    </row>
    <row r="8" spans="1:22" ht="22.5" customHeight="1" x14ac:dyDescent="0.2">
      <c r="B8" s="2905"/>
      <c r="C8" s="3256"/>
      <c r="D8" s="3256"/>
      <c r="E8" s="3256"/>
      <c r="F8" s="3256"/>
      <c r="G8" s="3256"/>
      <c r="H8" s="3256"/>
      <c r="I8" s="3256"/>
      <c r="J8" s="3257"/>
      <c r="K8" s="2790"/>
      <c r="L8" s="2790"/>
      <c r="M8" s="2790"/>
      <c r="N8" s="2790"/>
      <c r="O8" s="943" t="s">
        <v>428</v>
      </c>
      <c r="P8" s="2790"/>
      <c r="Q8" s="2790"/>
      <c r="R8" s="943" t="s">
        <v>1046</v>
      </c>
      <c r="S8" s="2790"/>
      <c r="T8" s="2790"/>
      <c r="U8" s="944" t="s">
        <v>477</v>
      </c>
    </row>
    <row r="9" spans="1:22" ht="22.5" customHeight="1" x14ac:dyDescent="0.2">
      <c r="B9" s="2905"/>
      <c r="C9" s="3256"/>
      <c r="D9" s="3256"/>
      <c r="E9" s="3256"/>
      <c r="F9" s="3256"/>
      <c r="G9" s="3256"/>
      <c r="H9" s="3256"/>
      <c r="I9" s="3256"/>
      <c r="J9" s="3257"/>
      <c r="K9" s="2790"/>
      <c r="L9" s="2790"/>
      <c r="M9" s="2790"/>
      <c r="N9" s="2790"/>
      <c r="O9" s="943" t="s">
        <v>428</v>
      </c>
      <c r="P9" s="2790"/>
      <c r="Q9" s="2790"/>
      <c r="R9" s="943" t="s">
        <v>1046</v>
      </c>
      <c r="S9" s="2790"/>
      <c r="T9" s="2790"/>
      <c r="U9" s="944" t="s">
        <v>477</v>
      </c>
    </row>
    <row r="10" spans="1:22" ht="22.5" customHeight="1" x14ac:dyDescent="0.2">
      <c r="B10" s="2905"/>
      <c r="C10" s="3256"/>
      <c r="D10" s="3256"/>
      <c r="E10" s="3256"/>
      <c r="F10" s="3256"/>
      <c r="G10" s="3256"/>
      <c r="H10" s="3256"/>
      <c r="I10" s="3256"/>
      <c r="J10" s="3257"/>
      <c r="K10" s="2790"/>
      <c r="L10" s="2790"/>
      <c r="M10" s="2790"/>
      <c r="N10" s="2790"/>
      <c r="O10" s="943" t="s">
        <v>428</v>
      </c>
      <c r="P10" s="2790"/>
      <c r="Q10" s="2790"/>
      <c r="R10" s="943" t="s">
        <v>1046</v>
      </c>
      <c r="S10" s="2790"/>
      <c r="T10" s="2790"/>
      <c r="U10" s="944" t="s">
        <v>477</v>
      </c>
    </row>
    <row r="11" spans="1:22" ht="22.5" customHeight="1" x14ac:dyDescent="0.2">
      <c r="B11" s="2905"/>
      <c r="C11" s="3256"/>
      <c r="D11" s="3256"/>
      <c r="E11" s="3256"/>
      <c r="F11" s="3256"/>
      <c r="G11" s="3256"/>
      <c r="H11" s="3256"/>
      <c r="I11" s="3256"/>
      <c r="J11" s="3257"/>
      <c r="K11" s="2790"/>
      <c r="L11" s="2790"/>
      <c r="M11" s="2790"/>
      <c r="N11" s="2790"/>
      <c r="O11" s="943" t="s">
        <v>428</v>
      </c>
      <c r="P11" s="2790"/>
      <c r="Q11" s="2790"/>
      <c r="R11" s="943" t="s">
        <v>1046</v>
      </c>
      <c r="S11" s="2790"/>
      <c r="T11" s="2790"/>
      <c r="U11" s="944" t="s">
        <v>477</v>
      </c>
    </row>
    <row r="12" spans="1:22" ht="22.5" customHeight="1" x14ac:dyDescent="0.2">
      <c r="B12" s="2905"/>
      <c r="C12" s="3256"/>
      <c r="D12" s="3256"/>
      <c r="E12" s="3256"/>
      <c r="F12" s="3256"/>
      <c r="G12" s="3256"/>
      <c r="H12" s="3256"/>
      <c r="I12" s="3256"/>
      <c r="J12" s="3257"/>
      <c r="K12" s="2790"/>
      <c r="L12" s="2790"/>
      <c r="M12" s="2790"/>
      <c r="N12" s="2790"/>
      <c r="O12" s="943" t="s">
        <v>428</v>
      </c>
      <c r="P12" s="2790"/>
      <c r="Q12" s="2790"/>
      <c r="R12" s="943" t="s">
        <v>1046</v>
      </c>
      <c r="S12" s="2790"/>
      <c r="T12" s="2790"/>
      <c r="U12" s="944" t="s">
        <v>477</v>
      </c>
    </row>
    <row r="13" spans="1:22" ht="16.5" customHeight="1" x14ac:dyDescent="0.2">
      <c r="B13" s="3254" t="s">
        <v>1859</v>
      </c>
      <c r="C13" s="3254"/>
      <c r="D13" s="3254"/>
      <c r="E13" s="3254"/>
      <c r="F13" s="3254"/>
      <c r="G13" s="3254"/>
      <c r="H13" s="3254"/>
      <c r="I13" s="3254"/>
      <c r="J13" s="3254"/>
      <c r="K13" s="3254"/>
      <c r="L13" s="3254"/>
      <c r="M13" s="3254"/>
      <c r="N13" s="3254"/>
      <c r="O13" s="3254"/>
      <c r="P13" s="3254"/>
      <c r="Q13" s="3254"/>
      <c r="R13" s="3254"/>
      <c r="S13" s="3254"/>
      <c r="T13" s="3254"/>
      <c r="U13" s="3254"/>
      <c r="V13" s="3254"/>
    </row>
    <row r="14" spans="1:22" ht="16.5" customHeight="1" x14ac:dyDescent="0.2">
      <c r="B14" s="3254"/>
      <c r="C14" s="3254"/>
      <c r="D14" s="3254"/>
      <c r="E14" s="3254"/>
      <c r="F14" s="3254"/>
      <c r="G14" s="3254"/>
      <c r="H14" s="3254"/>
      <c r="I14" s="3254"/>
      <c r="J14" s="3254"/>
      <c r="K14" s="3254"/>
      <c r="L14" s="3254"/>
      <c r="M14" s="3254"/>
      <c r="N14" s="3254"/>
      <c r="O14" s="3254"/>
      <c r="P14" s="3254"/>
      <c r="Q14" s="3254"/>
      <c r="R14" s="3254"/>
      <c r="S14" s="3254"/>
      <c r="T14" s="3254"/>
      <c r="U14" s="3254"/>
      <c r="V14" s="3254"/>
    </row>
    <row r="15" spans="1:22" ht="16.5" customHeight="1" x14ac:dyDescent="0.2"/>
    <row r="16" spans="1:22" ht="16.5" customHeight="1" x14ac:dyDescent="0.2">
      <c r="B16" s="912" t="s">
        <v>1860</v>
      </c>
    </row>
    <row r="17" spans="1:22" ht="16.5" customHeight="1" x14ac:dyDescent="0.2">
      <c r="B17" s="915" t="s">
        <v>227</v>
      </c>
      <c r="C17" s="912" t="s">
        <v>1861</v>
      </c>
    </row>
    <row r="18" spans="1:22" ht="16.5" customHeight="1" x14ac:dyDescent="0.2">
      <c r="B18" s="915" t="s">
        <v>227</v>
      </c>
      <c r="C18" s="912" t="s">
        <v>1862</v>
      </c>
    </row>
    <row r="19" spans="1:22" ht="16.5" customHeight="1" x14ac:dyDescent="0.2">
      <c r="B19" s="915" t="s">
        <v>227</v>
      </c>
      <c r="C19" s="912" t="s">
        <v>1863</v>
      </c>
    </row>
    <row r="20" spans="1:22" ht="16.5" customHeight="1" x14ac:dyDescent="0.2"/>
    <row r="21" spans="1:22" hidden="1" x14ac:dyDescent="0.2"/>
    <row r="22" spans="1:22" hidden="1" x14ac:dyDescent="0.2"/>
    <row r="23" spans="1:22" hidden="1" x14ac:dyDescent="0.2"/>
    <row r="24" spans="1:22" hidden="1" x14ac:dyDescent="0.2"/>
    <row r="25" spans="1:22" hidden="1" x14ac:dyDescent="0.2"/>
    <row r="26" spans="1:22" hidden="1" x14ac:dyDescent="0.2"/>
    <row r="27" spans="1:22" hidden="1" x14ac:dyDescent="0.2"/>
    <row r="28" spans="1:22" hidden="1" x14ac:dyDescent="0.2"/>
    <row r="29" spans="1:22" s="945" customFormat="1" hidden="1" x14ac:dyDescent="0.2"/>
    <row r="30" spans="1:22" s="945" customFormat="1" hidden="1" x14ac:dyDescent="0.2">
      <c r="A30" s="3255" t="s">
        <v>1864</v>
      </c>
      <c r="B30" s="3255"/>
      <c r="C30" s="3255"/>
      <c r="D30" s="3255"/>
      <c r="E30" s="3255"/>
      <c r="F30" s="3255"/>
      <c r="G30" s="3255"/>
      <c r="H30" s="3255"/>
      <c r="I30" s="3255"/>
      <c r="J30" s="3255"/>
      <c r="K30" s="3255"/>
      <c r="L30" s="3255"/>
      <c r="M30" s="3255"/>
      <c r="N30" s="3255"/>
      <c r="O30" s="3255"/>
      <c r="P30" s="3255"/>
      <c r="Q30" s="3255"/>
      <c r="R30" s="3255"/>
      <c r="S30" s="3255"/>
      <c r="T30" s="3255"/>
      <c r="U30" s="3255"/>
      <c r="V30" s="3255"/>
    </row>
    <row r="31" spans="1:22" s="945" customFormat="1" hidden="1" x14ac:dyDescent="0.2">
      <c r="A31" s="3255" t="s">
        <v>1855</v>
      </c>
      <c r="B31" s="3255"/>
      <c r="C31" s="3255"/>
      <c r="D31" s="3255"/>
      <c r="E31" s="3255"/>
      <c r="F31" s="3255"/>
      <c r="G31" s="3255"/>
      <c r="H31" s="3255"/>
      <c r="I31" s="3255"/>
      <c r="J31" s="3255"/>
      <c r="K31" s="3255"/>
      <c r="L31" s="3255"/>
      <c r="M31" s="3255"/>
      <c r="N31" s="3255"/>
      <c r="O31" s="3255"/>
      <c r="P31" s="3255"/>
      <c r="Q31" s="3255"/>
      <c r="R31" s="3255"/>
      <c r="S31" s="3255"/>
      <c r="T31" s="3255"/>
      <c r="U31" s="3255"/>
      <c r="V31" s="3255"/>
    </row>
    <row r="32" spans="1:22" s="945" customFormat="1" hidden="1" x14ac:dyDescent="0.2"/>
    <row r="33" spans="2:21" s="945" customFormat="1" hidden="1" x14ac:dyDescent="0.2">
      <c r="B33" s="3242" t="s">
        <v>605</v>
      </c>
      <c r="C33" s="3244" t="s">
        <v>1865</v>
      </c>
      <c r="D33" s="3244"/>
      <c r="E33" s="3244"/>
      <c r="F33" s="3244"/>
      <c r="G33" s="3244"/>
      <c r="H33" s="3244"/>
      <c r="I33" s="3244"/>
      <c r="J33" s="3244"/>
      <c r="K33" s="3244"/>
      <c r="L33" s="3244"/>
      <c r="M33" s="3244"/>
      <c r="N33" s="3244"/>
      <c r="O33" s="3244"/>
      <c r="P33" s="3244"/>
      <c r="Q33" s="3244"/>
      <c r="R33" s="3245"/>
      <c r="S33" s="3248" t="s">
        <v>1816</v>
      </c>
      <c r="T33" s="3249"/>
      <c r="U33" s="3250"/>
    </row>
    <row r="34" spans="2:21" s="945" customFormat="1" ht="30" hidden="1" customHeight="1" x14ac:dyDescent="0.2">
      <c r="B34" s="3243"/>
      <c r="C34" s="3246"/>
      <c r="D34" s="3246"/>
      <c r="E34" s="3246"/>
      <c r="F34" s="3246"/>
      <c r="G34" s="3246"/>
      <c r="H34" s="3246"/>
      <c r="I34" s="3246"/>
      <c r="J34" s="3246"/>
      <c r="K34" s="3246"/>
      <c r="L34" s="3246"/>
      <c r="M34" s="3246"/>
      <c r="N34" s="3246"/>
      <c r="O34" s="3246"/>
      <c r="P34" s="3246"/>
      <c r="Q34" s="3246"/>
      <c r="R34" s="3247"/>
      <c r="S34" s="3251"/>
      <c r="T34" s="3252"/>
      <c r="U34" s="3253"/>
    </row>
    <row r="35" spans="2:21" s="945" customFormat="1" hidden="1" x14ac:dyDescent="0.2">
      <c r="B35" s="3242" t="s">
        <v>607</v>
      </c>
      <c r="C35" s="3244" t="s">
        <v>1866</v>
      </c>
      <c r="D35" s="3244"/>
      <c r="E35" s="3244"/>
      <c r="F35" s="3244"/>
      <c r="G35" s="3244"/>
      <c r="H35" s="3244"/>
      <c r="I35" s="3244"/>
      <c r="J35" s="3244"/>
      <c r="K35" s="3244"/>
      <c r="L35" s="3244"/>
      <c r="M35" s="3244"/>
      <c r="N35" s="3244"/>
      <c r="O35" s="3244"/>
      <c r="P35" s="3244"/>
      <c r="Q35" s="3244"/>
      <c r="R35" s="3245"/>
      <c r="S35" s="3248" t="s">
        <v>1816</v>
      </c>
      <c r="T35" s="3249"/>
      <c r="U35" s="3250"/>
    </row>
    <row r="36" spans="2:21" s="945" customFormat="1" hidden="1" x14ac:dyDescent="0.2">
      <c r="B36" s="3243"/>
      <c r="C36" s="3246"/>
      <c r="D36" s="3246"/>
      <c r="E36" s="3246"/>
      <c r="F36" s="3246"/>
      <c r="G36" s="3246"/>
      <c r="H36" s="3246"/>
      <c r="I36" s="3246"/>
      <c r="J36" s="3246"/>
      <c r="K36" s="3246"/>
      <c r="L36" s="3246"/>
      <c r="M36" s="3246"/>
      <c r="N36" s="3246"/>
      <c r="O36" s="3246"/>
      <c r="P36" s="3246"/>
      <c r="Q36" s="3246"/>
      <c r="R36" s="3247"/>
      <c r="S36" s="3251"/>
      <c r="T36" s="3252"/>
      <c r="U36" s="3253"/>
    </row>
    <row r="37" spans="2:21" s="945" customFormat="1" x14ac:dyDescent="0.2"/>
  </sheetData>
  <mergeCells count="38">
    <mergeCell ref="A2:V2"/>
    <mergeCell ref="A3:V3"/>
    <mergeCell ref="B7:J7"/>
    <mergeCell ref="K7:U7"/>
    <mergeCell ref="B8:J8"/>
    <mergeCell ref="K8:L8"/>
    <mergeCell ref="M8:N8"/>
    <mergeCell ref="P8:Q8"/>
    <mergeCell ref="S8:T8"/>
    <mergeCell ref="B10:J10"/>
    <mergeCell ref="K10:L10"/>
    <mergeCell ref="M10:N10"/>
    <mergeCell ref="P10:Q10"/>
    <mergeCell ref="S10:T10"/>
    <mergeCell ref="B9:J9"/>
    <mergeCell ref="K9:L9"/>
    <mergeCell ref="M9:N9"/>
    <mergeCell ref="P9:Q9"/>
    <mergeCell ref="S9:T9"/>
    <mergeCell ref="B12:J12"/>
    <mergeCell ref="K12:L12"/>
    <mergeCell ref="M12:N12"/>
    <mergeCell ref="P12:Q12"/>
    <mergeCell ref="S12:T12"/>
    <mergeCell ref="B11:J11"/>
    <mergeCell ref="K11:L11"/>
    <mergeCell ref="M11:N11"/>
    <mergeCell ref="P11:Q11"/>
    <mergeCell ref="S11:T11"/>
    <mergeCell ref="B35:B36"/>
    <mergeCell ref="C35:R36"/>
    <mergeCell ref="S35:U36"/>
    <mergeCell ref="B13:V14"/>
    <mergeCell ref="A30:V30"/>
    <mergeCell ref="A31:V31"/>
    <mergeCell ref="B33:B34"/>
    <mergeCell ref="C33:R34"/>
    <mergeCell ref="S33:U34"/>
  </mergeCells>
  <phoneticPr fontId="10"/>
  <printOptions horizontalCentered="1"/>
  <pageMargins left="0.39370078740157483" right="0.39370078740157483" top="0.39370078740157483" bottom="0" header="0.19685039370078741" footer="0.51181102362204722"/>
  <pageSetup paperSize="9" orientation="portrait" r:id="rId1"/>
  <headerFooter>
    <oddHeader xml:space="preserve">&amp;R＜参考様式15＞
</oddHeader>
  </headerFooter>
  <rowBreaks count="1" manualBreakCount="1">
    <brk id="37" max="21"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116">
    <tabColor rgb="FFFFC000"/>
    <pageSetUpPr fitToPage="1"/>
  </sheetPr>
  <dimension ref="A1:V36"/>
  <sheetViews>
    <sheetView topLeftCell="A29" workbookViewId="0">
      <selection activeCell="S45" sqref="S45"/>
    </sheetView>
  </sheetViews>
  <sheetFormatPr defaultColWidth="9" defaultRowHeight="13.2" x14ac:dyDescent="0.2"/>
  <cols>
    <col min="1" max="25" width="4.109375" style="912" customWidth="1"/>
    <col min="26" max="16384" width="9" style="912"/>
  </cols>
  <sheetData>
    <row r="1" spans="1:22" ht="16.5" hidden="1" customHeight="1" x14ac:dyDescent="0.2">
      <c r="V1" s="913"/>
    </row>
    <row r="2" spans="1:22" s="945" customFormat="1" ht="16.5" hidden="1" customHeight="1" x14ac:dyDescent="0.2">
      <c r="A2" s="3255" t="s">
        <v>1741</v>
      </c>
      <c r="B2" s="3255"/>
      <c r="C2" s="3255"/>
      <c r="D2" s="3255"/>
      <c r="E2" s="3255"/>
      <c r="F2" s="3255"/>
      <c r="G2" s="3255"/>
      <c r="H2" s="3255"/>
      <c r="I2" s="3255"/>
      <c r="J2" s="3255"/>
      <c r="K2" s="3255"/>
      <c r="L2" s="3255"/>
      <c r="M2" s="3255"/>
      <c r="N2" s="3255"/>
      <c r="O2" s="3255"/>
      <c r="P2" s="3255"/>
      <c r="Q2" s="3255"/>
      <c r="R2" s="3255"/>
      <c r="S2" s="3255"/>
      <c r="T2" s="3255"/>
      <c r="U2" s="3255"/>
      <c r="V2" s="3255"/>
    </row>
    <row r="3" spans="1:22" s="945" customFormat="1" ht="16.5" hidden="1" customHeight="1" x14ac:dyDescent="0.2">
      <c r="A3" s="3255" t="s">
        <v>1855</v>
      </c>
      <c r="B3" s="3255"/>
      <c r="C3" s="3255"/>
      <c r="D3" s="3255"/>
      <c r="E3" s="3255"/>
      <c r="F3" s="3255"/>
      <c r="G3" s="3255"/>
      <c r="H3" s="3255"/>
      <c r="I3" s="3255"/>
      <c r="J3" s="3255"/>
      <c r="K3" s="3255"/>
      <c r="L3" s="3255"/>
      <c r="M3" s="3255"/>
      <c r="N3" s="3255"/>
      <c r="O3" s="3255"/>
      <c r="P3" s="3255"/>
      <c r="Q3" s="3255"/>
      <c r="R3" s="3255"/>
      <c r="S3" s="3255"/>
      <c r="T3" s="3255"/>
      <c r="U3" s="3255"/>
      <c r="V3" s="3255"/>
    </row>
    <row r="4" spans="1:22" s="945" customFormat="1" ht="16.5" hidden="1" customHeight="1" x14ac:dyDescent="0.2"/>
    <row r="5" spans="1:22" s="945" customFormat="1" ht="16.5" hidden="1" customHeight="1" x14ac:dyDescent="0.2">
      <c r="A5" s="946" t="s">
        <v>1856</v>
      </c>
      <c r="B5" s="946"/>
      <c r="C5" s="946"/>
      <c r="E5" s="947"/>
      <c r="M5" s="947"/>
    </row>
    <row r="6" spans="1:22" s="945" customFormat="1" ht="16.5" hidden="1" customHeight="1" x14ac:dyDescent="0.2"/>
    <row r="7" spans="1:22" s="945" customFormat="1" ht="16.5" hidden="1" customHeight="1" x14ac:dyDescent="0.2">
      <c r="B7" s="3267" t="s">
        <v>1857</v>
      </c>
      <c r="C7" s="3266"/>
      <c r="D7" s="3266"/>
      <c r="E7" s="3266"/>
      <c r="F7" s="3266"/>
      <c r="G7" s="3266"/>
      <c r="H7" s="3266"/>
      <c r="I7" s="3266"/>
      <c r="J7" s="3268"/>
      <c r="K7" s="3267" t="s">
        <v>1858</v>
      </c>
      <c r="L7" s="3266"/>
      <c r="M7" s="3266"/>
      <c r="N7" s="3266"/>
      <c r="O7" s="3266"/>
      <c r="P7" s="3266"/>
      <c r="Q7" s="3266"/>
      <c r="R7" s="3266"/>
      <c r="S7" s="3266"/>
      <c r="T7" s="3266"/>
      <c r="U7" s="3268"/>
    </row>
    <row r="8" spans="1:22" s="945" customFormat="1" ht="22.5" hidden="1" customHeight="1" x14ac:dyDescent="0.2">
      <c r="B8" s="3263"/>
      <c r="C8" s="3264"/>
      <c r="D8" s="3264"/>
      <c r="E8" s="3264"/>
      <c r="F8" s="3264"/>
      <c r="G8" s="3264"/>
      <c r="H8" s="3264"/>
      <c r="I8" s="3264"/>
      <c r="J8" s="3265"/>
      <c r="K8" s="3266"/>
      <c r="L8" s="3266"/>
      <c r="M8" s="3266"/>
      <c r="N8" s="3266"/>
      <c r="O8" s="948" t="s">
        <v>428</v>
      </c>
      <c r="P8" s="3266"/>
      <c r="Q8" s="3266"/>
      <c r="R8" s="948" t="s">
        <v>1046</v>
      </c>
      <c r="S8" s="3266"/>
      <c r="T8" s="3266"/>
      <c r="U8" s="949" t="s">
        <v>477</v>
      </c>
    </row>
    <row r="9" spans="1:22" s="945" customFormat="1" ht="22.5" hidden="1" customHeight="1" x14ac:dyDescent="0.2">
      <c r="B9" s="3263"/>
      <c r="C9" s="3264"/>
      <c r="D9" s="3264"/>
      <c r="E9" s="3264"/>
      <c r="F9" s="3264"/>
      <c r="G9" s="3264"/>
      <c r="H9" s="3264"/>
      <c r="I9" s="3264"/>
      <c r="J9" s="3265"/>
      <c r="K9" s="3266"/>
      <c r="L9" s="3266"/>
      <c r="M9" s="3266"/>
      <c r="N9" s="3266"/>
      <c r="O9" s="948" t="s">
        <v>428</v>
      </c>
      <c r="P9" s="3266"/>
      <c r="Q9" s="3266"/>
      <c r="R9" s="948" t="s">
        <v>1046</v>
      </c>
      <c r="S9" s="3266"/>
      <c r="T9" s="3266"/>
      <c r="U9" s="949" t="s">
        <v>477</v>
      </c>
    </row>
    <row r="10" spans="1:22" s="945" customFormat="1" ht="22.5" hidden="1" customHeight="1" x14ac:dyDescent="0.2">
      <c r="B10" s="3263"/>
      <c r="C10" s="3264"/>
      <c r="D10" s="3264"/>
      <c r="E10" s="3264"/>
      <c r="F10" s="3264"/>
      <c r="G10" s="3264"/>
      <c r="H10" s="3264"/>
      <c r="I10" s="3264"/>
      <c r="J10" s="3265"/>
      <c r="K10" s="3266"/>
      <c r="L10" s="3266"/>
      <c r="M10" s="3266"/>
      <c r="N10" s="3266"/>
      <c r="O10" s="948" t="s">
        <v>428</v>
      </c>
      <c r="P10" s="3266"/>
      <c r="Q10" s="3266"/>
      <c r="R10" s="948" t="s">
        <v>1046</v>
      </c>
      <c r="S10" s="3266"/>
      <c r="T10" s="3266"/>
      <c r="U10" s="949" t="s">
        <v>477</v>
      </c>
    </row>
    <row r="11" spans="1:22" s="945" customFormat="1" ht="22.5" hidden="1" customHeight="1" x14ac:dyDescent="0.2">
      <c r="B11" s="3263"/>
      <c r="C11" s="3264"/>
      <c r="D11" s="3264"/>
      <c r="E11" s="3264"/>
      <c r="F11" s="3264"/>
      <c r="G11" s="3264"/>
      <c r="H11" s="3264"/>
      <c r="I11" s="3264"/>
      <c r="J11" s="3265"/>
      <c r="K11" s="3266"/>
      <c r="L11" s="3266"/>
      <c r="M11" s="3266"/>
      <c r="N11" s="3266"/>
      <c r="O11" s="948" t="s">
        <v>428</v>
      </c>
      <c r="P11" s="3266"/>
      <c r="Q11" s="3266"/>
      <c r="R11" s="948" t="s">
        <v>1046</v>
      </c>
      <c r="S11" s="3266"/>
      <c r="T11" s="3266"/>
      <c r="U11" s="949" t="s">
        <v>477</v>
      </c>
    </row>
    <row r="12" spans="1:22" s="945" customFormat="1" ht="22.5" hidden="1" customHeight="1" x14ac:dyDescent="0.2">
      <c r="B12" s="3263"/>
      <c r="C12" s="3264"/>
      <c r="D12" s="3264"/>
      <c r="E12" s="3264"/>
      <c r="F12" s="3264"/>
      <c r="G12" s="3264"/>
      <c r="H12" s="3264"/>
      <c r="I12" s="3264"/>
      <c r="J12" s="3265"/>
      <c r="K12" s="3266"/>
      <c r="L12" s="3266"/>
      <c r="M12" s="3266"/>
      <c r="N12" s="3266"/>
      <c r="O12" s="948" t="s">
        <v>428</v>
      </c>
      <c r="P12" s="3266"/>
      <c r="Q12" s="3266"/>
      <c r="R12" s="948" t="s">
        <v>1046</v>
      </c>
      <c r="S12" s="3266"/>
      <c r="T12" s="3266"/>
      <c r="U12" s="949" t="s">
        <v>477</v>
      </c>
    </row>
    <row r="13" spans="1:22" s="945" customFormat="1" ht="16.5" hidden="1" customHeight="1" x14ac:dyDescent="0.2">
      <c r="B13" s="3262" t="s">
        <v>1859</v>
      </c>
      <c r="C13" s="3262"/>
      <c r="D13" s="3262"/>
      <c r="E13" s="3262"/>
      <c r="F13" s="3262"/>
      <c r="G13" s="3262"/>
      <c r="H13" s="3262"/>
      <c r="I13" s="3262"/>
      <c r="J13" s="3262"/>
      <c r="K13" s="3262"/>
      <c r="L13" s="3262"/>
      <c r="M13" s="3262"/>
      <c r="N13" s="3262"/>
      <c r="O13" s="3262"/>
      <c r="P13" s="3262"/>
      <c r="Q13" s="3262"/>
      <c r="R13" s="3262"/>
      <c r="S13" s="3262"/>
      <c r="T13" s="3262"/>
      <c r="U13" s="3262"/>
      <c r="V13" s="3262"/>
    </row>
    <row r="14" spans="1:22" s="945" customFormat="1" ht="16.5" hidden="1" customHeight="1" x14ac:dyDescent="0.2">
      <c r="B14" s="3262"/>
      <c r="C14" s="3262"/>
      <c r="D14" s="3262"/>
      <c r="E14" s="3262"/>
      <c r="F14" s="3262"/>
      <c r="G14" s="3262"/>
      <c r="H14" s="3262"/>
      <c r="I14" s="3262"/>
      <c r="J14" s="3262"/>
      <c r="K14" s="3262"/>
      <c r="L14" s="3262"/>
      <c r="M14" s="3262"/>
      <c r="N14" s="3262"/>
      <c r="O14" s="3262"/>
      <c r="P14" s="3262"/>
      <c r="Q14" s="3262"/>
      <c r="R14" s="3262"/>
      <c r="S14" s="3262"/>
      <c r="T14" s="3262"/>
      <c r="U14" s="3262"/>
      <c r="V14" s="3262"/>
    </row>
    <row r="15" spans="1:22" s="945" customFormat="1" ht="16.5" hidden="1" customHeight="1" x14ac:dyDescent="0.2"/>
    <row r="16" spans="1:22" s="945" customFormat="1" ht="16.5" hidden="1" customHeight="1" x14ac:dyDescent="0.2">
      <c r="B16" s="945" t="s">
        <v>1867</v>
      </c>
    </row>
    <row r="17" spans="1:22" s="945" customFormat="1" ht="16.5" hidden="1" customHeight="1" x14ac:dyDescent="0.2">
      <c r="B17" s="950" t="s">
        <v>227</v>
      </c>
      <c r="C17" s="945" t="s">
        <v>1861</v>
      </c>
    </row>
    <row r="18" spans="1:22" s="945" customFormat="1" ht="16.5" hidden="1" customHeight="1" x14ac:dyDescent="0.2">
      <c r="B18" s="950" t="s">
        <v>227</v>
      </c>
      <c r="C18" s="945" t="s">
        <v>1862</v>
      </c>
    </row>
    <row r="19" spans="1:22" s="945" customFormat="1" ht="16.5" hidden="1" customHeight="1" x14ac:dyDescent="0.2">
      <c r="B19" s="950" t="s">
        <v>227</v>
      </c>
      <c r="C19" s="945" t="s">
        <v>1863</v>
      </c>
    </row>
    <row r="20" spans="1:22" ht="16.5" hidden="1" customHeight="1" x14ac:dyDescent="0.2"/>
    <row r="21" spans="1:22" hidden="1" x14ac:dyDescent="0.2"/>
    <row r="22" spans="1:22" hidden="1" x14ac:dyDescent="0.2"/>
    <row r="23" spans="1:22" hidden="1" x14ac:dyDescent="0.2"/>
    <row r="24" spans="1:22" hidden="1" x14ac:dyDescent="0.2"/>
    <row r="25" spans="1:22" hidden="1" x14ac:dyDescent="0.2"/>
    <row r="26" spans="1:22" hidden="1" x14ac:dyDescent="0.2"/>
    <row r="27" spans="1:22" hidden="1" x14ac:dyDescent="0.2"/>
    <row r="28" spans="1:22" hidden="1" x14ac:dyDescent="0.2"/>
    <row r="30" spans="1:22" x14ac:dyDescent="0.2">
      <c r="A30" s="2785" t="s">
        <v>1864</v>
      </c>
      <c r="B30" s="2785"/>
      <c r="C30" s="2785"/>
      <c r="D30" s="2785"/>
      <c r="E30" s="2785"/>
      <c r="F30" s="2785"/>
      <c r="G30" s="2785"/>
      <c r="H30" s="2785"/>
      <c r="I30" s="2785"/>
      <c r="J30" s="2785"/>
      <c r="K30" s="2785"/>
      <c r="L30" s="2785"/>
      <c r="M30" s="2785"/>
      <c r="N30" s="2785"/>
      <c r="O30" s="2785"/>
      <c r="P30" s="2785"/>
      <c r="Q30" s="2785"/>
      <c r="R30" s="2785"/>
      <c r="S30" s="2785"/>
      <c r="T30" s="2785"/>
      <c r="U30" s="2785"/>
      <c r="V30" s="2785"/>
    </row>
    <row r="31" spans="1:22" x14ac:dyDescent="0.2">
      <c r="A31" s="2785" t="s">
        <v>1855</v>
      </c>
      <c r="B31" s="2785"/>
      <c r="C31" s="2785"/>
      <c r="D31" s="2785"/>
      <c r="E31" s="2785"/>
      <c r="F31" s="2785"/>
      <c r="G31" s="2785"/>
      <c r="H31" s="2785"/>
      <c r="I31" s="2785"/>
      <c r="J31" s="2785"/>
      <c r="K31" s="2785"/>
      <c r="L31" s="2785"/>
      <c r="M31" s="2785"/>
      <c r="N31" s="2785"/>
      <c r="O31" s="2785"/>
      <c r="P31" s="2785"/>
      <c r="Q31" s="2785"/>
      <c r="R31" s="2785"/>
      <c r="S31" s="2785"/>
      <c r="T31" s="2785"/>
      <c r="U31" s="2785"/>
      <c r="V31" s="2785"/>
    </row>
    <row r="33" spans="2:21" x14ac:dyDescent="0.2">
      <c r="B33" s="3258" t="s">
        <v>605</v>
      </c>
      <c r="C33" s="2911" t="s">
        <v>1865</v>
      </c>
      <c r="D33" s="2911"/>
      <c r="E33" s="2911"/>
      <c r="F33" s="2911"/>
      <c r="G33" s="2911"/>
      <c r="H33" s="2911"/>
      <c r="I33" s="2911"/>
      <c r="J33" s="2911"/>
      <c r="K33" s="2911"/>
      <c r="L33" s="2911"/>
      <c r="M33" s="2911"/>
      <c r="N33" s="2911"/>
      <c r="O33" s="2911"/>
      <c r="P33" s="2911"/>
      <c r="Q33" s="2911"/>
      <c r="R33" s="3260"/>
      <c r="S33" s="2814" t="s">
        <v>1816</v>
      </c>
      <c r="T33" s="2815"/>
      <c r="U33" s="2816"/>
    </row>
    <row r="34" spans="2:21" ht="30" customHeight="1" x14ac:dyDescent="0.2">
      <c r="B34" s="3259"/>
      <c r="C34" s="2915"/>
      <c r="D34" s="2915"/>
      <c r="E34" s="2915"/>
      <c r="F34" s="2915"/>
      <c r="G34" s="2915"/>
      <c r="H34" s="2915"/>
      <c r="I34" s="2915"/>
      <c r="J34" s="2915"/>
      <c r="K34" s="2915"/>
      <c r="L34" s="2915"/>
      <c r="M34" s="2915"/>
      <c r="N34" s="2915"/>
      <c r="O34" s="2915"/>
      <c r="P34" s="2915"/>
      <c r="Q34" s="2915"/>
      <c r="R34" s="3261"/>
      <c r="S34" s="2817"/>
      <c r="T34" s="2818"/>
      <c r="U34" s="2819"/>
    </row>
    <row r="35" spans="2:21" x14ac:dyDescent="0.2">
      <c r="B35" s="3258" t="s">
        <v>607</v>
      </c>
      <c r="C35" s="2911" t="s">
        <v>1866</v>
      </c>
      <c r="D35" s="2911"/>
      <c r="E35" s="2911"/>
      <c r="F35" s="2911"/>
      <c r="G35" s="2911"/>
      <c r="H35" s="2911"/>
      <c r="I35" s="2911"/>
      <c r="J35" s="2911"/>
      <c r="K35" s="2911"/>
      <c r="L35" s="2911"/>
      <c r="M35" s="2911"/>
      <c r="N35" s="2911"/>
      <c r="O35" s="2911"/>
      <c r="P35" s="2911"/>
      <c r="Q35" s="2911"/>
      <c r="R35" s="3260"/>
      <c r="S35" s="2814" t="s">
        <v>1816</v>
      </c>
      <c r="T35" s="2815"/>
      <c r="U35" s="2816"/>
    </row>
    <row r="36" spans="2:21" x14ac:dyDescent="0.2">
      <c r="B36" s="3259"/>
      <c r="C36" s="2915"/>
      <c r="D36" s="2915"/>
      <c r="E36" s="2915"/>
      <c r="F36" s="2915"/>
      <c r="G36" s="2915"/>
      <c r="H36" s="2915"/>
      <c r="I36" s="2915"/>
      <c r="J36" s="2915"/>
      <c r="K36" s="2915"/>
      <c r="L36" s="2915"/>
      <c r="M36" s="2915"/>
      <c r="N36" s="2915"/>
      <c r="O36" s="2915"/>
      <c r="P36" s="2915"/>
      <c r="Q36" s="2915"/>
      <c r="R36" s="3261"/>
      <c r="S36" s="2817"/>
      <c r="T36" s="2818"/>
      <c r="U36" s="2819"/>
    </row>
  </sheetData>
  <mergeCells count="38">
    <mergeCell ref="A2:V2"/>
    <mergeCell ref="A3:V3"/>
    <mergeCell ref="B7:J7"/>
    <mergeCell ref="K7:U7"/>
    <mergeCell ref="B8:J8"/>
    <mergeCell ref="K8:L8"/>
    <mergeCell ref="M8:N8"/>
    <mergeCell ref="P8:Q8"/>
    <mergeCell ref="S8:T8"/>
    <mergeCell ref="B10:J10"/>
    <mergeCell ref="K10:L10"/>
    <mergeCell ref="M10:N10"/>
    <mergeCell ref="P10:Q10"/>
    <mergeCell ref="S10:T10"/>
    <mergeCell ref="B9:J9"/>
    <mergeCell ref="K9:L9"/>
    <mergeCell ref="M9:N9"/>
    <mergeCell ref="P9:Q9"/>
    <mergeCell ref="S9:T9"/>
    <mergeCell ref="B12:J12"/>
    <mergeCell ref="K12:L12"/>
    <mergeCell ref="M12:N12"/>
    <mergeCell ref="P12:Q12"/>
    <mergeCell ref="S12:T12"/>
    <mergeCell ref="B11:J11"/>
    <mergeCell ref="K11:L11"/>
    <mergeCell ref="M11:N11"/>
    <mergeCell ref="P11:Q11"/>
    <mergeCell ref="S11:T11"/>
    <mergeCell ref="B35:B36"/>
    <mergeCell ref="C35:R36"/>
    <mergeCell ref="S35:U36"/>
    <mergeCell ref="B13:V14"/>
    <mergeCell ref="A30:V30"/>
    <mergeCell ref="A31:V31"/>
    <mergeCell ref="B33:B34"/>
    <mergeCell ref="C33:R34"/>
    <mergeCell ref="S33:U34"/>
  </mergeCells>
  <phoneticPr fontId="10"/>
  <printOptions horizontalCentered="1"/>
  <pageMargins left="0.39370078740157483" right="0.39370078740157483" top="0.39370078740157483" bottom="0" header="0.19685039370078741" footer="0.51181102362204722"/>
  <pageSetup paperSize="9" orientation="portrait"/>
  <headerFooter>
    <oddHeader xml:space="preserve">&amp;R＜参考様式15＞
</oddHeader>
  </headerFooter>
  <rowBreaks count="1" manualBreakCount="1">
    <brk id="37"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77</vt:i4>
      </vt:variant>
      <vt:variant>
        <vt:lpstr>名前付き一覧</vt:lpstr>
      </vt:variant>
      <vt:variant>
        <vt:i4>96</vt:i4>
      </vt:variant>
    </vt:vector>
  </HeadingPairs>
  <TitlesOfParts>
    <vt:vector size="173" baseType="lpstr">
      <vt:lpstr>加算様式２（医療院＋療養SS）</vt:lpstr>
      <vt:lpstr>加算様式２（老健＋療養SS）</vt:lpstr>
      <vt:lpstr>【R6.5月まで】加算様式２（GH）</vt:lpstr>
      <vt:lpstr>【R6.5月まで】加算様式２（地密特定）</vt:lpstr>
      <vt:lpstr>【R6.5月まで】加算様式２（特定）</vt:lpstr>
      <vt:lpstr>【R6.5月まで】加算様式２（SS）</vt:lpstr>
      <vt:lpstr>【R6.5月まで】加算様式２（特養）</vt:lpstr>
      <vt:lpstr>チェック表</vt:lpstr>
      <vt:lpstr>届出書 別紙3－2</vt:lpstr>
      <vt:lpstr>別紙1-3 </vt:lpstr>
      <vt:lpstr>備考1-3</vt:lpstr>
      <vt:lpstr>【結合済】別紙１－２</vt:lpstr>
      <vt:lpstr>【結合済】備考（1－2）</vt:lpstr>
      <vt:lpstr>【結合済】別紙１－３</vt:lpstr>
      <vt:lpstr>【結合済】備考（1－3）</vt:lpstr>
      <vt:lpstr>別紙４</vt:lpstr>
      <vt:lpstr>別紙５</vt:lpstr>
      <vt:lpstr>別紙5－2</vt:lpstr>
      <vt:lpstr>別紙</vt:lpstr>
      <vt:lpstr>別紙７</vt:lpstr>
      <vt:lpstr>別紙７－２</vt:lpstr>
      <vt:lpstr>別紙７－３</vt:lpstr>
      <vt:lpstr>別紙11</vt:lpstr>
      <vt:lpstr>別紙12－2</vt:lpstr>
      <vt:lpstr>別紙13</vt:lpstr>
      <vt:lpstr>別紙14－4</vt:lpstr>
      <vt:lpstr>別紙14－6</vt:lpstr>
      <vt:lpstr>別紙21</vt:lpstr>
      <vt:lpstr>別紙25</vt:lpstr>
      <vt:lpstr>別紙25－2</vt:lpstr>
      <vt:lpstr>別紙26</vt:lpstr>
      <vt:lpstr>別紙27</vt:lpstr>
      <vt:lpstr>別紙28</vt:lpstr>
      <vt:lpstr>別紙29</vt:lpstr>
      <vt:lpstr>別紙29－2</vt:lpstr>
      <vt:lpstr>別紙29－3</vt:lpstr>
      <vt:lpstr>別紙30</vt:lpstr>
      <vt:lpstr>別紙30－2</vt:lpstr>
      <vt:lpstr>別紙31</vt:lpstr>
      <vt:lpstr>別紙32</vt:lpstr>
      <vt:lpstr>別紙32－2</vt:lpstr>
      <vt:lpstr>別紙33</vt:lpstr>
      <vt:lpstr>別紙34</vt:lpstr>
      <vt:lpstr>別紙34－2</vt:lpstr>
      <vt:lpstr>別紙35</vt:lpstr>
      <vt:lpstr>別紙37</vt:lpstr>
      <vt:lpstr>別紙37－2</vt:lpstr>
      <vt:lpstr>別紙38</vt:lpstr>
      <vt:lpstr>別紙39</vt:lpstr>
      <vt:lpstr>別紙40</vt:lpstr>
      <vt:lpstr>別紙41</vt:lpstr>
      <vt:lpstr>別紙46</vt:lpstr>
      <vt:lpstr>別紙47</vt:lpstr>
      <vt:lpstr>別紙48</vt:lpstr>
      <vt:lpstr>別紙48－2</vt:lpstr>
      <vt:lpstr>参考様式2-1</vt:lpstr>
      <vt:lpstr>参考様式３</vt:lpstr>
      <vt:lpstr>参考様式４</vt:lpstr>
      <vt:lpstr>参考様式32</vt:lpstr>
      <vt:lpstr>参考様式５</vt:lpstr>
      <vt:lpstr>参考様式６</vt:lpstr>
      <vt:lpstr>参考様式７</vt:lpstr>
      <vt:lpstr>参考様式９</vt:lpstr>
      <vt:lpstr>参考様式10</vt:lpstr>
      <vt:lpstr>参考様式11</vt: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参考様式12</vt:lpstr>
      <vt:lpstr>参考様式14</vt:lpstr>
      <vt:lpstr>参考様式15（短期）</vt:lpstr>
      <vt:lpstr>参考様式15（入院体制）</vt:lpstr>
      <vt:lpstr>'シフト記号表（従来型・ユニット型共通）'!【記載例】シフト記号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'【R6.5月まで】加算様式２（GH）'!Print_Area</vt:lpstr>
      <vt:lpstr>'【R6.5月まで】加算様式２（SS）'!Print_Area</vt:lpstr>
      <vt:lpstr>'【R6.5月まで】加算様式２（地密特定）'!Print_Area</vt:lpstr>
      <vt:lpstr>'【R6.5月まで】加算様式２（特定）'!Print_Area</vt:lpstr>
      <vt:lpstr>'【R6.5月まで】加算様式２（特養）'!Print_Area</vt:lpstr>
      <vt:lpstr>'【記載例】（ユニット型）'!Print_Area</vt:lpstr>
      <vt:lpstr>'【記載例】シフト記号表（勤務時間帯）'!Print_Area</vt:lpstr>
      <vt:lpstr>'【結合済】備考（1－2）'!Print_Area</vt:lpstr>
      <vt:lpstr>'【結合済】備考（1－3）'!Print_Area</vt:lpstr>
      <vt:lpstr>'【結合済】別紙１－３'!Print_Area</vt:lpstr>
      <vt:lpstr>'シフト記号表（従来型・ユニット型共通）'!Print_Area</vt:lpstr>
      <vt:lpstr>チェック表!Print_Area</vt:lpstr>
      <vt:lpstr>'加算様式２（医療院＋療養SS）'!Print_Area</vt:lpstr>
      <vt:lpstr>'加算様式２（老健＋療養SS）'!Print_Area</vt:lpstr>
      <vt:lpstr>参考様式10!Print_Area</vt:lpstr>
      <vt:lpstr>参考様式11!Print_Area</vt:lpstr>
      <vt:lpstr>参考様式12!Print_Area</vt:lpstr>
      <vt:lpstr>参考様式14!Print_Area</vt:lpstr>
      <vt:lpstr>'参考様式15（短期）'!Print_Area</vt:lpstr>
      <vt:lpstr>'参考様式15（入院体制）'!Print_Area</vt:lpstr>
      <vt:lpstr>'参考様式2-1'!Print_Area</vt:lpstr>
      <vt:lpstr>参考様式３!Print_Area</vt:lpstr>
      <vt:lpstr>参考様式４!Print_Area</vt:lpstr>
      <vt:lpstr>参考様式５!Print_Area</vt:lpstr>
      <vt:lpstr>参考様式６!Print_Area</vt:lpstr>
      <vt:lpstr>参考様式９!Print_Area</vt:lpstr>
      <vt:lpstr>'届出書 別紙3－2'!Print_Area</vt:lpstr>
      <vt:lpstr>'備考1-3'!Print_Area</vt:lpstr>
      <vt:lpstr>別紙!Print_Area</vt:lpstr>
      <vt:lpstr>別紙11!Print_Area</vt:lpstr>
      <vt:lpstr>'別紙12－2'!Print_Area</vt:lpstr>
      <vt:lpstr>別紙13!Print_Area</vt:lpstr>
      <vt:lpstr>'別紙1-3 '!Print_Area</vt:lpstr>
      <vt:lpstr>'別紙14－4'!Print_Area</vt:lpstr>
      <vt:lpstr>'別紙14－6'!Print_Area</vt:lpstr>
      <vt:lpstr>別紙21!Print_Area</vt:lpstr>
      <vt:lpstr>別紙25!Print_Area</vt:lpstr>
      <vt:lpstr>'別紙25－2'!Print_Area</vt:lpstr>
      <vt:lpstr>別紙26!Print_Area</vt:lpstr>
      <vt:lpstr>別紙27!Print_Area</vt:lpstr>
      <vt:lpstr>別紙28!Print_Area</vt:lpstr>
      <vt:lpstr>別紙29!Print_Area</vt:lpstr>
      <vt:lpstr>'別紙29－2'!Print_Area</vt:lpstr>
      <vt:lpstr>'別紙29－3'!Print_Area</vt:lpstr>
      <vt:lpstr>別紙30!Print_Area</vt:lpstr>
      <vt:lpstr>'別紙30－2'!Print_Area</vt:lpstr>
      <vt:lpstr>別紙31!Print_Area</vt:lpstr>
      <vt:lpstr>別紙32!Print_Area</vt:lpstr>
      <vt:lpstr>'別紙32－2'!Print_Area</vt:lpstr>
      <vt:lpstr>別紙33!Print_Area</vt:lpstr>
      <vt:lpstr>別紙34!Print_Area</vt:lpstr>
      <vt:lpstr>'別紙34－2'!Print_Area</vt:lpstr>
      <vt:lpstr>別紙35!Print_Area</vt:lpstr>
      <vt:lpstr>別紙37!Print_Area</vt:lpstr>
      <vt:lpstr>'別紙37－2'!Print_Area</vt:lpstr>
      <vt:lpstr>別紙38!Print_Area</vt:lpstr>
      <vt:lpstr>別紙39!Print_Area</vt:lpstr>
      <vt:lpstr>別紙４!Print_Area</vt:lpstr>
      <vt:lpstr>別紙41!Print_Area</vt:lpstr>
      <vt:lpstr>別紙46!Print_Area</vt:lpstr>
      <vt:lpstr>別紙47!Print_Area</vt:lpstr>
      <vt:lpstr>別紙48!Print_Area</vt:lpstr>
      <vt:lpstr>'別紙48－2'!Print_Area</vt:lpstr>
      <vt:lpstr>別紙５!Print_Area</vt:lpstr>
      <vt:lpstr>'別紙5－2'!Print_Area</vt:lpstr>
      <vt:lpstr>別紙７!Print_Area</vt:lpstr>
      <vt:lpstr>'別紙７－２'!Print_Area</vt:lpstr>
      <vt:lpstr>'別紙７－３'!Print_Area</vt:lpstr>
      <vt:lpstr>'（ユニット型）'!Print_Titles</vt:lpstr>
      <vt:lpstr>'（従来型）'!Print_Titles</vt:lpstr>
      <vt:lpstr>'【R6.5月まで】加算様式２（GH）'!Print_Titles</vt:lpstr>
      <vt:lpstr>'【R6.5月まで】加算様式２（SS）'!Print_Titles</vt:lpstr>
      <vt:lpstr>'【R6.5月まで】加算様式２（地密特定）'!Print_Titles</vt:lpstr>
      <vt:lpstr>'【R6.5月まで】加算様式２（特定）'!Print_Titles</vt:lpstr>
      <vt:lpstr>'【R6.5月まで】加算様式２（特養）'!Print_Titles</vt:lpstr>
      <vt:lpstr>'【記載例】（ユニット型）'!Print_Titles</vt:lpstr>
      <vt:lpstr>チェック表!Print_Titles</vt:lpstr>
      <vt:lpstr>'加算様式２（医療院＋療養SS）'!Print_Titles</vt:lpstr>
      <vt:lpstr>'加算様式２（老健＋療養SS）'!Print_Titles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富永　皓輝</cp:lastModifiedBy>
  <cp:revision/>
  <cp:lastPrinted>2025-02-07T02:28:02Z</cp:lastPrinted>
  <dcterms:created xsi:type="dcterms:W3CDTF">2023-01-16T02:34:32Z</dcterms:created>
  <dcterms:modified xsi:type="dcterms:W3CDTF">2026-08-19T02:36:43Z</dcterms:modified>
  <cp:category/>
  <cp:contentStatus/>
</cp:coreProperties>
</file>