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0336\Desktop\"/>
    </mc:Choice>
  </mc:AlternateContent>
  <xr:revisionPtr revIDLastSave="0" documentId="8_{146D32D0-6B15-4DF3-BDD9-79008A923CEF}" xr6:coauthVersionLast="47" xr6:coauthVersionMax="47" xr10:uidLastSave="{00000000-0000-0000-0000-000000000000}"/>
  <bookViews>
    <workbookView xWindow="-108" yWindow="-108" windowWidth="23256" windowHeight="12456" tabRatio="500" xr2:uid="{00000000-000D-0000-FFFF-FFFF00000000}"/>
  </bookViews>
  <sheets>
    <sheet name="基本情報入力シート" sheetId="1" r:id="rId1"/>
    <sheet name="別紙様式3-1（処遇改善加算　総括表）" sheetId="2" r:id="rId2"/>
    <sheet name="別紙様式3-2（処遇改善加算　個票）" sheetId="3" r:id="rId3"/>
    <sheet name="【参考】数式用" sheetId="4" state="hidden" r:id="rId4"/>
    <sheet name="【参考】数式用2" sheetId="5" state="hidden" r:id="rId5"/>
  </sheets>
  <definedNames>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iterateDelta="1E-4"/>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W48" i="4" l="1"/>
  <c r="AV48" i="4"/>
  <c r="AU48" i="4"/>
  <c r="AT48" i="4"/>
  <c r="AL48" i="4"/>
  <c r="AK48" i="4"/>
  <c r="AJ48" i="4"/>
  <c r="AI48" i="4"/>
  <c r="AW47" i="4"/>
  <c r="AV47" i="4"/>
  <c r="AU47" i="4"/>
  <c r="AT47" i="4"/>
  <c r="AL47" i="4"/>
  <c r="AK47" i="4"/>
  <c r="AJ47" i="4"/>
  <c r="AI47" i="4"/>
  <c r="AW46" i="4"/>
  <c r="AV46" i="4"/>
  <c r="AU46" i="4"/>
  <c r="AT46" i="4"/>
  <c r="AL46" i="4"/>
  <c r="AK46" i="4"/>
  <c r="AJ46" i="4"/>
  <c r="AI46" i="4"/>
  <c r="AW45" i="4"/>
  <c r="AV45" i="4"/>
  <c r="AU45" i="4"/>
  <c r="AT45" i="4"/>
  <c r="AL45" i="4"/>
  <c r="AK45" i="4"/>
  <c r="AJ45" i="4"/>
  <c r="AI45" i="4"/>
  <c r="AW44" i="4"/>
  <c r="AV44" i="4"/>
  <c r="AU44" i="4"/>
  <c r="AT44" i="4"/>
  <c r="AL44" i="4"/>
  <c r="AK44" i="4"/>
  <c r="AJ44" i="4"/>
  <c r="AI44" i="4"/>
  <c r="AW43" i="4"/>
  <c r="AV43" i="4"/>
  <c r="AU43" i="4"/>
  <c r="AT43" i="4"/>
  <c r="AL43" i="4"/>
  <c r="AK43" i="4"/>
  <c r="AJ43" i="4"/>
  <c r="AI43" i="4"/>
  <c r="AW42" i="4"/>
  <c r="AV42" i="4"/>
  <c r="AU42" i="4"/>
  <c r="AT42" i="4"/>
  <c r="AL42" i="4"/>
  <c r="AK42" i="4"/>
  <c r="AJ42" i="4"/>
  <c r="AI42" i="4"/>
  <c r="AW41" i="4"/>
  <c r="AV41" i="4"/>
  <c r="AU41" i="4"/>
  <c r="AT41" i="4"/>
  <c r="AL41" i="4"/>
  <c r="AK41" i="4"/>
  <c r="AJ41" i="4"/>
  <c r="AI41" i="4"/>
  <c r="AW40" i="4"/>
  <c r="AV40" i="4"/>
  <c r="AU40" i="4"/>
  <c r="AT40" i="4"/>
  <c r="AL40" i="4"/>
  <c r="AK40" i="4"/>
  <c r="AJ40" i="4"/>
  <c r="AI40" i="4"/>
  <c r="AW39" i="4"/>
  <c r="AV39" i="4"/>
  <c r="AU39" i="4"/>
  <c r="AT39" i="4"/>
  <c r="AL39" i="4"/>
  <c r="AK39" i="4"/>
  <c r="AJ39" i="4"/>
  <c r="AI39" i="4"/>
  <c r="AW38" i="4"/>
  <c r="AV38" i="4"/>
  <c r="AU38" i="4"/>
  <c r="AT38" i="4"/>
  <c r="AL38" i="4"/>
  <c r="AK38" i="4"/>
  <c r="AJ38" i="4"/>
  <c r="AI38" i="4"/>
  <c r="AW37" i="4"/>
  <c r="AV37" i="4"/>
  <c r="AU37" i="4"/>
  <c r="AT37" i="4"/>
  <c r="AL37" i="4"/>
  <c r="AK37" i="4"/>
  <c r="AJ37" i="4"/>
  <c r="AI37" i="4"/>
  <c r="AW36" i="4"/>
  <c r="AV36" i="4"/>
  <c r="AU36" i="4"/>
  <c r="AT36" i="4"/>
  <c r="AL36" i="4"/>
  <c r="AK36" i="4"/>
  <c r="AJ36" i="4"/>
  <c r="AI36" i="4"/>
  <c r="AW35" i="4"/>
  <c r="AV35" i="4"/>
  <c r="AU35" i="4"/>
  <c r="AT35" i="4"/>
  <c r="AL35" i="4"/>
  <c r="AK35" i="4"/>
  <c r="AJ35" i="4"/>
  <c r="AI35" i="4"/>
  <c r="AW34" i="4"/>
  <c r="AV34" i="4"/>
  <c r="AU34" i="4"/>
  <c r="AT34" i="4"/>
  <c r="AL34" i="4"/>
  <c r="AK34" i="4"/>
  <c r="AJ34" i="4"/>
  <c r="AI34" i="4"/>
  <c r="AW33" i="4"/>
  <c r="AV33" i="4"/>
  <c r="AU33" i="4"/>
  <c r="AT33" i="4"/>
  <c r="AL33" i="4"/>
  <c r="AK33" i="4"/>
  <c r="AJ33" i="4"/>
  <c r="AI33" i="4"/>
  <c r="AW32" i="4"/>
  <c r="AV32" i="4"/>
  <c r="AU32" i="4"/>
  <c r="AT32" i="4"/>
  <c r="AL32" i="4"/>
  <c r="AK32" i="4"/>
  <c r="AJ32" i="4"/>
  <c r="AI32" i="4"/>
  <c r="AW31" i="4"/>
  <c r="AV31" i="4"/>
  <c r="AU31" i="4"/>
  <c r="AT31" i="4"/>
  <c r="AL31" i="4"/>
  <c r="AK31" i="4"/>
  <c r="AJ31" i="4"/>
  <c r="AI31" i="4"/>
  <c r="AW30" i="4"/>
  <c r="AV30" i="4"/>
  <c r="AU30" i="4"/>
  <c r="AT30" i="4"/>
  <c r="AL30" i="4"/>
  <c r="AK30" i="4"/>
  <c r="AJ30" i="4"/>
  <c r="AI30" i="4"/>
  <c r="AW29" i="4"/>
  <c r="AV29" i="4"/>
  <c r="AU29" i="4"/>
  <c r="AT29" i="4"/>
  <c r="AL29" i="4"/>
  <c r="AK29" i="4"/>
  <c r="AJ29" i="4"/>
  <c r="AI29" i="4"/>
  <c r="AW28" i="4"/>
  <c r="AV28" i="4"/>
  <c r="AU28" i="4"/>
  <c r="AT28" i="4"/>
  <c r="AL28" i="4"/>
  <c r="AK28" i="4"/>
  <c r="AJ28" i="4"/>
  <c r="AI28" i="4"/>
  <c r="AW27" i="4"/>
  <c r="AV27" i="4"/>
  <c r="AU27" i="4"/>
  <c r="AT27" i="4"/>
  <c r="AL27" i="4"/>
  <c r="AK27" i="4"/>
  <c r="AJ27" i="4"/>
  <c r="AI27" i="4"/>
  <c r="AW26" i="4"/>
  <c r="AV26" i="4"/>
  <c r="AU26" i="4"/>
  <c r="AT26" i="4"/>
  <c r="AL26" i="4"/>
  <c r="AK26" i="4"/>
  <c r="AJ26" i="4"/>
  <c r="AI26" i="4"/>
  <c r="AW25" i="4"/>
  <c r="AV25" i="4"/>
  <c r="AU25" i="4"/>
  <c r="AT25" i="4"/>
  <c r="AL25" i="4"/>
  <c r="AK25" i="4"/>
  <c r="AJ25" i="4"/>
  <c r="AI25" i="4"/>
  <c r="AW24" i="4"/>
  <c r="AV24" i="4"/>
  <c r="AU24" i="4"/>
  <c r="AT24" i="4"/>
  <c r="AL24" i="4"/>
  <c r="AK24" i="4"/>
  <c r="AJ24" i="4"/>
  <c r="AI24" i="4"/>
  <c r="AW23" i="4"/>
  <c r="AV23" i="4"/>
  <c r="AU23" i="4"/>
  <c r="AT23" i="4"/>
  <c r="AL23" i="4"/>
  <c r="AK23" i="4"/>
  <c r="AJ23" i="4"/>
  <c r="AI23" i="4"/>
  <c r="AW22" i="4"/>
  <c r="AV22" i="4"/>
  <c r="AU22" i="4"/>
  <c r="AT22" i="4"/>
  <c r="AL22" i="4"/>
  <c r="AK22" i="4"/>
  <c r="AJ22" i="4"/>
  <c r="AI22" i="4"/>
  <c r="AW21" i="4"/>
  <c r="AV21" i="4"/>
  <c r="AU21" i="4"/>
  <c r="AT21" i="4"/>
  <c r="AL21" i="4"/>
  <c r="AK21" i="4"/>
  <c r="AJ21" i="4"/>
  <c r="AI21" i="4"/>
  <c r="AW20" i="4"/>
  <c r="AV20" i="4"/>
  <c r="AU20" i="4"/>
  <c r="AT20" i="4"/>
  <c r="AL20" i="4"/>
  <c r="AK20" i="4"/>
  <c r="AJ20" i="4"/>
  <c r="AI20" i="4"/>
  <c r="AW19" i="4"/>
  <c r="AV19" i="4"/>
  <c r="AU19" i="4"/>
  <c r="AT19" i="4"/>
  <c r="AL19" i="4"/>
  <c r="AK19" i="4"/>
  <c r="AJ19" i="4"/>
  <c r="AI19" i="4"/>
  <c r="AW18" i="4"/>
  <c r="AV18" i="4"/>
  <c r="AU18" i="4"/>
  <c r="AT18" i="4"/>
  <c r="AL18" i="4"/>
  <c r="AK18" i="4"/>
  <c r="AJ18" i="4"/>
  <c r="AI18" i="4"/>
  <c r="AW17" i="4"/>
  <c r="AV17" i="4"/>
  <c r="AU17" i="4"/>
  <c r="AT17" i="4"/>
  <c r="AL17" i="4"/>
  <c r="AK17" i="4"/>
  <c r="AJ17" i="4"/>
  <c r="AI17" i="4"/>
  <c r="AW16" i="4"/>
  <c r="AV16" i="4"/>
  <c r="AU16" i="4"/>
  <c r="AT16" i="4"/>
  <c r="AL16" i="4"/>
  <c r="AK16" i="4"/>
  <c r="AJ16" i="4"/>
  <c r="AI16" i="4"/>
  <c r="AW15" i="4"/>
  <c r="AV15" i="4"/>
  <c r="AU15" i="4"/>
  <c r="AT15" i="4"/>
  <c r="AL15" i="4"/>
  <c r="AK15" i="4"/>
  <c r="AJ15" i="4"/>
  <c r="AI15" i="4"/>
  <c r="AW14" i="4"/>
  <c r="AV14" i="4"/>
  <c r="AU14" i="4"/>
  <c r="AT14" i="4"/>
  <c r="AL14" i="4"/>
  <c r="AK14" i="4"/>
  <c r="AJ14" i="4"/>
  <c r="AI14" i="4"/>
  <c r="AW13" i="4"/>
  <c r="AV13" i="4"/>
  <c r="AU13" i="4"/>
  <c r="AT13" i="4"/>
  <c r="AL13" i="4"/>
  <c r="AK13" i="4"/>
  <c r="AJ13" i="4"/>
  <c r="AI13" i="4"/>
  <c r="AW12" i="4"/>
  <c r="AV12" i="4"/>
  <c r="AU12" i="4"/>
  <c r="AT12" i="4"/>
  <c r="AL12" i="4"/>
  <c r="AK12" i="4"/>
  <c r="AJ12" i="4"/>
  <c r="AI12" i="4"/>
  <c r="AW11" i="4"/>
  <c r="AV11" i="4"/>
  <c r="AU11" i="4"/>
  <c r="AT11" i="4"/>
  <c r="AL11" i="4"/>
  <c r="AK11" i="4"/>
  <c r="AJ11" i="4"/>
  <c r="AI11" i="4"/>
  <c r="AW10" i="4"/>
  <c r="AV10" i="4"/>
  <c r="AU10" i="4"/>
  <c r="AT10" i="4"/>
  <c r="AL10" i="4"/>
  <c r="AK10" i="4"/>
  <c r="AJ10" i="4"/>
  <c r="AI10" i="4"/>
  <c r="AW9" i="4"/>
  <c r="AV9" i="4"/>
  <c r="AU9" i="4"/>
  <c r="AT9" i="4"/>
  <c r="AL9" i="4"/>
  <c r="AK9" i="4"/>
  <c r="AJ9" i="4"/>
  <c r="AI9" i="4"/>
  <c r="AW8" i="4"/>
  <c r="AV8" i="4"/>
  <c r="AU8" i="4"/>
  <c r="AT8" i="4"/>
  <c r="AL8" i="4"/>
  <c r="AK8" i="4"/>
  <c r="AJ8" i="4"/>
  <c r="AI8" i="4"/>
  <c r="AW7" i="4"/>
  <c r="AV7" i="4"/>
  <c r="AU7" i="4"/>
  <c r="AT7" i="4"/>
  <c r="AL7" i="4"/>
  <c r="AK7" i="4"/>
  <c r="AJ7" i="4"/>
  <c r="AI7" i="4"/>
  <c r="AW6" i="4"/>
  <c r="AV6" i="4"/>
  <c r="AU6" i="4"/>
  <c r="AT6" i="4"/>
  <c r="AL6" i="4"/>
  <c r="AK6" i="4"/>
  <c r="AJ6" i="4"/>
  <c r="AI6" i="4"/>
  <c r="AW5" i="4"/>
  <c r="AV5" i="4"/>
  <c r="AU5" i="4"/>
  <c r="AT5" i="4"/>
  <c r="AL5" i="4"/>
  <c r="AK5" i="4"/>
  <c r="AJ5" i="4"/>
  <c r="AI5" i="4"/>
  <c r="AJ113" i="3"/>
  <c r="AI113" i="3"/>
  <c r="N113" i="3"/>
  <c r="M113" i="3"/>
  <c r="L113" i="3"/>
  <c r="K113" i="3"/>
  <c r="J113" i="3"/>
  <c r="B113" i="3"/>
  <c r="AJ112" i="3"/>
  <c r="AI112" i="3"/>
  <c r="N112" i="3"/>
  <c r="M112" i="3"/>
  <c r="L112" i="3"/>
  <c r="K112" i="3"/>
  <c r="J112" i="3"/>
  <c r="B112" i="3"/>
  <c r="AJ111" i="3"/>
  <c r="AI111" i="3"/>
  <c r="N111" i="3"/>
  <c r="M111" i="3"/>
  <c r="L111" i="3"/>
  <c r="K111" i="3"/>
  <c r="J111" i="3"/>
  <c r="B111" i="3"/>
  <c r="AJ110" i="3"/>
  <c r="AI110" i="3"/>
  <c r="N110" i="3"/>
  <c r="M110" i="3"/>
  <c r="L110" i="3"/>
  <c r="K110" i="3"/>
  <c r="J110" i="3"/>
  <c r="B110" i="3"/>
  <c r="AJ109" i="3"/>
  <c r="AI109" i="3"/>
  <c r="N109" i="3"/>
  <c r="M109" i="3"/>
  <c r="L109" i="3"/>
  <c r="K109" i="3"/>
  <c r="J109" i="3"/>
  <c r="B109" i="3"/>
  <c r="AJ108" i="3"/>
  <c r="AI108" i="3"/>
  <c r="N108" i="3"/>
  <c r="M108" i="3"/>
  <c r="L108" i="3"/>
  <c r="K108" i="3"/>
  <c r="J108" i="3"/>
  <c r="B108" i="3"/>
  <c r="AJ107" i="3"/>
  <c r="AI107" i="3"/>
  <c r="N107" i="3"/>
  <c r="M107" i="3"/>
  <c r="L107" i="3"/>
  <c r="K107" i="3"/>
  <c r="J107" i="3"/>
  <c r="B107" i="3"/>
  <c r="AJ106" i="3"/>
  <c r="AI106" i="3"/>
  <c r="N106" i="3"/>
  <c r="M106" i="3"/>
  <c r="L106" i="3"/>
  <c r="K106" i="3"/>
  <c r="J106" i="3"/>
  <c r="B106" i="3"/>
  <c r="AJ105" i="3"/>
  <c r="AI105" i="3"/>
  <c r="N105" i="3"/>
  <c r="M105" i="3"/>
  <c r="L105" i="3"/>
  <c r="K105" i="3"/>
  <c r="J105" i="3"/>
  <c r="B105" i="3"/>
  <c r="AJ104" i="3"/>
  <c r="AI104" i="3"/>
  <c r="N104" i="3"/>
  <c r="M104" i="3"/>
  <c r="L104" i="3"/>
  <c r="K104" i="3"/>
  <c r="J104" i="3"/>
  <c r="B104" i="3"/>
  <c r="AJ103" i="3"/>
  <c r="AI103" i="3"/>
  <c r="N103" i="3"/>
  <c r="M103" i="3"/>
  <c r="L103" i="3"/>
  <c r="K103" i="3"/>
  <c r="J103" i="3"/>
  <c r="B103" i="3"/>
  <c r="AJ102" i="3"/>
  <c r="AI102" i="3"/>
  <c r="N102" i="3"/>
  <c r="M102" i="3"/>
  <c r="L102" i="3"/>
  <c r="K102" i="3"/>
  <c r="J102" i="3"/>
  <c r="B102" i="3"/>
  <c r="AJ101" i="3"/>
  <c r="AI101" i="3"/>
  <c r="N101" i="3"/>
  <c r="M101" i="3"/>
  <c r="L101" i="3"/>
  <c r="K101" i="3"/>
  <c r="J101" i="3"/>
  <c r="B101" i="3"/>
  <c r="AJ100" i="3"/>
  <c r="AI100" i="3"/>
  <c r="N100" i="3"/>
  <c r="M100" i="3"/>
  <c r="L100" i="3"/>
  <c r="K100" i="3"/>
  <c r="J100" i="3"/>
  <c r="B100" i="3"/>
  <c r="AJ99" i="3"/>
  <c r="AI99" i="3"/>
  <c r="N99" i="3"/>
  <c r="M99" i="3"/>
  <c r="L99" i="3"/>
  <c r="K99" i="3"/>
  <c r="J99" i="3"/>
  <c r="B99" i="3"/>
  <c r="AJ98" i="3"/>
  <c r="AI98" i="3"/>
  <c r="N98" i="3"/>
  <c r="M98" i="3"/>
  <c r="L98" i="3"/>
  <c r="K98" i="3"/>
  <c r="J98" i="3"/>
  <c r="B98" i="3"/>
  <c r="AJ97" i="3"/>
  <c r="AI97" i="3"/>
  <c r="N97" i="3"/>
  <c r="M97" i="3"/>
  <c r="L97" i="3"/>
  <c r="K97" i="3"/>
  <c r="J97" i="3"/>
  <c r="B97" i="3"/>
  <c r="AJ96" i="3"/>
  <c r="AI96" i="3"/>
  <c r="N96" i="3"/>
  <c r="M96" i="3"/>
  <c r="L96" i="3"/>
  <c r="K96" i="3"/>
  <c r="J96" i="3"/>
  <c r="B96" i="3"/>
  <c r="AJ95" i="3"/>
  <c r="AI95" i="3"/>
  <c r="N95" i="3"/>
  <c r="M95" i="3"/>
  <c r="L95" i="3"/>
  <c r="K95" i="3"/>
  <c r="J95" i="3"/>
  <c r="B95" i="3"/>
  <c r="AJ94" i="3"/>
  <c r="AI94" i="3"/>
  <c r="N94" i="3"/>
  <c r="M94" i="3"/>
  <c r="L94" i="3"/>
  <c r="K94" i="3"/>
  <c r="J94" i="3"/>
  <c r="B94" i="3"/>
  <c r="AJ93" i="3"/>
  <c r="AI93" i="3"/>
  <c r="N93" i="3"/>
  <c r="M93" i="3"/>
  <c r="L93" i="3"/>
  <c r="K93" i="3"/>
  <c r="J93" i="3"/>
  <c r="B93" i="3"/>
  <c r="AJ92" i="3"/>
  <c r="AI92" i="3"/>
  <c r="N92" i="3"/>
  <c r="M92" i="3"/>
  <c r="L92" i="3"/>
  <c r="K92" i="3"/>
  <c r="J92" i="3"/>
  <c r="B92" i="3"/>
  <c r="AJ91" i="3"/>
  <c r="AI91" i="3"/>
  <c r="N91" i="3"/>
  <c r="M91" i="3"/>
  <c r="L91" i="3"/>
  <c r="K91" i="3"/>
  <c r="J91" i="3"/>
  <c r="B91" i="3"/>
  <c r="AJ90" i="3"/>
  <c r="AI90" i="3"/>
  <c r="N90" i="3"/>
  <c r="M90" i="3"/>
  <c r="L90" i="3"/>
  <c r="K90" i="3"/>
  <c r="J90" i="3"/>
  <c r="B90" i="3"/>
  <c r="AJ89" i="3"/>
  <c r="AI89" i="3"/>
  <c r="N89" i="3"/>
  <c r="M89" i="3"/>
  <c r="L89" i="3"/>
  <c r="K89" i="3"/>
  <c r="J89" i="3"/>
  <c r="B89" i="3"/>
  <c r="AJ88" i="3"/>
  <c r="AI88" i="3"/>
  <c r="N88" i="3"/>
  <c r="M88" i="3"/>
  <c r="L88" i="3"/>
  <c r="K88" i="3"/>
  <c r="J88" i="3"/>
  <c r="B88" i="3"/>
  <c r="AJ87" i="3"/>
  <c r="AI87" i="3"/>
  <c r="N87" i="3"/>
  <c r="M87" i="3"/>
  <c r="L87" i="3"/>
  <c r="K87" i="3"/>
  <c r="J87" i="3"/>
  <c r="B87" i="3"/>
  <c r="AJ86" i="3"/>
  <c r="AI86" i="3"/>
  <c r="N86" i="3"/>
  <c r="M86" i="3"/>
  <c r="L86" i="3"/>
  <c r="K86" i="3"/>
  <c r="J86" i="3"/>
  <c r="B86" i="3"/>
  <c r="AJ85" i="3"/>
  <c r="AI85" i="3"/>
  <c r="N85" i="3"/>
  <c r="M85" i="3"/>
  <c r="L85" i="3"/>
  <c r="K85" i="3"/>
  <c r="J85" i="3"/>
  <c r="B85" i="3"/>
  <c r="AJ84" i="3"/>
  <c r="AI84" i="3"/>
  <c r="N84" i="3"/>
  <c r="M84" i="3"/>
  <c r="L84" i="3"/>
  <c r="K84" i="3"/>
  <c r="J84" i="3"/>
  <c r="B84" i="3"/>
  <c r="AJ83" i="3"/>
  <c r="AI83" i="3"/>
  <c r="N83" i="3"/>
  <c r="M83" i="3"/>
  <c r="L83" i="3"/>
  <c r="K83" i="3"/>
  <c r="J83" i="3"/>
  <c r="B83" i="3"/>
  <c r="AJ82" i="3"/>
  <c r="AI82" i="3"/>
  <c r="N82" i="3"/>
  <c r="M82" i="3"/>
  <c r="L82" i="3"/>
  <c r="K82" i="3"/>
  <c r="J82" i="3"/>
  <c r="B82" i="3"/>
  <c r="AJ81" i="3"/>
  <c r="AI81" i="3"/>
  <c r="N81" i="3"/>
  <c r="M81" i="3"/>
  <c r="L81" i="3"/>
  <c r="K81" i="3"/>
  <c r="J81" i="3"/>
  <c r="B81" i="3"/>
  <c r="AJ80" i="3"/>
  <c r="AI80" i="3"/>
  <c r="N80" i="3"/>
  <c r="M80" i="3"/>
  <c r="L80" i="3"/>
  <c r="K80" i="3"/>
  <c r="J80" i="3"/>
  <c r="B80" i="3"/>
  <c r="AJ79" i="3"/>
  <c r="AI79" i="3"/>
  <c r="N79" i="3"/>
  <c r="M79" i="3"/>
  <c r="L79" i="3"/>
  <c r="K79" i="3"/>
  <c r="J79" i="3"/>
  <c r="B79" i="3"/>
  <c r="AJ78" i="3"/>
  <c r="AI78" i="3"/>
  <c r="N78" i="3"/>
  <c r="M78" i="3"/>
  <c r="L78" i="3"/>
  <c r="K78" i="3"/>
  <c r="J78" i="3"/>
  <c r="B78" i="3"/>
  <c r="AJ77" i="3"/>
  <c r="AI77" i="3"/>
  <c r="N77" i="3"/>
  <c r="M77" i="3"/>
  <c r="L77" i="3"/>
  <c r="K77" i="3"/>
  <c r="J77" i="3"/>
  <c r="B77" i="3"/>
  <c r="AJ76" i="3"/>
  <c r="AI76" i="3"/>
  <c r="N76" i="3"/>
  <c r="M76" i="3"/>
  <c r="L76" i="3"/>
  <c r="K76" i="3"/>
  <c r="J76" i="3"/>
  <c r="B76" i="3"/>
  <c r="AJ75" i="3"/>
  <c r="AI75" i="3"/>
  <c r="N75" i="3"/>
  <c r="M75" i="3"/>
  <c r="L75" i="3"/>
  <c r="K75" i="3"/>
  <c r="J75" i="3"/>
  <c r="B75" i="3"/>
  <c r="AJ74" i="3"/>
  <c r="AI74" i="3"/>
  <c r="N74" i="3"/>
  <c r="M74" i="3"/>
  <c r="L74" i="3"/>
  <c r="K74" i="3"/>
  <c r="J74" i="3"/>
  <c r="B74" i="3"/>
  <c r="AJ73" i="3"/>
  <c r="AI73" i="3"/>
  <c r="N73" i="3"/>
  <c r="M73" i="3"/>
  <c r="L73" i="3"/>
  <c r="K73" i="3"/>
  <c r="J73" i="3"/>
  <c r="B73" i="3"/>
  <c r="AJ72" i="3"/>
  <c r="AI72" i="3"/>
  <c r="N72" i="3"/>
  <c r="M72" i="3"/>
  <c r="L72" i="3"/>
  <c r="K72" i="3"/>
  <c r="J72" i="3"/>
  <c r="B72" i="3"/>
  <c r="AJ71" i="3"/>
  <c r="AI71" i="3"/>
  <c r="N71" i="3"/>
  <c r="M71" i="3"/>
  <c r="L71" i="3"/>
  <c r="K71" i="3"/>
  <c r="J71" i="3"/>
  <c r="B71" i="3"/>
  <c r="AJ70" i="3"/>
  <c r="AI70" i="3"/>
  <c r="N70" i="3"/>
  <c r="M70" i="3"/>
  <c r="L70" i="3"/>
  <c r="K70" i="3"/>
  <c r="J70" i="3"/>
  <c r="B70" i="3"/>
  <c r="AJ69" i="3"/>
  <c r="AI69" i="3"/>
  <c r="N69" i="3"/>
  <c r="M69" i="3"/>
  <c r="L69" i="3"/>
  <c r="K69" i="3"/>
  <c r="J69" i="3"/>
  <c r="B69" i="3"/>
  <c r="AJ68" i="3"/>
  <c r="AI68" i="3"/>
  <c r="N68" i="3"/>
  <c r="M68" i="3"/>
  <c r="L68" i="3"/>
  <c r="K68" i="3"/>
  <c r="J68" i="3"/>
  <c r="B68" i="3"/>
  <c r="AJ67" i="3"/>
  <c r="AI67" i="3"/>
  <c r="N67" i="3"/>
  <c r="M67" i="3"/>
  <c r="L67" i="3"/>
  <c r="K67" i="3"/>
  <c r="J67" i="3"/>
  <c r="B67" i="3"/>
  <c r="AJ66" i="3"/>
  <c r="AI66" i="3"/>
  <c r="N66" i="3"/>
  <c r="M66" i="3"/>
  <c r="L66" i="3"/>
  <c r="K66" i="3"/>
  <c r="J66" i="3"/>
  <c r="B66" i="3"/>
  <c r="AJ65" i="3"/>
  <c r="AI65" i="3"/>
  <c r="N65" i="3"/>
  <c r="M65" i="3"/>
  <c r="L65" i="3"/>
  <c r="K65" i="3"/>
  <c r="J65" i="3"/>
  <c r="B65" i="3"/>
  <c r="AJ64" i="3"/>
  <c r="AI64" i="3"/>
  <c r="N64" i="3"/>
  <c r="M64" i="3"/>
  <c r="L64" i="3"/>
  <c r="K64" i="3"/>
  <c r="J64" i="3"/>
  <c r="B64" i="3"/>
  <c r="AJ63" i="3"/>
  <c r="AI63" i="3"/>
  <c r="N63" i="3"/>
  <c r="M63" i="3"/>
  <c r="L63" i="3"/>
  <c r="K63" i="3"/>
  <c r="J63" i="3"/>
  <c r="B63" i="3"/>
  <c r="AJ62" i="3"/>
  <c r="AI62" i="3"/>
  <c r="N62" i="3"/>
  <c r="M62" i="3"/>
  <c r="L62" i="3"/>
  <c r="K62" i="3"/>
  <c r="J62" i="3"/>
  <c r="B62" i="3"/>
  <c r="AJ61" i="3"/>
  <c r="AI61" i="3"/>
  <c r="N61" i="3"/>
  <c r="M61" i="3"/>
  <c r="L61" i="3"/>
  <c r="K61" i="3"/>
  <c r="J61" i="3"/>
  <c r="B61" i="3"/>
  <c r="AJ60" i="3"/>
  <c r="AI60" i="3"/>
  <c r="N60" i="3"/>
  <c r="M60" i="3"/>
  <c r="L60" i="3"/>
  <c r="K60" i="3"/>
  <c r="J60" i="3"/>
  <c r="B60" i="3"/>
  <c r="AJ59" i="3"/>
  <c r="AI59" i="3"/>
  <c r="N59" i="3"/>
  <c r="M59" i="3"/>
  <c r="L59" i="3"/>
  <c r="K59" i="3"/>
  <c r="J59" i="3"/>
  <c r="B59" i="3"/>
  <c r="AJ58" i="3"/>
  <c r="AI58" i="3"/>
  <c r="N58" i="3"/>
  <c r="M58" i="3"/>
  <c r="L58" i="3"/>
  <c r="K58" i="3"/>
  <c r="J58" i="3"/>
  <c r="B58" i="3"/>
  <c r="AJ57" i="3"/>
  <c r="AI57" i="3"/>
  <c r="N57" i="3"/>
  <c r="M57" i="3"/>
  <c r="L57" i="3"/>
  <c r="K57" i="3"/>
  <c r="J57" i="3"/>
  <c r="B57" i="3"/>
  <c r="AJ56" i="3"/>
  <c r="AI56" i="3"/>
  <c r="N56" i="3"/>
  <c r="M56" i="3"/>
  <c r="L56" i="3"/>
  <c r="K56" i="3"/>
  <c r="J56" i="3"/>
  <c r="B56" i="3"/>
  <c r="AJ55" i="3"/>
  <c r="AI55" i="3"/>
  <c r="N55" i="3"/>
  <c r="M55" i="3"/>
  <c r="L55" i="3"/>
  <c r="K55" i="3"/>
  <c r="J55" i="3"/>
  <c r="B55" i="3"/>
  <c r="AJ54" i="3"/>
  <c r="AI54" i="3"/>
  <c r="N54" i="3"/>
  <c r="M54" i="3"/>
  <c r="L54" i="3"/>
  <c r="K54" i="3"/>
  <c r="J54" i="3"/>
  <c r="B54" i="3"/>
  <c r="AJ53" i="3"/>
  <c r="AI53" i="3"/>
  <c r="N53" i="3"/>
  <c r="M53" i="3"/>
  <c r="L53" i="3"/>
  <c r="K53" i="3"/>
  <c r="J53" i="3"/>
  <c r="B53" i="3"/>
  <c r="AJ52" i="3"/>
  <c r="AI52" i="3"/>
  <c r="N52" i="3"/>
  <c r="M52" i="3"/>
  <c r="L52" i="3"/>
  <c r="K52" i="3"/>
  <c r="J52" i="3"/>
  <c r="B52" i="3"/>
  <c r="AJ51" i="3"/>
  <c r="AI51" i="3"/>
  <c r="N51" i="3"/>
  <c r="M51" i="3"/>
  <c r="L51" i="3"/>
  <c r="K51" i="3"/>
  <c r="J51" i="3"/>
  <c r="B51" i="3"/>
  <c r="AJ50" i="3"/>
  <c r="AI50" i="3"/>
  <c r="N50" i="3"/>
  <c r="M50" i="3"/>
  <c r="L50" i="3"/>
  <c r="K50" i="3"/>
  <c r="J50" i="3"/>
  <c r="B50" i="3"/>
  <c r="AJ49" i="3"/>
  <c r="AI49" i="3"/>
  <c r="N49" i="3"/>
  <c r="M49" i="3"/>
  <c r="L49" i="3"/>
  <c r="K49" i="3"/>
  <c r="J49" i="3"/>
  <c r="B49" i="3"/>
  <c r="AJ48" i="3"/>
  <c r="AI48" i="3"/>
  <c r="N48" i="3"/>
  <c r="M48" i="3"/>
  <c r="L48" i="3"/>
  <c r="K48" i="3"/>
  <c r="J48" i="3"/>
  <c r="B48" i="3"/>
  <c r="AJ47" i="3"/>
  <c r="AI47" i="3"/>
  <c r="N47" i="3"/>
  <c r="M47" i="3"/>
  <c r="L47" i="3"/>
  <c r="K47" i="3"/>
  <c r="J47" i="3"/>
  <c r="B47" i="3"/>
  <c r="AJ46" i="3"/>
  <c r="AI46" i="3"/>
  <c r="N46" i="3"/>
  <c r="M46" i="3"/>
  <c r="L46" i="3"/>
  <c r="K46" i="3"/>
  <c r="J46" i="3"/>
  <c r="B46" i="3"/>
  <c r="AJ45" i="3"/>
  <c r="AI45" i="3"/>
  <c r="N45" i="3"/>
  <c r="M45" i="3"/>
  <c r="L45" i="3"/>
  <c r="K45" i="3"/>
  <c r="J45" i="3"/>
  <c r="B45" i="3"/>
  <c r="AJ44" i="3"/>
  <c r="AI44" i="3"/>
  <c r="N44" i="3"/>
  <c r="M44" i="3"/>
  <c r="L44" i="3"/>
  <c r="K44" i="3"/>
  <c r="J44" i="3"/>
  <c r="B44" i="3"/>
  <c r="AJ43" i="3"/>
  <c r="AI43" i="3"/>
  <c r="N43" i="3"/>
  <c r="M43" i="3"/>
  <c r="L43" i="3"/>
  <c r="K43" i="3"/>
  <c r="J43" i="3"/>
  <c r="B43" i="3"/>
  <c r="AJ42" i="3"/>
  <c r="AI42" i="3"/>
  <c r="N42" i="3"/>
  <c r="M42" i="3"/>
  <c r="L42" i="3"/>
  <c r="K42" i="3"/>
  <c r="J42" i="3"/>
  <c r="B42" i="3"/>
  <c r="AJ41" i="3"/>
  <c r="AI41" i="3"/>
  <c r="N41" i="3"/>
  <c r="M41" i="3"/>
  <c r="L41" i="3"/>
  <c r="K41" i="3"/>
  <c r="J41" i="3"/>
  <c r="B41" i="3"/>
  <c r="AJ40" i="3"/>
  <c r="AI40" i="3"/>
  <c r="N40" i="3"/>
  <c r="M40" i="3"/>
  <c r="L40" i="3"/>
  <c r="K40" i="3"/>
  <c r="J40" i="3"/>
  <c r="B40" i="3"/>
  <c r="AJ39" i="3"/>
  <c r="AI39" i="3"/>
  <c r="N39" i="3"/>
  <c r="M39" i="3"/>
  <c r="L39" i="3"/>
  <c r="K39" i="3"/>
  <c r="J39" i="3"/>
  <c r="B39" i="3"/>
  <c r="AJ38" i="3"/>
  <c r="AI38" i="3"/>
  <c r="N38" i="3"/>
  <c r="M38" i="3"/>
  <c r="L38" i="3"/>
  <c r="K38" i="3"/>
  <c r="J38" i="3"/>
  <c r="B38" i="3"/>
  <c r="AJ37" i="3"/>
  <c r="AI37" i="3"/>
  <c r="N37" i="3"/>
  <c r="M37" i="3"/>
  <c r="L37" i="3"/>
  <c r="K37" i="3"/>
  <c r="J37" i="3"/>
  <c r="B37" i="3"/>
  <c r="AJ36" i="3"/>
  <c r="AI36" i="3"/>
  <c r="N36" i="3"/>
  <c r="M36" i="3"/>
  <c r="L36" i="3"/>
  <c r="K36" i="3"/>
  <c r="J36" i="3"/>
  <c r="B36" i="3"/>
  <c r="AJ35" i="3"/>
  <c r="AI35" i="3"/>
  <c r="N35" i="3"/>
  <c r="M35" i="3"/>
  <c r="L35" i="3"/>
  <c r="K35" i="3"/>
  <c r="J35" i="3"/>
  <c r="B35" i="3"/>
  <c r="AJ34" i="3"/>
  <c r="AI34" i="3"/>
  <c r="N34" i="3"/>
  <c r="M34" i="3"/>
  <c r="L34" i="3"/>
  <c r="K34" i="3"/>
  <c r="J34" i="3"/>
  <c r="B34" i="3"/>
  <c r="AJ33" i="3"/>
  <c r="AI33" i="3"/>
  <c r="N33" i="3"/>
  <c r="M33" i="3"/>
  <c r="L33" i="3"/>
  <c r="K33" i="3"/>
  <c r="J33" i="3"/>
  <c r="B33" i="3"/>
  <c r="AJ32" i="3"/>
  <c r="AI32" i="3"/>
  <c r="N32" i="3"/>
  <c r="M32" i="3"/>
  <c r="L32" i="3"/>
  <c r="K32" i="3"/>
  <c r="J32" i="3"/>
  <c r="B32" i="3"/>
  <c r="AJ31" i="3"/>
  <c r="AI31" i="3"/>
  <c r="N31" i="3"/>
  <c r="M31" i="3"/>
  <c r="L31" i="3"/>
  <c r="K31" i="3"/>
  <c r="J31" i="3"/>
  <c r="B31" i="3"/>
  <c r="AJ30" i="3"/>
  <c r="AI30" i="3"/>
  <c r="N30" i="3"/>
  <c r="M30" i="3"/>
  <c r="L30" i="3"/>
  <c r="K30" i="3"/>
  <c r="J30" i="3"/>
  <c r="B30" i="3"/>
  <c r="AJ29" i="3"/>
  <c r="AI29" i="3"/>
  <c r="N29" i="3"/>
  <c r="M29" i="3"/>
  <c r="L29" i="3"/>
  <c r="K29" i="3"/>
  <c r="J29" i="3"/>
  <c r="B29" i="3"/>
  <c r="AJ28" i="3"/>
  <c r="AI28" i="3"/>
  <c r="N28" i="3"/>
  <c r="M28" i="3"/>
  <c r="L28" i="3"/>
  <c r="K28" i="3"/>
  <c r="J28" i="3"/>
  <c r="B28" i="3"/>
  <c r="AJ27" i="3"/>
  <c r="AI27" i="3"/>
  <c r="N27" i="3"/>
  <c r="M27" i="3"/>
  <c r="L27" i="3"/>
  <c r="K27" i="3"/>
  <c r="J27" i="3"/>
  <c r="B27" i="3"/>
  <c r="AJ26" i="3"/>
  <c r="AI26" i="3"/>
  <c r="N26" i="3"/>
  <c r="M26" i="3"/>
  <c r="L26" i="3"/>
  <c r="K26" i="3"/>
  <c r="J26" i="3"/>
  <c r="B26" i="3"/>
  <c r="AJ25" i="3"/>
  <c r="AI25" i="3"/>
  <c r="N25" i="3"/>
  <c r="M25" i="3"/>
  <c r="L25" i="3"/>
  <c r="K25" i="3"/>
  <c r="J25" i="3"/>
  <c r="B25" i="3"/>
  <c r="AJ24" i="3"/>
  <c r="AI24" i="3"/>
  <c r="N24" i="3"/>
  <c r="M24" i="3"/>
  <c r="L24" i="3"/>
  <c r="K24" i="3"/>
  <c r="J24" i="3"/>
  <c r="B24" i="3"/>
  <c r="AJ23" i="3"/>
  <c r="AI23" i="3"/>
  <c r="N23" i="3"/>
  <c r="M23" i="3"/>
  <c r="L23" i="3"/>
  <c r="K23" i="3"/>
  <c r="J23" i="3"/>
  <c r="B23" i="3"/>
  <c r="AJ22" i="3"/>
  <c r="AI22" i="3"/>
  <c r="N22" i="3"/>
  <c r="M22" i="3"/>
  <c r="L22" i="3"/>
  <c r="K22" i="3"/>
  <c r="J22" i="3"/>
  <c r="B22" i="3"/>
  <c r="AJ21" i="3"/>
  <c r="AI21" i="3"/>
  <c r="N21" i="3"/>
  <c r="M21" i="3"/>
  <c r="L21" i="3"/>
  <c r="K21" i="3"/>
  <c r="J21" i="3"/>
  <c r="B21" i="3"/>
  <c r="AJ20" i="3"/>
  <c r="AI20" i="3"/>
  <c r="N20" i="3"/>
  <c r="M20" i="3"/>
  <c r="L20" i="3"/>
  <c r="K20" i="3"/>
  <c r="J20" i="3"/>
  <c r="B20" i="3"/>
  <c r="AJ19" i="3"/>
  <c r="AI19" i="3"/>
  <c r="N19" i="3"/>
  <c r="M19" i="3"/>
  <c r="L19" i="3"/>
  <c r="K19" i="3"/>
  <c r="J19" i="3"/>
  <c r="B19" i="3"/>
  <c r="AJ18" i="3"/>
  <c r="AI18" i="3"/>
  <c r="N18" i="3"/>
  <c r="M18" i="3"/>
  <c r="L18" i="3"/>
  <c r="K18" i="3"/>
  <c r="J18" i="3"/>
  <c r="B18" i="3"/>
  <c r="AJ17" i="3"/>
  <c r="AI17" i="3"/>
  <c r="N17" i="3"/>
  <c r="M17" i="3"/>
  <c r="L17" i="3"/>
  <c r="K17" i="3"/>
  <c r="J17" i="3"/>
  <c r="B17" i="3"/>
  <c r="AJ16" i="3"/>
  <c r="AI16" i="3"/>
  <c r="N16" i="3"/>
  <c r="M16" i="3"/>
  <c r="L16" i="3"/>
  <c r="K16" i="3"/>
  <c r="J16" i="3"/>
  <c r="B16" i="3"/>
  <c r="AJ15" i="3"/>
  <c r="AI15" i="3"/>
  <c r="N15" i="3"/>
  <c r="M15" i="3"/>
  <c r="L15" i="3"/>
  <c r="K15" i="3"/>
  <c r="J15" i="3"/>
  <c r="B15" i="3"/>
  <c r="AJ14" i="3"/>
  <c r="AB8" i="3" s="1"/>
  <c r="AC7" i="3" s="1"/>
  <c r="S92" i="2" s="1"/>
  <c r="AI14" i="3"/>
  <c r="AB6" i="3" s="1"/>
  <c r="N14" i="3"/>
  <c r="M14" i="3"/>
  <c r="L14" i="3"/>
  <c r="K14" i="3"/>
  <c r="J14" i="3"/>
  <c r="B14" i="3"/>
  <c r="AB7" i="3"/>
  <c r="N7" i="3"/>
  <c r="T54" i="2" s="1"/>
  <c r="N6" i="3"/>
  <c r="AB5" i="3"/>
  <c r="N5" i="3"/>
  <c r="W18" i="2" s="1"/>
  <c r="W20" i="2" s="1"/>
  <c r="F3" i="3"/>
  <c r="AD1" i="3"/>
  <c r="AK164" i="2"/>
  <c r="AK163" i="2"/>
  <c r="AK162" i="2"/>
  <c r="AK158" i="2"/>
  <c r="AA150" i="2"/>
  <c r="T150" i="2"/>
  <c r="R149" i="2"/>
  <c r="AM139" i="2"/>
  <c r="AM138" i="2"/>
  <c r="AM137" i="2"/>
  <c r="AM136" i="2"/>
  <c r="AN136" i="2" s="1"/>
  <c r="AM135" i="2"/>
  <c r="AM134" i="2"/>
  <c r="AM133" i="2"/>
  <c r="AM132" i="2"/>
  <c r="AM131" i="2"/>
  <c r="AM130" i="2"/>
  <c r="AM129" i="2"/>
  <c r="AM128" i="2"/>
  <c r="AN128" i="2" s="1"/>
  <c r="AM127" i="2"/>
  <c r="AM126" i="2"/>
  <c r="AM125" i="2"/>
  <c r="AN124" i="2" s="1"/>
  <c r="AM124" i="2"/>
  <c r="AM123" i="2"/>
  <c r="AM122" i="2"/>
  <c r="AM121" i="2"/>
  <c r="AM120" i="2"/>
  <c r="AN120" i="2" s="1"/>
  <c r="AM119" i="2"/>
  <c r="AM118" i="2"/>
  <c r="AM117" i="2"/>
  <c r="AN116" i="2" s="1"/>
  <c r="AM116" i="2"/>
  <c r="AM115" i="2"/>
  <c r="AM114" i="2"/>
  <c r="AM113" i="2"/>
  <c r="AM112" i="2"/>
  <c r="AN112" i="2" s="1"/>
  <c r="AK103" i="2"/>
  <c r="AM102" i="2"/>
  <c r="AM99" i="2"/>
  <c r="AM98" i="2"/>
  <c r="AM97" i="2"/>
  <c r="AM96" i="2"/>
  <c r="AP84" i="2"/>
  <c r="AO84" i="2"/>
  <c r="AN84" i="2"/>
  <c r="AM84" i="2"/>
  <c r="S82" i="2"/>
  <c r="AK165" i="2" s="1"/>
  <c r="AM80" i="2"/>
  <c r="AO71" i="2"/>
  <c r="AM71" i="2"/>
  <c r="AN70" i="2"/>
  <c r="AM70" i="2"/>
  <c r="T70" i="2"/>
  <c r="AM64" i="2"/>
  <c r="T64" i="2"/>
  <c r="AM60" i="2"/>
  <c r="AN54" i="2"/>
  <c r="AA50" i="2"/>
  <c r="T49" i="2"/>
  <c r="AK48" i="2"/>
  <c r="AN47" i="2"/>
  <c r="Q30" i="2"/>
  <c r="Q28" i="2"/>
  <c r="Q26" i="2" s="1"/>
  <c r="AE20" i="2"/>
  <c r="Z13" i="2"/>
  <c r="L13" i="2"/>
  <c r="H12" i="2"/>
  <c r="H11" i="2"/>
  <c r="H10" i="2"/>
  <c r="H9" i="2"/>
  <c r="H7" i="2"/>
  <c r="AK94" i="2" s="1"/>
  <c r="H6" i="2"/>
  <c r="AD1" i="2"/>
  <c r="B40" i="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AC24" i="1"/>
  <c r="I8" i="2" s="1"/>
  <c r="AN51" i="2" l="1"/>
  <c r="AC5" i="3"/>
  <c r="AH54" i="2"/>
  <c r="AH55" i="2"/>
  <c r="AB55" i="2"/>
  <c r="Y26" i="2"/>
  <c r="AK159" i="2" s="1"/>
  <c r="AK167" i="2"/>
  <c r="AK145" i="2"/>
  <c r="AN48" i="2"/>
  <c r="AN49" i="2" s="1"/>
  <c r="AK53" i="2"/>
  <c r="AN50" i="2" l="1"/>
  <c r="AI105" i="2"/>
  <c r="AI108" i="2"/>
  <c r="S91" i="2"/>
  <c r="AN53" i="2"/>
  <c r="AK166" i="2" l="1"/>
  <c r="AM91" i="2"/>
  <c r="AQ128" i="2"/>
  <c r="AQ120" i="2"/>
  <c r="AQ112" i="2"/>
  <c r="AQ124" i="2"/>
  <c r="AQ116" i="2"/>
  <c r="AQ129" i="2"/>
  <c r="AQ1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00000000-0006-0000-0000-000001000000}">
      <text>
        <r>
          <rPr>
            <sz val="10"/>
            <rFont val="游ゴシック"/>
            <family val="2"/>
            <charset val="128"/>
          </rPr>
          <t>提出先ごとに「提出先の指定権者名」の欄を変えて提出してください。
この箇所以外では、原則として、提出先ごとに記載内容を変える必要はありません。</t>
        </r>
      </text>
    </comment>
    <comment ref="M30" authorId="0" shapeId="0" xr:uid="{00000000-0006-0000-0000-000002000000}">
      <text>
        <r>
          <rPr>
            <sz val="10"/>
            <rFont val="游ゴシック"/>
            <family val="2"/>
            <charset val="128"/>
          </rPr>
          <t xml:space="preserve">社会保険労務士事務所等の担当者の
</t>
        </r>
        <r>
          <rPr>
            <sz val="9"/>
            <color rgb="FF000000"/>
            <rFont val="MS P ゴシック"/>
            <charset val="128"/>
          </rPr>
          <t>氏名・連絡先を記入しても構いません。</t>
        </r>
      </text>
    </comment>
    <comment ref="M37" authorId="0" shapeId="0" xr:uid="{00000000-0006-0000-0000-000003000000}">
      <text>
        <r>
          <rPr>
            <sz val="10"/>
            <rFont val="游ゴシック"/>
            <family val="2"/>
            <charset val="128"/>
          </rPr>
          <t xml:space="preserve">地域密着型サービスや総合事業については、
</t>
        </r>
        <r>
          <rPr>
            <sz val="9"/>
            <color rgb="FF000000"/>
            <rFont val="MS P ゴシック"/>
            <charset val="128"/>
          </rPr>
          <t>指定元の市町村を全て記載してください。
その際、指定権者ごとに行を分ける必要はありません。</t>
        </r>
      </text>
    </comment>
    <comment ref="Y37" authorId="1" shapeId="0" xr:uid="{00000000-0006-0000-0000-000004000000}">
      <text>
        <r>
          <rPr>
            <sz val="10"/>
            <rFont val="游ゴシック"/>
            <family val="2"/>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00000000-0006-0000-0100-000003000000}">
      <text>
        <r>
          <rPr>
            <sz val="10"/>
            <rFont val="游ゴシック"/>
            <family val="2"/>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00000000-0006-0000-0100-000002000000}">
      <text>
        <r>
          <rPr>
            <sz val="10"/>
            <rFont val="游ゴシック"/>
            <family val="2"/>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0000000-0006-0000-0100-000001000000}">
      <text>
        <r>
          <rPr>
            <sz val="10"/>
            <rFont val="游ゴシック"/>
            <family val="2"/>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00000000-0006-0000-0200-000001000000}">
      <text>
        <r>
          <rPr>
            <sz val="10"/>
            <rFont val="Arial"/>
            <family val="2"/>
            <charset val="128"/>
          </rPr>
          <t>R7.7</t>
        </r>
        <r>
          <rPr>
            <sz val="10"/>
            <rFont val="游ゴシック"/>
            <family val="2"/>
            <charset val="128"/>
          </rPr>
          <t>修正</t>
        </r>
      </text>
    </comment>
    <comment ref="W12" authorId="1" shapeId="0" xr:uid="{00000000-0006-0000-0200-000002000000}">
      <text>
        <r>
          <rPr>
            <sz val="10"/>
            <rFont val="游ゴシック"/>
            <family val="2"/>
            <charset val="128"/>
          </rPr>
          <t>・当該事業所に従事する経験・技能のある介護職員のうち改善後の賃金が年額</t>
        </r>
        <r>
          <rPr>
            <sz val="10"/>
            <rFont val="Arial"/>
            <family val="2"/>
            <charset val="128"/>
          </rPr>
          <t>440</t>
        </r>
        <r>
          <rPr>
            <sz val="10"/>
            <rFont val="游ゴシック"/>
            <family val="2"/>
            <charset val="128"/>
          </rPr>
          <t>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t>
        </r>
        <r>
          <rPr>
            <sz val="10"/>
            <rFont val="Arial"/>
            <family val="2"/>
            <charset val="128"/>
          </rPr>
          <t>440</t>
        </r>
        <r>
          <rPr>
            <sz val="10"/>
            <rFont val="游ゴシック"/>
            <family val="2"/>
            <charset val="128"/>
          </rPr>
          <t>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00000000-0006-0000-0200-000003000000}">
      <text>
        <r>
          <rPr>
            <sz val="10"/>
            <rFont val="游ゴシック"/>
            <family val="2"/>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<sst xmlns="http://schemas.openxmlformats.org/spreadsheetml/2006/main" count="4320" uniqueCount="2153">
  <si>
    <t>実績報告書（処遇改善加算）作成用　基本情報入力シート</t>
  </si>
  <si>
    <t>↓隠し列</t>
  </si>
  <si>
    <t>●はじめに本シート（基本情報入力シート）の黄色セルに入力することで、介護職員等処遇改善加算（以下、処遇改善加算）の対象事業所等に関する基本的な情報が、各様式に自動的に転記されます。</t>
  </si>
  <si>
    <t>【注意】本シートは様式作成用のため、本実績報告書の提出を紙で行う場合、本シートの提出は不要です。ただし、自治体に電子媒体で提出する場合は、
　　　　 本シートを削除せずそのまま提出してください。</t>
  </si>
  <si>
    <t>●「別紙様式3-1」を完成させるには、「基本情報入力シート」「別紙様式3-2」から転記される情報が必要です。まずはこれらのシートを完成させてください。</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</si>
  <si>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</si>
  <si>
    <t>１　提出先に関する情報</t>
  </si>
  <si>
    <t>処遇改善加算の届出に係る提出先（指定権者）の名称を入力してください。</t>
  </si>
  <si>
    <t>提出先の指定権者名</t>
  </si>
  <si>
    <t>２　基本情報</t>
  </si>
  <si>
    <t>下表に必要事項を入力してください。記入内容が別紙様式3-1及び3-2に反映されます。</t>
  </si>
  <si>
    <t>法人名</t>
  </si>
  <si>
    <t>フリガナ</t>
  </si>
  <si>
    <t>名称</t>
  </si>
  <si>
    <t>〒結合</t>
  </si>
  <si>
    <t>法人住所</t>
  </si>
  <si>
    <t>〒</t>
  </si>
  <si>
    <t>－</t>
  </si>
  <si>
    <t>住所１（番地・住居番号まで）</t>
  </si>
  <si>
    <t>住所２（建物名等）</t>
  </si>
  <si>
    <t>法人代表者</t>
  </si>
  <si>
    <t>職名</t>
  </si>
  <si>
    <t>氏名</t>
  </si>
  <si>
    <t>書類作成
担当者</t>
  </si>
  <si>
    <t>連絡先</t>
  </si>
  <si>
    <t>電話番号</t>
  </si>
  <si>
    <t>E-mail</t>
  </si>
  <si>
    <t>３　処遇改善加算対象事業所に関する情報</t>
  </si>
  <si>
    <t>下表に必要事項を入力してください。記入内容が別紙様式3-2に反映されます。</t>
  </si>
  <si>
    <t>通し番号</t>
  </si>
  <si>
    <t>介護保険事業所番号</t>
  </si>
  <si>
    <t>指定権者名</t>
  </si>
  <si>
    <t>事業所の所在地</t>
  </si>
  <si>
    <t>事業所名</t>
  </si>
  <si>
    <t>サービス名</t>
  </si>
  <si>
    <t>サービスコード</t>
  </si>
  <si>
    <t>都道府県</t>
  </si>
  <si>
    <t>市区町村</t>
  </si>
  <si>
    <t>別紙様式３－１</t>
  </si>
  <si>
    <t>提出先</t>
  </si>
  <si>
    <t>介護職員等処遇改善加算 実績報告書（令和７年度）</t>
  </si>
  <si>
    <t>１　基本情報</t>
  </si>
  <si>
    <t>法人所在地</t>
  </si>
  <si>
    <t>書類作成担当者</t>
  </si>
  <si>
    <t>２　実績報告について</t>
  </si>
  <si>
    <t>（１）加算額以上の賃金改善について（全体）</t>
  </si>
  <si>
    <t>　算定した加算の合計</t>
  </si>
  <si>
    <t>①</t>
  </si>
  <si>
    <t>令和７年度の加算額</t>
  </si>
  <si>
    <t>円</t>
  </si>
  <si>
    <t>②</t>
  </si>
  <si>
    <t>令和６年度に令和７年度の賃金改善に充てるために繰り越した額</t>
  </si>
  <si>
    <t>←</t>
  </si>
  <si>
    <t>③</t>
  </si>
  <si>
    <t>令和７年度に賃金改善が必要な額（a + b)</t>
  </si>
  <si>
    <t>！④賃金改善額 (d) が ③賃金改善が必要な額 (c) を下回っています。</t>
  </si>
  <si>
    <t>④</t>
  </si>
  <si>
    <t>令和７年度の賃金改善額
（③の額以上となること。介護人材確保・職場環境改善等事業から人件費に充てた額を除く。）</t>
  </si>
  <si>
    <t>【記入上の注意】</t>
  </si>
  <si>
    <t>・</t>
  </si>
  <si>
    <t>(d)には、処遇改善加算の算定により実施する介護職員の賃金改善の額を計算し、記入すること。その際、加算による賃金改善を行った場合の法定福利費等の事業主負担の増加分を含めることができる。</t>
  </si>
  <si>
    <t>（２）加算以外の部分で賃金水準を下げないことについて</t>
  </si>
  <si>
    <t>令和７年度の加算の影響を除いた賃金額</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</si>
  <si>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</si>
  <si>
    <t>（ア）令和７年度の賃金の総額</t>
  </si>
  <si>
    <t>（イ）令和７年度の賃金改善額（再掲）</t>
  </si>
  <si>
    <t>（ウ）介護人材確保・職場環境改善等事業から
      人件費に充てた額</t>
  </si>
  <si>
    <t>令和６年度の加算及び独自の賃金改善の影響を除いた賃金額（①の額は②の額を下回らないこと）</t>
  </si>
  <si>
    <t>(ア)令和６年度の賃金の総額</t>
  </si>
  <si>
    <t>(イ)令和６年度の旧３加算及び処遇改善加算の総額</t>
  </si>
  <si>
    <t>(ウ)令和６年４・５月分の処遇改善支援補助金
     の総額</t>
  </si>
  <si>
    <t>(エ)令和６年度の各介護サービス事業者等の
     独自の賃金改善額</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</si>
  <si>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</si>
  <si>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</si>
  <si>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</si>
  <si>
    <t>（３）令和６年度の独自の賃金改善（処遇改善加算等の配分以外の独自の賃金額）</t>
  </si>
  <si>
    <t>２（2) ②(エ)の「令和６年度の各介護サービス事業者等の独自の賃金改善額」に計上する場合は記載すること。</t>
  </si>
  <si>
    <t>独自の賃金改善の具体的な取組内容</t>
  </si>
  <si>
    <t>！「独自の賃金改善の具体的な取組内容」及び「独自の賃金改善額の算定根拠」を記載してください。</t>
  </si>
  <si>
    <t>独自の賃金改善額の算定根拠</t>
  </si>
  <si>
    <t>３　介護職員等処遇改善加算の要件について</t>
  </si>
  <si>
    <t>（１）月額賃金改善要件Ⅰ（処遇改善加算Ⅳの１/２以上の月額賃金改善）　【処遇改善加算Ⅰ～Ⅳ】</t>
  </si>
  <si>
    <t>処遇改善加算Ⅰ～Ⅳ</t>
  </si>
  <si>
    <t>すべての事業所において要件を満たす。（別紙様式３－２から転記）</t>
  </si>
  <si>
    <t>処遇改善加算Ⅰ～Ⅲ</t>
  </si>
  <si>
    <t>① 処遇改善加算Ⅳ相当の加算額の１/２</t>
  </si>
  <si>
    <t>処遇改善加算Ⅰ～Ⅱ</t>
  </si>
  <si>
    <t>② 処遇改善加算による賃金改善額のうち、月額賃金改善による額
　 （①の額以上となること）</t>
  </si>
  <si>
    <t>処遇改善加算Ⅰ</t>
  </si>
  <si>
    <t>月額賃金改善要件Ⅰを満たしている事業所数</t>
  </si>
  <si>
    <t>（２）月額賃金改善要件Ⅱ（旧ベア加算相当の2/3以上の新規の月額賃金改善）　【処遇改善加算Ⅰ～Ⅳ】
　　　※令和７年３月時点で処遇改善加算Ⅴ(1)・(3)・(5)・(6)・(8)・(10)・(11)・(12)・(14)を算定していた事業所のみ</t>
  </si>
  <si>
    <t>すべての対象事業所において要件をみたす。（別紙様式３－２から転記）</t>
  </si>
  <si>
    <t>月額賃金改善要件Ⅱの対象事業所数</t>
  </si>
  <si>
    <t>① 処遇改善加算への移行に伴い、新たに増加する旧ベースアップ等加算
　 相当の額</t>
  </si>
  <si>
    <t>要件を満たしている事業所数</t>
  </si>
  <si>
    <t>！この欄は直接要件には影響しませんが、②が①以上となっていません。</t>
  </si>
  <si>
    <r>
      <rPr>
        <sz val="9"/>
        <color theme="1"/>
        <rFont val="ＭＳ Ｐゴシック"/>
        <family val="3"/>
        <charset val="128"/>
      </rP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</si>
  <si>
    <t>（</t>
  </si>
  <si>
    <t>）</t>
  </si>
  <si>
    <t>％</t>
  </si>
  <si>
    <t>！旧ベースアップ等加算相当の加算額の2/3以上の新規の月額賃金改善を行っていない又は② i)の値が②の値よりも大きくなっています。</t>
  </si>
  <si>
    <r>
      <rPr>
        <sz val="9"/>
        <color theme="1"/>
        <rFont val="ＭＳ Ｐゴシック"/>
        <family val="3"/>
        <charset val="128"/>
      </rPr>
      <t>i）うち、ベースアップ等（</t>
    </r>
    <r>
      <rPr>
        <u/>
        <sz val="9"/>
        <color theme="1"/>
        <rFont val="ＭＳ Ｐゴシック"/>
        <family val="3"/>
        <charset val="128"/>
      </rPr>
      <t xml:space="preserve">基本給又は毎月決まって支払われる手当の
</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</si>
  <si>
    <t>（３）キャリアパス要件Ⅰ・Ⅱ【処遇改善加算Ⅰ～Ⅳ】※要件Ⅰ・Ⅱの両方を満たすこと。</t>
  </si>
  <si>
    <t xml:space="preserve"> 計画書で記載した内容から変更がない場合は左欄にチェック（✓）すること。</t>
  </si>
  <si>
    <t>キャリアパス要件Ⅰ（任用要件・賃金体系の整備等）　</t>
  </si>
  <si>
    <t>次のイからハまでのすべての基準を満たす。</t>
  </si>
  <si>
    <t>イ</t>
  </si>
  <si>
    <r>
      <rPr>
        <sz val="9"/>
        <color theme="1"/>
        <rFont val="ＭＳ Ｐゴシック"/>
        <family val="3"/>
        <charset val="128"/>
      </rP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</si>
  <si>
    <t>ロ</t>
  </si>
  <si>
    <r>
      <rPr>
        <sz val="9"/>
        <color theme="1"/>
        <rFont val="ＭＳ Ｐゴシック"/>
        <family val="3"/>
        <charset val="128"/>
      </rP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</si>
  <si>
    <t>ハ</t>
  </si>
  <si>
    <t>イ、ロについて、就業規則等の明確な根拠規定を書面で整備し、全ての介護職員に周知している。</t>
  </si>
  <si>
    <t>キャリアパス要件Ⅱ（研修の実施等）　</t>
  </si>
  <si>
    <t>次のイとロの両方の基準を満たす。</t>
  </si>
  <si>
    <t>介護職員の職務内容等を踏まえ、介護職員と意見交換しながら、資質向上の目標及び①・②のうち少なくともいずれかに関する具体的な計画を策定し、研修の実施又は研修の機会を確保している。</t>
  </si>
  <si>
    <t>イの実現のための具体的な取組内容
（該当する項目にチェック（✔）した上で、具体的な内容を記載）</t>
  </si>
  <si>
    <r>
      <rPr>
        <sz val="9"/>
        <color theme="1"/>
        <rFont val="ＭＳ Ｐゴシック"/>
        <family val="3"/>
        <charset val="128"/>
      </rP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</si>
  <si>
    <t>！チェックボックスにチェック（✔）するだけでなく、右側の自由記載欄に具体的な内容を記載してください。
また、自由記載欄に記載した場合は、左側のチェックボックスにチェック（✓）を入れてください。</t>
  </si>
  <si>
    <t>資格取得のための支援の実施</t>
  </si>
  <si>
    <t>※当該取組の内容について以下に記載すること</t>
  </si>
  <si>
    <t>イについて、全ての介護職員に周知している。</t>
  </si>
  <si>
    <t>（４）キャリアパス要件Ⅲ（昇給の仕組みの整備等）　【処遇改善加算Ⅰ～Ⅲ】</t>
  </si>
  <si>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</si>
  <si>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</si>
  <si>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経験に応じて昇給する仕組み
※「勤続年数」や「経験年数」などに応じて昇給する仕組みを指す。</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</si>
  <si>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</si>
  <si>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一定の基準に基づき定期に昇給を判定する仕組み
※「実技試験」や「人事評価」などの結果に基づき昇給する仕組みを指す。ただし、客観的な評価基準や昇給条件が明文化されていることを要する。</t>
  </si>
  <si>
    <t>（５）キャリアパス要件Ⅳ（改善後の賃金要件）　【処遇改善加算Ⅰ・Ⅱ】</t>
  </si>
  <si>
    <t>処遇改善加算Ⅰ・Ⅱ
　(「令和７年度の算定期間①」の期間について)</t>
  </si>
  <si>
    <t>⇒</t>
  </si>
  <si>
    <t>（別紙様式3-2「キャリアパス要件Ⅳ」の欄から転記）</t>
  </si>
  <si>
    <t>処遇改善加算Ⅰ・Ⅱの要件
　(「令和７年度の算定予定②」の期間について)</t>
  </si>
  <si>
    <t>⇒上記に「×」が付いた場合、この欄に記入すること</t>
  </si>
  <si>
    <t>「改善後の賃金が年額440万円以上となる者」を設定できない場合その理由</t>
  </si>
  <si>
    <t>！キャリアパス要件Ⅳの欄に「×」があるのに、左のチェックボックスにチェック（✔）が入っていません。</t>
  </si>
  <si>
    <t>小規模事業所等で職員間の賃金バランスに配慮が必要のため。</t>
  </si>
  <si>
    <t>職員全体の賃金水準が低い、地域の賃金水準が低い等の理由により、直ちに年額440万円まで賃金を引き上げることが困難であるため。</t>
  </si>
  <si>
    <t>年額440万円の賃金改善を行うに当たり、規程の整備や研修・実務経験の蓄積などに一定期間を要するため。</t>
  </si>
  <si>
    <t>その他（</t>
  </si>
  <si>
    <t>！「その他」にチェック（✔）した場合は、具体的な内容を記載してください。</t>
  </si>
  <si>
    <t>（６）職場環境等要件</t>
  </si>
  <si>
    <t>介護人材確保・職場環境改善等補助金の要件を満たしており、補助金を申請済であるため、
令和７年度中の職場環境等要件の適用が猶予される。</t>
  </si>
  <si>
    <t>補助金を申請しなかった場合、各加算区分の算定に必要な職場環境等要件を満たす。
※こちらを選択する場合には、下記の職場環境等要件の表にチェックをしてください。</t>
  </si>
  <si>
    <t>【処遇改善加算Ⅰ・Ⅱ】</t>
  </si>
  <si>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</si>
  <si>
    <t>【処遇改善加算Ⅲ・Ⅳ】</t>
  </si>
  <si>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</si>
  <si>
    <t>区分</t>
  </si>
  <si>
    <t>内容</t>
  </si>
  <si>
    <t>入職促進に向けた取組</t>
  </si>
  <si>
    <t>①法人や事業所の経営理念やケア方針・人材育成方針、その実現のための施策・仕組みなどの明確化</t>
  </si>
  <si>
    <t>②事業者の共同による採用・人事ローテーション・研修のための制度構築</t>
  </si>
  <si>
    <t>③他産業からの転職者、主婦層、中高年齢者等、経験者・有資格者等にこだわらない幅広い採用の仕組みの構築（採用の実績でも可）</t>
  </si>
  <si>
    <t>④職業体験の受入れや地域行事への参加や主催等による職業魅力度向上の取組の実施</t>
  </si>
  <si>
    <t>資質の向上やキャリアアップに向けた支援</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</si>
  <si>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</si>
  <si>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⑥研修の受講やキャリア段位制度と人事考課との連動</t>
  </si>
  <si>
    <t>⑦エルダー・メンター（仕事やメンタル面のサポート等をする担当者）制度等導入</t>
  </si>
  <si>
    <t>⑧上位者・担当者等によるキャリア面談など、キャリアアップ・働き方等に関する定期的な相談の機会の確保</t>
  </si>
  <si>
    <t>両立支援・多様な働き方の推進</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</si>
  <si>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</si>
  <si>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</si>
  <si>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</si>
  <si>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⑫有給休暇の取得促進のため、情報共有や複数担当制等により、業務の属人化の解消、業務配分の偏りの解消を行っている</t>
  </si>
  <si>
    <t>腰痛を含む心身の健康管理</t>
  </si>
  <si>
    <t>⑬業務や福利厚生制度、メンタルヘルス等の職員相談窓口の設置等相談体制の充実</t>
  </si>
  <si>
    <t>⑭短時間勤務労働者等も受診可能な健康診断・ストレスチェックや、従業員のための休憩室の設置等健康管理対策の実施</t>
  </si>
  <si>
    <t>⑮介護職員の身体の負担軽減のための介護技術の修得支援、職員に対する腰痛対策の研修、管理者に対する雇用管理改善の研修等の実施</t>
  </si>
  <si>
    <t>⑯事故・トラブルへの対応マニュアル等の作成等の体制の整備</t>
  </si>
  <si>
    <t>生産性向上のための取組</t>
  </si>
  <si>
    <t>⑰厚生労働省が示している「生産性向上ガイドライン」に基づき、業務改善活動の体制構築（委員会やプロジェクトチームの立ち上げ、外部の研修会の活用等）を行っている</t>
  </si>
  <si>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</si>
  <si>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</si>
  <si>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⑳業務手順書の作成や、記録・報告様式の工夫等による情報共有や作業負担の軽減を行っている</t>
  </si>
  <si>
    <t>㉑介護ソフト（記録、情報共有、請求業務転記が不要なもの。）、情報端末（タブレット端末、スマートフォン端末等）の導入</t>
  </si>
  <si>
    <t>㉒介護ロボット（見守り支援、移乗支援、移動支援、排泄支援、入浴支援、介護業務支援等）又はインカム等の職員間の連絡調整の迅速化に資するICT機器（ビジネスチャットツール含む）の導入</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</si>
  <si>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</si>
  <si>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</si>
  <si>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やりがい・働きがいの醸成</t>
  </si>
  <si>
    <t>㉕ミーティング等による職場内コミュニケーションの円滑化による個々の介護職員の気づきを踏まえた勤務環境やケア内容の改善</t>
  </si>
  <si>
    <t>㉖地域包括ケアの一員としてのモチベーション向上に資する、地域の児童・生徒や住民との交流の実施</t>
  </si>
  <si>
    <t>㉗利用者本位のケア方針など介護保険や法人の理念等を定期的に学ぶ機会の提供</t>
  </si>
  <si>
    <t>㉘ケアの好事例や、利用者やその家族からの謝意等の情報を共有する機会の提供</t>
  </si>
  <si>
    <t>（７）その他（指定権者に対する特段の連絡事項等がある場合等については、以下の欄に記載すること。）</t>
  </si>
  <si>
    <t>※</t>
  </si>
  <si>
    <t>給与明細や勤務記録等、実績報告の根拠となる資料は、指定権者からの求めがあった場合に速やかに提出できるよう、適切に保管しておくこと。</t>
  </si>
  <si>
    <t>本様式への虚偽記載のほか、処遇改善加算の請求に関して不正があった場合及び指定権者からの求めに応じて書類の提出を行うことができなかった場合は、介護報酬の返還や指定取消となる場合がある。</t>
  </si>
  <si>
    <t>　</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</si>
  <si>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</si>
  <si>
    <t>令和</t>
  </si>
  <si>
    <t>年</t>
  </si>
  <si>
    <t>月</t>
  </si>
  <si>
    <t>日</t>
  </si>
  <si>
    <t>代表者</t>
  </si>
  <si>
    <t>（確認用）</t>
  </si>
  <si>
    <t>提出前のチェックリスト</t>
  </si>
  <si>
    <t>以下の項目に「×」がないか、提出前に確認すること。「×」がある場合、当該項目の記載を修正すること。</t>
  </si>
  <si>
    <t>空欄が表示される項目は、記入が不要であるため対応する必要はない。</t>
  </si>
  <si>
    <t>（１）</t>
  </si>
  <si>
    <t>加算額以上の賃金改善を行っている</t>
  </si>
  <si>
    <t>（２）</t>
  </si>
  <si>
    <t>加算以外の部分で賃金水準を下げていない</t>
  </si>
  <si>
    <t>月額賃金改善要件Ⅰ</t>
  </si>
  <si>
    <t>処遇改善加算Ⅳ相当の加算額の１/２以上の月額賃金改善を行っていること</t>
  </si>
  <si>
    <t>月額賃金改善要件Ⅱ</t>
  </si>
  <si>
    <t>旧ベースアップ等加算相当の2/3以上の新規の月額賃金改善を行っていること</t>
  </si>
  <si>
    <t>（３）</t>
  </si>
  <si>
    <t>キャリアパス要件Ⅰ・Ⅱ</t>
  </si>
  <si>
    <t>キャリアパス要件Ⅰ（任用要件・賃金体系の整備等）とキャリアパス要件Ⅱ（研修の実施等）の両方を満たすこと</t>
  </si>
  <si>
    <t>（４）</t>
  </si>
  <si>
    <t>キャリアパス要件Ⅲ</t>
  </si>
  <si>
    <t>キャリアパス要件Ⅲ（昇給の仕組みの整備等）を満たすこと</t>
  </si>
  <si>
    <t>（５）</t>
  </si>
  <si>
    <t>キャリアパス要件Ⅳ</t>
  </si>
  <si>
    <t>改善後の賃金が年額440万円以上となる者の数が事業所あたり１以上となっていること。ただし、満たさない場合は、小規模事業所等である等の理由を記載すること</t>
  </si>
  <si>
    <t>（６）</t>
  </si>
  <si>
    <t>職場環境等要件</t>
  </si>
  <si>
    <t>介護人材確保・職場環境改善等補助金を申請済である又は各加算区分の算定に必要な要件を満たしていること</t>
  </si>
  <si>
    <t>別紙様式３－２個票（令和７年４月以降分）</t>
  </si>
  <si>
    <t>キャリアパス要件Ⅳについて</t>
  </si>
  <si>
    <t>　処遇改善加算の加算額［円］</t>
  </si>
  <si>
    <t>処遇改善加算
（令和７年度の算定期間①）</t>
  </si>
  <si>
    <t>　改善後の賃金が年額440万円以上となる者の数</t>
  </si>
  <si>
    <t>⇒この欄が「×」の場合、
別紙様式3-1 ３（５）に特別な事情を記入</t>
  </si>
  <si>
    <t>　うち、処遇改善加算Ⅳ相当の加算額の１/２［円］
　（別紙様式3-1 ３⑴に転記）</t>
  </si>
  <si>
    <t>　処遇改善加算Ⅰ・Ⅱの算定を届け出た事業所数
　（短期入所・予防・総合事業での重複除く）</t>
  </si>
  <si>
    <t>　うち、新規に増加する旧ベースアップ等加算相当の加算額［円］
　（別紙様式3-1 ３⑵に転記）</t>
  </si>
  <si>
    <t>処遇改善加算
（令和７年度の算定期間②
（区分変更後））</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</si>
  <si>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</si>
  <si>
    <t>介護保険
事業所
番号</t>
  </si>
  <si>
    <t>指定権者</t>
  </si>
  <si>
    <t>令和７年３月
時点の算定状況</t>
  </si>
  <si>
    <t>介護職員等処遇改善加算</t>
  </si>
  <si>
    <t xml:space="preserve">月額賃金改善要件Ⅱの対応要否
（令和７年３月時点の区分が算定対象であれば加算区分を表示）
</t>
  </si>
  <si>
    <t>キャリアパス要件Ⅳの適用</t>
  </si>
  <si>
    <t>キャリアパス要件Ⅳの必要数チェック
（併設の場合０）</t>
  </si>
  <si>
    <t>令和７年度の算定期間①</t>
  </si>
  <si>
    <t>令和７年度の算定期間②（令和７年度内の区分変更後）</t>
  </si>
  <si>
    <t>算定した
加算区分</t>
  </si>
  <si>
    <t>加算の総額
［円］</t>
  </si>
  <si>
    <t>加算Ⅳ相当の加算額の１/２</t>
  </si>
  <si>
    <t>新規に増加する旧ベースアップ等加算相当の加算の見込額［円］</t>
  </si>
  <si>
    <t>月額賃金要件Ⅱ</t>
  </si>
  <si>
    <t>キャリアパス
要件Ⅳ</t>
  </si>
  <si>
    <t>令和７年度内の区分変更後に
算定した加算区分</t>
  </si>
  <si>
    <r>
      <rPr>
        <sz val="9"/>
        <color theme="1"/>
        <rFont val="ＭＳ Ｐゴシック"/>
        <family val="3"/>
        <charset val="128"/>
      </rP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</si>
  <si>
    <t>処遇改善加算（令和７年度の算定期間①）</t>
  </si>
  <si>
    <t>処遇改善加算（令和７年度の算定期間②（期中移行後））</t>
  </si>
  <si>
    <t xml:space="preserve">1 </t>
  </si>
  <si>
    <t>表１　加算率一覧</t>
  </si>
  <si>
    <t>表２　処遇改善加算Ⅰ～Ⅳと旧ベースアップ等加算の比率（月額賃金改善要件Ⅰ・Ⅱ）</t>
  </si>
  <si>
    <t>表３</t>
  </si>
  <si>
    <t>表５</t>
  </si>
  <si>
    <t>表６　処遇改善加算Ⅰ～Ⅳと旧ベースアップ等加算の比率（月額賃金改善要件Ⅰ・Ⅱ）</t>
  </si>
  <si>
    <t>表７　月額賃金改善要件Ⅱが適用される加算区分</t>
  </si>
  <si>
    <t>表８　キャリアパス要件Ⅳ　規定人数集計対象外リスト</t>
  </si>
  <si>
    <t>コード名</t>
  </si>
  <si>
    <t>コード値</t>
  </si>
  <si>
    <t>介護職員処遇改善加算</t>
  </si>
  <si>
    <t>介護職員等特定処遇改善加算</t>
  </si>
  <si>
    <t>介護職員等ベースアップ等支援加算</t>
  </si>
  <si>
    <t>（参考）令和６年度介護報酬改定による引上げ分</t>
  </si>
  <si>
    <t>旧ベースアップ等加算の加算率との比</t>
  </si>
  <si>
    <t>✓</t>
  </si>
  <si>
    <t>処遇改善加算Ⅳとの比</t>
  </si>
  <si>
    <t>令和７年３月時点の加算区分</t>
  </si>
  <si>
    <t>サービス区分</t>
  </si>
  <si>
    <t>対象</t>
  </si>
  <si>
    <t>キャリアパス要件等の適合状況に応じた加算率</t>
  </si>
  <si>
    <t>サービス提供体制強化加算等の算定状況に応じた加算率</t>
  </si>
  <si>
    <t>各要件の適合状況に応じた加算率（処遇改善加算（Ⅴ）は経過措置区分）</t>
  </si>
  <si>
    <t>処遇改善加算Ⅱ</t>
  </si>
  <si>
    <t>旧処遇改善加算Ⅰ</t>
  </si>
  <si>
    <t>旧処遇改善加算Ⅱ</t>
  </si>
  <si>
    <t>旧処遇改善加算Ⅲ</t>
  </si>
  <si>
    <t>旧処遇改善加算なし</t>
  </si>
  <si>
    <t>特定加算Ⅰ</t>
  </si>
  <si>
    <t>特定加算Ⅱ</t>
  </si>
  <si>
    <t>特定加算なし</t>
  </si>
  <si>
    <t>ベア加算あり</t>
  </si>
  <si>
    <t>ベア加算なし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</si>
  <si>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</si>
  <si>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</si>
  <si>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</si>
  <si>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</si>
  <si>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</si>
  <si>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</si>
  <si>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</si>
  <si>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</si>
  <si>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</si>
  <si>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</si>
  <si>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</si>
  <si>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</si>
  <si>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</si>
  <si>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</si>
  <si>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</si>
  <si>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</si>
  <si>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</si>
  <si>
    <t>訪問介護</t>
  </si>
  <si>
    <t>11</t>
  </si>
  <si>
    <t>表４</t>
  </si>
  <si>
    <t>夜間対応型訪問介護</t>
  </si>
  <si>
    <t>71</t>
  </si>
  <si>
    <t>○</t>
  </si>
  <si>
    <t>―</t>
  </si>
  <si>
    <t>定期巡回・随時対応型訪問介護看護</t>
  </si>
  <si>
    <t>76</t>
  </si>
  <si>
    <t>訪問入浴介護</t>
  </si>
  <si>
    <t>12</t>
  </si>
  <si>
    <t>介護予防訪問入浴介護</t>
  </si>
  <si>
    <t>62</t>
  </si>
  <si>
    <t>対象外</t>
  </si>
  <si>
    <t>通所介護</t>
  </si>
  <si>
    <t>15</t>
  </si>
  <si>
    <t>地域密着型通所介護</t>
  </si>
  <si>
    <t>78</t>
  </si>
  <si>
    <t>通所リハビリテーション</t>
  </si>
  <si>
    <t>16</t>
  </si>
  <si>
    <t>介護予防通所リハビリテーション</t>
  </si>
  <si>
    <t>66</t>
  </si>
  <si>
    <t>特定施設入居者生活介護</t>
  </si>
  <si>
    <t>33</t>
  </si>
  <si>
    <t>特定施設入居者生活介護（短期利用型）</t>
  </si>
  <si>
    <t>27</t>
  </si>
  <si>
    <t>介護予防特定施設入居者生活介護</t>
  </si>
  <si>
    <t>35</t>
  </si>
  <si>
    <t>地域密着型特定施設入居者生活介護</t>
  </si>
  <si>
    <t>36</t>
  </si>
  <si>
    <t>地域密着型特定施設入居者生活介護（短期利用型）</t>
  </si>
  <si>
    <t>28</t>
  </si>
  <si>
    <t>認知症対応型通所介護</t>
  </si>
  <si>
    <t>72</t>
  </si>
  <si>
    <t>介護予防認知症対応型通所介護</t>
  </si>
  <si>
    <t>74</t>
  </si>
  <si>
    <t>小規模多機能型居宅介護</t>
  </si>
  <si>
    <t>73</t>
  </si>
  <si>
    <t>小規模多機能型居宅介護（短期利用型）</t>
  </si>
  <si>
    <t>68</t>
  </si>
  <si>
    <t>介護予防小規模多機能型居宅介護</t>
  </si>
  <si>
    <t>75</t>
  </si>
  <si>
    <t>介護予防小規模多機能型居宅介護（短期利用型）</t>
  </si>
  <si>
    <t>69</t>
  </si>
  <si>
    <t>複合型サービス（看護小規模多機能型居宅介護）</t>
  </si>
  <si>
    <t>77</t>
  </si>
  <si>
    <t>複合型サービス（看護小規模多機能型居宅介護・短期利用型）</t>
  </si>
  <si>
    <t>79</t>
  </si>
  <si>
    <t>認知症対応型共同生活介護</t>
  </si>
  <si>
    <t>32</t>
  </si>
  <si>
    <t>認知症対応型共同生活介護（短期利用型）</t>
  </si>
  <si>
    <t>38</t>
  </si>
  <si>
    <t>介護予防認知症対応型共同生活介護</t>
  </si>
  <si>
    <t>37</t>
  </si>
  <si>
    <t>介護予防認知症対応型共同生活介護（短期利用型）</t>
  </si>
  <si>
    <t>39</t>
  </si>
  <si>
    <t>介護老人福祉施設サービス</t>
  </si>
  <si>
    <t>51</t>
  </si>
  <si>
    <t>地域密着型介護老人福祉施設</t>
  </si>
  <si>
    <t>54</t>
  </si>
  <si>
    <t>短期入所生活介護</t>
  </si>
  <si>
    <t>21</t>
  </si>
  <si>
    <t>介護予防短期入所生活介護</t>
  </si>
  <si>
    <t>24</t>
  </si>
  <si>
    <t>介護老人保健施設サービス</t>
  </si>
  <si>
    <t>52</t>
  </si>
  <si>
    <t>短期入所療養介護（介護老人保健施設）</t>
  </si>
  <si>
    <t>22</t>
  </si>
  <si>
    <t>介護予防短期入所療養介護（介護老人保健施設）</t>
  </si>
  <si>
    <t>25</t>
  </si>
  <si>
    <t>短期入所療養介護 （病院等（老健以外）)</t>
  </si>
  <si>
    <t>23</t>
  </si>
  <si>
    <t>介護予防短期入所療養介護 （病院等（老健以外）)</t>
  </si>
  <si>
    <t>26</t>
  </si>
  <si>
    <t>介護医療院サービス</t>
  </si>
  <si>
    <t>55</t>
  </si>
  <si>
    <t>短期入所療養介護（介護医療院）</t>
  </si>
  <si>
    <t>2A</t>
  </si>
  <si>
    <t>介護予防短期入所療養介護（介護医療院）</t>
  </si>
  <si>
    <t>2B</t>
  </si>
  <si>
    <t>訪問型サービス（独自）</t>
  </si>
  <si>
    <t>A2</t>
  </si>
  <si>
    <t>訪問型サービス（独自／定率）</t>
  </si>
  <si>
    <t>A3</t>
  </si>
  <si>
    <t>訪問型サービス（独自／定額）</t>
  </si>
  <si>
    <t>A4</t>
  </si>
  <si>
    <t>通所型サービス（独自）</t>
  </si>
  <si>
    <t>A6</t>
  </si>
  <si>
    <t>通所型サービス（独自／定率）</t>
  </si>
  <si>
    <t>A7</t>
  </si>
  <si>
    <t>通所型サービス（独自／定額）</t>
  </si>
  <si>
    <t>A8</t>
  </si>
  <si>
    <t>事業所の所在地（都道府県）</t>
  </si>
  <si>
    <t>事業所の所在地（市区町村）</t>
  </si>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</sst>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0_ "/>
    <numFmt numFmtId="178" formatCode="#,##0_ ;[Red]\-#,##0\ "/>
    <numFmt numFmtId="179" formatCode="#,##0_);[Red]\(#,##0\)"/>
    <numFmt numFmtId="180" formatCode="0.000_);[Red]\(0.000\)"/>
    <numFmt numFmtId="181" formatCode="0_);[Red]\(0\)"/>
    <numFmt numFmtId="182" formatCode="0_ "/>
    <numFmt numFmtId="183" formatCode="0.0%"/>
  </numFmts>
  <fonts count="77">
    <font>
      <sz val="11"/>
      <name val="ＭＳ Ｐゴシック"/>
      <family val="3"/>
      <charset val="128"/>
    </font>
    <font>
      <sz val="11"/>
      <color rgb="FF000000"/>
      <name val="ＭＳ Ｐゴシック"/>
      <family val="3"/>
      <charset val="128"/>
    </font>
    <font>
      <sz val="11"/>
      <color rgb="FFFFFFFF"/>
      <name val="ＭＳ Ｐゴシック"/>
      <family val="3"/>
      <charset val="128"/>
    </font>
    <font>
      <sz val="11"/>
      <color rgb="FF993300"/>
      <name val="ＭＳ Ｐゴシック"/>
      <family val="3"/>
      <charset val="128"/>
    </font>
    <font>
      <b/>
      <sz val="18"/>
      <color rgb="FF003366"/>
      <name val="ＭＳ Ｐゴシック"/>
      <family val="3"/>
      <charset val="128"/>
    </font>
    <font>
      <b/>
      <sz val="11"/>
      <color rgb="FFFFFFFF"/>
      <name val="ＭＳ Ｐゴシック"/>
      <family val="3"/>
      <charset val="128"/>
    </font>
    <font>
      <sz val="11"/>
      <color rgb="FFFF9900"/>
      <name val="ＭＳ Ｐゴシック"/>
      <family val="3"/>
      <charset val="128"/>
    </font>
    <font>
      <sz val="11"/>
      <color rgb="FF333399"/>
      <name val="ＭＳ Ｐゴシック"/>
      <family val="3"/>
      <charset val="128"/>
    </font>
    <font>
      <b/>
      <sz val="11"/>
      <color rgb="FF333333"/>
      <name val="ＭＳ Ｐゴシック"/>
      <family val="3"/>
      <charset val="128"/>
    </font>
    <font>
      <sz val="11"/>
      <color rgb="FF800080"/>
      <name val="ＭＳ Ｐゴシック"/>
      <family val="3"/>
      <charset val="128"/>
    </font>
    <font>
      <sz val="11"/>
      <color theme="1"/>
      <name val="ＭＳ Ｐゴシック"/>
      <family val="2"/>
      <charset val="128"/>
    </font>
    <font>
      <sz val="8"/>
      <name val="ＭＳ Ｐゴシック"/>
      <family val="3"/>
      <charset val="128"/>
    </font>
    <font>
      <sz val="11"/>
      <color rgb="FF008000"/>
      <name val="ＭＳ Ｐゴシック"/>
      <family val="3"/>
      <charset val="128"/>
    </font>
    <font>
      <b/>
      <sz val="15"/>
      <color rgb="FF003366"/>
      <name val="ＭＳ Ｐゴシック"/>
      <family val="3"/>
      <charset val="128"/>
    </font>
    <font>
      <b/>
      <sz val="13"/>
      <color rgb="FF003366"/>
      <name val="ＭＳ Ｐゴシック"/>
      <family val="3"/>
      <charset val="128"/>
    </font>
    <font>
      <b/>
      <sz val="11"/>
      <color rgb="FF003366"/>
      <name val="ＭＳ Ｐゴシック"/>
      <family val="3"/>
      <charset val="128"/>
    </font>
    <font>
      <b/>
      <sz val="11"/>
      <color rgb="FFFF9900"/>
      <name val="ＭＳ Ｐゴシック"/>
      <family val="3"/>
      <charset val="128"/>
    </font>
    <font>
      <i/>
      <sz val="11"/>
      <color rgb="FF808080"/>
      <name val="ＭＳ Ｐゴシック"/>
      <family val="3"/>
      <charset val="128"/>
    </font>
    <font>
      <sz val="11"/>
      <color rgb="FFFF0000"/>
      <name val="ＭＳ Ｐゴシック"/>
      <family val="3"/>
      <charset val="128"/>
    </font>
    <font>
      <b/>
      <sz val="11"/>
      <color rgb="FF000000"/>
      <name val="ＭＳ Ｐゴシック"/>
      <family val="3"/>
      <charset val="128"/>
    </font>
    <font>
      <sz val="14"/>
      <name val="ＭＳ Ｐゴシック"/>
      <family val="3"/>
      <charset val="128"/>
    </font>
    <font>
      <b/>
      <sz val="16"/>
      <name val="ＭＳ Ｐゴシック"/>
      <family val="3"/>
      <charset val="128"/>
    </font>
    <font>
      <b/>
      <sz val="12"/>
      <color rgb="FFFF0000"/>
      <name val="ＭＳ Ｐゴシック"/>
      <family val="3"/>
      <charset val="128"/>
    </font>
    <font>
      <sz val="12"/>
      <color theme="1"/>
      <name val="ＭＳ Ｐゴシック"/>
      <family val="3"/>
      <charset val="128"/>
    </font>
    <font>
      <sz val="12"/>
      <name val="ＭＳ Ｐゴシック"/>
      <family val="3"/>
      <charset val="128"/>
    </font>
    <font>
      <sz val="11"/>
      <color theme="1"/>
      <name val="ＭＳ Ｐゴシック"/>
      <family val="3"/>
      <charset val="128"/>
    </font>
    <font>
      <sz val="12"/>
      <color rgb="FFFF0000"/>
      <name val="ＭＳ Ｐゴシック"/>
      <family val="3"/>
      <charset val="128"/>
    </font>
    <font>
      <b/>
      <sz val="12"/>
      <color theme="1"/>
      <name val="ＭＳ Ｐゴシック"/>
      <family val="3"/>
      <charset val="128"/>
    </font>
    <font>
      <u/>
      <sz val="11"/>
      <color theme="10"/>
      <name val="ＭＳ Ｐゴシック"/>
      <family val="3"/>
      <charset val="128"/>
    </font>
    <font>
      <sz val="14"/>
      <color theme="1"/>
      <name val="ＭＳ Ｐゴシック"/>
      <family val="3"/>
      <charset val="128"/>
    </font>
    <font>
      <sz val="8"/>
      <color theme="1"/>
      <name val="ＭＳ Ｐゴシック"/>
      <family val="3"/>
      <charset val="128"/>
    </font>
    <font>
      <sz val="10"/>
      <name val="游ゴシック"/>
      <family val="2"/>
      <charset val="128"/>
    </font>
    <font>
      <sz val="9"/>
      <color rgb="FF000000"/>
      <name val="MS P ゴシック"/>
      <charset val="128"/>
    </font>
    <font>
      <sz val="13"/>
      <color theme="1"/>
      <name val="ＭＳ Ｐゴシック"/>
      <family val="3"/>
      <charset val="128"/>
    </font>
    <font>
      <sz val="10"/>
      <name val="ＭＳ Ｐゴシック"/>
      <family val="3"/>
      <charset val="128"/>
    </font>
    <font>
      <sz val="10"/>
      <color theme="1"/>
      <name val="ＭＳ Ｐゴシック"/>
      <family val="3"/>
      <charset val="128"/>
    </font>
    <font>
      <sz val="10"/>
      <color theme="0"/>
      <name val="ＭＳ Ｐゴシック"/>
      <family val="3"/>
      <charset val="128"/>
    </font>
    <font>
      <sz val="11"/>
      <color theme="0"/>
      <name val="ＭＳ Ｐゴシック"/>
      <family val="3"/>
      <charset val="128"/>
    </font>
    <font>
      <b/>
      <sz val="11"/>
      <color theme="1"/>
      <name val="ＭＳ Ｐゴシック"/>
      <family val="3"/>
      <charset val="128"/>
    </font>
    <font>
      <sz val="9"/>
      <color theme="1"/>
      <name val="ＭＳ Ｐゴシック"/>
      <family val="3"/>
      <charset val="128"/>
    </font>
    <font>
      <sz val="9"/>
      <name val="ＭＳ Ｐゴシック"/>
      <family val="3"/>
      <charset val="128"/>
    </font>
    <font>
      <b/>
      <sz val="11"/>
      <name val="ＭＳ Ｐゴシック"/>
      <family val="3"/>
      <charset val="128"/>
    </font>
    <font>
      <sz val="12"/>
      <color theme="0"/>
      <name val="ＭＳ Ｐゴシック"/>
      <family val="3"/>
      <charset val="128"/>
    </font>
    <font>
      <sz val="9"/>
      <color theme="1" tint="0.49989318521683401"/>
      <name val="ＭＳ Ｐゴシック"/>
      <family val="3"/>
      <charset val="128"/>
    </font>
    <font>
      <b/>
      <sz val="9"/>
      <color theme="1"/>
      <name val="ＭＳ Ｐゴシック"/>
      <family val="3"/>
      <charset val="128"/>
    </font>
    <font>
      <sz val="8.5"/>
      <color theme="1"/>
      <name val="ＭＳ Ｐゴシック"/>
      <family val="3"/>
      <charset val="128"/>
    </font>
    <font>
      <b/>
      <sz val="9"/>
      <color theme="1" tint="0.49989318521683401"/>
      <name val="ＭＳ Ｐゴシック"/>
      <family val="3"/>
      <charset val="128"/>
    </font>
    <font>
      <u/>
      <sz val="9"/>
      <color theme="1"/>
      <name val="ＭＳ Ｐゴシック"/>
      <family val="3"/>
      <charset val="128"/>
    </font>
    <font>
      <sz val="7"/>
      <color theme="1"/>
      <name val="ＭＳ Ｐゴシック"/>
      <family val="3"/>
      <charset val="128"/>
    </font>
    <font>
      <sz val="7"/>
      <name val="ＭＳ Ｐゴシック"/>
      <family val="3"/>
      <charset val="128"/>
    </font>
    <font>
      <b/>
      <sz val="10"/>
      <color theme="1"/>
      <name val="ＭＳ Ｐゴシック"/>
      <family val="3"/>
      <charset val="128"/>
    </font>
    <font>
      <b/>
      <sz val="8"/>
      <color theme="1"/>
      <name val="ＭＳ Ｐゴシック"/>
      <family val="3"/>
      <charset val="128"/>
    </font>
    <font>
      <b/>
      <sz val="9.5"/>
      <color theme="1"/>
      <name val="ＭＳ Ｐゴシック"/>
      <family val="3"/>
      <charset val="128"/>
    </font>
    <font>
      <sz val="10"/>
      <color theme="1" tint="0.49989318521683401"/>
      <name val="ＭＳ Ｐゴシック"/>
      <family val="3"/>
      <charset val="128"/>
    </font>
    <font>
      <sz val="9"/>
      <color theme="1" tint="0.24988555558946501"/>
      <name val="ＭＳ Ｐゴシック"/>
      <family val="3"/>
      <charset val="128"/>
    </font>
    <font>
      <b/>
      <sz val="9.5"/>
      <color rgb="FFFF0000"/>
      <name val="ＭＳ Ｐゴシック"/>
      <family val="3"/>
      <charset val="128"/>
    </font>
    <font>
      <b/>
      <sz val="10"/>
      <color theme="1" tint="0.49989318521683401"/>
      <name val="ＭＳ Ｐゴシック"/>
      <family val="3"/>
      <charset val="128"/>
    </font>
    <font>
      <sz val="10"/>
      <color theme="1" tint="0.24988555558946501"/>
      <name val="ＭＳ Ｐゴシック"/>
      <family val="3"/>
      <charset val="128"/>
    </font>
    <font>
      <b/>
      <sz val="10"/>
      <name val="ＭＳ Ｐゴシック"/>
      <family val="3"/>
      <charset val="128"/>
    </font>
    <font>
      <b/>
      <sz val="11"/>
      <color rgb="FFFF0000"/>
      <name val="ＭＳ Ｐゴシック"/>
      <family val="3"/>
      <charset val="128"/>
    </font>
    <font>
      <b/>
      <sz val="10.5"/>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sz val="11"/>
      <name val="ＭＳ Ｐ明朝"/>
      <family val="1"/>
      <charset val="128"/>
    </font>
    <font>
      <sz val="11.5"/>
      <color theme="1"/>
      <name val="ＭＳ Ｐゴシック"/>
      <family val="3"/>
      <charset val="128"/>
    </font>
    <font>
      <sz val="9"/>
      <name val="ＭＳ Ｐ明朝"/>
      <family val="1"/>
      <charset val="128"/>
    </font>
    <font>
      <sz val="10"/>
      <name val="Arial"/>
      <family val="2"/>
      <charset val="128"/>
    </font>
    <font>
      <b/>
      <u/>
      <sz val="9"/>
      <color rgb="FF000000"/>
      <name val="MS P ゴシック"/>
      <family val="3"/>
      <charset val="128"/>
    </font>
    <font>
      <sz val="9"/>
      <color rgb="FF000000"/>
      <name val="MS P ゴシック"/>
      <family val="3"/>
      <charset val="128"/>
    </font>
    <font>
      <sz val="9"/>
      <name val="ＭＳ 明朝"/>
      <family val="1"/>
      <charset val="128"/>
    </font>
    <font>
      <sz val="11"/>
      <name val="ＭＳ Ｐゴシック"/>
      <family val="3"/>
      <charset val="128"/>
    </font>
    <font>
      <sz val="6"/>
      <name val="ＭＳ Ｐゴシック"/>
      <family val="3"/>
      <charset val="128"/>
    </font>
  </fonts>
  <fills count="31">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DDD9C3"/>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C000"/>
      </patternFill>
    </fill>
    <fill>
      <patternFill patternType="solid">
        <fgColor rgb="FF0066CC"/>
        <bgColor rgb="FF008080"/>
      </patternFill>
    </fill>
    <fill>
      <patternFill patternType="solid">
        <fgColor rgb="FF800080"/>
        <bgColor rgb="FF800080"/>
      </patternFill>
    </fill>
    <fill>
      <patternFill patternType="solid">
        <fgColor rgb="FF33CCCC"/>
        <bgColor rgb="FF00FFFF"/>
      </patternFill>
    </fill>
    <fill>
      <patternFill patternType="solid">
        <fgColor rgb="FFFF9900"/>
        <bgColor rgb="FFFFC000"/>
      </patternFill>
    </fill>
    <fill>
      <patternFill patternType="solid">
        <fgColor rgb="FFFFFF99"/>
        <bgColor rgb="FFFFFFCC"/>
      </patternFill>
    </fill>
    <fill>
      <patternFill patternType="solid">
        <fgColor rgb="FF333399"/>
        <bgColor rgb="FF404040"/>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969696"/>
        <bgColor rgb="FFA0A0A0"/>
      </patternFill>
    </fill>
    <fill>
      <patternFill patternType="solid">
        <fgColor rgb="FFFFFFCC"/>
        <bgColor rgb="FFFFF2CC"/>
      </patternFill>
    </fill>
    <fill>
      <patternFill patternType="solid">
        <fgColor rgb="FFC0C0C0"/>
        <bgColor rgb="FFCCCCFF"/>
      </patternFill>
    </fill>
    <fill>
      <patternFill patternType="solid">
        <fgColor theme="0"/>
        <bgColor rgb="FFF2F2F2"/>
      </patternFill>
    </fill>
    <fill>
      <patternFill patternType="solid">
        <fgColor theme="0" tint="-4.9989318521683403E-2"/>
        <bgColor rgb="FFFDEADA"/>
      </patternFill>
    </fill>
    <fill>
      <patternFill patternType="solid">
        <fgColor rgb="FFFFF2CC"/>
        <bgColor rgb="FFFDEADA"/>
      </patternFill>
    </fill>
    <fill>
      <patternFill patternType="solid">
        <fgColor rgb="FFFFC000"/>
        <bgColor rgb="FFFFCC00"/>
      </patternFill>
    </fill>
    <fill>
      <patternFill patternType="solid">
        <fgColor theme="0" tint="-0.499984740745262"/>
        <bgColor rgb="FF7F7F7F"/>
      </patternFill>
    </fill>
    <fill>
      <patternFill patternType="solid">
        <fgColor theme="9" tint="0.79989013336588644"/>
        <bgColor rgb="FFFFF2CC"/>
      </patternFill>
    </fill>
    <fill>
      <patternFill patternType="solid">
        <fgColor rgb="FFFFE5FC"/>
        <bgColor rgb="FFFDEADA"/>
      </patternFill>
    </fill>
  </fills>
  <borders count="152">
    <border>
      <left/>
      <right/>
      <top/>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style="thin">
        <color rgb="FF333399"/>
      </top>
      <bottom style="double">
        <color rgb="FF333399"/>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hair">
        <color auto="1"/>
      </bottom>
      <diagonal/>
    </border>
    <border>
      <left style="thin">
        <color auto="1"/>
      </left>
      <right/>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hair">
        <color auto="1"/>
      </bottom>
      <diagonal/>
    </border>
    <border>
      <left/>
      <right style="thin">
        <color auto="1"/>
      </right>
      <top style="thin">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thin">
        <color auto="1"/>
      </left>
      <right style="hair">
        <color auto="1"/>
      </right>
      <top/>
      <bottom style="thin">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thin">
        <color auto="1"/>
      </bottom>
      <diagonal/>
    </border>
    <border>
      <left style="medium">
        <color auto="1"/>
      </left>
      <right style="medium">
        <color auto="1"/>
      </right>
      <top/>
      <bottom style="medium">
        <color auto="1"/>
      </bottom>
      <diagonal/>
    </border>
    <border>
      <left style="thin">
        <color theme="1" tint="0.49989318521683401"/>
      </left>
      <right style="thin">
        <color theme="1" tint="0.49989318521683401"/>
      </right>
      <top style="thin">
        <color theme="1" tint="0.49989318521683401"/>
      </top>
      <bottom style="thin">
        <color theme="1" tint="0.49989318521683401"/>
      </bottom>
      <diagonal/>
    </border>
    <border>
      <left style="thin">
        <color theme="1" tint="0.49989318521683401"/>
      </left>
      <right style="thin">
        <color theme="1" tint="0.49989318521683401"/>
      </right>
      <top style="thin">
        <color theme="1" tint="0.49989318521683401"/>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hair">
        <color auto="1"/>
      </left>
      <right style="thin">
        <color auto="1"/>
      </right>
      <top style="thin">
        <color auto="1"/>
      </top>
      <bottom style="thin">
        <color auto="1"/>
      </bottom>
      <diagonal/>
    </border>
    <border>
      <left/>
      <right style="medium">
        <color auto="1"/>
      </right>
      <top/>
      <bottom/>
      <diagonal/>
    </border>
    <border>
      <left style="medium">
        <color auto="1"/>
      </left>
      <right/>
      <top/>
      <bottom/>
      <diagonal/>
    </border>
    <border>
      <left/>
      <right/>
      <top style="thin">
        <color theme="0" tint="-0.499984740745262"/>
      </top>
      <bottom/>
      <diagonal/>
    </border>
    <border>
      <left/>
      <right style="thin">
        <color auto="1"/>
      </right>
      <top style="hair">
        <color auto="1"/>
      </top>
      <bottom style="thin">
        <color auto="1"/>
      </bottom>
      <diagonal/>
    </border>
    <border>
      <left style="thin">
        <color auto="1"/>
      </left>
      <right style="medium">
        <color auto="1"/>
      </right>
      <top/>
      <bottom style="thin">
        <color auto="1"/>
      </bottom>
      <diagonal/>
    </border>
    <border>
      <left/>
      <right/>
      <top/>
      <bottom style="thin">
        <color auto="1"/>
      </bottom>
      <diagonal/>
    </border>
    <border>
      <left style="thin">
        <color auto="1"/>
      </left>
      <right style="hair">
        <color auto="1"/>
      </right>
      <top style="medium">
        <color auto="1"/>
      </top>
      <bottom/>
      <diagonal/>
    </border>
    <border>
      <left/>
      <right style="thin">
        <color auto="1"/>
      </right>
      <top/>
      <bottom/>
      <diagonal/>
    </border>
    <border>
      <left style="thin">
        <color auto="1"/>
      </left>
      <right style="hair">
        <color auto="1"/>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style="medium">
        <color auto="1"/>
      </left>
      <right/>
      <top/>
      <bottom style="thin">
        <color auto="1"/>
      </bottom>
      <diagonal/>
    </border>
    <border>
      <left style="hair">
        <color auto="1"/>
      </left>
      <right style="thin">
        <color auto="1"/>
      </right>
      <top/>
      <bottom style="hair">
        <color auto="1"/>
      </bottom>
      <diagonal/>
    </border>
    <border>
      <left style="thin">
        <color auto="1"/>
      </left>
      <right style="hair">
        <color auto="1"/>
      </right>
      <top/>
      <bottom style="hair">
        <color auto="1"/>
      </bottom>
      <diagonal/>
    </border>
    <border>
      <left style="medium">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top/>
      <bottom style="medium">
        <color auto="1"/>
      </bottom>
      <diagonal/>
    </border>
    <border>
      <left style="hair">
        <color auto="1"/>
      </left>
      <right/>
      <top/>
      <bottom style="medium">
        <color auto="1"/>
      </bottom>
      <diagonal/>
    </border>
    <border>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right/>
      <top style="hair">
        <color auto="1"/>
      </top>
      <bottom style="thin">
        <color auto="1"/>
      </bottom>
      <diagonal/>
    </border>
    <border>
      <left/>
      <right style="thin">
        <color auto="1"/>
      </right>
      <top/>
      <bottom style="thin">
        <color auto="1"/>
      </bottom>
      <diagonal/>
    </border>
    <border>
      <left/>
      <right style="thin">
        <color theme="1" tint="0.49989318521683401"/>
      </right>
      <top style="thin">
        <color theme="1" tint="0.49989318521683401"/>
      </top>
      <bottom style="thin">
        <color theme="1" tint="0.49989318521683401"/>
      </bottom>
      <diagonal/>
    </border>
    <border>
      <left style="thin">
        <color auto="1"/>
      </left>
      <right style="medium">
        <color auto="1"/>
      </right>
      <top/>
      <bottom/>
      <diagonal/>
    </border>
    <border>
      <left style="hair">
        <color auto="1"/>
      </left>
      <right style="thin">
        <color auto="1"/>
      </right>
      <top/>
      <bottom/>
      <diagonal/>
    </border>
    <border>
      <left style="medium">
        <color auto="1"/>
      </left>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top style="hair">
        <color auto="1"/>
      </top>
      <bottom/>
      <diagonal/>
    </border>
    <border>
      <left style="hair">
        <color auto="1"/>
      </left>
      <right style="hair">
        <color auto="1"/>
      </right>
      <top style="hair">
        <color auto="1"/>
      </top>
      <bottom style="hair">
        <color auto="1"/>
      </bottom>
      <diagonal/>
    </border>
    <border>
      <left style="medium">
        <color auto="1"/>
      </left>
      <right/>
      <top style="hair">
        <color auto="1"/>
      </top>
      <bottom style="medium">
        <color auto="1"/>
      </bottom>
      <diagonal/>
    </border>
    <border>
      <left style="hair">
        <color auto="1"/>
      </left>
      <right style="hair">
        <color auto="1"/>
      </right>
      <top style="hair">
        <color auto="1"/>
      </top>
      <bottom style="medium">
        <color auto="1"/>
      </bottom>
      <diagonal/>
    </border>
    <border>
      <left style="thin">
        <color auto="1"/>
      </left>
      <right/>
      <top style="hair">
        <color auto="1"/>
      </top>
      <bottom style="thin">
        <color auto="1"/>
      </bottom>
      <diagonal/>
    </border>
    <border>
      <left style="hair">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style="medium">
        <color auto="1"/>
      </right>
      <top style="hair">
        <color auto="1"/>
      </top>
      <bottom/>
      <diagonal/>
    </border>
    <border>
      <left style="medium">
        <color auto="1"/>
      </left>
      <right/>
      <top style="thin">
        <color auto="1"/>
      </top>
      <bottom style="hair">
        <color auto="1"/>
      </bottom>
      <diagonal/>
    </border>
    <border>
      <left/>
      <right style="medium">
        <color auto="1"/>
      </right>
      <top/>
      <bottom style="hair">
        <color auto="1"/>
      </bottom>
      <diagonal/>
    </border>
    <border>
      <left style="medium">
        <color auto="1"/>
      </left>
      <right/>
      <top style="hair">
        <color auto="1"/>
      </top>
      <bottom style="thin">
        <color auto="1"/>
      </bottom>
      <diagonal/>
    </border>
    <border>
      <left style="medium">
        <color auto="1"/>
      </left>
      <right/>
      <top/>
      <bottom style="hair">
        <color auto="1"/>
      </bottom>
      <diagonal/>
    </border>
    <border>
      <left/>
      <right/>
      <top style="thin">
        <color auto="1"/>
      </top>
      <bottom style="hair">
        <color auto="1"/>
      </bottom>
      <diagonal/>
    </border>
    <border>
      <left/>
      <right style="medium">
        <color auto="1"/>
      </right>
      <top style="hair">
        <color auto="1"/>
      </top>
      <bottom style="thin">
        <color auto="1"/>
      </bottom>
      <diagonal/>
    </border>
    <border>
      <left/>
      <right/>
      <top style="hair">
        <color auto="1"/>
      </top>
      <bottom/>
      <diagonal/>
    </border>
    <border>
      <left/>
      <right/>
      <top style="hair">
        <color auto="1"/>
      </top>
      <bottom style="medium">
        <color auto="1"/>
      </bottom>
      <diagonal/>
    </border>
    <border>
      <left style="medium">
        <color auto="1"/>
      </left>
      <right style="medium">
        <color auto="1"/>
      </right>
      <top style="medium">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thin">
        <color theme="1" tint="0.49989318521683401"/>
      </right>
      <top style="thin">
        <color theme="1" tint="0.49989318521683401"/>
      </top>
      <bottom style="thin">
        <color auto="1"/>
      </bottom>
      <diagonal/>
    </border>
    <border>
      <left style="thin">
        <color theme="1" tint="0.49989318521683401"/>
      </left>
      <right style="thin">
        <color theme="1" tint="0.49989318521683401"/>
      </right>
      <top style="thin">
        <color theme="1" tint="0.49989318521683401"/>
      </top>
      <bottom style="thin">
        <color auto="1"/>
      </bottom>
      <diagonal/>
    </border>
    <border>
      <left style="thin">
        <color theme="1" tint="0.49989318521683401"/>
      </left>
      <right/>
      <top style="thin">
        <color theme="1" tint="0.49989318521683401"/>
      </top>
      <bottom style="thin">
        <color auto="1"/>
      </bottom>
      <diagonal/>
    </border>
    <border>
      <left/>
      <right style="thin">
        <color theme="1" tint="0.49989318521683401"/>
      </right>
      <top/>
      <bottom style="thin">
        <color theme="1" tint="0.49989318521683401"/>
      </bottom>
      <diagonal/>
    </border>
    <border>
      <left style="thin">
        <color theme="1" tint="0.49989318521683401"/>
      </left>
      <right style="thin">
        <color theme="1" tint="0.49989318521683401"/>
      </right>
      <top/>
      <bottom style="thin">
        <color theme="1" tint="0.49989318521683401"/>
      </bottom>
      <diagonal/>
    </border>
    <border>
      <left/>
      <right style="thin">
        <color theme="1" tint="0.49989318521683401"/>
      </right>
      <top style="thin">
        <color theme="1" tint="0.49989318521683401"/>
      </top>
      <bottom/>
      <diagonal/>
    </border>
    <border>
      <left style="medium">
        <color auto="1"/>
      </left>
      <right style="thin">
        <color auto="1"/>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theme="1" tint="0.49989318521683401"/>
      </right>
      <top style="thin">
        <color auto="1"/>
      </top>
      <bottom style="medium">
        <color auto="1"/>
      </bottom>
      <diagonal/>
    </border>
    <border>
      <left style="thin">
        <color theme="1" tint="0.49989318521683401"/>
      </left>
      <right style="thin">
        <color theme="1" tint="0.49989318521683401"/>
      </right>
      <top style="thin">
        <color auto="1"/>
      </top>
      <bottom style="medium">
        <color auto="1"/>
      </bottom>
      <diagonal/>
    </border>
    <border>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s>
  <cellStyleXfs count="57">
    <xf numFmtId="0" fontId="0" fillId="0" borderId="0">
      <alignment vertical="center"/>
    </xf>
    <xf numFmtId="9" fontId="75" fillId="0" borderId="0" applyBorder="0" applyProtection="0">
      <alignment vertical="center"/>
    </xf>
    <xf numFmtId="0" fontId="28" fillId="0" borderId="0" applyBorder="0" applyProtection="0">
      <alignment vertical="center"/>
    </xf>
    <xf numFmtId="0" fontId="1" fillId="2" borderId="0" applyBorder="0" applyProtection="0">
      <alignment vertical="center"/>
    </xf>
    <xf numFmtId="0" fontId="1" fillId="3" borderId="0" applyBorder="0" applyProtection="0">
      <alignment vertical="center"/>
    </xf>
    <xf numFmtId="0" fontId="1" fillId="4" borderId="0" applyBorder="0" applyProtection="0">
      <alignment vertical="center"/>
    </xf>
    <xf numFmtId="0" fontId="1" fillId="5" borderId="0" applyBorder="0" applyProtection="0">
      <alignment vertical="center"/>
    </xf>
    <xf numFmtId="0" fontId="1" fillId="6" borderId="0" applyBorder="0" applyProtection="0">
      <alignment vertical="center"/>
    </xf>
    <xf numFmtId="0" fontId="1" fillId="7" borderId="0" applyBorder="0" applyProtection="0">
      <alignment vertical="center"/>
    </xf>
    <xf numFmtId="0" fontId="1" fillId="8" borderId="0" applyBorder="0" applyProtection="0">
      <alignment vertical="center"/>
    </xf>
    <xf numFmtId="0" fontId="1" fillId="9" borderId="0" applyBorder="0" applyProtection="0">
      <alignment vertical="center"/>
    </xf>
    <xf numFmtId="0" fontId="1" fillId="10" borderId="0" applyBorder="0" applyProtection="0">
      <alignment vertical="center"/>
    </xf>
    <xf numFmtId="0" fontId="1" fillId="5" borderId="0" applyBorder="0" applyProtection="0">
      <alignment vertical="center"/>
    </xf>
    <xf numFmtId="0" fontId="1" fillId="8" borderId="0" applyBorder="0" applyProtection="0">
      <alignment vertical="center"/>
    </xf>
    <xf numFmtId="0" fontId="1" fillId="11" borderId="0" applyBorder="0" applyProtection="0">
      <alignment vertical="center"/>
    </xf>
    <xf numFmtId="0" fontId="2" fillId="12" borderId="0" applyBorder="0" applyProtection="0">
      <alignment vertical="center"/>
    </xf>
    <xf numFmtId="0" fontId="2" fillId="9" borderId="0" applyBorder="0" applyProtection="0">
      <alignment vertical="center"/>
    </xf>
    <xf numFmtId="0" fontId="2" fillId="10" borderId="0" applyBorder="0" applyProtection="0">
      <alignment vertical="center"/>
    </xf>
    <xf numFmtId="0" fontId="2" fillId="13" borderId="0" applyBorder="0" applyProtection="0">
      <alignment vertical="center"/>
    </xf>
    <xf numFmtId="0" fontId="2" fillId="14" borderId="0" applyBorder="0" applyProtection="0">
      <alignment vertical="center"/>
    </xf>
    <xf numFmtId="0" fontId="2" fillId="15" borderId="0" applyBorder="0" applyProtection="0">
      <alignment vertical="center"/>
    </xf>
    <xf numFmtId="0" fontId="3" fillId="16" borderId="0" applyBorder="0" applyProtection="0">
      <alignment vertical="center"/>
    </xf>
    <xf numFmtId="0" fontId="2" fillId="17" borderId="0" applyBorder="0" applyProtection="0">
      <alignment vertical="center"/>
    </xf>
    <xf numFmtId="0" fontId="2" fillId="18" borderId="0" applyBorder="0" applyProtection="0">
      <alignment vertical="center"/>
    </xf>
    <xf numFmtId="0" fontId="2" fillId="19" borderId="0" applyBorder="0" applyProtection="0">
      <alignment vertical="center"/>
    </xf>
    <xf numFmtId="0" fontId="2" fillId="13" borderId="0" applyBorder="0" applyProtection="0">
      <alignment vertical="center"/>
    </xf>
    <xf numFmtId="0" fontId="2" fillId="14" borderId="0" applyBorder="0" applyProtection="0">
      <alignment vertical="center"/>
    </xf>
    <xf numFmtId="0" fontId="2" fillId="20" borderId="0" applyBorder="0" applyProtection="0">
      <alignment vertical="center"/>
    </xf>
    <xf numFmtId="0" fontId="4" fillId="0" borderId="0" applyBorder="0" applyProtection="0">
      <alignment vertical="center"/>
    </xf>
    <xf numFmtId="0" fontId="5" fillId="21" borderId="1" applyProtection="0">
      <alignment vertical="center"/>
    </xf>
    <xf numFmtId="9" fontId="75" fillId="0" borderId="0" applyBorder="0" applyProtection="0">
      <alignment vertical="center"/>
    </xf>
    <xf numFmtId="0" fontId="75" fillId="22" borderId="2" applyProtection="0">
      <alignment vertical="center"/>
    </xf>
    <xf numFmtId="0" fontId="6" fillId="0" borderId="3" applyProtection="0">
      <alignment vertical="center"/>
    </xf>
    <xf numFmtId="0" fontId="7" fillId="7" borderId="4" applyProtection="0">
      <alignment vertical="center"/>
    </xf>
    <xf numFmtId="0" fontId="8" fillId="23" borderId="5" applyProtection="0">
      <alignment vertical="center"/>
    </xf>
    <xf numFmtId="0" fontId="9" fillId="3" borderId="0" applyBorder="0" applyProtection="0">
      <alignment vertical="center"/>
    </xf>
    <xf numFmtId="38" fontId="75" fillId="0" borderId="0" applyBorder="0" applyProtection="0">
      <alignment vertical="center"/>
    </xf>
    <xf numFmtId="0" fontId="75" fillId="0" borderId="0">
      <alignment vertical="center"/>
    </xf>
    <xf numFmtId="0" fontId="10" fillId="0" borderId="0">
      <alignment vertical="center"/>
    </xf>
    <xf numFmtId="0" fontId="10" fillId="0" borderId="0">
      <alignment vertical="center"/>
    </xf>
    <xf numFmtId="0" fontId="11"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2" fillId="4" borderId="0" applyBorder="0" applyProtection="0">
      <alignment vertical="center"/>
    </xf>
    <xf numFmtId="0" fontId="13" fillId="0" borderId="6" applyProtection="0">
      <alignment vertical="center"/>
    </xf>
    <xf numFmtId="0" fontId="14" fillId="0" borderId="7" applyProtection="0">
      <alignment vertical="center"/>
    </xf>
    <xf numFmtId="0" fontId="15" fillId="0" borderId="8" applyProtection="0">
      <alignment vertical="center"/>
    </xf>
    <xf numFmtId="0" fontId="15" fillId="0" borderId="0" applyBorder="0" applyProtection="0">
      <alignment vertical="center"/>
    </xf>
    <xf numFmtId="0" fontId="16" fillId="23" borderId="4" applyProtection="0">
      <alignment vertical="center"/>
    </xf>
    <xf numFmtId="0" fontId="17" fillId="0" borderId="0" applyBorder="0" applyProtection="0">
      <alignment vertical="center"/>
    </xf>
    <xf numFmtId="0" fontId="18" fillId="0" borderId="0" applyBorder="0" applyProtection="0">
      <alignment vertical="center"/>
    </xf>
    <xf numFmtId="0" fontId="19" fillId="0" borderId="9" applyProtection="0">
      <alignment vertical="center"/>
    </xf>
    <xf numFmtId="38" fontId="75" fillId="0" borderId="0" applyBorder="0" applyProtection="0">
      <alignment vertical="center"/>
    </xf>
  </cellStyleXfs>
  <cellXfs count="729">
    <xf numFmtId="0" fontId="0" fillId="0" borderId="0" xfId="0">
      <alignment vertical="center"/>
    </xf>
    <xf numFmtId="0" fontId="25" fillId="0" borderId="0" xfId="0" applyFont="1" applyAlignment="1">
      <alignment horizontal="left" vertical="top" wrapText="1"/>
    </xf>
    <xf numFmtId="0" fontId="28" fillId="16" borderId="25" xfId="2" applyFill="1" applyBorder="1" applyAlignment="1" applyProtection="1">
      <alignment horizontal="left" vertical="center"/>
      <protection locked="0"/>
    </xf>
    <xf numFmtId="0" fontId="25" fillId="16" borderId="24" xfId="0" applyFont="1" applyFill="1" applyBorder="1" applyAlignment="1" applyProtection="1">
      <alignment horizontal="left" vertical="center"/>
      <protection locked="0"/>
    </xf>
    <xf numFmtId="0" fontId="25" fillId="0" borderId="10" xfId="0" applyFont="1" applyBorder="1">
      <alignment vertical="center"/>
    </xf>
    <xf numFmtId="0" fontId="25" fillId="0" borderId="10" xfId="0" applyFont="1" applyBorder="1" applyAlignment="1">
      <alignment vertical="center" wrapText="1" shrinkToFit="1"/>
    </xf>
    <xf numFmtId="0" fontId="25" fillId="16" borderId="23" xfId="0" applyFont="1" applyFill="1" applyBorder="1" applyAlignment="1" applyProtection="1">
      <alignment horizontal="left" vertical="center"/>
      <protection locked="0"/>
    </xf>
    <xf numFmtId="0" fontId="25" fillId="16" borderId="16" xfId="0" applyFont="1" applyFill="1" applyBorder="1" applyAlignment="1" applyProtection="1">
      <alignment horizontal="left" vertical="center"/>
      <protection locked="0"/>
    </xf>
    <xf numFmtId="0" fontId="25" fillId="16" borderId="14" xfId="0" applyFont="1" applyFill="1" applyBorder="1" applyAlignment="1" applyProtection="1">
      <alignment horizontal="left" vertical="center"/>
      <protection locked="0"/>
    </xf>
    <xf numFmtId="0" fontId="25" fillId="0" borderId="13" xfId="0" applyFont="1" applyBorder="1" applyAlignment="1">
      <alignment horizontal="left" vertical="center"/>
    </xf>
    <xf numFmtId="0" fontId="25" fillId="16" borderId="11" xfId="0" applyFont="1" applyFill="1" applyBorder="1" applyAlignment="1" applyProtection="1">
      <alignment horizontal="left" vertical="center"/>
      <protection locked="0"/>
    </xf>
    <xf numFmtId="0" fontId="25" fillId="0" borderId="10" xfId="0" applyFont="1" applyBorder="1" applyAlignment="1">
      <alignment horizontal="center" vertical="center"/>
    </xf>
    <xf numFmtId="0" fontId="23" fillId="0" borderId="0" xfId="0" applyFont="1" applyAlignment="1">
      <alignment horizontal="left" vertical="top" wrapText="1"/>
    </xf>
    <xf numFmtId="0" fontId="24" fillId="0" borderId="0" xfId="0" applyFont="1" applyAlignment="1">
      <alignment horizontal="left" vertical="top" wrapText="1"/>
    </xf>
    <xf numFmtId="0" fontId="23" fillId="0" borderId="0" xfId="0" applyFont="1" applyAlignment="1">
      <alignment horizontal="left" vertical="center" wrapText="1"/>
    </xf>
    <xf numFmtId="0" fontId="20" fillId="0" borderId="0" xfId="0" applyFont="1" applyProtection="1">
      <alignment vertical="center"/>
      <protection locked="0"/>
    </xf>
    <xf numFmtId="0" fontId="0" fillId="0" borderId="0" xfId="0" applyProtection="1">
      <alignment vertical="center"/>
      <protection locked="0"/>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3" fillId="0" borderId="0" xfId="0" applyFont="1" applyAlignment="1">
      <alignment vertical="center" wrapText="1"/>
    </xf>
    <xf numFmtId="0" fontId="26" fillId="0" borderId="0" xfId="0" applyFont="1">
      <alignment vertical="center"/>
    </xf>
    <xf numFmtId="0" fontId="27" fillId="0" borderId="0" xfId="0" applyFont="1">
      <alignment vertical="center"/>
    </xf>
    <xf numFmtId="0" fontId="25" fillId="0" borderId="12" xfId="0" applyFont="1" applyBorder="1">
      <alignment vertical="center"/>
    </xf>
    <xf numFmtId="0" fontId="25" fillId="0" borderId="15" xfId="0" applyFont="1" applyBorder="1">
      <alignment vertical="center"/>
    </xf>
    <xf numFmtId="0" fontId="25" fillId="16" borderId="17" xfId="0" applyFont="1" applyFill="1" applyBorder="1" applyAlignment="1" applyProtection="1">
      <alignment horizontal="center" vertical="center"/>
      <protection locked="0"/>
    </xf>
    <xf numFmtId="0" fontId="25" fillId="16" borderId="18" xfId="0" applyFont="1" applyFill="1" applyBorder="1" applyAlignment="1" applyProtection="1">
      <alignment horizontal="center" vertical="center"/>
      <protection locked="0"/>
    </xf>
    <xf numFmtId="0" fontId="25" fillId="0" borderId="18" xfId="0" applyFont="1" applyBorder="1">
      <alignment vertical="center"/>
    </xf>
    <xf numFmtId="0" fontId="25" fillId="16" borderId="19" xfId="0" applyFont="1" applyFill="1" applyBorder="1" applyAlignment="1" applyProtection="1">
      <alignment horizontal="center" vertical="center"/>
      <protection locked="0"/>
    </xf>
    <xf numFmtId="0" fontId="25" fillId="0" borderId="20" xfId="0" applyFont="1" applyBorder="1">
      <alignment vertical="center"/>
    </xf>
    <xf numFmtId="0" fontId="25" fillId="0" borderId="21" xfId="0" applyFont="1" applyBorder="1">
      <alignment vertical="center"/>
    </xf>
    <xf numFmtId="0" fontId="25" fillId="0" borderId="22" xfId="0" applyFont="1" applyBorder="1">
      <alignment vertical="center"/>
    </xf>
    <xf numFmtId="0" fontId="25" fillId="0" borderId="15" xfId="0" applyFont="1" applyBorder="1" applyAlignment="1">
      <alignment vertical="center" shrinkToFit="1"/>
    </xf>
    <xf numFmtId="0" fontId="25" fillId="0" borderId="0" xfId="0" applyFont="1" applyAlignment="1">
      <alignment horizontal="center" vertical="center" wrapText="1"/>
    </xf>
    <xf numFmtId="0" fontId="25" fillId="0" borderId="0" xfId="0" applyFont="1" applyAlignment="1">
      <alignment horizontal="right" vertical="top" wrapText="1"/>
    </xf>
    <xf numFmtId="0" fontId="25" fillId="0" borderId="0" xfId="0" applyFont="1" applyAlignment="1">
      <alignment horizontal="left" vertical="top" wrapText="1"/>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25" fillId="16" borderId="15" xfId="0" applyFont="1" applyFill="1" applyBorder="1" applyAlignment="1" applyProtection="1">
      <alignment vertical="center" wrapText="1"/>
      <protection locked="0"/>
    </xf>
    <xf numFmtId="0" fontId="30" fillId="16" borderId="15" xfId="0" applyFont="1" applyFill="1" applyBorder="1" applyAlignment="1" applyProtection="1">
      <alignment vertical="center" wrapText="1"/>
      <protection locked="0"/>
    </xf>
    <xf numFmtId="0" fontId="25" fillId="16" borderId="30" xfId="0" applyFont="1" applyFill="1" applyBorder="1" applyAlignment="1" applyProtection="1">
      <alignment vertical="center" wrapText="1"/>
      <protection locked="0"/>
    </xf>
    <xf numFmtId="176" fontId="25" fillId="0" borderId="31" xfId="0" applyNumberFormat="1" applyFont="1" applyBorder="1" applyAlignment="1">
      <alignment horizontal="center" vertical="center"/>
    </xf>
    <xf numFmtId="177" fontId="25" fillId="0" borderId="0" xfId="0" applyNumberFormat="1" applyFont="1">
      <alignment vertical="center"/>
    </xf>
    <xf numFmtId="0" fontId="25" fillId="0" borderId="13" xfId="0" applyFont="1" applyBorder="1" applyAlignment="1">
      <alignment horizontal="center" vertical="center"/>
    </xf>
    <xf numFmtId="0" fontId="25" fillId="16" borderId="10" xfId="0" applyFont="1" applyFill="1" applyBorder="1" applyAlignment="1" applyProtection="1">
      <alignment vertical="center" wrapText="1"/>
      <protection locked="0"/>
    </xf>
    <xf numFmtId="0" fontId="25" fillId="16" borderId="33" xfId="0" applyFont="1" applyFill="1" applyBorder="1" applyAlignment="1" applyProtection="1">
      <alignment vertical="center" wrapText="1"/>
      <protection locked="0"/>
    </xf>
    <xf numFmtId="0" fontId="30" fillId="16" borderId="10" xfId="0" applyFont="1" applyFill="1" applyBorder="1" applyAlignment="1" applyProtection="1">
      <alignment vertical="center" wrapText="1"/>
      <protection locked="0"/>
    </xf>
    <xf numFmtId="0" fontId="25" fillId="16" borderId="34" xfId="0" applyFont="1" applyFill="1" applyBorder="1" applyAlignment="1" applyProtection="1">
      <alignment vertical="center" wrapText="1"/>
      <protection locked="0"/>
    </xf>
    <xf numFmtId="0" fontId="25" fillId="16" borderId="26" xfId="0" applyFont="1" applyFill="1" applyBorder="1" applyAlignment="1" applyProtection="1">
      <alignment vertical="center" wrapText="1"/>
      <protection locked="0"/>
    </xf>
    <xf numFmtId="0" fontId="25" fillId="16" borderId="37" xfId="0" applyFont="1" applyFill="1" applyBorder="1" applyAlignment="1" applyProtection="1">
      <alignment vertical="center" wrapText="1"/>
      <protection locked="0"/>
    </xf>
    <xf numFmtId="0" fontId="0" fillId="24" borderId="0" xfId="0" applyFill="1">
      <alignment vertical="center"/>
    </xf>
    <xf numFmtId="0" fontId="25" fillId="24" borderId="0" xfId="0" applyFont="1" applyFill="1">
      <alignment vertical="center"/>
    </xf>
    <xf numFmtId="0" fontId="33" fillId="24" borderId="0" xfId="0" applyFont="1" applyFill="1" applyAlignment="1">
      <alignment horizontal="center" vertical="center"/>
    </xf>
    <xf numFmtId="0" fontId="27" fillId="24" borderId="0" xfId="0" applyFont="1" applyFill="1">
      <alignment vertical="center"/>
    </xf>
    <xf numFmtId="0" fontId="34" fillId="24" borderId="0" xfId="0" applyFont="1" applyFill="1">
      <alignment vertical="center"/>
    </xf>
    <xf numFmtId="0" fontId="34" fillId="0" borderId="0" xfId="0" applyFont="1">
      <alignment vertical="center"/>
    </xf>
    <xf numFmtId="0" fontId="35" fillId="24" borderId="38" xfId="0" applyFont="1" applyFill="1" applyBorder="1">
      <alignment vertical="center"/>
    </xf>
    <xf numFmtId="0" fontId="35" fillId="24" borderId="13" xfId="0" applyFont="1" applyFill="1" applyBorder="1">
      <alignment vertical="center"/>
    </xf>
    <xf numFmtId="0" fontId="35" fillId="24" borderId="42" xfId="0" applyFont="1" applyFill="1" applyBorder="1">
      <alignment vertical="center"/>
    </xf>
    <xf numFmtId="0" fontId="34" fillId="24" borderId="42" xfId="0" applyFont="1" applyFill="1" applyBorder="1">
      <alignment vertical="center"/>
    </xf>
    <xf numFmtId="0" fontId="36" fillId="0" borderId="0" xfId="0" applyFont="1">
      <alignment vertical="center"/>
    </xf>
    <xf numFmtId="0" fontId="37" fillId="0" borderId="0" xfId="0" applyFont="1">
      <alignment vertical="center"/>
    </xf>
    <xf numFmtId="0" fontId="27" fillId="24" borderId="0" xfId="0" applyFont="1" applyFill="1" applyAlignment="1">
      <alignment horizontal="left" vertical="center"/>
    </xf>
    <xf numFmtId="0" fontId="25" fillId="24" borderId="0" xfId="0" applyFont="1" applyFill="1" applyAlignment="1">
      <alignment horizontal="center" vertical="center"/>
    </xf>
    <xf numFmtId="0" fontId="25" fillId="24" borderId="0" xfId="0" applyFont="1" applyFill="1" applyAlignment="1">
      <alignment vertical="center" shrinkToFit="1"/>
    </xf>
    <xf numFmtId="0" fontId="25" fillId="24" borderId="0" xfId="0" applyFont="1" applyFill="1" applyAlignment="1">
      <alignment horizontal="left" vertical="center"/>
    </xf>
    <xf numFmtId="0" fontId="38" fillId="24" borderId="0" xfId="0" applyFont="1" applyFill="1">
      <alignment vertical="center"/>
    </xf>
    <xf numFmtId="0" fontId="30" fillId="24" borderId="0" xfId="0" applyFont="1" applyFill="1">
      <alignment vertical="center"/>
    </xf>
    <xf numFmtId="0" fontId="35" fillId="24" borderId="0" xfId="0" applyFont="1" applyFill="1" applyAlignment="1">
      <alignment horizontal="left" vertical="center"/>
    </xf>
    <xf numFmtId="0" fontId="35" fillId="24" borderId="0" xfId="0" applyFont="1" applyFill="1" applyAlignment="1">
      <alignment horizontal="center" vertical="center"/>
    </xf>
    <xf numFmtId="0" fontId="35" fillId="24" borderId="0" xfId="0" applyFont="1" applyFill="1" applyAlignment="1">
      <alignment vertical="center" shrinkToFit="1"/>
    </xf>
    <xf numFmtId="176" fontId="23" fillId="24" borderId="0" xfId="0" applyNumberFormat="1" applyFont="1" applyFill="1" applyAlignment="1">
      <alignment horizontal="right" vertical="center"/>
    </xf>
    <xf numFmtId="0" fontId="23" fillId="24" borderId="0" xfId="0" applyFont="1" applyFill="1" applyAlignment="1">
      <alignment horizontal="right" vertical="center"/>
    </xf>
    <xf numFmtId="0" fontId="39" fillId="24" borderId="0" xfId="0" applyFont="1" applyFill="1" applyAlignment="1">
      <alignment horizontal="right" vertical="center"/>
    </xf>
    <xf numFmtId="0" fontId="36" fillId="24" borderId="0" xfId="0" applyFont="1" applyFill="1">
      <alignment vertical="center"/>
    </xf>
    <xf numFmtId="0" fontId="40" fillId="24" borderId="13" xfId="0" applyFont="1" applyFill="1" applyBorder="1" applyAlignment="1">
      <alignment horizontal="center" vertical="center"/>
    </xf>
    <xf numFmtId="0" fontId="40" fillId="0" borderId="46" xfId="0" applyFont="1" applyBorder="1">
      <alignment vertical="center"/>
    </xf>
    <xf numFmtId="0" fontId="40" fillId="0" borderId="31" xfId="0" applyFont="1" applyBorder="1">
      <alignment vertical="center"/>
    </xf>
    <xf numFmtId="0" fontId="41" fillId="27" borderId="11" xfId="0" applyFont="1" applyFill="1" applyBorder="1" applyAlignment="1">
      <alignment horizontal="center" vertical="center"/>
    </xf>
    <xf numFmtId="0" fontId="38" fillId="24" borderId="0" xfId="0" applyFont="1" applyFill="1" applyAlignment="1">
      <alignment vertical="center" wrapText="1"/>
    </xf>
    <xf numFmtId="0" fontId="38" fillId="24" borderId="21" xfId="0" applyFont="1" applyFill="1" applyBorder="1" applyAlignment="1">
      <alignment vertical="center" wrapText="1"/>
    </xf>
    <xf numFmtId="0" fontId="38" fillId="24" borderId="47" xfId="0" applyFont="1" applyFill="1" applyBorder="1" applyAlignment="1">
      <alignment vertical="center" wrapText="1"/>
    </xf>
    <xf numFmtId="0" fontId="40" fillId="0" borderId="32" xfId="0" applyFont="1" applyBorder="1">
      <alignment vertical="center"/>
    </xf>
    <xf numFmtId="0" fontId="30" fillId="24" borderId="0" xfId="0" applyFont="1" applyFill="1" applyAlignment="1">
      <alignment horizontal="left" vertical="center"/>
    </xf>
    <xf numFmtId="0" fontId="30" fillId="24" borderId="0" xfId="0" applyFont="1" applyFill="1" applyAlignment="1">
      <alignment horizontal="center" vertical="center" wrapText="1"/>
    </xf>
    <xf numFmtId="0" fontId="40" fillId="24" borderId="0" xfId="0" applyFont="1" applyFill="1" applyAlignment="1">
      <alignment horizontal="center" vertical="center" wrapText="1"/>
    </xf>
    <xf numFmtId="0" fontId="30" fillId="24" borderId="0" xfId="0" applyFont="1" applyFill="1" applyAlignment="1">
      <alignment horizontal="center" vertical="center" wrapText="1" shrinkToFit="1"/>
    </xf>
    <xf numFmtId="10" fontId="34" fillId="24" borderId="0" xfId="1" applyNumberFormat="1" applyFont="1" applyFill="1" applyBorder="1" applyAlignment="1" applyProtection="1">
      <alignment horizontal="center" vertical="center"/>
    </xf>
    <xf numFmtId="0" fontId="30" fillId="24" borderId="0" xfId="0" applyFont="1" applyFill="1" applyAlignment="1">
      <alignment horizontal="left" vertical="top" wrapText="1" shrinkToFit="1"/>
    </xf>
    <xf numFmtId="176" fontId="40" fillId="24" borderId="0" xfId="0" applyNumberFormat="1" applyFont="1" applyFill="1">
      <alignment vertical="center"/>
    </xf>
    <xf numFmtId="176" fontId="40" fillId="0" borderId="0" xfId="0" applyNumberFormat="1" applyFont="1">
      <alignment vertical="center"/>
    </xf>
    <xf numFmtId="0" fontId="11" fillId="24" borderId="0" xfId="0" applyFont="1" applyFill="1" applyAlignment="1">
      <alignment horizontal="center" vertical="top"/>
    </xf>
    <xf numFmtId="0" fontId="39" fillId="24" borderId="0" xfId="0" applyFont="1" applyFill="1">
      <alignment vertical="center"/>
    </xf>
    <xf numFmtId="0" fontId="30" fillId="24" borderId="0" xfId="0" applyFont="1" applyFill="1" applyAlignment="1">
      <alignment horizontal="left" vertical="top" wrapText="1"/>
    </xf>
    <xf numFmtId="0" fontId="40" fillId="24" borderId="0" xfId="0" applyFont="1" applyFill="1" applyAlignment="1">
      <alignment horizontal="left" vertical="center" wrapText="1"/>
    </xf>
    <xf numFmtId="0" fontId="40" fillId="24" borderId="0" xfId="0" applyFont="1" applyFill="1" applyAlignment="1">
      <alignment horizontal="left" vertical="center"/>
    </xf>
    <xf numFmtId="176" fontId="11" fillId="24" borderId="0" xfId="0" applyNumberFormat="1" applyFont="1" applyFill="1" applyAlignment="1">
      <alignment horizontal="right" vertical="center"/>
    </xf>
    <xf numFmtId="176" fontId="34" fillId="24" borderId="0" xfId="0" applyNumberFormat="1" applyFont="1" applyFill="1" applyAlignment="1">
      <alignment horizontal="right" vertical="center"/>
    </xf>
    <xf numFmtId="0" fontId="40" fillId="24" borderId="0" xfId="0" applyFont="1" applyFill="1">
      <alignment vertical="center"/>
    </xf>
    <xf numFmtId="0" fontId="11" fillId="24" borderId="38" xfId="0" applyFont="1" applyFill="1" applyBorder="1" applyAlignment="1">
      <alignment horizontal="center" vertical="center"/>
    </xf>
    <xf numFmtId="176" fontId="40" fillId="0" borderId="49" xfId="0" applyNumberFormat="1" applyFont="1" applyBorder="1">
      <alignment vertical="center"/>
    </xf>
    <xf numFmtId="0" fontId="0" fillId="24" borderId="44" xfId="0" applyFill="1" applyBorder="1">
      <alignment vertical="center"/>
    </xf>
    <xf numFmtId="176" fontId="40" fillId="24" borderId="0" xfId="0" applyNumberFormat="1" applyFont="1" applyFill="1" applyAlignment="1">
      <alignment horizontal="right" vertical="center" textRotation="255"/>
    </xf>
    <xf numFmtId="0" fontId="11" fillId="24" borderId="44" xfId="0" applyFont="1" applyFill="1" applyBorder="1" applyAlignment="1">
      <alignment horizontal="center" vertical="center"/>
    </xf>
    <xf numFmtId="176" fontId="40" fillId="0" borderId="31" xfId="0" applyNumberFormat="1" applyFont="1" applyBorder="1">
      <alignment vertical="center"/>
    </xf>
    <xf numFmtId="0" fontId="11" fillId="24" borderId="0" xfId="0" applyFont="1" applyFill="1">
      <alignment vertical="center"/>
    </xf>
    <xf numFmtId="0" fontId="11" fillId="24" borderId="0" xfId="0" applyFont="1" applyFill="1" applyAlignment="1">
      <alignment horizontal="left" vertical="center" wrapText="1"/>
    </xf>
    <xf numFmtId="0" fontId="0" fillId="24" borderId="0" xfId="0" applyFill="1" applyAlignment="1">
      <alignment horizontal="left" vertical="center" wrapText="1"/>
    </xf>
    <xf numFmtId="0" fontId="30" fillId="24" borderId="0" xfId="0" applyFont="1" applyFill="1" applyAlignment="1">
      <alignment horizontal="center" vertical="top"/>
    </xf>
    <xf numFmtId="0" fontId="30" fillId="24" borderId="0" xfId="0" applyFont="1" applyFill="1" applyAlignment="1">
      <alignment vertical="top" wrapText="1"/>
    </xf>
    <xf numFmtId="0" fontId="11" fillId="24" borderId="0" xfId="0" applyFont="1" applyFill="1" applyAlignment="1">
      <alignment horizontal="right" vertical="top"/>
    </xf>
    <xf numFmtId="0" fontId="38" fillId="24" borderId="0" xfId="0" applyFont="1" applyFill="1" applyAlignment="1">
      <alignment horizontal="left" vertical="center"/>
    </xf>
    <xf numFmtId="0" fontId="0" fillId="24" borderId="0" xfId="0" applyFill="1" applyAlignment="1">
      <alignment horizontal="center" vertical="center"/>
    </xf>
    <xf numFmtId="0" fontId="39" fillId="24" borderId="0" xfId="0" applyFont="1" applyFill="1" applyAlignment="1">
      <alignment vertical="center" wrapText="1"/>
    </xf>
    <xf numFmtId="0" fontId="39" fillId="0" borderId="0" xfId="0" applyFont="1" applyAlignment="1">
      <alignment vertical="center" wrapText="1"/>
    </xf>
    <xf numFmtId="0" fontId="24" fillId="24" borderId="0" xfId="0" applyFont="1" applyFill="1">
      <alignment vertical="center"/>
    </xf>
    <xf numFmtId="49" fontId="27" fillId="24" borderId="0" xfId="0" applyNumberFormat="1" applyFont="1" applyFill="1">
      <alignment vertical="center"/>
    </xf>
    <xf numFmtId="0" fontId="24" fillId="0" borderId="0" xfId="0" applyFont="1">
      <alignment vertical="center"/>
    </xf>
    <xf numFmtId="0" fontId="42" fillId="0" borderId="0" xfId="0" applyFont="1">
      <alignment vertical="center"/>
    </xf>
    <xf numFmtId="0" fontId="43" fillId="0" borderId="56" xfId="0" applyFont="1" applyBorder="1" applyAlignment="1">
      <alignment horizontal="center" vertical="center"/>
    </xf>
    <xf numFmtId="0" fontId="43" fillId="0" borderId="0" xfId="0" applyFont="1" applyAlignment="1">
      <alignment horizontal="center" vertical="center"/>
    </xf>
    <xf numFmtId="0" fontId="38" fillId="27" borderId="11" xfId="0" applyFont="1" applyFill="1" applyBorder="1" applyAlignment="1">
      <alignment horizontal="center" vertical="center"/>
    </xf>
    <xf numFmtId="0" fontId="39" fillId="24" borderId="10" xfId="0" applyFont="1" applyFill="1" applyBorder="1">
      <alignment vertical="center"/>
    </xf>
    <xf numFmtId="0" fontId="39" fillId="24" borderId="31" xfId="0" applyFont="1" applyFill="1" applyBorder="1">
      <alignment vertical="center"/>
    </xf>
    <xf numFmtId="0" fontId="39" fillId="24" borderId="0" xfId="0" applyFont="1" applyFill="1" applyAlignment="1">
      <alignment horizontal="left" vertical="center"/>
    </xf>
    <xf numFmtId="0" fontId="43" fillId="0" borderId="57" xfId="0" applyFont="1" applyBorder="1" applyAlignment="1">
      <alignment horizontal="center" vertical="center"/>
    </xf>
    <xf numFmtId="0" fontId="43" fillId="0" borderId="58" xfId="0" applyFont="1" applyBorder="1" applyAlignment="1">
      <alignment horizontal="center" vertical="center" wrapText="1"/>
    </xf>
    <xf numFmtId="0" fontId="43" fillId="0" borderId="4" xfId="0" applyFont="1" applyBorder="1" applyAlignment="1">
      <alignment horizontal="center" vertical="center"/>
    </xf>
    <xf numFmtId="0" fontId="43" fillId="24" borderId="0" xfId="0" applyFont="1" applyFill="1" applyAlignment="1">
      <alignment horizontal="center" vertical="center"/>
    </xf>
    <xf numFmtId="0" fontId="43" fillId="0" borderId="59" xfId="0" applyFont="1" applyBorder="1" applyAlignment="1">
      <alignment horizontal="center" vertical="center" wrapText="1"/>
    </xf>
    <xf numFmtId="0" fontId="43" fillId="24" borderId="59" xfId="0" applyFont="1" applyFill="1" applyBorder="1" applyAlignment="1">
      <alignment horizontal="center" vertical="center"/>
    </xf>
    <xf numFmtId="0" fontId="39" fillId="24" borderId="60" xfId="0" applyFont="1" applyFill="1" applyBorder="1">
      <alignment vertical="center"/>
    </xf>
    <xf numFmtId="0" fontId="0" fillId="24" borderId="0" xfId="0" applyFill="1" applyAlignment="1"/>
    <xf numFmtId="0" fontId="41" fillId="25" borderId="11" xfId="0" applyFont="1" applyFill="1" applyBorder="1" applyAlignment="1">
      <alignment horizontal="center" vertical="center"/>
    </xf>
    <xf numFmtId="0" fontId="43" fillId="24" borderId="4" xfId="0" applyFont="1" applyFill="1" applyBorder="1" applyAlignment="1">
      <alignment horizontal="center" vertical="center" wrapText="1"/>
    </xf>
    <xf numFmtId="0" fontId="43" fillId="24" borderId="4" xfId="0" applyFont="1" applyFill="1" applyBorder="1" applyAlignment="1">
      <alignment horizontal="center" vertical="center"/>
    </xf>
    <xf numFmtId="0" fontId="39" fillId="24" borderId="49" xfId="0" applyFont="1" applyFill="1" applyBorder="1">
      <alignment vertical="center"/>
    </xf>
    <xf numFmtId="0" fontId="45" fillId="24" borderId="61" xfId="0" applyFont="1" applyFill="1" applyBorder="1" applyAlignment="1">
      <alignment horizontal="right" vertical="center" shrinkToFit="1"/>
    </xf>
    <xf numFmtId="0" fontId="45" fillId="24" borderId="62" xfId="0" applyFont="1" applyFill="1" applyBorder="1" applyAlignment="1">
      <alignment vertical="center" shrinkToFit="1"/>
    </xf>
    <xf numFmtId="0" fontId="45" fillId="24" borderId="0" xfId="0" applyFont="1" applyFill="1" applyAlignment="1">
      <alignment vertical="center" shrinkToFit="1"/>
    </xf>
    <xf numFmtId="0" fontId="46" fillId="0" borderId="63" xfId="0" applyFont="1" applyBorder="1" applyAlignment="1">
      <alignment horizontal="center" vertical="center" wrapText="1"/>
    </xf>
    <xf numFmtId="0" fontId="46" fillId="0" borderId="0" xfId="0" applyFont="1" applyAlignment="1">
      <alignment horizontal="center" vertical="center" wrapText="1"/>
    </xf>
    <xf numFmtId="0" fontId="0" fillId="24" borderId="15" xfId="0" applyFill="1" applyBorder="1" applyAlignment="1">
      <alignment horizontal="left" vertical="top"/>
    </xf>
    <xf numFmtId="0" fontId="39" fillId="24" borderId="64" xfId="0" applyFont="1" applyFill="1" applyBorder="1">
      <alignment vertical="center"/>
    </xf>
    <xf numFmtId="0" fontId="0" fillId="24" borderId="0" xfId="0" applyFill="1" applyAlignment="1">
      <alignment vertical="top"/>
    </xf>
    <xf numFmtId="38" fontId="48" fillId="24" borderId="0" xfId="56" applyFont="1" applyFill="1" applyBorder="1" applyAlignment="1" applyProtection="1">
      <alignment vertical="center" shrinkToFit="1"/>
    </xf>
    <xf numFmtId="0" fontId="49" fillId="24" borderId="0" xfId="0" applyFont="1" applyFill="1">
      <alignment vertical="center"/>
    </xf>
    <xf numFmtId="0" fontId="45" fillId="24" borderId="0" xfId="0" applyFont="1" applyFill="1" applyAlignment="1">
      <alignment horizontal="right" vertical="center" shrinkToFit="1"/>
    </xf>
    <xf numFmtId="2" fontId="45" fillId="24" borderId="0" xfId="0" applyNumberFormat="1" applyFont="1" applyFill="1" applyAlignment="1">
      <alignment horizontal="center" vertical="center" shrinkToFit="1"/>
    </xf>
    <xf numFmtId="0" fontId="46" fillId="0" borderId="0" xfId="0" applyFont="1" applyAlignment="1" applyProtection="1">
      <alignment horizontal="center" vertical="center" wrapText="1"/>
      <protection locked="0"/>
    </xf>
    <xf numFmtId="0" fontId="43" fillId="24" borderId="0" xfId="0" applyFont="1" applyFill="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56" xfId="0" applyFont="1" applyBorder="1" applyAlignment="1" applyProtection="1">
      <alignment horizontal="center" vertical="center"/>
      <protection locked="0"/>
    </xf>
    <xf numFmtId="0" fontId="51" fillId="24" borderId="0" xfId="0" applyFont="1" applyFill="1" applyAlignment="1">
      <alignment vertical="center" wrapText="1"/>
    </xf>
    <xf numFmtId="49" fontId="30" fillId="24" borderId="0" xfId="0" applyNumberFormat="1" applyFont="1" applyFill="1" applyAlignment="1">
      <alignment horizontal="center" vertical="top"/>
    </xf>
    <xf numFmtId="0" fontId="30" fillId="24" borderId="0" xfId="0" applyFont="1" applyFill="1" applyAlignment="1">
      <alignment horizontal="left" vertical="center" wrapText="1"/>
    </xf>
    <xf numFmtId="0" fontId="50" fillId="24" borderId="0" xfId="0" applyFont="1" applyFill="1" applyAlignment="1">
      <alignment horizontal="left" vertical="center" wrapText="1"/>
    </xf>
    <xf numFmtId="0" fontId="30" fillId="24" borderId="65" xfId="0" applyFont="1" applyFill="1" applyBorder="1" applyAlignment="1">
      <alignment horizontal="center" vertical="center" wrapText="1"/>
    </xf>
    <xf numFmtId="0" fontId="34" fillId="24" borderId="66" xfId="0" applyFont="1" applyFill="1" applyBorder="1">
      <alignment vertical="center"/>
    </xf>
    <xf numFmtId="0" fontId="50" fillId="24" borderId="0" xfId="0" applyFont="1" applyFill="1">
      <alignment vertical="center"/>
    </xf>
    <xf numFmtId="0" fontId="39" fillId="24" borderId="67" xfId="0" applyFont="1" applyFill="1" applyBorder="1" applyAlignment="1">
      <alignment horizontal="center" vertical="center"/>
    </xf>
    <xf numFmtId="0" fontId="39" fillId="24" borderId="41" xfId="0" applyFont="1" applyFill="1" applyBorder="1">
      <alignment vertical="center"/>
    </xf>
    <xf numFmtId="176" fontId="39" fillId="24" borderId="0" xfId="0" applyNumberFormat="1" applyFont="1" applyFill="1" applyAlignment="1">
      <alignment vertical="center" wrapText="1"/>
    </xf>
    <xf numFmtId="0" fontId="35" fillId="24" borderId="0" xfId="0" applyFont="1" applyFill="1">
      <alignment vertical="center"/>
    </xf>
    <xf numFmtId="0" fontId="30" fillId="24" borderId="68" xfId="0" applyFont="1" applyFill="1" applyBorder="1">
      <alignment vertical="center"/>
    </xf>
    <xf numFmtId="0" fontId="39" fillId="24" borderId="69" xfId="0" applyFont="1" applyFill="1" applyBorder="1" applyAlignment="1">
      <alignment horizontal="center" vertical="center"/>
    </xf>
    <xf numFmtId="0" fontId="39" fillId="24" borderId="70" xfId="0" applyFont="1" applyFill="1" applyBorder="1">
      <alignment vertical="center"/>
    </xf>
    <xf numFmtId="176" fontId="39" fillId="24" borderId="70" xfId="0" applyNumberFormat="1" applyFont="1" applyFill="1" applyBorder="1" applyAlignment="1">
      <alignment vertical="center" wrapText="1"/>
    </xf>
    <xf numFmtId="0" fontId="35" fillId="24" borderId="70" xfId="0" applyFont="1" applyFill="1" applyBorder="1">
      <alignment vertical="center"/>
    </xf>
    <xf numFmtId="0" fontId="30" fillId="24" borderId="70" xfId="0" applyFont="1" applyFill="1" applyBorder="1">
      <alignment vertical="center"/>
    </xf>
    <xf numFmtId="0" fontId="30" fillId="24" borderId="71" xfId="0" applyFont="1" applyFill="1" applyBorder="1">
      <alignment vertical="center"/>
    </xf>
    <xf numFmtId="0" fontId="39" fillId="24" borderId="52" xfId="0" applyFont="1" applyFill="1" applyBorder="1" applyAlignment="1">
      <alignment horizontal="center" vertical="center"/>
    </xf>
    <xf numFmtId="0" fontId="39" fillId="24" borderId="72" xfId="0" applyFont="1" applyFill="1" applyBorder="1">
      <alignment vertical="center"/>
    </xf>
    <xf numFmtId="0" fontId="39" fillId="24" borderId="66" xfId="0" applyFont="1" applyFill="1" applyBorder="1" applyAlignment="1">
      <alignment vertical="center" wrapText="1"/>
    </xf>
    <xf numFmtId="176" fontId="39" fillId="24" borderId="66" xfId="0" applyNumberFormat="1" applyFont="1" applyFill="1" applyBorder="1" applyAlignment="1">
      <alignment vertical="center" wrapText="1"/>
    </xf>
    <xf numFmtId="0" fontId="35" fillId="24" borderId="66" xfId="0" applyFont="1" applyFill="1" applyBorder="1">
      <alignment vertical="center"/>
    </xf>
    <xf numFmtId="0" fontId="30" fillId="24" borderId="66" xfId="0" applyFont="1" applyFill="1" applyBorder="1">
      <alignment vertical="center"/>
    </xf>
    <xf numFmtId="0" fontId="30" fillId="24" borderId="64" xfId="0" applyFont="1" applyFill="1" applyBorder="1">
      <alignment vertical="center"/>
    </xf>
    <xf numFmtId="0" fontId="11" fillId="24" borderId="0" xfId="0" applyFont="1" applyFill="1" applyAlignment="1">
      <alignment vertical="center" wrapText="1"/>
    </xf>
    <xf numFmtId="0" fontId="39" fillId="24" borderId="0" xfId="0" applyFont="1" applyFill="1" applyAlignment="1">
      <alignment horizontal="center" vertical="center"/>
    </xf>
    <xf numFmtId="176" fontId="34" fillId="24" borderId="0" xfId="0" applyNumberFormat="1" applyFont="1" applyFill="1">
      <alignment vertical="center"/>
    </xf>
    <xf numFmtId="176" fontId="34" fillId="24" borderId="73" xfId="0" applyNumberFormat="1" applyFont="1" applyFill="1" applyBorder="1">
      <alignment vertical="center"/>
    </xf>
    <xf numFmtId="176" fontId="34" fillId="24" borderId="66" xfId="0" applyNumberFormat="1" applyFont="1" applyFill="1" applyBorder="1">
      <alignment vertical="center"/>
    </xf>
    <xf numFmtId="0" fontId="39" fillId="24" borderId="50" xfId="0" applyFont="1" applyFill="1" applyBorder="1">
      <alignment vertical="center"/>
    </xf>
    <xf numFmtId="0" fontId="47" fillId="24" borderId="70" xfId="0" applyFont="1" applyFill="1" applyBorder="1" applyAlignment="1">
      <alignment vertical="center" wrapText="1"/>
    </xf>
    <xf numFmtId="0" fontId="39" fillId="0" borderId="0" xfId="0" applyFont="1" applyAlignment="1">
      <alignment horizontal="left" vertical="center"/>
    </xf>
    <xf numFmtId="0" fontId="50" fillId="24" borderId="68" xfId="0" applyFont="1" applyFill="1" applyBorder="1">
      <alignment vertical="center"/>
    </xf>
    <xf numFmtId="0" fontId="39" fillId="0" borderId="83" xfId="0" applyFont="1" applyBorder="1" applyAlignment="1">
      <alignment horizontal="center" vertical="center"/>
    </xf>
    <xf numFmtId="0" fontId="39" fillId="24" borderId="83" xfId="0" applyFont="1" applyFill="1" applyBorder="1" applyAlignment="1">
      <alignment vertical="center" wrapText="1"/>
    </xf>
    <xf numFmtId="0" fontId="30" fillId="24" borderId="84" xfId="0" applyFont="1" applyFill="1" applyBorder="1">
      <alignment vertical="center"/>
    </xf>
    <xf numFmtId="0" fontId="35" fillId="26" borderId="11" xfId="0" applyFont="1" applyFill="1" applyBorder="1" applyProtection="1">
      <alignment vertical="center"/>
      <protection locked="0"/>
    </xf>
    <xf numFmtId="0" fontId="52" fillId="24" borderId="0" xfId="0" applyFont="1" applyFill="1">
      <alignment vertical="center"/>
    </xf>
    <xf numFmtId="0" fontId="53" fillId="0" borderId="85" xfId="0" applyFont="1" applyBorder="1" applyAlignment="1" applyProtection="1">
      <alignment horizontal="center" vertical="center"/>
      <protection locked="0"/>
    </xf>
    <xf numFmtId="0" fontId="53" fillId="0" borderId="0" xfId="0" applyFont="1">
      <alignment vertical="center"/>
    </xf>
    <xf numFmtId="0" fontId="44" fillId="24" borderId="0" xfId="0" applyFont="1" applyFill="1" applyAlignment="1">
      <alignment horizontal="left" vertical="center"/>
    </xf>
    <xf numFmtId="0" fontId="44" fillId="24" borderId="41" xfId="0" applyFont="1" applyFill="1" applyBorder="1" applyAlignment="1">
      <alignment horizontal="left" vertical="center"/>
    </xf>
    <xf numFmtId="0" fontId="54" fillId="24" borderId="0" xfId="0" applyFont="1" applyFill="1" applyAlignment="1">
      <alignment horizontal="center" vertical="center"/>
    </xf>
    <xf numFmtId="0" fontId="53" fillId="24" borderId="0" xfId="0" applyFont="1" applyFill="1">
      <alignment vertical="center"/>
    </xf>
    <xf numFmtId="0" fontId="30" fillId="24" borderId="86" xfId="0" applyFont="1" applyFill="1" applyBorder="1" applyAlignment="1">
      <alignment horizontal="center" vertical="center" wrapText="1"/>
    </xf>
    <xf numFmtId="176" fontId="34" fillId="24" borderId="62" xfId="0" applyNumberFormat="1" applyFont="1" applyFill="1" applyBorder="1">
      <alignment vertical="center"/>
    </xf>
    <xf numFmtId="0" fontId="55" fillId="24" borderId="0" xfId="0" applyFont="1" applyFill="1">
      <alignment vertical="center"/>
    </xf>
    <xf numFmtId="0" fontId="53" fillId="0" borderId="0" xfId="0" applyFont="1" applyAlignment="1" applyProtection="1">
      <alignment horizontal="center" vertical="center"/>
      <protection locked="0"/>
    </xf>
    <xf numFmtId="0" fontId="53" fillId="0" borderId="0" xfId="0" applyFont="1" applyProtection="1">
      <alignment vertical="center"/>
      <protection locked="0"/>
    </xf>
    <xf numFmtId="0" fontId="30" fillId="26" borderId="88" xfId="0" applyFont="1" applyFill="1" applyBorder="1" applyAlignment="1" applyProtection="1">
      <alignment horizontal="center" vertical="center" wrapText="1"/>
      <protection locked="0"/>
    </xf>
    <xf numFmtId="0" fontId="45" fillId="0" borderId="89" xfId="0" applyFont="1" applyBorder="1" applyAlignment="1">
      <alignment horizontal="center" vertical="center"/>
    </xf>
    <xf numFmtId="0" fontId="53" fillId="0" borderId="56" xfId="0" applyFont="1" applyBorder="1" applyAlignment="1" applyProtection="1">
      <alignment horizontal="center" vertical="center"/>
      <protection locked="0"/>
    </xf>
    <xf numFmtId="0" fontId="30" fillId="26" borderId="90" xfId="0" applyFont="1" applyFill="1" applyBorder="1" applyAlignment="1" applyProtection="1">
      <alignment horizontal="center" vertical="center" wrapText="1"/>
      <protection locked="0"/>
    </xf>
    <xf numFmtId="0" fontId="45" fillId="0" borderId="91" xfId="0" applyFont="1" applyBorder="1" applyAlignment="1">
      <alignment horizontal="center" vertical="center"/>
    </xf>
    <xf numFmtId="0" fontId="39" fillId="0" borderId="0" xfId="0" applyFont="1" applyAlignment="1" applyProtection="1">
      <alignment horizontal="left" vertical="center"/>
      <protection locked="0"/>
    </xf>
    <xf numFmtId="0" fontId="30" fillId="26" borderId="92" xfId="0" applyFont="1" applyFill="1" applyBorder="1" applyAlignment="1" applyProtection="1">
      <alignment horizontal="center" vertical="center" wrapText="1"/>
      <protection locked="0"/>
    </xf>
    <xf numFmtId="0" fontId="45" fillId="0" borderId="93" xfId="0" applyFont="1" applyBorder="1" applyAlignment="1">
      <alignment horizontal="center" vertical="center"/>
    </xf>
    <xf numFmtId="0" fontId="39" fillId="24" borderId="94" xfId="0" applyFont="1" applyFill="1" applyBorder="1" applyAlignment="1">
      <alignment horizontal="center" vertical="center"/>
    </xf>
    <xf numFmtId="0" fontId="39" fillId="24" borderId="0" xfId="0" applyFont="1" applyFill="1" applyAlignment="1">
      <alignment horizontal="left" vertical="center" wrapText="1"/>
    </xf>
    <xf numFmtId="38" fontId="39" fillId="24" borderId="0" xfId="56" applyFont="1" applyFill="1" applyBorder="1" applyAlignment="1" applyProtection="1">
      <alignment horizontal="center" vertical="center" shrinkToFit="1"/>
    </xf>
    <xf numFmtId="38" fontId="30" fillId="24" borderId="0" xfId="56" applyFont="1" applyFill="1" applyBorder="1" applyAlignment="1" applyProtection="1">
      <alignment vertical="center" shrinkToFit="1"/>
    </xf>
    <xf numFmtId="0" fontId="41" fillId="24" borderId="0" xfId="0" applyFont="1" applyFill="1">
      <alignment vertical="center"/>
    </xf>
    <xf numFmtId="0" fontId="45" fillId="24" borderId="0" xfId="0" applyFont="1" applyFill="1" applyAlignment="1">
      <alignment horizontal="right" vertical="center" textRotation="255" shrinkToFit="1"/>
    </xf>
    <xf numFmtId="0" fontId="40" fillId="0" borderId="0" xfId="0" applyFont="1" applyAlignment="1" applyProtection="1">
      <alignment vertical="center" wrapText="1"/>
      <protection locked="0"/>
    </xf>
    <xf numFmtId="0" fontId="34" fillId="0" borderId="0" xfId="0" applyFont="1" applyProtection="1">
      <alignment vertical="center"/>
      <protection locked="0"/>
    </xf>
    <xf numFmtId="0" fontId="38" fillId="25" borderId="11" xfId="0" applyFont="1" applyFill="1" applyBorder="1" applyAlignment="1">
      <alignment horizontal="center" vertical="center" wrapText="1"/>
    </xf>
    <xf numFmtId="0" fontId="50" fillId="0" borderId="0" xfId="0" applyFont="1">
      <alignment vertical="center"/>
    </xf>
    <xf numFmtId="0" fontId="30" fillId="0" borderId="0" xfId="0" applyFont="1" applyAlignment="1">
      <alignment horizontal="left" vertical="top" wrapText="1"/>
    </xf>
    <xf numFmtId="0" fontId="56" fillId="0" borderId="0" xfId="0" applyFont="1" applyProtection="1">
      <alignment vertical="center"/>
      <protection locked="0"/>
    </xf>
    <xf numFmtId="0" fontId="41" fillId="0" borderId="0" xfId="0" applyFont="1" applyAlignment="1">
      <alignment vertical="center" wrapText="1"/>
    </xf>
    <xf numFmtId="0" fontId="39" fillId="24" borderId="96" xfId="0" applyFont="1" applyFill="1" applyBorder="1">
      <alignment vertical="center"/>
    </xf>
    <xf numFmtId="0" fontId="34" fillId="0" borderId="97" xfId="0" applyFont="1" applyBorder="1">
      <alignment vertical="center"/>
    </xf>
    <xf numFmtId="0" fontId="34" fillId="24" borderId="97" xfId="0" applyFont="1" applyFill="1" applyBorder="1">
      <alignment vertical="center"/>
    </xf>
    <xf numFmtId="0" fontId="30" fillId="24" borderId="97" xfId="0" applyFont="1" applyFill="1" applyBorder="1">
      <alignment vertical="center"/>
    </xf>
    <xf numFmtId="0" fontId="30" fillId="24" borderId="97" xfId="0" applyFont="1" applyFill="1" applyBorder="1" applyAlignment="1">
      <alignment vertical="center" wrapText="1"/>
    </xf>
    <xf numFmtId="0" fontId="35" fillId="24" borderId="98" xfId="0" applyFont="1" applyFill="1" applyBorder="1" applyAlignment="1">
      <alignment horizontal="center" vertical="center"/>
    </xf>
    <xf numFmtId="0" fontId="53" fillId="24" borderId="0" xfId="0" applyFont="1" applyFill="1" applyProtection="1">
      <alignment vertical="center"/>
      <protection locked="0"/>
    </xf>
    <xf numFmtId="0" fontId="39" fillId="24" borderId="62" xfId="0" applyFont="1" applyFill="1" applyBorder="1">
      <alignment vertical="center"/>
    </xf>
    <xf numFmtId="0" fontId="35" fillId="26" borderId="39" xfId="0" applyFont="1" applyFill="1" applyBorder="1" applyAlignment="1" applyProtection="1">
      <alignment horizontal="center" vertical="center"/>
      <protection locked="0"/>
    </xf>
    <xf numFmtId="0" fontId="34" fillId="24" borderId="0" xfId="0" applyFont="1" applyFill="1" applyProtection="1">
      <alignment vertical="center"/>
      <protection locked="0"/>
    </xf>
    <xf numFmtId="0" fontId="35" fillId="24" borderId="61" xfId="0" applyFont="1" applyFill="1" applyBorder="1" applyAlignment="1">
      <alignment horizontal="center" vertical="center"/>
    </xf>
    <xf numFmtId="179" fontId="11" fillId="0" borderId="0" xfId="0" applyNumberFormat="1" applyFont="1" applyProtection="1">
      <alignment vertical="center"/>
      <protection locked="0"/>
    </xf>
    <xf numFmtId="179" fontId="11" fillId="0" borderId="0" xfId="0" applyNumberFormat="1" applyFont="1">
      <alignment vertical="center"/>
    </xf>
    <xf numFmtId="180" fontId="11" fillId="0" borderId="0" xfId="0" applyNumberFormat="1" applyFont="1">
      <alignment vertical="center"/>
    </xf>
    <xf numFmtId="0" fontId="35" fillId="26" borderId="99" xfId="0" applyFont="1" applyFill="1" applyBorder="1" applyAlignment="1" applyProtection="1">
      <alignment horizontal="center" vertical="center"/>
      <protection locked="0"/>
    </xf>
    <xf numFmtId="0" fontId="39" fillId="24" borderId="0" xfId="0" applyFont="1" applyFill="1" applyAlignment="1">
      <alignment vertical="top"/>
    </xf>
    <xf numFmtId="179" fontId="11" fillId="24" borderId="0" xfId="0" applyNumberFormat="1" applyFont="1" applyFill="1">
      <alignment vertical="center"/>
    </xf>
    <xf numFmtId="0" fontId="39" fillId="24" borderId="79" xfId="0" applyFont="1" applyFill="1" applyBorder="1">
      <alignment vertical="center"/>
    </xf>
    <xf numFmtId="0" fontId="35" fillId="26" borderId="100" xfId="0" applyFont="1" applyFill="1" applyBorder="1" applyAlignment="1" applyProtection="1">
      <alignment horizontal="center" vertical="center"/>
      <protection locked="0"/>
    </xf>
    <xf numFmtId="0" fontId="30" fillId="24" borderId="101" xfId="0" applyFont="1" applyFill="1" applyBorder="1">
      <alignment vertical="center"/>
    </xf>
    <xf numFmtId="0" fontId="39" fillId="24" borderId="101" xfId="0" applyFont="1" applyFill="1" applyBorder="1" applyAlignment="1">
      <alignment vertical="top"/>
    </xf>
    <xf numFmtId="0" fontId="39" fillId="24" borderId="101" xfId="0" applyFont="1" applyFill="1" applyBorder="1" applyAlignment="1">
      <alignment vertical="center" shrinkToFit="1"/>
    </xf>
    <xf numFmtId="0" fontId="39" fillId="24" borderId="102" xfId="0" applyFont="1" applyFill="1" applyBorder="1">
      <alignment vertical="center"/>
    </xf>
    <xf numFmtId="0" fontId="57" fillId="0" borderId="0" xfId="0" applyFont="1" applyAlignment="1" applyProtection="1">
      <alignment horizontal="center" vertical="center"/>
      <protection locked="0"/>
    </xf>
    <xf numFmtId="0" fontId="58" fillId="24" borderId="0" xfId="0" applyFont="1" applyFill="1" applyAlignment="1" applyProtection="1">
      <alignment vertical="center" wrapText="1"/>
      <protection locked="0"/>
    </xf>
    <xf numFmtId="0" fontId="58" fillId="24" borderId="0" xfId="0" applyFont="1" applyFill="1" applyAlignment="1">
      <alignment vertical="center" wrapText="1"/>
    </xf>
    <xf numFmtId="0" fontId="0" fillId="28" borderId="0" xfId="0" applyFill="1">
      <alignment vertical="center"/>
    </xf>
    <xf numFmtId="0" fontId="34" fillId="28" borderId="0" xfId="0" applyFont="1" applyFill="1">
      <alignment vertical="center"/>
    </xf>
    <xf numFmtId="0" fontId="38" fillId="26" borderId="11" xfId="0" applyFont="1" applyFill="1" applyBorder="1" applyAlignment="1" applyProtection="1">
      <alignment horizontal="center" vertical="center"/>
      <protection locked="0"/>
    </xf>
    <xf numFmtId="0" fontId="53" fillId="0" borderId="56" xfId="0" applyFont="1" applyBorder="1" applyProtection="1">
      <alignment vertical="center"/>
      <protection locked="0"/>
    </xf>
    <xf numFmtId="0" fontId="24" fillId="0" borderId="0" xfId="0" applyFont="1" applyProtection="1">
      <alignment vertical="center"/>
      <protection locked="0"/>
    </xf>
    <xf numFmtId="0" fontId="24" fillId="28" borderId="0" xfId="0" applyFont="1" applyFill="1">
      <alignment vertical="center"/>
    </xf>
    <xf numFmtId="49" fontId="44" fillId="24" borderId="0" xfId="0" applyNumberFormat="1" applyFont="1" applyFill="1">
      <alignment vertical="center"/>
    </xf>
    <xf numFmtId="0" fontId="39" fillId="24" borderId="0" xfId="0" applyFont="1" applyFill="1" applyAlignment="1">
      <alignment horizontal="left" vertical="top" wrapText="1"/>
    </xf>
    <xf numFmtId="0" fontId="57" fillId="0" borderId="0" xfId="0" applyFont="1" applyAlignment="1" applyProtection="1">
      <alignment horizontal="center" vertical="center" shrinkToFit="1"/>
      <protection locked="0"/>
    </xf>
    <xf numFmtId="0" fontId="41" fillId="0" borderId="0" xfId="0" applyFont="1" applyAlignment="1" applyProtection="1">
      <alignment vertical="center" wrapText="1"/>
      <protection locked="0"/>
    </xf>
    <xf numFmtId="0" fontId="57" fillId="0" borderId="0" xfId="0" applyFont="1" applyAlignment="1">
      <alignment horizontal="center" vertical="center"/>
    </xf>
    <xf numFmtId="0" fontId="30" fillId="26" borderId="104" xfId="0" applyFont="1" applyFill="1" applyBorder="1" applyAlignment="1" applyProtection="1">
      <alignment horizontal="center" vertical="center" wrapText="1"/>
      <protection locked="0"/>
    </xf>
    <xf numFmtId="0" fontId="30" fillId="24" borderId="81" xfId="0" applyFont="1" applyFill="1" applyBorder="1" applyAlignment="1">
      <alignment vertical="center" wrapText="1"/>
    </xf>
    <xf numFmtId="0" fontId="30" fillId="24" borderId="105" xfId="0" applyFont="1" applyFill="1" applyBorder="1" applyAlignment="1">
      <alignment vertical="center" wrapText="1"/>
    </xf>
    <xf numFmtId="0" fontId="30" fillId="26" borderId="106" xfId="0" applyFont="1" applyFill="1" applyBorder="1" applyAlignment="1" applyProtection="1">
      <alignment horizontal="center" vertical="center" wrapText="1"/>
      <protection locked="0"/>
    </xf>
    <xf numFmtId="0" fontId="30" fillId="24" borderId="107" xfId="0" applyFont="1" applyFill="1" applyBorder="1" applyAlignment="1">
      <alignment vertical="center" wrapText="1"/>
    </xf>
    <xf numFmtId="0" fontId="30" fillId="26" borderId="108" xfId="0" applyFont="1" applyFill="1" applyBorder="1" applyAlignment="1" applyProtection="1">
      <alignment horizontal="center" vertical="center" wrapText="1"/>
      <protection locked="0"/>
    </xf>
    <xf numFmtId="0" fontId="30" fillId="26" borderId="109" xfId="0" applyFont="1" applyFill="1" applyBorder="1" applyAlignment="1" applyProtection="1">
      <alignment horizontal="center" vertical="center" wrapText="1"/>
      <protection locked="0"/>
    </xf>
    <xf numFmtId="0" fontId="30" fillId="26" borderId="62" xfId="0" applyFont="1" applyFill="1" applyBorder="1" applyAlignment="1" applyProtection="1">
      <alignment horizontal="center" vertical="center" wrapText="1"/>
      <protection locked="0"/>
    </xf>
    <xf numFmtId="0" fontId="34" fillId="24" borderId="0" xfId="0" applyFont="1" applyFill="1" applyAlignment="1">
      <alignment vertical="top"/>
    </xf>
    <xf numFmtId="0" fontId="30" fillId="24" borderId="102" xfId="0" applyFont="1" applyFill="1" applyBorder="1" applyAlignment="1">
      <alignment vertical="center" wrapText="1"/>
    </xf>
    <xf numFmtId="0" fontId="58" fillId="28" borderId="0" xfId="0" applyFont="1" applyFill="1" applyAlignment="1" applyProtection="1">
      <alignment horizontal="left" vertical="center" wrapText="1"/>
      <protection locked="0"/>
    </xf>
    <xf numFmtId="0" fontId="58" fillId="28" borderId="0" xfId="0" applyFont="1" applyFill="1" applyAlignment="1">
      <alignment horizontal="left" vertical="center" wrapText="1"/>
    </xf>
    <xf numFmtId="0" fontId="59" fillId="0" borderId="0" xfId="0" applyFont="1" applyProtection="1">
      <alignment vertical="center"/>
      <protection locked="0"/>
    </xf>
    <xf numFmtId="0" fontId="0" fillId="28" borderId="0" xfId="0" applyFill="1" applyProtection="1">
      <alignment vertical="center"/>
      <protection locked="0"/>
    </xf>
    <xf numFmtId="0" fontId="37" fillId="28" borderId="0" xfId="0" applyFont="1" applyFill="1">
      <alignment vertical="center"/>
    </xf>
    <xf numFmtId="49" fontId="60" fillId="24" borderId="0" xfId="0" applyNumberFormat="1" applyFont="1" applyFill="1">
      <alignment vertical="center"/>
    </xf>
    <xf numFmtId="49" fontId="61" fillId="24" borderId="0" xfId="0" applyNumberFormat="1" applyFont="1" applyFill="1" applyAlignment="1">
      <alignment vertical="top"/>
    </xf>
    <xf numFmtId="0" fontId="62" fillId="24" borderId="0" xfId="0" applyFont="1" applyFill="1" applyAlignment="1">
      <alignment horizontal="left" vertical="top" wrapText="1"/>
    </xf>
    <xf numFmtId="0" fontId="63" fillId="24" borderId="0" xfId="0" applyFont="1" applyFill="1" applyAlignment="1">
      <alignment horizontal="left" vertical="top" wrapText="1"/>
    </xf>
    <xf numFmtId="0" fontId="41" fillId="0" borderId="0" xfId="0" applyFont="1" applyProtection="1">
      <alignment vertical="center"/>
      <protection locked="0"/>
    </xf>
    <xf numFmtId="0" fontId="41" fillId="0" borderId="0" xfId="0" applyFont="1">
      <alignment vertical="center"/>
    </xf>
    <xf numFmtId="0" fontId="30" fillId="24" borderId="0" xfId="0" applyFont="1" applyFill="1" applyAlignment="1">
      <alignment horizontal="center" vertical="center"/>
    </xf>
    <xf numFmtId="0" fontId="35" fillId="24" borderId="0" xfId="0" applyFont="1" applyFill="1" applyProtection="1">
      <alignment vertical="center"/>
      <protection locked="0"/>
    </xf>
    <xf numFmtId="0" fontId="41" fillId="27" borderId="114" xfId="0" applyFont="1" applyFill="1" applyBorder="1" applyAlignment="1">
      <alignment horizontal="center" vertical="center"/>
    </xf>
    <xf numFmtId="49" fontId="25" fillId="24" borderId="96" xfId="0" applyNumberFormat="1" applyFont="1" applyFill="1" applyBorder="1">
      <alignment vertical="center"/>
    </xf>
    <xf numFmtId="0" fontId="25" fillId="24" borderId="97" xfId="0" applyFont="1" applyFill="1" applyBorder="1">
      <alignment vertical="center"/>
    </xf>
    <xf numFmtId="0" fontId="25" fillId="24" borderId="98" xfId="0" applyFont="1" applyFill="1" applyBorder="1">
      <alignment vertical="center"/>
    </xf>
    <xf numFmtId="0" fontId="64" fillId="24" borderId="62" xfId="0" applyFont="1" applyFill="1" applyBorder="1" applyAlignment="1">
      <alignment vertical="center" wrapText="1"/>
    </xf>
    <xf numFmtId="0" fontId="64" fillId="24" borderId="61" xfId="0" applyFont="1" applyFill="1" applyBorder="1" applyAlignment="1">
      <alignment vertical="center" wrapText="1"/>
    </xf>
    <xf numFmtId="0" fontId="65" fillId="24" borderId="0" xfId="0" applyFont="1" applyFill="1">
      <alignment vertical="center"/>
    </xf>
    <xf numFmtId="0" fontId="64" fillId="24" borderId="0" xfId="0" applyFont="1" applyFill="1" applyAlignment="1">
      <alignment vertical="center" wrapText="1"/>
    </xf>
    <xf numFmtId="0" fontId="64" fillId="24" borderId="62" xfId="0" applyFont="1" applyFill="1" applyBorder="1">
      <alignment vertical="center"/>
    </xf>
    <xf numFmtId="0" fontId="64" fillId="24" borderId="0" xfId="0" applyFont="1" applyFill="1">
      <alignment vertical="center"/>
    </xf>
    <xf numFmtId="0" fontId="64" fillId="24" borderId="0" xfId="0" applyFont="1" applyFill="1" applyAlignment="1">
      <alignment vertical="center" shrinkToFit="1"/>
    </xf>
    <xf numFmtId="0" fontId="64" fillId="24" borderId="61" xfId="0" applyFont="1" applyFill="1" applyBorder="1" applyAlignment="1">
      <alignment vertical="center" shrinkToFit="1"/>
    </xf>
    <xf numFmtId="0" fontId="65" fillId="0" borderId="0" xfId="0" applyFont="1" applyProtection="1">
      <alignment vertical="center"/>
      <protection locked="0"/>
    </xf>
    <xf numFmtId="0" fontId="65" fillId="0" borderId="0" xfId="0" applyFont="1">
      <alignment vertical="center"/>
    </xf>
    <xf numFmtId="0" fontId="66" fillId="24" borderId="0" xfId="0" applyFont="1" applyFill="1">
      <alignment vertical="center"/>
    </xf>
    <xf numFmtId="0" fontId="66" fillId="24" borderId="61" xfId="0" applyFont="1" applyFill="1" applyBorder="1">
      <alignment vertical="center"/>
    </xf>
    <xf numFmtId="0" fontId="25" fillId="24" borderId="79" xfId="0" applyFont="1" applyFill="1" applyBorder="1">
      <alignment vertical="center"/>
    </xf>
    <xf numFmtId="0" fontId="64" fillId="24" borderId="101" xfId="0" applyFont="1" applyFill="1" applyBorder="1">
      <alignment vertical="center"/>
    </xf>
    <xf numFmtId="0" fontId="25" fillId="24" borderId="101" xfId="0" applyFont="1" applyFill="1" applyBorder="1">
      <alignment vertical="center"/>
    </xf>
    <xf numFmtId="0" fontId="25" fillId="24" borderId="102" xfId="0" applyFont="1" applyFill="1" applyBorder="1">
      <alignment vertical="center"/>
    </xf>
    <xf numFmtId="0" fontId="11" fillId="24" borderId="0" xfId="0" applyFont="1" applyFill="1" applyAlignment="1">
      <alignment horizontal="center" vertical="center"/>
    </xf>
    <xf numFmtId="0" fontId="67" fillId="24" borderId="0" xfId="0" applyFont="1" applyFill="1">
      <alignment vertical="center"/>
    </xf>
    <xf numFmtId="0" fontId="60" fillId="24" borderId="0" xfId="0" applyFont="1" applyFill="1">
      <alignment vertical="center"/>
    </xf>
    <xf numFmtId="0" fontId="11" fillId="0" borderId="115" xfId="0" applyFont="1" applyBorder="1">
      <alignment vertical="center"/>
    </xf>
    <xf numFmtId="0" fontId="58" fillId="27" borderId="10" xfId="0" applyFont="1" applyFill="1" applyBorder="1" applyAlignment="1">
      <alignment horizontal="center" vertical="center"/>
    </xf>
    <xf numFmtId="0" fontId="11" fillId="0" borderId="117" xfId="0" applyFont="1" applyBorder="1">
      <alignment vertical="center"/>
    </xf>
    <xf numFmtId="0" fontId="11" fillId="0" borderId="69" xfId="0" applyFont="1" applyBorder="1" applyAlignment="1">
      <alignment horizontal="center" vertical="center"/>
    </xf>
    <xf numFmtId="0" fontId="30" fillId="0" borderId="117" xfId="0" applyFont="1" applyBorder="1" applyAlignment="1">
      <alignment horizontal="center" vertical="center"/>
    </xf>
    <xf numFmtId="0" fontId="50" fillId="27" borderId="10" xfId="0" applyFont="1" applyFill="1" applyBorder="1" applyAlignment="1">
      <alignment horizontal="center"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68" fillId="0" borderId="0" xfId="0" applyFont="1">
      <alignment vertical="center"/>
    </xf>
    <xf numFmtId="0" fontId="29" fillId="24" borderId="0" xfId="0" applyFont="1" applyFill="1">
      <alignment vertical="center"/>
    </xf>
    <xf numFmtId="0" fontId="69" fillId="24" borderId="0" xfId="0" applyFont="1" applyFill="1">
      <alignment vertical="center"/>
    </xf>
    <xf numFmtId="0" fontId="23" fillId="24" borderId="0" xfId="0" applyFont="1" applyFill="1">
      <alignment vertical="center"/>
    </xf>
    <xf numFmtId="0" fontId="23" fillId="24" borderId="0" xfId="0" applyFont="1" applyFill="1" applyAlignment="1">
      <alignment horizontal="center" vertical="center"/>
    </xf>
    <xf numFmtId="0" fontId="68" fillId="24" borderId="0" xfId="0" applyFont="1" applyFill="1">
      <alignment vertical="center"/>
    </xf>
    <xf numFmtId="176" fontId="25" fillId="24" borderId="123" xfId="0" applyNumberFormat="1" applyFont="1" applyFill="1" applyBorder="1" applyAlignment="1">
      <alignment vertical="center" shrinkToFit="1"/>
    </xf>
    <xf numFmtId="0" fontId="40" fillId="24" borderId="32" xfId="0" applyFont="1" applyFill="1" applyBorder="1">
      <alignment vertical="center"/>
    </xf>
    <xf numFmtId="176" fontId="25" fillId="24" borderId="0" xfId="0" applyNumberFormat="1" applyFont="1" applyFill="1" applyAlignment="1">
      <alignment vertical="center" shrinkToFit="1"/>
    </xf>
    <xf numFmtId="176" fontId="59" fillId="24" borderId="0" xfId="0" applyNumberFormat="1" applyFont="1" applyFill="1" applyAlignment="1">
      <alignment vertical="center" shrinkToFit="1"/>
    </xf>
    <xf numFmtId="181" fontId="24" fillId="24" borderId="14" xfId="0" applyNumberFormat="1" applyFont="1" applyFill="1" applyBorder="1" applyAlignment="1">
      <alignment horizontal="right" vertical="center"/>
    </xf>
    <xf numFmtId="181" fontId="24" fillId="24" borderId="25" xfId="0" applyNumberFormat="1" applyFont="1" applyFill="1" applyBorder="1" applyAlignment="1">
      <alignment horizontal="right" vertical="center"/>
    </xf>
    <xf numFmtId="0" fontId="25" fillId="24" borderId="27" xfId="0" applyFont="1" applyFill="1" applyBorder="1" applyAlignment="1">
      <alignment vertical="center" wrapText="1"/>
    </xf>
    <xf numFmtId="0" fontId="25" fillId="24" borderId="84" xfId="0" applyFont="1" applyFill="1" applyBorder="1" applyAlignment="1">
      <alignment vertical="center" wrapText="1"/>
    </xf>
    <xf numFmtId="181" fontId="24" fillId="24" borderId="24" xfId="0" applyNumberFormat="1" applyFont="1" applyFill="1" applyBorder="1" applyAlignment="1">
      <alignment horizontal="right" vertical="center"/>
    </xf>
    <xf numFmtId="0" fontId="35" fillId="24" borderId="0" xfId="0" applyFont="1" applyFill="1" applyAlignment="1">
      <alignment vertical="center" wrapText="1"/>
    </xf>
    <xf numFmtId="0" fontId="35" fillId="24" borderId="0" xfId="0" applyFont="1" applyFill="1" applyAlignment="1">
      <alignment horizontal="center" vertical="center" wrapText="1"/>
    </xf>
    <xf numFmtId="0" fontId="35" fillId="24" borderId="0" xfId="0" applyFont="1" applyFill="1" applyAlignment="1">
      <alignment horizontal="left" vertical="center" wrapText="1"/>
    </xf>
    <xf numFmtId="0" fontId="57" fillId="24" borderId="85" xfId="0" applyFont="1" applyFill="1" applyBorder="1" applyAlignment="1">
      <alignment horizontal="center" vertical="center" wrapText="1"/>
    </xf>
    <xf numFmtId="0" fontId="57" fillId="24" borderId="56" xfId="0" applyFont="1" applyFill="1" applyBorder="1" applyAlignment="1">
      <alignment horizontal="center" vertical="center" wrapText="1"/>
    </xf>
    <xf numFmtId="0" fontId="57" fillId="0" borderId="0" xfId="0" applyFont="1" applyAlignment="1">
      <alignment horizontal="center" vertical="center" wrapText="1"/>
    </xf>
    <xf numFmtId="0" fontId="0" fillId="0" borderId="14" xfId="0" applyBorder="1" applyAlignment="1">
      <alignment horizontal="center" vertical="center"/>
    </xf>
    <xf numFmtId="0" fontId="0" fillId="0" borderId="33" xfId="0" applyBorder="1" applyAlignment="1">
      <alignment horizontal="center" vertical="center" wrapText="1"/>
    </xf>
    <xf numFmtId="0" fontId="35" fillId="24" borderId="26" xfId="0" applyFont="1" applyFill="1" applyBorder="1" applyAlignment="1">
      <alignment horizontal="center" vertical="center"/>
    </xf>
    <xf numFmtId="0" fontId="39" fillId="24" borderId="34" xfId="0" applyFont="1" applyFill="1" applyBorder="1" applyAlignment="1">
      <alignment horizontal="center" vertical="center" wrapText="1"/>
    </xf>
    <xf numFmtId="0" fontId="35" fillId="0" borderId="129" xfId="0" applyFont="1" applyBorder="1" applyAlignment="1">
      <alignment horizontal="right" vertical="center"/>
    </xf>
    <xf numFmtId="0" fontId="35" fillId="24" borderId="130" xfId="0" applyFont="1" applyFill="1" applyBorder="1" applyAlignment="1">
      <alignment vertical="center" shrinkToFit="1"/>
    </xf>
    <xf numFmtId="0" fontId="35" fillId="24" borderId="29" xfId="0" applyFont="1" applyFill="1" applyBorder="1" applyAlignment="1">
      <alignment vertical="center" shrinkToFit="1"/>
    </xf>
    <xf numFmtId="0" fontId="35" fillId="24" borderId="131" xfId="0" applyFont="1" applyFill="1" applyBorder="1" applyAlignment="1">
      <alignment vertical="center" wrapText="1" shrinkToFit="1"/>
    </xf>
    <xf numFmtId="0" fontId="50" fillId="24" borderId="30" xfId="0" applyFont="1" applyFill="1" applyBorder="1" applyAlignment="1" applyProtection="1">
      <alignment horizontal="center" vertical="center" wrapText="1" shrinkToFit="1"/>
      <protection locked="0"/>
    </xf>
    <xf numFmtId="176" fontId="50" fillId="0" borderId="28" xfId="0" applyNumberFormat="1" applyFont="1" applyBorder="1" applyAlignment="1" applyProtection="1">
      <alignment horizontal="center" vertical="center" shrinkToFit="1"/>
      <protection locked="0"/>
    </xf>
    <xf numFmtId="38" fontId="35" fillId="0" borderId="132" xfId="56" applyFont="1" applyBorder="1" applyAlignment="1" applyProtection="1">
      <alignment horizontal="right" vertical="center" shrinkToFit="1"/>
    </xf>
    <xf numFmtId="176" fontId="35" fillId="0" borderId="132" xfId="0" applyNumberFormat="1" applyFont="1" applyBorder="1" applyAlignment="1" applyProtection="1">
      <alignment horizontal="center" vertical="center" shrinkToFit="1"/>
      <protection locked="0"/>
    </xf>
    <xf numFmtId="176" fontId="35" fillId="0" borderId="130" xfId="0" applyNumberFormat="1" applyFont="1" applyBorder="1" applyAlignment="1">
      <alignment horizontal="right" vertical="center" shrinkToFit="1"/>
    </xf>
    <xf numFmtId="176" fontId="35" fillId="0" borderId="133" xfId="0" applyNumberFormat="1" applyFont="1" applyBorder="1" applyAlignment="1" applyProtection="1">
      <alignment horizontal="center" vertical="center" shrinkToFit="1"/>
      <protection locked="0"/>
    </xf>
    <xf numFmtId="176" fontId="50" fillId="0" borderId="129" xfId="0" applyNumberFormat="1" applyFont="1" applyBorder="1" applyAlignment="1" applyProtection="1">
      <alignment horizontal="center" vertical="center" shrinkToFit="1"/>
      <protection locked="0"/>
    </xf>
    <xf numFmtId="176" fontId="35" fillId="29" borderId="133" xfId="0" applyNumberFormat="1" applyFont="1" applyFill="1" applyBorder="1" applyAlignment="1" applyProtection="1">
      <alignment horizontal="right" vertical="center" shrinkToFit="1"/>
      <protection locked="0"/>
    </xf>
    <xf numFmtId="176" fontId="34" fillId="0" borderId="133" xfId="0" applyNumberFormat="1" applyFont="1" applyBorder="1" applyAlignment="1">
      <alignment horizontal="right" vertical="center" shrinkToFit="1"/>
    </xf>
    <xf numFmtId="176" fontId="35" fillId="29" borderId="133" xfId="0" applyNumberFormat="1" applyFont="1" applyFill="1" applyBorder="1" applyAlignment="1" applyProtection="1">
      <alignment horizontal="center" vertical="center" shrinkToFit="1"/>
      <protection locked="0"/>
    </xf>
    <xf numFmtId="176" fontId="35" fillId="29" borderId="131" xfId="0" applyNumberFormat="1" applyFont="1" applyFill="1" applyBorder="1" applyAlignment="1" applyProtection="1">
      <alignment horizontal="right" vertical="center" shrinkToFit="1"/>
      <protection locked="0"/>
    </xf>
    <xf numFmtId="176" fontId="57" fillId="24" borderId="85" xfId="0" applyNumberFormat="1" applyFont="1" applyFill="1" applyBorder="1" applyAlignment="1">
      <alignment horizontal="right" vertical="center" shrinkToFit="1"/>
    </xf>
    <xf numFmtId="176" fontId="57" fillId="24" borderId="56" xfId="0" applyNumberFormat="1" applyFont="1" applyFill="1" applyBorder="1" applyAlignment="1">
      <alignment horizontal="right" vertical="center" shrinkToFit="1"/>
    </xf>
    <xf numFmtId="0" fontId="54" fillId="24" borderId="85" xfId="0" applyFont="1" applyFill="1" applyBorder="1">
      <alignment vertical="center"/>
    </xf>
    <xf numFmtId="0" fontId="54" fillId="24" borderId="56" xfId="0" applyFont="1" applyFill="1" applyBorder="1">
      <alignment vertical="center"/>
    </xf>
    <xf numFmtId="0" fontId="54" fillId="0" borderId="0" xfId="0" applyFont="1" applyAlignment="1">
      <alignment horizontal="left" vertical="center" wrapText="1"/>
    </xf>
    <xf numFmtId="0" fontId="70" fillId="0" borderId="0" xfId="0" applyFont="1">
      <alignment vertical="center"/>
    </xf>
    <xf numFmtId="182" fontId="35" fillId="0" borderId="32" xfId="0" applyNumberFormat="1" applyFont="1" applyBorder="1">
      <alignment vertical="center"/>
    </xf>
    <xf numFmtId="0" fontId="35" fillId="24" borderId="12" xfId="0" applyFont="1" applyFill="1" applyBorder="1" applyAlignment="1">
      <alignment vertical="center" shrinkToFit="1"/>
    </xf>
    <xf numFmtId="0" fontId="35" fillId="24" borderId="10" xfId="0" applyFont="1" applyFill="1" applyBorder="1" applyAlignment="1">
      <alignment vertical="center" shrinkToFit="1"/>
    </xf>
    <xf numFmtId="0" fontId="35" fillId="24" borderId="33" xfId="0" applyFont="1" applyFill="1" applyBorder="1" applyAlignment="1">
      <alignment vertical="center" wrapText="1" shrinkToFit="1"/>
    </xf>
    <xf numFmtId="0" fontId="50" fillId="24" borderId="65" xfId="0" applyFont="1" applyFill="1" applyBorder="1" applyAlignment="1" applyProtection="1">
      <alignment horizontal="center" vertical="center" wrapText="1" shrinkToFit="1"/>
      <protection locked="0"/>
    </xf>
    <xf numFmtId="176" fontId="50" fillId="0" borderId="32" xfId="0" applyNumberFormat="1" applyFont="1" applyBorder="1" applyAlignment="1" applyProtection="1">
      <alignment horizontal="center" vertical="center" shrinkToFit="1"/>
      <protection locked="0"/>
    </xf>
    <xf numFmtId="38" fontId="35" fillId="0" borderId="10" xfId="56" applyFont="1" applyBorder="1" applyAlignment="1" applyProtection="1">
      <alignment horizontal="right" vertical="center" shrinkToFit="1"/>
    </xf>
    <xf numFmtId="176" fontId="35" fillId="0" borderId="10" xfId="0" applyNumberFormat="1" applyFont="1" applyBorder="1" applyAlignment="1" applyProtection="1">
      <alignment horizontal="center" vertical="center" shrinkToFit="1"/>
      <protection locked="0"/>
    </xf>
    <xf numFmtId="176" fontId="35" fillId="0" borderId="10" xfId="0" applyNumberFormat="1" applyFont="1" applyBorder="1" applyAlignment="1">
      <alignment horizontal="right" vertical="center" shrinkToFit="1"/>
    </xf>
    <xf numFmtId="176" fontId="35" fillId="29" borderId="65" xfId="0" applyNumberFormat="1" applyFont="1" applyFill="1" applyBorder="1" applyAlignment="1" applyProtection="1">
      <alignment horizontal="right" vertical="center" shrinkToFit="1"/>
      <protection locked="0"/>
    </xf>
    <xf numFmtId="176" fontId="35" fillId="29" borderId="13" xfId="0" applyNumberFormat="1" applyFont="1" applyFill="1" applyBorder="1" applyAlignment="1" applyProtection="1">
      <alignment horizontal="right" vertical="center" shrinkToFit="1"/>
      <protection locked="0"/>
    </xf>
    <xf numFmtId="176" fontId="34" fillId="0" borderId="10" xfId="0" applyNumberFormat="1" applyFont="1" applyBorder="1" applyAlignment="1">
      <alignment horizontal="right" vertical="center" shrinkToFit="1"/>
    </xf>
    <xf numFmtId="176" fontId="35" fillId="29" borderId="13" xfId="0" applyNumberFormat="1" applyFont="1" applyFill="1" applyBorder="1" applyAlignment="1" applyProtection="1">
      <alignment horizontal="center" vertical="center" shrinkToFit="1"/>
      <protection locked="0"/>
    </xf>
    <xf numFmtId="176" fontId="35" fillId="0" borderId="13" xfId="0" applyNumberFormat="1" applyFont="1" applyBorder="1" applyAlignment="1" applyProtection="1">
      <alignment horizontal="center" vertical="center" shrinkToFit="1"/>
      <protection locked="0"/>
    </xf>
    <xf numFmtId="176" fontId="35" fillId="29" borderId="33" xfId="0" applyNumberFormat="1" applyFont="1" applyFill="1" applyBorder="1" applyAlignment="1" applyProtection="1">
      <alignment horizontal="right" vertical="center" shrinkToFit="1"/>
      <protection locked="0"/>
    </xf>
    <xf numFmtId="176" fontId="35" fillId="0" borderId="84" xfId="0" applyNumberFormat="1" applyFont="1" applyBorder="1" applyAlignment="1" applyProtection="1">
      <alignment horizontal="center" vertical="center" shrinkToFit="1"/>
      <protection locked="0"/>
    </xf>
    <xf numFmtId="176" fontId="50" fillId="0" borderId="35" xfId="0" applyNumberFormat="1" applyFont="1" applyBorder="1" applyAlignment="1" applyProtection="1">
      <alignment horizontal="center" vertical="center" shrinkToFit="1"/>
      <protection locked="0"/>
    </xf>
    <xf numFmtId="176" fontId="50" fillId="0" borderId="73" xfId="0" applyNumberFormat="1" applyFont="1" applyBorder="1" applyAlignment="1" applyProtection="1">
      <alignment horizontal="center" vertical="center" shrinkToFit="1"/>
      <protection locked="0"/>
    </xf>
    <xf numFmtId="176" fontId="57" fillId="24" borderId="134" xfId="0" applyNumberFormat="1" applyFont="1" applyFill="1" applyBorder="1" applyAlignment="1">
      <alignment horizontal="right" vertical="center" shrinkToFit="1"/>
    </xf>
    <xf numFmtId="176" fontId="57" fillId="24" borderId="135" xfId="0" applyNumberFormat="1" applyFont="1" applyFill="1" applyBorder="1" applyAlignment="1">
      <alignment horizontal="right" vertical="center" shrinkToFit="1"/>
    </xf>
    <xf numFmtId="0" fontId="54" fillId="24" borderId="134" xfId="0" applyFont="1" applyFill="1" applyBorder="1">
      <alignment vertical="center"/>
    </xf>
    <xf numFmtId="0" fontId="54" fillId="24" borderId="136" xfId="0" applyFont="1" applyFill="1" applyBorder="1">
      <alignment vertical="center"/>
    </xf>
    <xf numFmtId="182" fontId="35" fillId="0" borderId="35" xfId="0" applyNumberFormat="1" applyFont="1" applyBorder="1">
      <alignment vertical="center"/>
    </xf>
    <xf numFmtId="0" fontId="35" fillId="24" borderId="22" xfId="0" applyFont="1" applyFill="1" applyBorder="1" applyAlignment="1">
      <alignment vertical="center" shrinkToFit="1"/>
    </xf>
    <xf numFmtId="0" fontId="35" fillId="24" borderId="15" xfId="0" applyFont="1" applyFill="1" applyBorder="1" applyAlignment="1">
      <alignment vertical="center" shrinkToFit="1"/>
    </xf>
    <xf numFmtId="0" fontId="35" fillId="24" borderId="65" xfId="0" applyFont="1" applyFill="1" applyBorder="1" applyAlignment="1">
      <alignment vertical="center" wrapText="1" shrinkToFit="1"/>
    </xf>
    <xf numFmtId="38" fontId="35" fillId="0" borderId="15" xfId="56" applyFont="1" applyBorder="1" applyAlignment="1" applyProtection="1">
      <alignment horizontal="right" vertical="center" shrinkToFit="1"/>
    </xf>
    <xf numFmtId="176" fontId="35" fillId="0" borderId="15" xfId="0" applyNumberFormat="1" applyFont="1" applyBorder="1" applyAlignment="1">
      <alignment horizontal="right" vertical="center" shrinkToFit="1"/>
    </xf>
    <xf numFmtId="176" fontId="35" fillId="0" borderId="15" xfId="0" applyNumberFormat="1" applyFont="1" applyBorder="1" applyAlignment="1" applyProtection="1">
      <alignment horizontal="center" vertical="center" shrinkToFit="1"/>
      <protection locked="0"/>
    </xf>
    <xf numFmtId="176" fontId="35" fillId="29" borderId="27" xfId="0" applyNumberFormat="1" applyFont="1" applyFill="1" applyBorder="1" applyAlignment="1" applyProtection="1">
      <alignment horizontal="right" vertical="center" shrinkToFit="1"/>
      <protection locked="0"/>
    </xf>
    <xf numFmtId="176" fontId="34" fillId="0" borderId="15" xfId="0" applyNumberFormat="1" applyFont="1" applyBorder="1" applyAlignment="1">
      <alignment horizontal="right" vertical="center" shrinkToFit="1"/>
    </xf>
    <xf numFmtId="176" fontId="35" fillId="29" borderId="27" xfId="0" applyNumberFormat="1" applyFont="1" applyFill="1" applyBorder="1" applyAlignment="1" applyProtection="1">
      <alignment horizontal="center" vertical="center" shrinkToFit="1"/>
      <protection locked="0"/>
    </xf>
    <xf numFmtId="176" fontId="35" fillId="0" borderId="27" xfId="0" applyNumberFormat="1" applyFont="1" applyBorder="1" applyAlignment="1" applyProtection="1">
      <alignment horizontal="center" vertical="center" shrinkToFit="1"/>
      <protection locked="0"/>
    </xf>
    <xf numFmtId="176" fontId="57" fillId="24" borderId="137" xfId="0" applyNumberFormat="1" applyFont="1" applyFill="1" applyBorder="1" applyAlignment="1">
      <alignment horizontal="right" vertical="center" shrinkToFit="1"/>
    </xf>
    <xf numFmtId="176" fontId="57" fillId="24" borderId="138" xfId="0" applyNumberFormat="1" applyFont="1" applyFill="1" applyBorder="1" applyAlignment="1">
      <alignment horizontal="right" vertical="center" shrinkToFit="1"/>
    </xf>
    <xf numFmtId="0" fontId="54" fillId="24" borderId="137" xfId="0" applyFont="1" applyFill="1" applyBorder="1">
      <alignment vertical="center"/>
    </xf>
    <xf numFmtId="0" fontId="54" fillId="24" borderId="138" xfId="0" applyFont="1" applyFill="1" applyBorder="1">
      <alignment vertical="center"/>
    </xf>
    <xf numFmtId="182" fontId="35" fillId="0" borderId="128" xfId="0" applyNumberFormat="1" applyFont="1" applyBorder="1">
      <alignment vertical="center"/>
    </xf>
    <xf numFmtId="0" fontId="35" fillId="24" borderId="34" xfId="0" applyFont="1" applyFill="1" applyBorder="1" applyAlignment="1">
      <alignment vertical="center" wrapText="1" shrinkToFit="1"/>
    </xf>
    <xf numFmtId="0" fontId="50" fillId="24" borderId="86" xfId="0" applyFont="1" applyFill="1" applyBorder="1" applyAlignment="1" applyProtection="1">
      <alignment horizontal="center" vertical="center" wrapText="1" shrinkToFit="1"/>
      <protection locked="0"/>
    </xf>
    <xf numFmtId="176" fontId="50" fillId="0" borderId="62" xfId="0" applyNumberFormat="1" applyFont="1" applyBorder="1" applyAlignment="1" applyProtection="1">
      <alignment horizontal="center" vertical="center" shrinkToFit="1"/>
      <protection locked="0"/>
    </xf>
    <xf numFmtId="38" fontId="35" fillId="0" borderId="12" xfId="56" applyFont="1" applyBorder="1" applyAlignment="1" applyProtection="1">
      <alignment horizontal="right" vertical="center" shrinkToFit="1"/>
    </xf>
    <xf numFmtId="176" fontId="35" fillId="0" borderId="68" xfId="0" applyNumberFormat="1" applyFont="1" applyBorder="1" applyAlignment="1" applyProtection="1">
      <alignment horizontal="center" vertical="center" shrinkToFit="1"/>
      <protection locked="0"/>
    </xf>
    <xf numFmtId="176" fontId="35" fillId="0" borderId="12" xfId="0" applyNumberFormat="1" applyFont="1" applyBorder="1" applyAlignment="1">
      <alignment horizontal="right" vertical="center" shrinkToFit="1"/>
    </xf>
    <xf numFmtId="176" fontId="35" fillId="0" borderId="12" xfId="0" applyNumberFormat="1" applyFont="1" applyBorder="1" applyAlignment="1" applyProtection="1">
      <alignment horizontal="center" vertical="center" shrinkToFit="1"/>
      <protection locked="0"/>
    </xf>
    <xf numFmtId="176" fontId="50" fillId="0" borderId="128" xfId="0" applyNumberFormat="1" applyFont="1" applyBorder="1" applyAlignment="1" applyProtection="1">
      <alignment horizontal="center" vertical="center" shrinkToFit="1"/>
      <protection locked="0"/>
    </xf>
    <xf numFmtId="176" fontId="35" fillId="29" borderId="38" xfId="0" applyNumberFormat="1" applyFont="1" applyFill="1" applyBorder="1" applyAlignment="1" applyProtection="1">
      <alignment horizontal="right" vertical="center" shrinkToFit="1"/>
      <protection locked="0"/>
    </xf>
    <xf numFmtId="176" fontId="34" fillId="0" borderId="12" xfId="0" applyNumberFormat="1" applyFont="1" applyBorder="1" applyAlignment="1">
      <alignment horizontal="right" vertical="center" shrinkToFit="1"/>
    </xf>
    <xf numFmtId="176" fontId="35" fillId="29" borderId="38" xfId="0" applyNumberFormat="1" applyFont="1" applyFill="1" applyBorder="1" applyAlignment="1" applyProtection="1">
      <alignment horizontal="center" vertical="center" shrinkToFit="1"/>
      <protection locked="0"/>
    </xf>
    <xf numFmtId="176" fontId="35" fillId="0" borderId="38" xfId="0" applyNumberFormat="1" applyFont="1" applyBorder="1" applyAlignment="1" applyProtection="1">
      <alignment horizontal="center" vertical="center" shrinkToFit="1"/>
      <protection locked="0"/>
    </xf>
    <xf numFmtId="176" fontId="35" fillId="29" borderId="34" xfId="0" applyNumberFormat="1" applyFont="1" applyFill="1" applyBorder="1" applyAlignment="1" applyProtection="1">
      <alignment horizontal="right" vertical="center" shrinkToFit="1"/>
      <protection locked="0"/>
    </xf>
    <xf numFmtId="176" fontId="57" fillId="24" borderId="139" xfId="0" applyNumberFormat="1" applyFont="1" applyFill="1" applyBorder="1" applyAlignment="1">
      <alignment horizontal="right" vertical="center" shrinkToFit="1"/>
    </xf>
    <xf numFmtId="176" fontId="57" fillId="24" borderId="57" xfId="0" applyNumberFormat="1" applyFont="1" applyFill="1" applyBorder="1" applyAlignment="1">
      <alignment horizontal="right" vertical="center" shrinkToFit="1"/>
    </xf>
    <xf numFmtId="0" fontId="54" fillId="24" borderId="139" xfId="0" applyFont="1" applyFill="1" applyBorder="1">
      <alignment vertical="center"/>
    </xf>
    <xf numFmtId="0" fontId="54" fillId="24" borderId="57" xfId="0" applyFont="1" applyFill="1" applyBorder="1">
      <alignment vertical="center"/>
    </xf>
    <xf numFmtId="182" fontId="35" fillId="0" borderId="140" xfId="0" applyNumberFormat="1" applyFont="1" applyBorder="1">
      <alignment vertical="center"/>
    </xf>
    <xf numFmtId="0" fontId="35" fillId="24" borderId="26" xfId="0" applyFont="1" applyFill="1" applyBorder="1" applyAlignment="1">
      <alignment vertical="center" shrinkToFit="1"/>
    </xf>
    <xf numFmtId="0" fontId="35" fillId="24" borderId="37" xfId="0" applyFont="1" applyFill="1" applyBorder="1" applyAlignment="1">
      <alignment vertical="center" wrapText="1" shrinkToFit="1"/>
    </xf>
    <xf numFmtId="0" fontId="50" fillId="24" borderId="37" xfId="0" applyFont="1" applyFill="1" applyBorder="1" applyAlignment="1" applyProtection="1">
      <alignment horizontal="center" vertical="center" wrapText="1" shrinkToFit="1"/>
      <protection locked="0"/>
    </xf>
    <xf numFmtId="176" fontId="50" fillId="0" borderId="141" xfId="0" applyNumberFormat="1" applyFont="1" applyBorder="1" applyAlignment="1" applyProtection="1">
      <alignment horizontal="center" vertical="center" shrinkToFit="1"/>
      <protection locked="0"/>
    </xf>
    <xf numFmtId="38" fontId="35" fillId="0" borderId="26" xfId="56" applyFont="1" applyBorder="1" applyAlignment="1" applyProtection="1">
      <alignment horizontal="right" vertical="center" shrinkToFit="1"/>
    </xf>
    <xf numFmtId="176" fontId="35" fillId="0" borderId="142" xfId="0" applyNumberFormat="1" applyFont="1" applyBorder="1" applyAlignment="1" applyProtection="1">
      <alignment horizontal="center" vertical="center" shrinkToFit="1"/>
      <protection locked="0"/>
    </xf>
    <xf numFmtId="176" fontId="35" fillId="0" borderId="26" xfId="0" applyNumberFormat="1" applyFont="1" applyBorder="1" applyAlignment="1">
      <alignment horizontal="right" vertical="center" shrinkToFit="1"/>
    </xf>
    <xf numFmtId="176" fontId="35" fillId="0" borderId="26" xfId="0" applyNumberFormat="1" applyFont="1" applyBorder="1" applyAlignment="1" applyProtection="1">
      <alignment horizontal="center" vertical="center" shrinkToFit="1"/>
      <protection locked="0"/>
    </xf>
    <xf numFmtId="176" fontId="35" fillId="29" borderId="37" xfId="0" applyNumberFormat="1" applyFont="1" applyFill="1" applyBorder="1" applyAlignment="1" applyProtection="1">
      <alignment horizontal="right" vertical="center" shrinkToFit="1"/>
      <protection locked="0"/>
    </xf>
    <xf numFmtId="176" fontId="50" fillId="0" borderId="140" xfId="0" applyNumberFormat="1" applyFont="1" applyBorder="1" applyAlignment="1" applyProtection="1">
      <alignment horizontal="center" vertical="center" shrinkToFit="1"/>
      <protection locked="0"/>
    </xf>
    <xf numFmtId="176" fontId="35" fillId="29" borderId="143" xfId="0" applyNumberFormat="1" applyFont="1" applyFill="1" applyBorder="1" applyAlignment="1" applyProtection="1">
      <alignment horizontal="right" vertical="center" shrinkToFit="1"/>
      <protection locked="0"/>
    </xf>
    <xf numFmtId="176" fontId="34" fillId="0" borderId="26" xfId="0" applyNumberFormat="1" applyFont="1" applyBorder="1" applyAlignment="1">
      <alignment horizontal="right" vertical="center" shrinkToFit="1"/>
    </xf>
    <xf numFmtId="176" fontId="35" fillId="29" borderId="143" xfId="0" applyNumberFormat="1" applyFont="1" applyFill="1" applyBorder="1" applyAlignment="1" applyProtection="1">
      <alignment horizontal="center" vertical="center" shrinkToFit="1"/>
      <protection locked="0"/>
    </xf>
    <xf numFmtId="176" fontId="35" fillId="0" borderId="143" xfId="0" applyNumberFormat="1" applyFont="1" applyBorder="1" applyAlignment="1" applyProtection="1">
      <alignment horizontal="center" vertical="center" shrinkToFit="1"/>
      <protection locked="0"/>
    </xf>
    <xf numFmtId="176" fontId="57" fillId="24" borderId="144" xfId="0" applyNumberFormat="1" applyFont="1" applyFill="1" applyBorder="1" applyAlignment="1">
      <alignment horizontal="right" vertical="center" shrinkToFit="1"/>
    </xf>
    <xf numFmtId="176" fontId="57" fillId="24" borderId="145" xfId="0" applyNumberFormat="1" applyFont="1" applyFill="1" applyBorder="1" applyAlignment="1">
      <alignment horizontal="right" vertical="center" shrinkToFit="1"/>
    </xf>
    <xf numFmtId="0" fontId="54" fillId="24" borderId="144" xfId="0" applyFont="1" applyFill="1" applyBorder="1">
      <alignment vertical="center"/>
    </xf>
    <xf numFmtId="0" fontId="54" fillId="24" borderId="145" xfId="0" applyFont="1" applyFill="1" applyBorder="1">
      <alignment vertical="center"/>
    </xf>
    <xf numFmtId="0" fontId="54" fillId="0" borderId="146" xfId="0" applyFont="1" applyBorder="1" applyAlignment="1">
      <alignment horizontal="left" vertical="center" wrapText="1"/>
    </xf>
    <xf numFmtId="0" fontId="68" fillId="0" borderId="146" xfId="0" applyFont="1" applyBorder="1">
      <alignment vertical="center"/>
    </xf>
    <xf numFmtId="0" fontId="0" fillId="0" borderId="146" xfId="0" applyBorder="1">
      <alignment vertical="center"/>
    </xf>
    <xf numFmtId="0" fontId="74" fillId="0" borderId="0" xfId="0" applyFont="1">
      <alignment vertical="center"/>
    </xf>
    <xf numFmtId="0" fontId="74" fillId="0" borderId="0" xfId="0" applyFont="1" applyAlignment="1">
      <alignment horizontal="center" vertical="center"/>
    </xf>
    <xf numFmtId="0" fontId="34" fillId="0" borderId="0" xfId="0" applyFont="1" applyAlignment="1">
      <alignment vertical="center" wrapText="1"/>
    </xf>
    <xf numFmtId="0" fontId="40" fillId="0" borderId="0" xfId="0" applyFont="1" applyAlignment="1">
      <alignment horizontal="center" vertical="center" wrapText="1"/>
    </xf>
    <xf numFmtId="0" fontId="34" fillId="0" borderId="14" xfId="0" applyFont="1" applyBorder="1">
      <alignment vertical="center"/>
    </xf>
    <xf numFmtId="0" fontId="0" fillId="0" borderId="25" xfId="0" applyBorder="1" applyAlignment="1">
      <alignment horizontal="center" vertical="center"/>
    </xf>
    <xf numFmtId="0" fontId="34" fillId="0" borderId="16" xfId="0" applyFont="1" applyBorder="1">
      <alignment vertical="center"/>
    </xf>
    <xf numFmtId="0" fontId="34" fillId="0" borderId="140"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140" xfId="1" applyNumberFormat="1" applyFont="1" applyBorder="1" applyAlignment="1" applyProtection="1">
      <alignment horizontal="center" vertical="center" wrapText="1"/>
    </xf>
    <xf numFmtId="0" fontId="34" fillId="0" borderId="26" xfId="1" applyNumberFormat="1" applyFont="1" applyBorder="1" applyAlignment="1" applyProtection="1">
      <alignment horizontal="center" vertical="center" wrapText="1"/>
    </xf>
    <xf numFmtId="0" fontId="34" fillId="0" borderId="143" xfId="1" applyNumberFormat="1" applyFont="1" applyBorder="1" applyAlignment="1" applyProtection="1">
      <alignment horizontal="center" vertical="center" wrapText="1"/>
    </xf>
    <xf numFmtId="0" fontId="34" fillId="0" borderId="37" xfId="1" applyNumberFormat="1" applyFont="1" applyBorder="1" applyAlignment="1" applyProtection="1">
      <alignment horizontal="center" vertical="center" wrapText="1"/>
    </xf>
    <xf numFmtId="0" fontId="74" fillId="0" borderId="128" xfId="37" applyFont="1" applyBorder="1" applyAlignment="1">
      <alignment horizontal="center" vertical="center" wrapText="1"/>
    </xf>
    <xf numFmtId="0" fontId="74" fillId="0" borderId="12" xfId="37" applyFont="1" applyBorder="1" applyAlignment="1">
      <alignment horizontal="center" vertical="center" wrapText="1"/>
    </xf>
    <xf numFmtId="0" fontId="74" fillId="0" borderId="34" xfId="37" applyFont="1" applyBorder="1" applyAlignment="1">
      <alignment horizontal="center" vertical="center" wrapText="1"/>
    </xf>
    <xf numFmtId="49" fontId="34" fillId="0" borderId="35" xfId="0" applyNumberFormat="1" applyFont="1" applyBorder="1">
      <alignment vertical="center"/>
    </xf>
    <xf numFmtId="49" fontId="34" fillId="0" borderId="27" xfId="0" applyNumberFormat="1" applyFont="1" applyBorder="1">
      <alignment vertical="center"/>
    </xf>
    <xf numFmtId="183" fontId="34" fillId="0" borderId="35" xfId="1" applyNumberFormat="1" applyFont="1" applyBorder="1" applyAlignment="1" applyProtection="1">
      <alignment vertical="center" wrapText="1"/>
    </xf>
    <xf numFmtId="183" fontId="34" fillId="0" borderId="15" xfId="1" applyNumberFormat="1" applyFont="1" applyBorder="1" applyAlignment="1" applyProtection="1">
      <alignment vertical="center" wrapText="1"/>
    </xf>
    <xf numFmtId="183" fontId="34" fillId="0" borderId="65" xfId="1" applyNumberFormat="1" applyFont="1" applyBorder="1" applyAlignment="1" applyProtection="1">
      <alignment vertical="center" wrapText="1"/>
    </xf>
    <xf numFmtId="183" fontId="34" fillId="0" borderId="35" xfId="1" applyNumberFormat="1" applyFont="1" applyBorder="1" applyAlignment="1" applyProtection="1">
      <alignment horizontal="right" vertical="center" wrapText="1"/>
    </xf>
    <xf numFmtId="183" fontId="34" fillId="0" borderId="15" xfId="1" applyNumberFormat="1" applyFont="1" applyBorder="1" applyAlignment="1" applyProtection="1">
      <alignment horizontal="right" vertical="center" wrapText="1"/>
    </xf>
    <xf numFmtId="183" fontId="34" fillId="0" borderId="27" xfId="1" applyNumberFormat="1" applyFont="1" applyBorder="1" applyAlignment="1" applyProtection="1">
      <alignment horizontal="right" vertical="center" wrapText="1"/>
    </xf>
    <xf numFmtId="183" fontId="34" fillId="0" borderId="30" xfId="1" applyNumberFormat="1" applyFont="1" applyBorder="1" applyAlignment="1" applyProtection="1">
      <alignment horizontal="right" vertical="center" wrapText="1"/>
    </xf>
    <xf numFmtId="183" fontId="34" fillId="0" borderId="24" xfId="1" applyNumberFormat="1" applyFont="1" applyBorder="1" applyAlignment="1" applyProtection="1">
      <alignment horizontal="right" vertical="center" wrapText="1"/>
    </xf>
    <xf numFmtId="49" fontId="34" fillId="0" borderId="27" xfId="0" applyNumberFormat="1" applyFont="1" applyBorder="1" applyAlignment="1">
      <alignment horizontal="center" vertical="center"/>
    </xf>
    <xf numFmtId="183" fontId="40" fillId="0" borderId="28" xfId="1" applyNumberFormat="1" applyFont="1" applyBorder="1" applyAlignment="1" applyProtection="1">
      <alignment horizontal="center" vertical="center" wrapText="1"/>
    </xf>
    <xf numFmtId="183" fontId="40" fillId="0" borderId="29" xfId="1" applyNumberFormat="1" applyFont="1" applyBorder="1" applyAlignment="1" applyProtection="1">
      <alignment horizontal="center" vertical="center" wrapText="1"/>
    </xf>
    <xf numFmtId="183" fontId="40" fillId="0" borderId="30" xfId="1" applyNumberFormat="1" applyFont="1" applyBorder="1" applyAlignment="1" applyProtection="1">
      <alignment horizontal="center" vertical="center" wrapText="1"/>
    </xf>
    <xf numFmtId="0" fontId="40" fillId="0" borderId="0" xfId="0" applyFont="1" applyAlignment="1">
      <alignment horizontal="left" vertical="center" wrapText="1"/>
    </xf>
    <xf numFmtId="183" fontId="75" fillId="0" borderId="28" xfId="1" applyNumberFormat="1" applyBorder="1" applyProtection="1">
      <alignment vertical="center"/>
    </xf>
    <xf numFmtId="183" fontId="75" fillId="0" borderId="29" xfId="1" applyNumberFormat="1" applyBorder="1" applyProtection="1">
      <alignment vertical="center"/>
    </xf>
    <xf numFmtId="183" fontId="75" fillId="0" borderId="30" xfId="1" applyNumberFormat="1" applyBorder="1" applyProtection="1">
      <alignment vertical="center"/>
    </xf>
    <xf numFmtId="0" fontId="34" fillId="0" borderId="24" xfId="1" applyNumberFormat="1" applyFont="1" applyBorder="1" applyAlignment="1" applyProtection="1">
      <alignment horizontal="center" vertical="center" wrapText="1"/>
    </xf>
    <xf numFmtId="0" fontId="34" fillId="0" borderId="148" xfId="40" applyFont="1" applyBorder="1" applyAlignment="1">
      <alignment horizontal="left" vertical="center" wrapText="1"/>
    </xf>
    <xf numFmtId="0" fontId="34" fillId="0" borderId="30" xfId="1" applyNumberFormat="1" applyFont="1" applyBorder="1" applyAlignment="1" applyProtection="1">
      <alignment horizontal="center" vertical="center" wrapText="1"/>
    </xf>
    <xf numFmtId="0" fontId="34" fillId="0" borderId="32" xfId="0" applyFont="1" applyBorder="1">
      <alignment vertical="center"/>
    </xf>
    <xf numFmtId="49" fontId="34" fillId="0" borderId="13" xfId="0" applyNumberFormat="1" applyFont="1" applyBorder="1">
      <alignment vertical="center"/>
    </xf>
    <xf numFmtId="183" fontId="34" fillId="0" borderId="32" xfId="1" applyNumberFormat="1" applyFont="1" applyBorder="1" applyAlignment="1" applyProtection="1">
      <alignment vertical="center" wrapText="1"/>
    </xf>
    <xf numFmtId="183" fontId="34" fillId="0" borderId="10" xfId="1" applyNumberFormat="1" applyFont="1" applyBorder="1" applyAlignment="1" applyProtection="1">
      <alignment vertical="center" wrapText="1"/>
    </xf>
    <xf numFmtId="183" fontId="34" fillId="0" borderId="33" xfId="1" applyNumberFormat="1" applyFont="1" applyBorder="1" applyAlignment="1" applyProtection="1">
      <alignment vertical="center" wrapText="1"/>
    </xf>
    <xf numFmtId="183" fontId="34" fillId="0" borderId="32" xfId="1" applyNumberFormat="1" applyFont="1" applyBorder="1" applyAlignment="1" applyProtection="1">
      <alignment horizontal="right" vertical="center" wrapText="1"/>
    </xf>
    <xf numFmtId="183" fontId="34" fillId="0" borderId="10" xfId="1" applyNumberFormat="1" applyFont="1" applyBorder="1" applyAlignment="1" applyProtection="1">
      <alignment horizontal="right" vertical="center" wrapText="1"/>
    </xf>
    <xf numFmtId="183" fontId="34" fillId="0" borderId="13" xfId="1" applyNumberFormat="1" applyFont="1" applyBorder="1" applyAlignment="1" applyProtection="1">
      <alignment horizontal="right" vertical="center" wrapText="1"/>
    </xf>
    <xf numFmtId="183" fontId="34" fillId="0" borderId="65" xfId="1" applyNumberFormat="1" applyFont="1" applyBorder="1" applyAlignment="1" applyProtection="1">
      <alignment horizontal="right" vertical="center" wrapText="1"/>
    </xf>
    <xf numFmtId="183" fontId="34" fillId="0" borderId="16" xfId="1" applyNumberFormat="1" applyFont="1" applyBorder="1" applyAlignment="1" applyProtection="1">
      <alignment horizontal="right" vertical="center" wrapText="1"/>
    </xf>
    <xf numFmtId="49" fontId="34" fillId="0" borderId="13" xfId="0" applyNumberFormat="1" applyFont="1" applyBorder="1" applyAlignment="1">
      <alignment horizontal="center" vertical="center"/>
    </xf>
    <xf numFmtId="183" fontId="40" fillId="0" borderId="32" xfId="1" applyNumberFormat="1" applyFont="1" applyBorder="1" applyAlignment="1" applyProtection="1">
      <alignment horizontal="center" vertical="center" wrapText="1"/>
    </xf>
    <xf numFmtId="183" fontId="40" fillId="0" borderId="10" xfId="1" applyNumberFormat="1" applyFont="1" applyBorder="1" applyAlignment="1" applyProtection="1">
      <alignment horizontal="center" vertical="center" wrapText="1"/>
    </xf>
    <xf numFmtId="183" fontId="40" fillId="0" borderId="33" xfId="1" applyNumberFormat="1" applyFont="1" applyBorder="1" applyAlignment="1" applyProtection="1">
      <alignment horizontal="center" vertical="center" wrapText="1"/>
    </xf>
    <xf numFmtId="0" fontId="0" fillId="0" borderId="25" xfId="0" applyBorder="1">
      <alignment vertical="center"/>
    </xf>
    <xf numFmtId="183" fontId="75" fillId="0" borderId="32" xfId="1" applyNumberFormat="1" applyBorder="1" applyProtection="1">
      <alignment vertical="center"/>
    </xf>
    <xf numFmtId="183" fontId="75" fillId="0" borderId="10" xfId="1" applyNumberFormat="1" applyBorder="1" applyProtection="1">
      <alignment vertical="center"/>
    </xf>
    <xf numFmtId="183" fontId="75" fillId="0" borderId="33" xfId="1" applyNumberFormat="1" applyBorder="1" applyProtection="1">
      <alignment vertical="center"/>
    </xf>
    <xf numFmtId="0" fontId="34" fillId="0" borderId="16" xfId="1" applyNumberFormat="1" applyFont="1" applyBorder="1" applyAlignment="1" applyProtection="1">
      <alignment horizontal="center" vertical="center" wrapText="1"/>
    </xf>
    <xf numFmtId="0" fontId="34" fillId="0" borderId="149" xfId="40" applyFont="1" applyBorder="1" applyAlignment="1">
      <alignment horizontal="left" vertical="center" wrapText="1"/>
    </xf>
    <xf numFmtId="0" fontId="34" fillId="0" borderId="33" xfId="1" applyNumberFormat="1" applyFont="1" applyBorder="1" applyAlignment="1" applyProtection="1">
      <alignment horizontal="center" vertical="center" wrapText="1"/>
    </xf>
    <xf numFmtId="49" fontId="34" fillId="0" borderId="32" xfId="0" applyNumberFormat="1" applyFont="1" applyBorder="1">
      <alignment vertical="center"/>
    </xf>
    <xf numFmtId="0" fontId="34" fillId="0" borderId="25" xfId="1" applyNumberFormat="1" applyFont="1" applyBorder="1" applyAlignment="1" applyProtection="1">
      <alignment horizontal="center" vertical="center" wrapText="1"/>
    </xf>
    <xf numFmtId="0" fontId="34" fillId="0" borderId="149" xfId="0" applyFont="1" applyBorder="1">
      <alignment vertical="center"/>
    </xf>
    <xf numFmtId="0" fontId="34" fillId="0" borderId="149" xfId="0" applyFont="1" applyBorder="1" applyAlignment="1">
      <alignment horizontal="left" vertical="center" wrapText="1"/>
    </xf>
    <xf numFmtId="0" fontId="34" fillId="0" borderId="140" xfId="0" applyFont="1" applyBorder="1">
      <alignment vertical="center"/>
    </xf>
    <xf numFmtId="49" fontId="34" fillId="0" borderId="143" xfId="0" applyNumberFormat="1" applyFont="1" applyBorder="1">
      <alignment vertical="center"/>
    </xf>
    <xf numFmtId="183" fontId="34" fillId="0" borderId="140" xfId="1" applyNumberFormat="1" applyFont="1" applyBorder="1" applyAlignment="1" applyProtection="1">
      <alignment vertical="center" wrapText="1"/>
    </xf>
    <xf numFmtId="183" fontId="34" fillId="0" borderId="26" xfId="1" applyNumberFormat="1" applyFont="1" applyBorder="1" applyAlignment="1" applyProtection="1">
      <alignment vertical="center" wrapText="1"/>
    </xf>
    <xf numFmtId="183" fontId="34" fillId="0" borderId="37" xfId="1" applyNumberFormat="1" applyFont="1" applyBorder="1" applyAlignment="1" applyProtection="1">
      <alignment vertical="center" wrapText="1"/>
    </xf>
    <xf numFmtId="183" fontId="34" fillId="0" borderId="140" xfId="1" applyNumberFormat="1" applyFont="1" applyBorder="1" applyAlignment="1" applyProtection="1">
      <alignment horizontal="right" vertical="center" wrapText="1"/>
    </xf>
    <xf numFmtId="183" fontId="34" fillId="0" borderId="26" xfId="1" applyNumberFormat="1" applyFont="1" applyBorder="1" applyAlignment="1" applyProtection="1">
      <alignment horizontal="right" vertical="center" wrapText="1"/>
    </xf>
    <xf numFmtId="183" fontId="34" fillId="0" borderId="143" xfId="1" applyNumberFormat="1" applyFont="1" applyBorder="1" applyAlignment="1" applyProtection="1">
      <alignment horizontal="right" vertical="center" wrapText="1"/>
    </xf>
    <xf numFmtId="183" fontId="34" fillId="0" borderId="37" xfId="1" applyNumberFormat="1" applyFont="1" applyBorder="1" applyAlignment="1" applyProtection="1">
      <alignment horizontal="right" vertical="center" wrapText="1"/>
    </xf>
    <xf numFmtId="183" fontId="34" fillId="0" borderId="25" xfId="1" applyNumberFormat="1" applyFont="1" applyBorder="1" applyAlignment="1" applyProtection="1">
      <alignment horizontal="right" vertical="center" wrapText="1"/>
    </xf>
    <xf numFmtId="49" fontId="34" fillId="0" borderId="143" xfId="0" applyNumberFormat="1" applyFont="1" applyBorder="1" applyAlignment="1">
      <alignment horizontal="center" vertical="center"/>
    </xf>
    <xf numFmtId="183" fontId="40" fillId="0" borderId="140" xfId="1" applyNumberFormat="1" applyFont="1" applyBorder="1" applyAlignment="1" applyProtection="1">
      <alignment horizontal="center" vertical="center" wrapText="1"/>
    </xf>
    <xf numFmtId="183" fontId="40" fillId="0" borderId="26" xfId="1" applyNumberFormat="1" applyFont="1" applyBorder="1" applyAlignment="1" applyProtection="1">
      <alignment horizontal="center" vertical="center" wrapText="1"/>
    </xf>
    <xf numFmtId="183" fontId="40" fillId="0" borderId="37" xfId="1" applyNumberFormat="1" applyFont="1" applyBorder="1" applyAlignment="1" applyProtection="1">
      <alignment horizontal="center" vertical="center" wrapText="1"/>
    </xf>
    <xf numFmtId="183" fontId="75" fillId="0" borderId="140" xfId="1" applyNumberFormat="1" applyBorder="1" applyProtection="1">
      <alignment vertical="center"/>
    </xf>
    <xf numFmtId="183" fontId="75" fillId="0" borderId="26" xfId="1" applyNumberFormat="1" applyBorder="1" applyProtection="1">
      <alignment vertical="center"/>
    </xf>
    <xf numFmtId="183" fontId="75" fillId="0" borderId="37" xfId="1" applyNumberFormat="1" applyBorder="1" applyProtection="1">
      <alignment vertical="center"/>
    </xf>
    <xf numFmtId="0" fontId="34" fillId="0" borderId="141" xfId="0" applyFont="1" applyBorder="1" applyAlignment="1">
      <alignment horizontal="left" vertical="center" wrapText="1"/>
    </xf>
    <xf numFmtId="0" fontId="34" fillId="0" borderId="11" xfId="0" applyFont="1" applyBorder="1">
      <alignment vertical="center"/>
    </xf>
    <xf numFmtId="0" fontId="34" fillId="0" borderId="47" xfId="0" applyFont="1" applyBorder="1">
      <alignment vertical="center"/>
    </xf>
    <xf numFmtId="0" fontId="34" fillId="0" borderId="24" xfId="0" applyFont="1" applyBorder="1">
      <alignment vertical="center"/>
    </xf>
    <xf numFmtId="0" fontId="34" fillId="0" borderId="150" xfId="0" applyFont="1" applyBorder="1">
      <alignment vertical="center"/>
    </xf>
    <xf numFmtId="0" fontId="34" fillId="0" borderId="123" xfId="0" applyFont="1" applyBorder="1">
      <alignment vertical="center"/>
    </xf>
    <xf numFmtId="0" fontId="34" fillId="0" borderId="25" xfId="0" applyFont="1" applyBorder="1">
      <alignment vertical="center"/>
    </xf>
    <xf numFmtId="0" fontId="34" fillId="0" borderId="151" xfId="0" applyFont="1" applyBorder="1">
      <alignment vertical="center"/>
    </xf>
    <xf numFmtId="0" fontId="25" fillId="0" borderId="26" xfId="0" applyFont="1" applyBorder="1" applyAlignment="1">
      <alignment horizontal="center" vertical="center"/>
    </xf>
    <xf numFmtId="0" fontId="25" fillId="0" borderId="10" xfId="0" applyFont="1" applyBorder="1" applyAlignment="1">
      <alignment horizontal="center" vertical="center" wrapText="1"/>
    </xf>
    <xf numFmtId="0" fontId="25" fillId="0" borderId="26" xfId="0" applyFont="1" applyBorder="1" applyAlignment="1">
      <alignment horizontal="center" vertical="center" wrapText="1"/>
    </xf>
    <xf numFmtId="49" fontId="29" fillId="16" borderId="28" xfId="0" applyNumberFormat="1" applyFont="1" applyFill="1" applyBorder="1" applyAlignment="1" applyProtection="1">
      <alignment horizontal="center" vertical="center"/>
      <protection locked="0"/>
    </xf>
    <xf numFmtId="0" fontId="25" fillId="16" borderId="29" xfId="0" applyFont="1" applyFill="1" applyBorder="1" applyAlignment="1" applyProtection="1">
      <alignment vertical="center" wrapText="1"/>
      <protection locked="0"/>
    </xf>
    <xf numFmtId="0" fontId="25" fillId="16" borderId="15" xfId="0" applyFont="1" applyFill="1" applyBorder="1" applyProtection="1">
      <alignment vertical="center"/>
      <protection locked="0"/>
    </xf>
    <xf numFmtId="49" fontId="29" fillId="16" borderId="32" xfId="0" applyNumberFormat="1" applyFont="1" applyFill="1" applyBorder="1" applyAlignment="1" applyProtection="1">
      <alignment horizontal="center" vertical="center"/>
      <protection locked="0"/>
    </xf>
    <xf numFmtId="0" fontId="25" fillId="16" borderId="10" xfId="0" applyFont="1" applyFill="1" applyBorder="1" applyAlignment="1" applyProtection="1">
      <alignment vertical="center" wrapText="1"/>
      <protection locked="0"/>
    </xf>
    <xf numFmtId="0" fontId="25" fillId="16" borderId="10" xfId="0" applyFont="1" applyFill="1" applyBorder="1" applyProtection="1">
      <alignment vertical="center"/>
      <protection locked="0"/>
    </xf>
    <xf numFmtId="49" fontId="29" fillId="16" borderId="35" xfId="0" applyNumberFormat="1" applyFont="1" applyFill="1" applyBorder="1" applyAlignment="1" applyProtection="1">
      <alignment horizontal="center" vertical="center"/>
      <protection locked="0"/>
    </xf>
    <xf numFmtId="49" fontId="29" fillId="16" borderId="36" xfId="0" applyNumberFormat="1" applyFont="1" applyFill="1" applyBorder="1" applyAlignment="1" applyProtection="1">
      <alignment horizontal="center" vertical="center"/>
      <protection locked="0"/>
    </xf>
    <xf numFmtId="0" fontId="25" fillId="16" borderId="26" xfId="0" applyFont="1" applyFill="1" applyBorder="1" applyProtection="1">
      <alignment vertical="center"/>
      <protection locked="0"/>
    </xf>
    <xf numFmtId="0" fontId="25" fillId="24" borderId="10" xfId="0" applyFont="1" applyFill="1" applyBorder="1" applyAlignment="1">
      <alignment horizontal="center" vertical="center"/>
    </xf>
    <xf numFmtId="0" fontId="33" fillId="24" borderId="0" xfId="0" applyFont="1" applyFill="1" applyAlignment="1">
      <alignment horizontal="center" vertical="center"/>
    </xf>
    <xf numFmtId="0" fontId="35" fillId="24" borderId="38" xfId="0" applyFont="1" applyFill="1" applyBorder="1" applyAlignment="1">
      <alignment horizontal="center" vertical="center"/>
    </xf>
    <xf numFmtId="0" fontId="35" fillId="24" borderId="39" xfId="0" applyFont="1" applyFill="1" applyBorder="1">
      <alignment vertical="center"/>
    </xf>
    <xf numFmtId="0" fontId="35" fillId="24" borderId="27" xfId="0" applyFont="1" applyFill="1" applyBorder="1" applyAlignment="1">
      <alignment horizontal="center" vertical="center"/>
    </xf>
    <xf numFmtId="0" fontId="35" fillId="24" borderId="40" xfId="0" applyFont="1" applyFill="1" applyBorder="1" applyAlignment="1">
      <alignment vertical="center" wrapText="1"/>
    </xf>
    <xf numFmtId="0" fontId="35" fillId="24" borderId="13" xfId="0" applyFont="1" applyFill="1" applyBorder="1" applyAlignment="1">
      <alignment horizontal="center" vertical="center" wrapText="1"/>
    </xf>
    <xf numFmtId="0" fontId="35" fillId="24" borderId="41" xfId="0" applyFont="1" applyFill="1" applyBorder="1">
      <alignment vertical="center"/>
    </xf>
    <xf numFmtId="0" fontId="35" fillId="24" borderId="22" xfId="0" applyFont="1" applyFill="1" applyBorder="1">
      <alignment vertical="center"/>
    </xf>
    <xf numFmtId="0" fontId="35" fillId="24" borderId="15" xfId="0" applyFont="1" applyFill="1" applyBorder="1">
      <alignment vertical="center"/>
    </xf>
    <xf numFmtId="0" fontId="35" fillId="24" borderId="43" xfId="0" applyFont="1" applyFill="1" applyBorder="1" applyAlignment="1">
      <alignment horizontal="center" vertical="center" wrapText="1"/>
    </xf>
    <xf numFmtId="0" fontId="35" fillId="24" borderId="44" xfId="0" applyFont="1" applyFill="1" applyBorder="1" applyAlignment="1">
      <alignment horizontal="center" vertical="center" wrapText="1"/>
    </xf>
    <xf numFmtId="0" fontId="35" fillId="24" borderId="10" xfId="0" applyFont="1" applyFill="1" applyBorder="1" applyAlignment="1">
      <alignment horizontal="center" vertical="center"/>
    </xf>
    <xf numFmtId="0" fontId="35" fillId="24" borderId="10" xfId="0" applyFont="1" applyFill="1" applyBorder="1" applyAlignment="1">
      <alignment horizontal="center" vertical="center" shrinkToFit="1"/>
    </xf>
    <xf numFmtId="0" fontId="39" fillId="25" borderId="10" xfId="0" applyFont="1" applyFill="1" applyBorder="1" applyAlignment="1">
      <alignment horizontal="left" vertical="center"/>
    </xf>
    <xf numFmtId="0" fontId="40" fillId="24" borderId="31" xfId="0" applyFont="1" applyFill="1" applyBorder="1" applyAlignment="1">
      <alignment horizontal="left" vertical="center"/>
    </xf>
    <xf numFmtId="178" fontId="34" fillId="0" borderId="45" xfId="56" applyNumberFormat="1" applyFont="1" applyBorder="1" applyAlignment="1" applyProtection="1">
      <alignment horizontal="right" vertical="center" shrinkToFit="1"/>
    </xf>
    <xf numFmtId="0" fontId="40" fillId="24" borderId="42" xfId="0" applyFont="1" applyFill="1" applyBorder="1" applyAlignment="1">
      <alignment horizontal="left" vertical="center"/>
    </xf>
    <xf numFmtId="178" fontId="34" fillId="26" borderId="11" xfId="56" applyNumberFormat="1" applyFont="1" applyFill="1" applyBorder="1" applyAlignment="1" applyProtection="1">
      <alignment horizontal="right" vertical="center" shrinkToFit="1"/>
      <protection locked="0"/>
    </xf>
    <xf numFmtId="0" fontId="40" fillId="24" borderId="31" xfId="0" applyFont="1" applyFill="1" applyBorder="1" applyAlignment="1">
      <alignment horizontal="left" vertical="center" wrapText="1"/>
    </xf>
    <xf numFmtId="0" fontId="41" fillId="27" borderId="11" xfId="0" applyFont="1" applyFill="1" applyBorder="1" applyAlignment="1">
      <alignment horizontal="center" vertical="center"/>
    </xf>
    <xf numFmtId="0" fontId="41" fillId="0" borderId="11" xfId="0" applyFont="1" applyBorder="1" applyAlignment="1">
      <alignment horizontal="left" vertical="center"/>
    </xf>
    <xf numFmtId="0" fontId="40" fillId="24" borderId="42" xfId="0" applyFont="1" applyFill="1" applyBorder="1" applyAlignment="1">
      <alignment horizontal="left" vertical="center" wrapText="1"/>
    </xf>
    <xf numFmtId="0" fontId="11" fillId="24" borderId="0" xfId="0" applyFont="1" applyFill="1" applyAlignment="1">
      <alignment horizontal="left" vertical="top" wrapText="1"/>
    </xf>
    <xf numFmtId="0" fontId="40" fillId="24" borderId="48" xfId="0" applyFont="1" applyFill="1" applyBorder="1" applyAlignment="1">
      <alignment horizontal="left" vertical="center"/>
    </xf>
    <xf numFmtId="176" fontId="34" fillId="0" borderId="11" xfId="0" applyNumberFormat="1" applyFont="1" applyBorder="1" applyAlignment="1">
      <alignment horizontal="right" vertical="center" shrinkToFit="1"/>
    </xf>
    <xf numFmtId="0" fontId="41" fillId="24" borderId="11" xfId="0" applyFont="1" applyFill="1" applyBorder="1" applyAlignment="1">
      <alignment horizontal="left" vertical="center" wrapText="1"/>
    </xf>
    <xf numFmtId="0" fontId="11" fillId="24" borderId="44" xfId="0" applyFont="1" applyFill="1" applyBorder="1" applyAlignment="1">
      <alignment horizontal="center" vertical="center"/>
    </xf>
    <xf numFmtId="0" fontId="40" fillId="24" borderId="50" xfId="0" applyFont="1" applyFill="1" applyBorder="1" applyAlignment="1">
      <alignment horizontal="left" vertical="center"/>
    </xf>
    <xf numFmtId="176" fontId="34" fillId="26" borderId="11" xfId="0" applyNumberFormat="1" applyFont="1" applyFill="1" applyBorder="1" applyAlignment="1" applyProtection="1">
      <alignment horizontal="right" vertical="center" shrinkToFit="1"/>
      <protection locked="0"/>
    </xf>
    <xf numFmtId="0" fontId="40" fillId="24" borderId="51" xfId="0" applyFont="1" applyFill="1" applyBorder="1" applyAlignment="1">
      <alignment horizontal="left" vertical="center" wrapText="1"/>
    </xf>
    <xf numFmtId="0" fontId="40" fillId="24" borderId="41" xfId="0" applyFont="1" applyFill="1" applyBorder="1" applyAlignment="1">
      <alignment horizontal="left" vertical="center" wrapText="1"/>
    </xf>
    <xf numFmtId="0" fontId="11" fillId="24" borderId="52" xfId="0" applyFont="1" applyFill="1" applyBorder="1" applyAlignment="1">
      <alignment horizontal="center" vertical="center"/>
    </xf>
    <xf numFmtId="0" fontId="40" fillId="24" borderId="53" xfId="0" applyFont="1" applyFill="1" applyBorder="1" applyAlignment="1">
      <alignment horizontal="left" vertical="center"/>
    </xf>
    <xf numFmtId="0" fontId="40" fillId="24" borderId="53" xfId="0" applyFont="1" applyFill="1" applyBorder="1" applyAlignment="1">
      <alignment horizontal="left" vertical="center" wrapText="1"/>
    </xf>
    <xf numFmtId="0" fontId="40" fillId="24" borderId="54" xfId="0" applyFont="1" applyFill="1" applyBorder="1" applyAlignment="1">
      <alignment horizontal="left" vertical="center" wrapText="1"/>
    </xf>
    <xf numFmtId="0" fontId="30" fillId="24" borderId="0" xfId="0" applyFont="1" applyFill="1" applyAlignment="1">
      <alignment horizontal="left" vertical="top" wrapText="1"/>
    </xf>
    <xf numFmtId="0" fontId="38" fillId="24" borderId="0" xfId="0" applyFont="1" applyFill="1" applyAlignment="1">
      <alignment horizontal="left" vertical="center"/>
    </xf>
    <xf numFmtId="0" fontId="30" fillId="24" borderId="0" xfId="0" applyFont="1" applyFill="1" applyAlignment="1">
      <alignment horizontal="left" vertical="center"/>
    </xf>
    <xf numFmtId="0" fontId="39" fillId="0" borderId="33" xfId="0" applyFont="1" applyBorder="1" applyAlignment="1">
      <alignment vertical="center" wrapText="1"/>
    </xf>
    <xf numFmtId="0" fontId="39" fillId="26" borderId="14" xfId="0" applyFont="1" applyFill="1" applyBorder="1" applyAlignment="1" applyProtection="1">
      <alignment horizontal="left" vertical="center" wrapText="1"/>
      <protection locked="0"/>
    </xf>
    <xf numFmtId="0" fontId="41" fillId="0" borderId="11" xfId="0" applyFont="1" applyBorder="1" applyAlignment="1">
      <alignment horizontal="center" vertical="center"/>
    </xf>
    <xf numFmtId="0" fontId="39" fillId="26" borderId="55" xfId="0" applyFont="1" applyFill="1" applyBorder="1" applyAlignment="1" applyProtection="1">
      <alignment horizontal="left" vertical="center" wrapText="1"/>
      <protection locked="0"/>
    </xf>
    <xf numFmtId="49" fontId="27" fillId="24" borderId="0" xfId="0" applyNumberFormat="1" applyFont="1" applyFill="1">
      <alignment vertical="center"/>
    </xf>
    <xf numFmtId="0" fontId="38" fillId="24" borderId="0" xfId="0" applyFont="1" applyFill="1" applyAlignment="1">
      <alignment horizontal="left" vertical="top" wrapText="1"/>
    </xf>
    <xf numFmtId="49" fontId="35" fillId="0" borderId="13" xfId="0" applyNumberFormat="1" applyFont="1" applyBorder="1" applyAlignment="1">
      <alignment horizontal="left" vertical="center" wrapText="1"/>
    </xf>
    <xf numFmtId="0" fontId="39" fillId="24" borderId="12" xfId="0" applyFont="1" applyFill="1" applyBorder="1" applyAlignment="1">
      <alignment horizontal="left" vertical="center" wrapText="1"/>
    </xf>
    <xf numFmtId="176" fontId="25" fillId="24" borderId="38" xfId="0" applyNumberFormat="1" applyFont="1" applyFill="1" applyBorder="1">
      <alignment vertical="center"/>
    </xf>
    <xf numFmtId="0" fontId="39" fillId="24" borderId="13" xfId="0" applyFont="1" applyFill="1" applyBorder="1" applyAlignment="1">
      <alignment horizontal="left" vertical="center" wrapText="1"/>
    </xf>
    <xf numFmtId="176" fontId="25" fillId="26" borderId="11" xfId="0" applyNumberFormat="1" applyFont="1" applyFill="1" applyBorder="1" applyProtection="1">
      <alignment vertical="center"/>
      <protection locked="0"/>
    </xf>
    <xf numFmtId="0" fontId="39" fillId="24" borderId="10" xfId="0" applyFont="1" applyFill="1" applyBorder="1" applyAlignment="1">
      <alignment horizontal="left" vertical="center" wrapText="1"/>
    </xf>
    <xf numFmtId="0" fontId="41" fillId="0" borderId="11" xfId="0" applyFont="1" applyBorder="1" applyAlignment="1">
      <alignment horizontal="left" vertical="center" shrinkToFit="1"/>
    </xf>
    <xf numFmtId="0" fontId="39" fillId="24" borderId="38" xfId="0" applyFont="1" applyFill="1" applyBorder="1" applyAlignment="1">
      <alignment horizontal="left" vertical="top" wrapText="1"/>
    </xf>
    <xf numFmtId="176" fontId="25" fillId="26" borderId="14" xfId="0" applyNumberFormat="1" applyFont="1" applyFill="1" applyBorder="1" applyProtection="1">
      <alignment vertical="center"/>
      <protection locked="0"/>
    </xf>
    <xf numFmtId="2" fontId="35" fillId="24" borderId="11" xfId="0" applyNumberFormat="1" applyFont="1" applyFill="1" applyBorder="1" applyAlignment="1">
      <alignment horizontal="center" vertical="center" shrinkToFit="1"/>
    </xf>
    <xf numFmtId="0" fontId="39" fillId="0" borderId="13" xfId="0" applyFont="1" applyBorder="1" applyAlignment="1">
      <alignment horizontal="left" vertical="center" wrapText="1"/>
    </xf>
    <xf numFmtId="176" fontId="25" fillId="26" borderId="25" xfId="0" applyNumberFormat="1" applyFont="1" applyFill="1" applyBorder="1" applyProtection="1">
      <alignment vertical="center"/>
      <protection locked="0"/>
    </xf>
    <xf numFmtId="0" fontId="35" fillId="26" borderId="11" xfId="0" applyFont="1" applyFill="1" applyBorder="1" applyAlignment="1" applyProtection="1">
      <alignment horizontal="center" vertical="center"/>
      <protection locked="0"/>
    </xf>
    <xf numFmtId="0" fontId="44" fillId="0" borderId="31" xfId="0" applyFont="1" applyBorder="1" applyAlignment="1">
      <alignment horizontal="left" vertical="center"/>
    </xf>
    <xf numFmtId="0" fontId="50" fillId="0" borderId="0" xfId="0" applyFont="1" applyAlignment="1">
      <alignment horizontal="center" vertical="center" wrapText="1"/>
    </xf>
    <xf numFmtId="0" fontId="50" fillId="24" borderId="0" xfId="0" applyFont="1" applyFill="1" applyAlignment="1">
      <alignment horizontal="left" vertical="center" wrapText="1"/>
    </xf>
    <xf numFmtId="0" fontId="35" fillId="0" borderId="31" xfId="0" applyFont="1" applyBorder="1" applyAlignment="1">
      <alignment horizontal="left" vertical="center"/>
    </xf>
    <xf numFmtId="0" fontId="35" fillId="24" borderId="68" xfId="0" applyFont="1" applyFill="1" applyBorder="1" applyAlignment="1">
      <alignment horizontal="center" vertical="center"/>
    </xf>
    <xf numFmtId="0" fontId="39" fillId="0" borderId="74" xfId="0" applyFont="1" applyBorder="1" applyAlignment="1">
      <alignment vertical="center" wrapText="1"/>
    </xf>
    <xf numFmtId="0" fontId="39" fillId="24" borderId="75" xfId="0" applyFont="1" applyFill="1" applyBorder="1" applyAlignment="1">
      <alignment horizontal="center" vertical="center"/>
    </xf>
    <xf numFmtId="0" fontId="39" fillId="0" borderId="50" xfId="0" applyFont="1" applyBorder="1" applyAlignment="1">
      <alignment horizontal="center" vertical="center" wrapText="1"/>
    </xf>
    <xf numFmtId="0" fontId="35" fillId="26" borderId="76" xfId="0" applyFont="1" applyFill="1" applyBorder="1" applyAlignment="1" applyProtection="1">
      <alignment horizontal="center" vertical="center"/>
      <protection locked="0"/>
    </xf>
    <xf numFmtId="0" fontId="45" fillId="0" borderId="77" xfId="0" applyFont="1" applyBorder="1" applyAlignment="1">
      <alignment horizontal="center" vertical="center"/>
    </xf>
    <xf numFmtId="0" fontId="39" fillId="0" borderId="78" xfId="0" applyFont="1" applyBorder="1" applyAlignment="1">
      <alignment horizontal="left" vertical="center" wrapText="1"/>
    </xf>
    <xf numFmtId="0" fontId="11" fillId="26" borderId="53" xfId="0" applyFont="1" applyFill="1" applyBorder="1" applyAlignment="1" applyProtection="1">
      <alignment horizontal="left" vertical="center" wrapText="1" shrinkToFit="1"/>
      <protection locked="0"/>
    </xf>
    <xf numFmtId="0" fontId="41" fillId="0" borderId="11" xfId="0" applyFont="1" applyBorder="1" applyAlignment="1">
      <alignment horizontal="left" vertical="center" wrapText="1"/>
    </xf>
    <xf numFmtId="0" fontId="35" fillId="26" borderId="79" xfId="0" applyFont="1" applyFill="1" applyBorder="1" applyAlignment="1" applyProtection="1">
      <alignment horizontal="center" vertical="center"/>
      <protection locked="0"/>
    </xf>
    <xf numFmtId="0" fontId="45" fillId="0" borderId="80" xfId="0" applyFont="1" applyBorder="1" applyAlignment="1">
      <alignment horizontal="center" vertical="center"/>
    </xf>
    <xf numFmtId="0" fontId="30" fillId="24" borderId="81" xfId="0" applyFont="1" applyFill="1" applyBorder="1" applyAlignment="1">
      <alignment horizontal="left" vertical="center"/>
    </xf>
    <xf numFmtId="0" fontId="30" fillId="26" borderId="82" xfId="0" applyFont="1" applyFill="1" applyBorder="1" applyAlignment="1" applyProtection="1">
      <alignment horizontal="left" vertical="center" wrapText="1" shrinkToFit="1"/>
      <protection locked="0"/>
    </xf>
    <xf numFmtId="0" fontId="35" fillId="0" borderId="49" xfId="0" applyFont="1" applyBorder="1" applyAlignment="1">
      <alignment horizontal="left" vertical="center"/>
    </xf>
    <xf numFmtId="0" fontId="39" fillId="0" borderId="87" xfId="0" applyFont="1" applyBorder="1" applyAlignment="1">
      <alignment horizontal="left" vertical="center" wrapText="1"/>
    </xf>
    <xf numFmtId="0" fontId="30" fillId="0" borderId="78" xfId="0" applyFont="1" applyBorder="1" applyAlignment="1">
      <alignment horizontal="left" vertical="center" wrapText="1"/>
    </xf>
    <xf numFmtId="0" fontId="30" fillId="0" borderId="53" xfId="0" applyFont="1" applyBorder="1" applyAlignment="1">
      <alignment horizontal="left" vertical="center" wrapText="1"/>
    </xf>
    <xf numFmtId="0" fontId="30" fillId="0" borderId="82" xfId="0" applyFont="1" applyBorder="1" applyAlignment="1">
      <alignment horizontal="left" vertical="center" wrapText="1"/>
    </xf>
    <xf numFmtId="0" fontId="39" fillId="0" borderId="95" xfId="0" applyFont="1" applyBorder="1" applyAlignment="1">
      <alignment horizontal="left" vertical="center"/>
    </xf>
    <xf numFmtId="0" fontId="35" fillId="0" borderId="10" xfId="0" applyFont="1" applyBorder="1" applyAlignment="1">
      <alignment horizontal="left" vertical="center" wrapText="1"/>
    </xf>
    <xf numFmtId="0" fontId="39" fillId="0" borderId="10" xfId="0" applyFont="1" applyBorder="1" applyAlignment="1">
      <alignment horizontal="left" vertical="center" wrapText="1"/>
    </xf>
    <xf numFmtId="0" fontId="30" fillId="24" borderId="0" xfId="0" applyFont="1" applyFill="1" applyAlignment="1">
      <alignment vertical="center" wrapText="1"/>
    </xf>
    <xf numFmtId="0" fontId="39" fillId="26" borderId="101" xfId="0" applyFont="1" applyFill="1" applyBorder="1" applyAlignment="1" applyProtection="1">
      <alignment horizontal="center" vertical="center" shrinkToFit="1"/>
      <protection locked="0"/>
    </xf>
    <xf numFmtId="0" fontId="58" fillId="0" borderId="98" xfId="0" applyFont="1" applyBorder="1" applyAlignment="1">
      <alignment horizontal="left" vertical="center" wrapText="1"/>
    </xf>
    <xf numFmtId="49" fontId="35" fillId="0" borderId="38" xfId="0" applyNumberFormat="1" applyFont="1" applyBorder="1" applyAlignment="1">
      <alignment horizontal="left" vertical="center" wrapText="1"/>
    </xf>
    <xf numFmtId="0" fontId="50" fillId="25" borderId="11" xfId="0" applyFont="1" applyFill="1" applyBorder="1" applyAlignment="1">
      <alignment horizontal="center" vertical="center" wrapText="1"/>
    </xf>
    <xf numFmtId="0" fontId="39" fillId="24" borderId="0" xfId="0" applyFont="1" applyFill="1" applyAlignment="1">
      <alignment horizontal="left" vertical="top" wrapText="1"/>
    </xf>
    <xf numFmtId="0" fontId="58" fillId="25" borderId="11" xfId="0" applyFont="1" applyFill="1" applyBorder="1" applyAlignment="1">
      <alignment horizontal="center" vertical="center" wrapText="1"/>
    </xf>
    <xf numFmtId="49" fontId="39" fillId="25" borderId="13" xfId="0" applyNumberFormat="1" applyFont="1" applyFill="1" applyBorder="1" applyAlignment="1">
      <alignment horizontal="center" vertical="center" wrapText="1"/>
    </xf>
    <xf numFmtId="49" fontId="39" fillId="25" borderId="11" xfId="0" applyNumberFormat="1" applyFont="1" applyFill="1" applyBorder="1" applyAlignment="1">
      <alignment horizontal="center" vertical="center" wrapText="1"/>
    </xf>
    <xf numFmtId="0" fontId="39" fillId="0" borderId="33" xfId="0" applyFont="1" applyBorder="1" applyAlignment="1">
      <alignment horizontal="left" vertical="center" wrapText="1"/>
    </xf>
    <xf numFmtId="0" fontId="30" fillId="24" borderId="103" xfId="0" applyFont="1" applyFill="1" applyBorder="1" applyAlignment="1">
      <alignment horizontal="left" vertical="center" wrapText="1"/>
    </xf>
    <xf numFmtId="0" fontId="53" fillId="0" borderId="56" xfId="0" applyFont="1" applyBorder="1" applyAlignment="1" applyProtection="1">
      <alignment horizontal="center" vertical="center"/>
      <protection locked="0"/>
    </xf>
    <xf numFmtId="0" fontId="41" fillId="0" borderId="11" xfId="0" applyFont="1" applyBorder="1" applyAlignment="1">
      <alignment horizontal="center" vertical="center" wrapText="1"/>
    </xf>
    <xf numFmtId="0" fontId="30" fillId="24" borderId="70" xfId="0" applyFont="1" applyFill="1" applyBorder="1" applyAlignment="1">
      <alignment vertical="center" wrapText="1"/>
    </xf>
    <xf numFmtId="0" fontId="30" fillId="24" borderId="81" xfId="0" applyFont="1" applyFill="1" applyBorder="1" applyAlignment="1">
      <alignment horizontal="left" vertical="center" wrapText="1"/>
    </xf>
    <xf numFmtId="0" fontId="30" fillId="24" borderId="83" xfId="0" applyFont="1" applyFill="1" applyBorder="1" applyAlignment="1">
      <alignment vertical="center" wrapText="1"/>
    </xf>
    <xf numFmtId="0" fontId="30" fillId="24" borderId="48" xfId="0" applyFont="1" applyFill="1" applyBorder="1" applyAlignment="1">
      <alignment horizontal="left" vertical="center" wrapText="1"/>
    </xf>
    <xf numFmtId="0" fontId="30" fillId="24" borderId="105" xfId="0" applyFont="1" applyFill="1" applyBorder="1" applyAlignment="1">
      <alignment horizontal="left" vertical="center" wrapText="1"/>
    </xf>
    <xf numFmtId="0" fontId="30" fillId="24" borderId="110" xfId="0" applyFont="1" applyFill="1" applyBorder="1" applyAlignment="1">
      <alignment vertical="center" wrapText="1"/>
    </xf>
    <xf numFmtId="0" fontId="30" fillId="24" borderId="111" xfId="0" applyFont="1" applyFill="1" applyBorder="1" applyAlignment="1">
      <alignment horizontal="left" vertical="center" wrapText="1"/>
    </xf>
    <xf numFmtId="0" fontId="30" fillId="0" borderId="81" xfId="0" applyFont="1" applyBorder="1" applyAlignment="1">
      <alignment horizontal="left" vertical="center" wrapText="1"/>
    </xf>
    <xf numFmtId="0" fontId="39" fillId="0" borderId="34" xfId="0" applyFont="1" applyBorder="1" applyAlignment="1">
      <alignment horizontal="center" vertical="center" wrapText="1"/>
    </xf>
    <xf numFmtId="0" fontId="34" fillId="0" borderId="11" xfId="0" applyFont="1" applyBorder="1" applyAlignment="1">
      <alignment horizontal="center" vertical="center"/>
    </xf>
    <xf numFmtId="0" fontId="30" fillId="24" borderId="70" xfId="0" applyFont="1" applyFill="1" applyBorder="1" applyAlignment="1">
      <alignment horizontal="left" vertical="center" wrapText="1"/>
    </xf>
    <xf numFmtId="0" fontId="30" fillId="24" borderId="112" xfId="0" applyFont="1" applyFill="1" applyBorder="1" applyAlignment="1">
      <alignment horizontal="left" vertical="center" wrapText="1"/>
    </xf>
    <xf numFmtId="0" fontId="30" fillId="24" borderId="113" xfId="0" applyFont="1" applyFill="1" applyBorder="1" applyAlignment="1">
      <alignment horizontal="left" vertical="center" wrapText="1"/>
    </xf>
    <xf numFmtId="0" fontId="35" fillId="24" borderId="10" xfId="0" applyFont="1" applyFill="1" applyBorder="1" applyAlignment="1" applyProtection="1">
      <alignment horizontal="left" vertical="top" wrapText="1"/>
      <protection locked="0"/>
    </xf>
    <xf numFmtId="0" fontId="30" fillId="0" borderId="0" xfId="0" applyFont="1" applyAlignment="1">
      <alignment horizontal="left" vertical="top" wrapText="1"/>
    </xf>
    <xf numFmtId="0" fontId="64" fillId="24" borderId="0" xfId="0" applyFont="1" applyFill="1" applyAlignment="1">
      <alignment horizontal="left" vertical="center" wrapText="1"/>
    </xf>
    <xf numFmtId="0" fontId="64" fillId="26" borderId="0" xfId="0" applyFont="1" applyFill="1" applyAlignment="1" applyProtection="1">
      <alignment horizontal="center" vertical="center"/>
      <protection locked="0"/>
    </xf>
    <xf numFmtId="0" fontId="64" fillId="24" borderId="0" xfId="0" applyFont="1" applyFill="1" applyAlignment="1">
      <alignment horizontal="center" vertical="center"/>
    </xf>
    <xf numFmtId="0" fontId="64" fillId="24" borderId="0" xfId="0" applyFont="1" applyFill="1" applyAlignment="1">
      <alignment horizontal="left" vertical="center" shrinkToFit="1"/>
    </xf>
    <xf numFmtId="0" fontId="64" fillId="24" borderId="0" xfId="0" applyFont="1" applyFill="1" applyAlignment="1">
      <alignment horizontal="center" vertical="center" wrapText="1"/>
    </xf>
    <xf numFmtId="0" fontId="44" fillId="24" borderId="0" xfId="0" applyFont="1" applyFill="1" applyAlignment="1">
      <alignment horizontal="center" vertical="center"/>
    </xf>
    <xf numFmtId="0" fontId="64" fillId="0" borderId="0" xfId="0" applyFont="1" applyAlignment="1">
      <alignment vertical="center" shrinkToFit="1"/>
    </xf>
    <xf numFmtId="0" fontId="44" fillId="24" borderId="0" xfId="0" applyFont="1" applyFill="1" applyAlignment="1">
      <alignment horizontal="center" vertical="center" shrinkToFit="1"/>
    </xf>
    <xf numFmtId="0" fontId="34" fillId="25" borderId="10" xfId="0" applyFont="1" applyFill="1" applyBorder="1" applyAlignment="1">
      <alignment horizontal="center" vertical="center"/>
    </xf>
    <xf numFmtId="0" fontId="40" fillId="0" borderId="116" xfId="0" applyFont="1" applyBorder="1" applyAlignment="1">
      <alignment horizontal="left" vertical="center"/>
    </xf>
    <xf numFmtId="0" fontId="40" fillId="0" borderId="118" xfId="0" applyFont="1" applyBorder="1" applyAlignment="1">
      <alignment horizontal="left" vertical="center"/>
    </xf>
    <xf numFmtId="0" fontId="40" fillId="0" borderId="119" xfId="0" applyFont="1" applyBorder="1" applyAlignment="1">
      <alignment horizontal="center" vertical="center"/>
    </xf>
    <xf numFmtId="0" fontId="40" fillId="0" borderId="120" xfId="0" applyFont="1" applyBorder="1" applyAlignment="1">
      <alignment horizontal="left" vertical="center"/>
    </xf>
    <xf numFmtId="0" fontId="40" fillId="0" borderId="121" xfId="0" applyFont="1" applyBorder="1" applyAlignment="1">
      <alignment horizontal="center" vertical="center"/>
    </xf>
    <xf numFmtId="0" fontId="39" fillId="0" borderId="91" xfId="0" applyFont="1" applyBorder="1" applyAlignment="1">
      <alignment horizontal="center" vertical="center"/>
    </xf>
    <xf numFmtId="0" fontId="39" fillId="0" borderId="120" xfId="0" applyFont="1" applyBorder="1" applyAlignment="1">
      <alignment horizontal="left" vertical="center" wrapText="1"/>
    </xf>
    <xf numFmtId="0" fontId="39" fillId="0" borderId="122" xfId="0" applyFont="1" applyBorder="1" applyAlignment="1">
      <alignment horizontal="center" vertical="center"/>
    </xf>
    <xf numFmtId="0" fontId="39" fillId="0" borderId="118" xfId="0" applyFont="1" applyBorder="1" applyAlignment="1">
      <alignment horizontal="left" vertical="center" wrapText="1"/>
    </xf>
    <xf numFmtId="0" fontId="29" fillId="24" borderId="13" xfId="0" applyFont="1" applyFill="1" applyBorder="1" applyAlignment="1">
      <alignment horizontal="center" vertical="center"/>
    </xf>
    <xf numFmtId="0" fontId="29" fillId="24" borderId="10" xfId="0" applyFont="1" applyFill="1" applyBorder="1" applyAlignment="1">
      <alignment horizontal="center" vertical="center"/>
    </xf>
    <xf numFmtId="0" fontId="23" fillId="24" borderId="13" xfId="0" applyFont="1" applyFill="1" applyBorder="1" applyAlignment="1">
      <alignment horizontal="center" vertical="center"/>
    </xf>
    <xf numFmtId="0" fontId="23" fillId="24" borderId="11" xfId="0" applyFont="1" applyFill="1" applyBorder="1" applyAlignment="1">
      <alignment horizontal="left" vertical="center"/>
    </xf>
    <xf numFmtId="0" fontId="25" fillId="24" borderId="12" xfId="0" applyFont="1" applyFill="1" applyBorder="1" applyAlignment="1">
      <alignment horizontal="left" vertical="center" wrapText="1"/>
    </xf>
    <xf numFmtId="0" fontId="40" fillId="24" borderId="10" xfId="0" applyFont="1" applyFill="1" applyBorder="1" applyAlignment="1">
      <alignment horizontal="center" vertical="center" wrapText="1"/>
    </xf>
    <xf numFmtId="0" fontId="40" fillId="24" borderId="33" xfId="0" applyFont="1" applyFill="1" applyBorder="1" applyAlignment="1">
      <alignment horizontal="left" vertical="center" wrapText="1"/>
    </xf>
    <xf numFmtId="0" fontId="21" fillId="25" borderId="11" xfId="0" applyFont="1" applyFill="1" applyBorder="1" applyAlignment="1">
      <alignment horizontal="center" vertical="center"/>
    </xf>
    <xf numFmtId="0" fontId="0" fillId="24" borderId="62" xfId="0" applyFill="1" applyBorder="1" applyAlignment="1">
      <alignment horizontal="left" vertical="center" wrapText="1"/>
    </xf>
    <xf numFmtId="0" fontId="25" fillId="24" borderId="22" xfId="0" applyFont="1" applyFill="1" applyBorder="1" applyAlignment="1">
      <alignment horizontal="center" vertical="center" wrapText="1"/>
    </xf>
    <xf numFmtId="0" fontId="25" fillId="0" borderId="10" xfId="0" applyFont="1" applyBorder="1" applyAlignment="1">
      <alignment horizontal="left" vertical="center" wrapText="1"/>
    </xf>
    <xf numFmtId="0" fontId="25" fillId="0" borderId="31" xfId="0" applyFont="1" applyBorder="1" applyAlignment="1">
      <alignment horizontal="left" vertical="center" wrapText="1"/>
    </xf>
    <xf numFmtId="0" fontId="40" fillId="24" borderId="101" xfId="0" applyFont="1" applyFill="1" applyBorder="1" applyAlignment="1">
      <alignment horizontal="left" vertical="center" wrapText="1"/>
    </xf>
    <xf numFmtId="0" fontId="30" fillId="24" borderId="124" xfId="0" applyFont="1" applyFill="1" applyBorder="1" applyAlignment="1">
      <alignment vertical="center" wrapText="1"/>
    </xf>
    <xf numFmtId="0" fontId="23" fillId="24" borderId="125" xfId="0" applyFont="1" applyFill="1" applyBorder="1" applyAlignment="1">
      <alignment horizontal="center" vertical="center" wrapText="1"/>
    </xf>
    <xf numFmtId="0" fontId="23" fillId="0" borderId="29" xfId="0" applyFont="1" applyBorder="1" applyAlignment="1">
      <alignment horizontal="center" vertical="center"/>
    </xf>
    <xf numFmtId="0" fontId="23" fillId="24" borderId="125" xfId="0" applyFont="1" applyFill="1" applyBorder="1" applyAlignment="1">
      <alignment horizontal="center" vertical="center"/>
    </xf>
    <xf numFmtId="0" fontId="23" fillId="24" borderId="126" xfId="0" applyFont="1" applyFill="1" applyBorder="1" applyAlignment="1">
      <alignment horizontal="center" vertical="center"/>
    </xf>
    <xf numFmtId="0" fontId="23" fillId="24" borderId="11" xfId="0" applyFont="1" applyFill="1" applyBorder="1" applyAlignment="1">
      <alignment horizontal="center" vertical="center" wrapText="1"/>
    </xf>
    <xf numFmtId="0" fontId="23" fillId="0" borderId="11" xfId="0" applyFont="1" applyBorder="1" applyAlignment="1">
      <alignment horizontal="center" vertical="center" wrapText="1"/>
    </xf>
    <xf numFmtId="0" fontId="57" fillId="24" borderId="85" xfId="0" applyFont="1" applyFill="1" applyBorder="1" applyAlignment="1">
      <alignment horizontal="center" vertical="center" wrapText="1"/>
    </xf>
    <xf numFmtId="0" fontId="57" fillId="24" borderId="56" xfId="0" applyFont="1" applyFill="1" applyBorder="1" applyAlignment="1">
      <alignment horizontal="center" vertical="center" wrapText="1"/>
    </xf>
    <xf numFmtId="0" fontId="57" fillId="0" borderId="0" xfId="0" applyFont="1" applyAlignment="1">
      <alignment horizontal="center" vertical="center" wrapText="1"/>
    </xf>
    <xf numFmtId="0" fontId="24" fillId="0" borderId="127" xfId="0" applyFont="1" applyBorder="1" applyAlignment="1">
      <alignment horizontal="center" vertical="center"/>
    </xf>
    <xf numFmtId="0" fontId="0" fillId="0" borderId="14" xfId="0" applyBorder="1" applyAlignment="1">
      <alignment horizontal="center" vertical="center"/>
    </xf>
    <xf numFmtId="0" fontId="23" fillId="24" borderId="49" xfId="0" applyFont="1" applyFill="1" applyBorder="1" applyAlignment="1">
      <alignment horizontal="center" vertical="center" wrapText="1"/>
    </xf>
    <xf numFmtId="0" fontId="23" fillId="24" borderId="12" xfId="0" applyFont="1" applyFill="1" applyBorder="1" applyAlignment="1">
      <alignment horizontal="center" vertical="center" wrapText="1"/>
    </xf>
    <xf numFmtId="0" fontId="0" fillId="0" borderId="12" xfId="0" applyBorder="1" applyAlignment="1">
      <alignment horizontal="center" vertical="center" wrapText="1"/>
    </xf>
    <xf numFmtId="0" fontId="24" fillId="0" borderId="12" xfId="0" applyFont="1" applyBorder="1" applyAlignment="1">
      <alignment horizontal="center" vertical="center" wrapText="1"/>
    </xf>
    <xf numFmtId="0" fontId="24" fillId="0" borderId="10" xfId="0" applyFont="1" applyBorder="1" applyAlignment="1">
      <alignment horizontal="center" vertical="center" wrapText="1"/>
    </xf>
    <xf numFmtId="0" fontId="23" fillId="24" borderId="128" xfId="0" applyFont="1" applyFill="1" applyBorder="1" applyAlignment="1">
      <alignment horizontal="center" vertical="center" wrapText="1"/>
    </xf>
    <xf numFmtId="0" fontId="23" fillId="24" borderId="26" xfId="0" applyFont="1" applyFill="1" applyBorder="1" applyAlignment="1">
      <alignment horizontal="center" vertical="center" wrapText="1"/>
    </xf>
    <xf numFmtId="0" fontId="39" fillId="24" borderId="12" xfId="0" applyFont="1" applyFill="1" applyBorder="1" applyAlignment="1">
      <alignment horizontal="center" vertical="center" wrapText="1"/>
    </xf>
    <xf numFmtId="0" fontId="35" fillId="0" borderId="29" xfId="0" applyFont="1" applyBorder="1" applyAlignment="1">
      <alignment horizontal="center" vertical="center" shrinkToFit="1"/>
    </xf>
    <xf numFmtId="176" fontId="35" fillId="0" borderId="29" xfId="0" applyNumberFormat="1" applyFont="1" applyBorder="1" applyAlignment="1" applyProtection="1">
      <alignment horizontal="right" vertical="center" shrinkToFit="1"/>
      <protection locked="0"/>
    </xf>
    <xf numFmtId="176" fontId="35" fillId="29" borderId="30" xfId="0" applyNumberFormat="1" applyFont="1" applyFill="1" applyBorder="1" applyAlignment="1" applyProtection="1">
      <alignment horizontal="right" vertical="center" shrinkToFit="1"/>
      <protection locked="0"/>
    </xf>
    <xf numFmtId="176" fontId="35" fillId="0" borderId="130" xfId="0" applyNumberFormat="1" applyFont="1" applyBorder="1" applyAlignment="1">
      <alignment horizontal="right" vertical="center" shrinkToFit="1"/>
    </xf>
    <xf numFmtId="176" fontId="35" fillId="30" borderId="0" xfId="0" applyNumberFormat="1" applyFont="1" applyFill="1" applyAlignment="1">
      <alignment horizontal="right" vertical="center" shrinkToFit="1"/>
    </xf>
    <xf numFmtId="0" fontId="35" fillId="0" borderId="10" xfId="0" applyFont="1" applyBorder="1" applyAlignment="1">
      <alignment horizontal="center" vertical="center" shrinkToFit="1"/>
    </xf>
    <xf numFmtId="176" fontId="35" fillId="0" borderId="10" xfId="0" applyNumberFormat="1" applyFont="1" applyBorder="1" applyAlignment="1" applyProtection="1">
      <alignment horizontal="right" vertical="center" shrinkToFit="1"/>
      <protection locked="0"/>
    </xf>
    <xf numFmtId="176" fontId="35" fillId="29" borderId="65" xfId="0" applyNumberFormat="1" applyFont="1" applyFill="1" applyBorder="1" applyAlignment="1" applyProtection="1">
      <alignment horizontal="right" vertical="center" shrinkToFit="1"/>
      <protection locked="0"/>
    </xf>
    <xf numFmtId="176" fontId="35" fillId="0" borderId="10" xfId="0" applyNumberFormat="1" applyFont="1" applyBorder="1" applyAlignment="1">
      <alignment horizontal="right" vertical="center" shrinkToFit="1"/>
    </xf>
    <xf numFmtId="0" fontId="35" fillId="0" borderId="15" xfId="0" applyFont="1" applyBorder="1" applyAlignment="1">
      <alignment horizontal="center" vertical="center" shrinkToFit="1"/>
    </xf>
    <xf numFmtId="176" fontId="35" fillId="0" borderId="15" xfId="0" applyNumberFormat="1" applyFont="1" applyBorder="1" applyAlignment="1">
      <alignment horizontal="right" vertical="center" shrinkToFit="1"/>
    </xf>
    <xf numFmtId="0" fontId="35" fillId="0" borderId="12" xfId="0" applyFont="1" applyBorder="1" applyAlignment="1">
      <alignment horizontal="center" vertical="center" shrinkToFit="1"/>
    </xf>
    <xf numFmtId="176" fontId="35" fillId="0" borderId="12" xfId="0" applyNumberFormat="1" applyFont="1" applyBorder="1" applyAlignment="1" applyProtection="1">
      <alignment horizontal="right" vertical="center" shrinkToFit="1"/>
      <protection locked="0"/>
    </xf>
    <xf numFmtId="176" fontId="35" fillId="29" borderId="86" xfId="0" applyNumberFormat="1" applyFont="1" applyFill="1" applyBorder="1" applyAlignment="1" applyProtection="1">
      <alignment horizontal="right" vertical="center" shrinkToFit="1"/>
      <protection locked="0"/>
    </xf>
    <xf numFmtId="176" fontId="35" fillId="0" borderId="12" xfId="0" applyNumberFormat="1" applyFont="1" applyBorder="1" applyAlignment="1">
      <alignment horizontal="right" vertical="center" shrinkToFit="1"/>
    </xf>
    <xf numFmtId="0" fontId="35" fillId="0" borderId="26" xfId="0" applyFont="1" applyBorder="1" applyAlignment="1">
      <alignment horizontal="center" vertical="center" shrinkToFit="1"/>
    </xf>
    <xf numFmtId="176" fontId="35" fillId="0" borderId="26" xfId="0" applyNumberFormat="1" applyFont="1" applyBorder="1" applyAlignment="1" applyProtection="1">
      <alignment horizontal="right" vertical="center" shrinkToFit="1"/>
      <protection locked="0"/>
    </xf>
    <xf numFmtId="176" fontId="35" fillId="29" borderId="37" xfId="0" applyNumberFormat="1" applyFont="1" applyFill="1" applyBorder="1" applyAlignment="1" applyProtection="1">
      <alignment horizontal="right" vertical="center" shrinkToFit="1"/>
      <protection locked="0"/>
    </xf>
    <xf numFmtId="176" fontId="35" fillId="0" borderId="26" xfId="0" applyNumberFormat="1" applyFont="1" applyBorder="1" applyAlignment="1">
      <alignment horizontal="right" vertical="center" shrinkToFit="1"/>
    </xf>
    <xf numFmtId="49" fontId="35" fillId="0" borderId="124" xfId="0" applyNumberFormat="1" applyFont="1" applyBorder="1" applyAlignment="1">
      <alignment horizontal="center" vertical="center"/>
    </xf>
    <xf numFmtId="49" fontId="35" fillId="0" borderId="126" xfId="0" applyNumberFormat="1" applyFont="1" applyBorder="1" applyAlignment="1">
      <alignment horizontal="center" vertical="center"/>
    </xf>
    <xf numFmtId="0" fontId="34" fillId="0" borderId="14" xfId="0" applyFont="1" applyBorder="1" applyAlignment="1">
      <alignment horizontal="center" vertical="center"/>
    </xf>
    <xf numFmtId="0" fontId="34" fillId="0" borderId="14" xfId="0" applyFont="1" applyBorder="1" applyAlignment="1">
      <alignment horizontal="center" vertical="center" wrapText="1"/>
    </xf>
    <xf numFmtId="0" fontId="34" fillId="0" borderId="11" xfId="0" applyFont="1" applyBorder="1" applyAlignment="1">
      <alignment horizontal="center" vertical="center" wrapText="1"/>
    </xf>
    <xf numFmtId="0" fontId="74" fillId="0" borderId="14" xfId="37" applyFont="1" applyBorder="1" applyAlignment="1">
      <alignment horizontal="center" vertical="center" wrapText="1"/>
    </xf>
    <xf numFmtId="0" fontId="34" fillId="0" borderId="20" xfId="40" applyFont="1" applyBorder="1" applyAlignment="1">
      <alignment horizontal="center" vertical="center" wrapText="1"/>
    </xf>
    <xf numFmtId="0" fontId="34" fillId="0" borderId="147" xfId="0" applyFont="1" applyBorder="1" applyAlignment="1">
      <alignment horizontal="center" vertical="center"/>
    </xf>
    <xf numFmtId="0" fontId="34" fillId="0" borderId="16" xfId="0" applyFont="1" applyBorder="1" applyAlignment="1">
      <alignment horizontal="center" vertical="center" wrapText="1"/>
    </xf>
  </cellXfs>
  <cellStyles count="57">
    <cellStyle name="20% - アクセント 1 2" xfId="3" xr:uid="{00000000-0005-0000-0000-000006000000}"/>
    <cellStyle name="20% - アクセント 2 2" xfId="4" xr:uid="{00000000-0005-0000-0000-000007000000}"/>
    <cellStyle name="20% - アクセント 3 2" xfId="5" xr:uid="{00000000-0005-0000-0000-000008000000}"/>
    <cellStyle name="20% - アクセント 4 2" xfId="6" xr:uid="{00000000-0005-0000-0000-000009000000}"/>
    <cellStyle name="20% - アクセント 5 2" xfId="7" xr:uid="{00000000-0005-0000-0000-00000A000000}"/>
    <cellStyle name="20% - アクセント 6 2" xfId="8" xr:uid="{00000000-0005-0000-0000-00000B000000}"/>
    <cellStyle name="40% - アクセント 1 2" xfId="9" xr:uid="{00000000-0005-0000-0000-00000C000000}"/>
    <cellStyle name="40% - アクセント 2 2" xfId="10" xr:uid="{00000000-0005-0000-0000-00000D000000}"/>
    <cellStyle name="40% - アクセント 3 2" xfId="11" xr:uid="{00000000-0005-0000-0000-00000E000000}"/>
    <cellStyle name="40% - アクセント 4 2" xfId="12" xr:uid="{00000000-0005-0000-0000-00000F000000}"/>
    <cellStyle name="40% - アクセント 5 2" xfId="13" xr:uid="{00000000-0005-0000-0000-000010000000}"/>
    <cellStyle name="40% - アクセント 6 2" xfId="14" xr:uid="{00000000-0005-0000-0000-000011000000}"/>
    <cellStyle name="60% - アクセント 1 2" xfId="15" xr:uid="{00000000-0005-0000-0000-000012000000}"/>
    <cellStyle name="60% - アクセント 2 2" xfId="16" xr:uid="{00000000-0005-0000-0000-000013000000}"/>
    <cellStyle name="60% - アクセント 3 2" xfId="17" xr:uid="{00000000-0005-0000-0000-000014000000}"/>
    <cellStyle name="60% - アクセント 4 2" xfId="18" xr:uid="{00000000-0005-0000-0000-000015000000}"/>
    <cellStyle name="60% - アクセント 5 2" xfId="19" xr:uid="{00000000-0005-0000-0000-000016000000}"/>
    <cellStyle name="60% - アクセント 6 2" xfId="20" xr:uid="{00000000-0005-0000-0000-000017000000}"/>
    <cellStyle name="Excel Built-in Comma [0]" xfId="56" xr:uid="{00000000-0005-0000-0000-00003C000000}"/>
    <cellStyle name="アクセント 1 2" xfId="22" xr:uid="{00000000-0005-0000-0000-000019000000}"/>
    <cellStyle name="アクセント 2 2" xfId="23" xr:uid="{00000000-0005-0000-0000-00001A000000}"/>
    <cellStyle name="アクセント 3 2" xfId="24" xr:uid="{00000000-0005-0000-0000-00001B000000}"/>
    <cellStyle name="アクセント 4 2" xfId="25" xr:uid="{00000000-0005-0000-0000-00001C000000}"/>
    <cellStyle name="アクセント 5 2" xfId="26" xr:uid="{00000000-0005-0000-0000-00001D000000}"/>
    <cellStyle name="アクセント 6 2" xfId="27" xr:uid="{00000000-0005-0000-0000-00001E000000}"/>
    <cellStyle name="タイトル 2" xfId="28" xr:uid="{00000000-0005-0000-0000-00001F000000}"/>
    <cellStyle name="チェック セル 2" xfId="29" xr:uid="{00000000-0005-0000-0000-000020000000}"/>
    <cellStyle name="どちらでもない 2" xfId="21" xr:uid="{00000000-0005-0000-0000-000018000000}"/>
    <cellStyle name="パーセント" xfId="1" builtinId="5"/>
    <cellStyle name="パーセント 2" xfId="30" xr:uid="{00000000-0005-0000-0000-000021000000}"/>
    <cellStyle name="ハイパーリンク" xfId="2" builtinId="8"/>
    <cellStyle name="メモ 2" xfId="31" xr:uid="{00000000-0005-0000-0000-000022000000}"/>
    <cellStyle name="リンク セル 2" xfId="32" xr:uid="{00000000-0005-0000-0000-000023000000}"/>
    <cellStyle name="悪い 2" xfId="35" xr:uid="{00000000-0005-0000-0000-000026000000}"/>
    <cellStyle name="計算 2" xfId="52" xr:uid="{00000000-0005-0000-0000-000037000000}"/>
    <cellStyle name="警告文 2" xfId="54" xr:uid="{00000000-0005-0000-0000-000039000000}"/>
    <cellStyle name="桁区切り 2" xfId="36" xr:uid="{00000000-0005-0000-0000-000027000000}"/>
    <cellStyle name="見出し 1 2" xfId="48" xr:uid="{00000000-0005-0000-0000-000033000000}"/>
    <cellStyle name="見出し 2 2" xfId="49" xr:uid="{00000000-0005-0000-0000-000034000000}"/>
    <cellStyle name="見出し 3 2" xfId="50" xr:uid="{00000000-0005-0000-0000-000035000000}"/>
    <cellStyle name="見出し 4 2" xfId="51" xr:uid="{00000000-0005-0000-0000-000036000000}"/>
    <cellStyle name="集計 2" xfId="55" xr:uid="{00000000-0005-0000-0000-00003A000000}"/>
    <cellStyle name="出力 2" xfId="34" xr:uid="{00000000-0005-0000-0000-000025000000}"/>
    <cellStyle name="説明文 2" xfId="53" xr:uid="{00000000-0005-0000-0000-000038000000}"/>
    <cellStyle name="入力 2" xfId="33" xr:uid="{00000000-0005-0000-0000-000024000000}"/>
    <cellStyle name="標準" xfId="0" builtinId="0"/>
    <cellStyle name="標準 10" xfId="37" xr:uid="{00000000-0005-0000-0000-000028000000}"/>
    <cellStyle name="標準 2" xfId="38" xr:uid="{00000000-0005-0000-0000-000029000000}"/>
    <cellStyle name="標準 2 2" xfId="39" xr:uid="{00000000-0005-0000-0000-00002A000000}"/>
    <cellStyle name="標準 2 3" xfId="40" xr:uid="{00000000-0005-0000-0000-00002B000000}"/>
    <cellStyle name="標準 3" xfId="41" xr:uid="{00000000-0005-0000-0000-00002C000000}"/>
    <cellStyle name="標準 3 2" xfId="42" xr:uid="{00000000-0005-0000-0000-00002D000000}"/>
    <cellStyle name="標準 3 2 2" xfId="43" xr:uid="{00000000-0005-0000-0000-00002E000000}"/>
    <cellStyle name="標準 3 3" xfId="44" xr:uid="{00000000-0005-0000-0000-00002F000000}"/>
    <cellStyle name="標準 3 3 2" xfId="45" xr:uid="{00000000-0005-0000-0000-000030000000}"/>
    <cellStyle name="標準 3 4" xfId="46" xr:uid="{00000000-0005-0000-0000-000031000000}"/>
    <cellStyle name="良い 2" xfId="47" xr:uid="{00000000-0005-0000-0000-000032000000}"/>
  </cellStyles>
  <dxfs count="52">
    <dxf>
      <fill>
        <patternFill>
          <bgColor theme="0"/>
        </patternFill>
      </fill>
    </dxf>
    <dxf>
      <fill>
        <patternFill>
          <bgColor theme="9" tint="0.79989013336588644"/>
        </patternFill>
      </fill>
    </dxf>
    <dxf>
      <font>
        <color rgb="FFFFFFFF"/>
      </font>
    </dxf>
    <dxf>
      <font>
        <color rgb="FFFFFFFF"/>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89013336588644"/>
        </patternFill>
      </fill>
    </dxf>
    <dxf>
      <fill>
        <patternFill>
          <bgColor theme="0"/>
        </patternFill>
      </fill>
    </dxf>
    <dxf>
      <fill>
        <patternFill>
          <bgColor theme="9" tint="0.79989013336588644"/>
        </patternFill>
      </fill>
    </dxf>
    <dxf>
      <fill>
        <patternFill>
          <bgColor theme="9" tint="0.79989013336588644"/>
        </patternFill>
      </fill>
    </dxf>
    <dxf>
      <fill>
        <patternFill>
          <bgColor rgb="FFFFE5FC"/>
        </patternFill>
      </fill>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theme="0" tint="-0.34998626667073579"/>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theme="0" tint="-0.34998626667073579"/>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theme="0" tint="-0.34998626667073579"/>
        </patternFill>
      </fill>
      <border diagonalUp="0" diagonalDown="0">
        <left/>
        <right/>
        <top/>
        <bottom/>
      </border>
    </dxf>
    <dxf>
      <border diagonalUp="0" diagonalDown="0">
        <left/>
        <right/>
        <top/>
        <bottom/>
      </border>
    </dxf>
    <dxf>
      <fill>
        <patternFill>
          <bgColor theme="0" tint="-4.9989318521683403E-2"/>
        </patternFill>
      </fill>
    </dxf>
    <dxf>
      <font>
        <color rgb="FFFFFFFF"/>
      </font>
      <fill>
        <patternFill>
          <bgColor theme="0"/>
        </patternFill>
      </fill>
      <border diagonalUp="0" diagonalDown="0">
        <left/>
        <right/>
        <top/>
        <bottom/>
      </border>
    </dxf>
    <dxf>
      <fill>
        <patternFill>
          <bgColor rgb="FFFFC000"/>
        </patternFill>
      </fill>
    </dxf>
    <dxf>
      <fill>
        <patternFill>
          <bgColor rgb="FFFFC000"/>
        </patternFill>
      </fill>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s>
  <tableStyles count="0" defaultTableStyle="TableStyleMedium2" defaultPivotStyle="PivotStyleLight16"/>
  <colors>
    <indexedColors>
      <rgbColor rgb="FF000000"/>
      <rgbColor rgb="FFFFFFFF"/>
      <rgbColor rgb="FFFF0000"/>
      <rgbColor rgb="FF00FF00"/>
      <rgbColor rgb="FF0000FF"/>
      <rgbColor rgb="FFFFC000"/>
      <rgbColor rgb="FFFF00FF"/>
      <rgbColor rgb="FFFDEADA"/>
      <rgbColor rgb="FF800000"/>
      <rgbColor rgb="FF008000"/>
      <rgbColor rgb="FF000080"/>
      <rgbColor rgb="FFA0A0A0"/>
      <rgbColor rgb="FF800080"/>
      <rgbColor rgb="FF008080"/>
      <rgbColor rgb="FFC0C0C0"/>
      <rgbColor rgb="FF808080"/>
      <rgbColor rgb="FFA6A6A6"/>
      <rgbColor rgb="FF993366"/>
      <rgbColor rgb="FFFFFFCC"/>
      <rgbColor rgb="FFCCFFFF"/>
      <rgbColor rgb="FF660066"/>
      <rgbColor rgb="FFFF8080"/>
      <rgbColor rgb="FF0066CC"/>
      <rgbColor rgb="FFCCCCFF"/>
      <rgbColor rgb="FF000080"/>
      <rgbColor rgb="FFFF00FF"/>
      <rgbColor rgb="FFFFF2CC"/>
      <rgbColor rgb="FF00FFFF"/>
      <rgbColor rgb="FF800080"/>
      <rgbColor rgb="FF800000"/>
      <rgbColor rgb="FF008080"/>
      <rgbColor rgb="FF0000FF"/>
      <rgbColor rgb="FFFFE5FC"/>
      <rgbColor rgb="FFF2F2F2"/>
      <rgbColor rgb="FFCCFFCC"/>
      <rgbColor rgb="FFFFFF99"/>
      <rgbColor rgb="FF99CCFF"/>
      <rgbColor rgb="FFFF99CC"/>
      <rgbColor rgb="FFCC99FF"/>
      <rgbColor rgb="FFFFCC99"/>
      <rgbColor rgb="FF3366FF"/>
      <rgbColor rgb="FF33CCCC"/>
      <rgbColor rgb="FFDDD9C3"/>
      <rgbColor rgb="FFFFCC00"/>
      <rgbColor rgb="FFFF9900"/>
      <rgbColor rgb="FFFF6600"/>
      <rgbColor rgb="FF7F7F7F"/>
      <rgbColor rgb="FF969696"/>
      <rgbColor rgb="FF003366"/>
      <rgbColor rgb="FF339966"/>
      <rgbColor rgb="FF003300"/>
      <rgbColor rgb="FF40404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1" lockText="1"/>
</file>

<file path=xl/ctrlProps/ctrlProp10.xml><?xml version="1.0" encoding="utf-8"?>
<formControlPr xmlns="http://schemas.microsoft.com/office/spreadsheetml/2009/9/main" objectType="CheckBox" fmlaLink="$AM$96" lockText="1"/>
</file>

<file path=xl/ctrlProps/ctrlProp11.xml><?xml version="1.0" encoding="utf-8"?>
<formControlPr xmlns="http://schemas.microsoft.com/office/spreadsheetml/2009/9/main" objectType="CheckBox" fmlaLink="$AM$97" lockText="1"/>
</file>

<file path=xl/ctrlProps/ctrlProp12.xml><?xml version="1.0" encoding="utf-8"?>
<formControlPr xmlns="http://schemas.microsoft.com/office/spreadsheetml/2009/9/main" objectType="CheckBox" fmlaLink="$AM$98" lockText="1"/>
</file>

<file path=xl/ctrlProps/ctrlProp13.xml><?xml version="1.0" encoding="utf-8"?>
<formControlPr xmlns="http://schemas.microsoft.com/office/spreadsheetml/2009/9/main" objectType="CheckBox" fmlaLink="$AM$112" lockText="1"/>
</file>

<file path=xl/ctrlProps/ctrlProp14.xml><?xml version="1.0" encoding="utf-8"?>
<formControlPr xmlns="http://schemas.microsoft.com/office/spreadsheetml/2009/9/main" objectType="CheckBox" fmlaLink="$AM$113" lockText="1"/>
</file>

<file path=xl/ctrlProps/ctrlProp15.xml><?xml version="1.0" encoding="utf-8"?>
<formControlPr xmlns="http://schemas.microsoft.com/office/spreadsheetml/2009/9/main" objectType="CheckBox" fmlaLink="$AM$114" lockText="1"/>
</file>

<file path=xl/ctrlProps/ctrlProp16.xml><?xml version="1.0" encoding="utf-8"?>
<formControlPr xmlns="http://schemas.microsoft.com/office/spreadsheetml/2009/9/main" objectType="CheckBox" fmlaLink="$AM$115" lockText="1"/>
</file>

<file path=xl/ctrlProps/ctrlProp17.xml><?xml version="1.0" encoding="utf-8"?>
<formControlPr xmlns="http://schemas.microsoft.com/office/spreadsheetml/2009/9/main" objectType="CheckBox" fmlaLink="$AM$117" lockText="1"/>
</file>

<file path=xl/ctrlProps/ctrlProp18.xml><?xml version="1.0" encoding="utf-8"?>
<formControlPr xmlns="http://schemas.microsoft.com/office/spreadsheetml/2009/9/main" objectType="CheckBox" fmlaLink="$AM$116" lockText="1"/>
</file>

<file path=xl/ctrlProps/ctrlProp19.xml><?xml version="1.0" encoding="utf-8"?>
<formControlPr xmlns="http://schemas.microsoft.com/office/spreadsheetml/2009/9/main" objectType="CheckBox" fmlaLink="$AM$118" lockText="1"/>
</file>

<file path=xl/ctrlProps/ctrlProp2.xml><?xml version="1.0" encoding="utf-8"?>
<formControlPr xmlns="http://schemas.microsoft.com/office/spreadsheetml/2009/9/main" objectType="CheckBox" fmlaLink="$AM$64" lockText="1"/>
</file>

<file path=xl/ctrlProps/ctrlProp20.xml><?xml version="1.0" encoding="utf-8"?>
<formControlPr xmlns="http://schemas.microsoft.com/office/spreadsheetml/2009/9/main" objectType="CheckBox" fmlaLink="$AM$119" lockText="1"/>
</file>

<file path=xl/ctrlProps/ctrlProp21.xml><?xml version="1.0" encoding="utf-8"?>
<formControlPr xmlns="http://schemas.microsoft.com/office/spreadsheetml/2009/9/main" objectType="CheckBox" fmlaLink="$AM$120" lockText="1"/>
</file>

<file path=xl/ctrlProps/ctrlProp22.xml><?xml version="1.0" encoding="utf-8"?>
<formControlPr xmlns="http://schemas.microsoft.com/office/spreadsheetml/2009/9/main" objectType="CheckBox" fmlaLink="$AM$121" lockText="1"/>
</file>

<file path=xl/ctrlProps/ctrlProp23.xml><?xml version="1.0" encoding="utf-8"?>
<formControlPr xmlns="http://schemas.microsoft.com/office/spreadsheetml/2009/9/main" objectType="CheckBox" fmlaLink="$AM$122" lockText="1"/>
</file>

<file path=xl/ctrlProps/ctrlProp24.xml><?xml version="1.0" encoding="utf-8"?>
<formControlPr xmlns="http://schemas.microsoft.com/office/spreadsheetml/2009/9/main" objectType="CheckBox" fmlaLink="$AM$123" lockText="1"/>
</file>

<file path=xl/ctrlProps/ctrlProp25.xml><?xml version="1.0" encoding="utf-8"?>
<formControlPr xmlns="http://schemas.microsoft.com/office/spreadsheetml/2009/9/main" objectType="CheckBox" fmlaLink="$AM$124" lockText="1"/>
</file>

<file path=xl/ctrlProps/ctrlProp26.xml><?xml version="1.0" encoding="utf-8"?>
<formControlPr xmlns="http://schemas.microsoft.com/office/spreadsheetml/2009/9/main" objectType="CheckBox" fmlaLink="$AM$125" lockText="1"/>
</file>

<file path=xl/ctrlProps/ctrlProp27.xml><?xml version="1.0" encoding="utf-8"?>
<formControlPr xmlns="http://schemas.microsoft.com/office/spreadsheetml/2009/9/main" objectType="CheckBox" fmlaLink="$AM$126" lockText="1"/>
</file>

<file path=xl/ctrlProps/ctrlProp28.xml><?xml version="1.0" encoding="utf-8"?>
<formControlPr xmlns="http://schemas.microsoft.com/office/spreadsheetml/2009/9/main" objectType="CheckBox" fmlaLink="$AM$127" lockText="1"/>
</file>

<file path=xl/ctrlProps/ctrlProp29.xml><?xml version="1.0" encoding="utf-8"?>
<formControlPr xmlns="http://schemas.microsoft.com/office/spreadsheetml/2009/9/main" objectType="CheckBox" fmlaLink="$AM$128" lockText="1"/>
</file>

<file path=xl/ctrlProps/ctrlProp3.xml><?xml version="1.0" encoding="utf-8"?>
<formControlPr xmlns="http://schemas.microsoft.com/office/spreadsheetml/2009/9/main" objectType="CheckBox" fmlaLink="$AM$70" lockText="1"/>
</file>

<file path=xl/ctrlProps/ctrlProp30.xml><?xml version="1.0" encoding="utf-8"?>
<formControlPr xmlns="http://schemas.microsoft.com/office/spreadsheetml/2009/9/main" objectType="CheckBox" fmlaLink="$AM$129" lockText="1"/>
</file>

<file path=xl/ctrlProps/ctrlProp31.xml><?xml version="1.0" encoding="utf-8"?>
<formControlPr xmlns="http://schemas.microsoft.com/office/spreadsheetml/2009/9/main" objectType="CheckBox" fmlaLink="$AM$130" lockText="1"/>
</file>

<file path=xl/ctrlProps/ctrlProp32.xml><?xml version="1.0" encoding="utf-8"?>
<formControlPr xmlns="http://schemas.microsoft.com/office/spreadsheetml/2009/9/main" objectType="CheckBox" fmlaLink="$AM$131" lockText="1"/>
</file>

<file path=xl/ctrlProps/ctrlProp33.xml><?xml version="1.0" encoding="utf-8"?>
<formControlPr xmlns="http://schemas.microsoft.com/office/spreadsheetml/2009/9/main" objectType="CheckBox" fmlaLink="$AM$132" lockText="1"/>
</file>

<file path=xl/ctrlProps/ctrlProp34.xml><?xml version="1.0" encoding="utf-8"?>
<formControlPr xmlns="http://schemas.microsoft.com/office/spreadsheetml/2009/9/main" objectType="CheckBox" fmlaLink="$AM$136" lockText="1"/>
</file>

<file path=xl/ctrlProps/ctrlProp35.xml><?xml version="1.0" encoding="utf-8"?>
<formControlPr xmlns="http://schemas.microsoft.com/office/spreadsheetml/2009/9/main" objectType="CheckBox" fmlaLink="$AM$137" lockText="1"/>
</file>

<file path=xl/ctrlProps/ctrlProp36.xml><?xml version="1.0" encoding="utf-8"?>
<formControlPr xmlns="http://schemas.microsoft.com/office/spreadsheetml/2009/9/main" objectType="CheckBox" fmlaLink="$AM$138" lockText="1"/>
</file>

<file path=xl/ctrlProps/ctrlProp37.xml><?xml version="1.0" encoding="utf-8"?>
<formControlPr xmlns="http://schemas.microsoft.com/office/spreadsheetml/2009/9/main" objectType="CheckBox" fmlaLink="$AM$139" lockText="1"/>
</file>

<file path=xl/ctrlProps/ctrlProp38.xml><?xml version="1.0" encoding="utf-8"?>
<formControlPr xmlns="http://schemas.microsoft.com/office/spreadsheetml/2009/9/main" objectType="CheckBox" fmlaLink="$AM$134" lockText="1"/>
</file>

<file path=xl/ctrlProps/ctrlProp39.xml><?xml version="1.0" encoding="utf-8"?>
<formControlPr xmlns="http://schemas.microsoft.com/office/spreadsheetml/2009/9/main" objectType="CheckBox" fmlaLink="$AM$135" lockText="1"/>
</file>

<file path=xl/ctrlProps/ctrlProp4.xml><?xml version="1.0" encoding="utf-8"?>
<formControlPr xmlns="http://schemas.microsoft.com/office/spreadsheetml/2009/9/main" objectType="CheckBox" fmlaLink="$AN$70" lockText="1"/>
</file>

<file path=xl/ctrlProps/ctrlProp40.xml><?xml version="1.0" encoding="utf-8"?>
<formControlPr xmlns="http://schemas.microsoft.com/office/spreadsheetml/2009/9/main" objectType="CheckBox" fmlaLink="$AM$133" lockText="1"/>
</file>

<file path=xl/ctrlProps/ctrlProp41.xml><?xml version="1.0" encoding="utf-8"?>
<formControlPr xmlns="http://schemas.microsoft.com/office/spreadsheetml/2009/9/main" objectType="CheckBox" fmlaLink="$AM$60" lockText="1"/>
</file>

<file path=xl/ctrlProps/ctrlProp42.xml><?xml version="1.0" encoding="utf-8"?>
<formControlPr xmlns="http://schemas.microsoft.com/office/spreadsheetml/2009/9/main" objectType="CheckBox" fmlaLink="$AM$102" lockText="1"/>
</file>

<file path=xl/ctrlProps/ctrlProp43.xml><?xml version="1.0" encoding="utf-8"?>
<formControlPr xmlns="http://schemas.microsoft.com/office/spreadsheetml/2009/9/main" objectType="CheckBox" fmlaLink="$AM$80" lockText="1"/>
</file>

<file path=xl/ctrlProps/ctrlProp44.xml><?xml version="1.0" encoding="utf-8"?>
<formControlPr xmlns="http://schemas.microsoft.com/office/spreadsheetml/2009/9/main" objectType="CheckBox" fmlaLink="$AM$99" lockText="1"/>
</file>

<file path=xl/ctrlProps/ctrlProp5.xml><?xml version="1.0" encoding="utf-8"?>
<formControlPr xmlns="http://schemas.microsoft.com/office/spreadsheetml/2009/9/main" objectType="CheckBox" fmlaLink="$AO$71" lockText="1"/>
</file>

<file path=xl/ctrlProps/ctrlProp6.xml><?xml version="1.0" encoding="utf-8"?>
<formControlPr xmlns="http://schemas.microsoft.com/office/spreadsheetml/2009/9/main" objectType="CheckBox" fmlaLink="$AM$84" lockText="1"/>
</file>

<file path=xl/ctrlProps/ctrlProp7.xml><?xml version="1.0" encoding="utf-8"?>
<formControlPr xmlns="http://schemas.microsoft.com/office/spreadsheetml/2009/9/main" objectType="CheckBox" fmlaLink="$AN$84" lockText="1"/>
</file>

<file path=xl/ctrlProps/ctrlProp8.xml><?xml version="1.0" encoding="utf-8"?>
<formControlPr xmlns="http://schemas.microsoft.com/office/spreadsheetml/2009/9/main" objectType="CheckBox" fmlaLink="$AO$84" lockText="1"/>
</file>

<file path=xl/ctrlProps/ctrlProp9.xml><?xml version="1.0" encoding="utf-8"?>
<formControlPr xmlns="http://schemas.microsoft.com/office/spreadsheetml/2009/9/main" objectType="CheckBox" fmlaLink="$AP$84" lockText="1"/>
</file>

<file path=xl/drawings/drawing1.xml><?xml version="1.0" encoding="utf-8"?>
<xdr:wsDr xmlns:xdr="http://schemas.openxmlformats.org/drawingml/2006/spreadsheetDrawing" xmlns:a="http://schemas.openxmlformats.org/drawingml/2006/main">
  <xdr:twoCellAnchor>
    <xdr:from>
      <xdr:col>27</xdr:col>
      <xdr:colOff>515520</xdr:colOff>
      <xdr:row>2</xdr:row>
      <xdr:rowOff>116280</xdr:rowOff>
    </xdr:from>
    <xdr:to>
      <xdr:col>35</xdr:col>
      <xdr:colOff>402480</xdr:colOff>
      <xdr:row>3</xdr:row>
      <xdr:rowOff>367560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820" y="664920"/>
          <a:ext cx="4116060" cy="754200"/>
          <a:chOff x="11495160" y="668880"/>
          <a:chExt cx="4194360" cy="756000"/>
        </a:xfrm>
      </xdr:grpSpPr>
      <xdr:sp macro="" textlink="">
        <xdr:nvSpPr>
          <xdr:cNvPr id="3" name="正方形/長方形 8">
            <a:extLst>
              <a:ext uri="{FF2B5EF4-FFF2-40B4-BE49-F238E27FC236}">
                <a16:creationId xmlns:a16="http://schemas.microsoft.com/office/drawing/2014/main" id="{00000000-0008-0000-0000-000003000000}"/>
              </a:ext>
            </a:extLst>
          </xdr:cNvPr>
          <xdr:cNvSpPr/>
        </xdr:nvSpPr>
        <xdr:spPr>
          <a:xfrm>
            <a:off x="11495160" y="668880"/>
            <a:ext cx="4194360" cy="756000"/>
          </a:xfrm>
          <a:prstGeom prst="rect">
            <a:avLst/>
          </a:prstGeom>
          <a:solidFill>
            <a:srgbClr val="FFFFFF"/>
          </a:solidFill>
          <a:ln w="12700">
            <a:solidFill>
              <a:srgbClr val="000000"/>
            </a:solidFill>
            <a:round/>
          </a:ln>
        </xdr:spPr>
        <xdr:style>
          <a:lnRef idx="2">
            <a:schemeClr val="dk1"/>
          </a:lnRef>
          <a:fillRef idx="1">
            <a:schemeClr val="lt1"/>
          </a:fillRef>
          <a:effectRef idx="0">
            <a:schemeClr val="dk1"/>
          </a:effectRef>
          <a:fontRef idx="minor"/>
        </xdr:style>
        <xdr:txBody>
          <a:bodyPr vertOverflow="clip" horzOverflow="clip" lIns="18360" tIns="0" rIns="0" bIns="0" anchor="ctr" upright="1">
            <a:noAutofit/>
          </a:bodyPr>
          <a:lstStyle/>
          <a:p>
            <a:pPr>
              <a:lnSpc>
                <a:spcPct val="100000"/>
              </a:lnSpc>
            </a:pPr>
            <a:r>
              <a:rPr lang="ja-JP" sz="1100" b="0" u="none" strike="noStrike">
                <a:solidFill>
                  <a:schemeClr val="dk1"/>
                </a:solidFill>
                <a:effectLst/>
                <a:uFillTx/>
                <a:latin typeface="Calibri"/>
              </a:rPr>
              <a:t>　　【凡例】（本シート）</a:t>
            </a:r>
            <a:endParaRPr lang="en-US" sz="1100" b="0" u="none" strike="noStrike">
              <a:effectLst/>
              <a:uFillTx/>
              <a:latin typeface="游明朝"/>
            </a:endParaRPr>
          </a:p>
          <a:p>
            <a:pPr>
              <a:lnSpc>
                <a:spcPct val="100000"/>
              </a:lnSpc>
            </a:pPr>
            <a:r>
              <a:rPr lang="ja-JP" sz="1100" b="0" u="none" strike="noStrike">
                <a:solidFill>
                  <a:schemeClr val="dk1"/>
                </a:solidFill>
                <a:effectLst/>
                <a:uFillTx/>
                <a:latin typeface="Calibri"/>
              </a:rPr>
              <a:t>　　　以下の分類に従い、色付きセルに必要事項を入力してください。</a:t>
            </a:r>
            <a:endParaRPr lang="en-US" sz="1100" b="0" u="none" strike="noStrike">
              <a:effectLst/>
              <a:uFillTx/>
              <a:latin typeface="游明朝"/>
            </a:endParaRPr>
          </a:p>
          <a:p>
            <a:pPr>
              <a:lnSpc>
                <a:spcPct val="100000"/>
              </a:lnSpc>
            </a:pPr>
            <a:endParaRPr lang="en-US" sz="600" b="0" u="none" strike="noStrike">
              <a:effectLst/>
              <a:uFillTx/>
              <a:latin typeface="游明朝"/>
            </a:endParaRPr>
          </a:p>
          <a:p>
            <a:pPr>
              <a:lnSpc>
                <a:spcPct val="100000"/>
              </a:lnSpc>
            </a:pPr>
            <a:r>
              <a:rPr lang="ja-JP" sz="1100" b="0" u="none" strike="noStrike">
                <a:solidFill>
                  <a:schemeClr val="dk1"/>
                </a:solidFill>
                <a:effectLst/>
                <a:uFillTx/>
                <a:latin typeface="Calibri"/>
              </a:rPr>
              <a:t>　　　　　　　入力セル　　</a:t>
            </a:r>
            <a:endParaRPr lang="en-US" sz="1100" b="0" u="none" strike="noStrike">
              <a:effectLst/>
              <a:uFillTx/>
              <a:latin typeface="游明朝"/>
            </a:endParaRPr>
          </a:p>
        </xdr:txBody>
      </xdr:sp>
      <xdr:sp macro="" textlink="">
        <xdr:nvSpPr>
          <xdr:cNvPr id="4" name="正方形/長方形 21">
            <a:extLst>
              <a:ext uri="{FF2B5EF4-FFF2-40B4-BE49-F238E27FC236}">
                <a16:creationId xmlns:a16="http://schemas.microsoft.com/office/drawing/2014/main" id="{00000000-0008-0000-0000-000004000000}"/>
              </a:ext>
            </a:extLst>
          </xdr:cNvPr>
          <xdr:cNvSpPr/>
        </xdr:nvSpPr>
        <xdr:spPr>
          <a:xfrm>
            <a:off x="11729520" y="1224000"/>
            <a:ext cx="335520" cy="95760"/>
          </a:xfrm>
          <a:prstGeom prst="rect">
            <a:avLst/>
          </a:prstGeom>
          <a:solidFill>
            <a:srgbClr val="FFFF66"/>
          </a:solidFill>
          <a:ln w="12700">
            <a:solidFill>
              <a:srgbClr val="000000"/>
            </a:solidFill>
            <a:round/>
          </a:ln>
        </xdr:spPr>
        <xdr:style>
          <a:lnRef idx="2">
            <a:schemeClr val="dk1"/>
          </a:lnRef>
          <a:fillRef idx="1">
            <a:schemeClr val="lt1"/>
          </a:fillRef>
          <a:effectRef idx="0">
            <a:schemeClr val="dk1"/>
          </a:effectRef>
          <a:fontRef idx="minor"/>
        </xdr:style>
      </xdr:sp>
    </xdr:grpSp>
    <xdr:clientData/>
  </xdr:twoCellAnchor>
  <xdr:twoCellAnchor>
    <xdr:from>
      <xdr:col>1</xdr:col>
      <xdr:colOff>0</xdr:colOff>
      <xdr:row>6</xdr:row>
      <xdr:rowOff>104760</xdr:rowOff>
    </xdr:from>
    <xdr:to>
      <xdr:col>24</xdr:col>
      <xdr:colOff>1535400</xdr:colOff>
      <xdr:row>12</xdr:row>
      <xdr:rowOff>15480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0" y="1842120"/>
          <a:ext cx="8667720" cy="1373760"/>
          <a:chOff x="325800" y="1857240"/>
          <a:chExt cx="8797680" cy="1396800"/>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25800" y="1857240"/>
            <a:ext cx="8797680" cy="1396800"/>
            <a:chOff x="325800" y="1857240"/>
            <a:chExt cx="8797680" cy="1396800"/>
          </a:xfrm>
        </xdr:grpSpPr>
        <xdr:grpSp>
          <xdr:nvGrpSpPr>
            <xdr:cNvPr id="7" name="グループ化 13">
              <a:extLst>
                <a:ext uri="{FF2B5EF4-FFF2-40B4-BE49-F238E27FC236}">
                  <a16:creationId xmlns:a16="http://schemas.microsoft.com/office/drawing/2014/main" id="{00000000-0008-0000-0000-000007000000}"/>
                </a:ext>
              </a:extLst>
            </xdr:cNvPr>
            <xdr:cNvGrpSpPr/>
          </xdr:nvGrpSpPr>
          <xdr:grpSpPr>
            <a:xfrm>
              <a:off x="325800" y="1857240"/>
              <a:ext cx="8797680" cy="1396800"/>
              <a:chOff x="325800" y="1857240"/>
              <a:chExt cx="8797680" cy="1396800"/>
            </a:xfrm>
          </xdr:grpSpPr>
          <xdr:sp macro="" textlink="">
            <xdr:nvSpPr>
              <xdr:cNvPr id="8" name="四角形: 角を丸くする 15">
                <a:extLst>
                  <a:ext uri="{FF2B5EF4-FFF2-40B4-BE49-F238E27FC236}">
                    <a16:creationId xmlns:a16="http://schemas.microsoft.com/office/drawing/2014/main" id="{00000000-0008-0000-0000-000008000000}"/>
                  </a:ext>
                </a:extLst>
              </xdr:cNvPr>
              <xdr:cNvSpPr/>
            </xdr:nvSpPr>
            <xdr:spPr>
              <a:xfrm>
                <a:off x="325800" y="1857240"/>
                <a:ext cx="8797680" cy="1396800"/>
              </a:xfrm>
              <a:prstGeom prst="roundRect">
                <a:avLst>
                  <a:gd name="adj" fmla="val 0"/>
                </a:avLst>
              </a:prstGeom>
              <a:solidFill>
                <a:srgbClr val="FFFFFF"/>
              </a:solidFill>
              <a:ln w="12700">
                <a:solidFill>
                  <a:srgbClr val="000000"/>
                </a:solidFill>
                <a:round/>
              </a:ln>
            </xdr:spPr>
            <xdr:style>
              <a:lnRef idx="2">
                <a:schemeClr val="accent1"/>
              </a:lnRef>
              <a:fillRef idx="1">
                <a:schemeClr val="lt1"/>
              </a:fillRef>
              <a:effectRef idx="0">
                <a:schemeClr val="accent1"/>
              </a:effectRef>
              <a:fontRef idx="minor"/>
            </xdr:style>
          </xdr:sp>
          <xdr:sp macro="" textlink="">
            <xdr:nvSpPr>
              <xdr:cNvPr id="9" name="フローチャート: 書類 16">
                <a:extLst>
                  <a:ext uri="{FF2B5EF4-FFF2-40B4-BE49-F238E27FC236}">
                    <a16:creationId xmlns:a16="http://schemas.microsoft.com/office/drawing/2014/main" id="{00000000-0008-0000-0000-000009000000}"/>
                  </a:ext>
                </a:extLst>
              </xdr:cNvPr>
              <xdr:cNvSpPr/>
            </xdr:nvSpPr>
            <xdr:spPr>
              <a:xfrm>
                <a:off x="1568520" y="2128320"/>
                <a:ext cx="1026360" cy="888120"/>
              </a:xfrm>
              <a:prstGeom prst="flowChartDocument">
                <a:avLst/>
              </a:prstGeom>
              <a:solidFill>
                <a:srgbClr val="EEECE1"/>
              </a:solidFill>
              <a:ln w="25400">
                <a:solidFill>
                  <a:srgbClr val="000000"/>
                </a:solidFill>
                <a:round/>
              </a:ln>
            </xdr:spPr>
            <xdr:style>
              <a:lnRef idx="2">
                <a:schemeClr val="dk1"/>
              </a:lnRef>
              <a:fillRef idx="1">
                <a:schemeClr val="lt1"/>
              </a:fillRef>
              <a:effectRef idx="0">
                <a:schemeClr val="dk1"/>
              </a:effectRef>
              <a:fontRef idx="minor"/>
            </xdr:style>
          </xdr:sp>
          <xdr:sp macro="" textlink="">
            <xdr:nvSpPr>
              <xdr:cNvPr id="10" name="フローチャート: 書類 17">
                <a:extLst>
                  <a:ext uri="{FF2B5EF4-FFF2-40B4-BE49-F238E27FC236}">
                    <a16:creationId xmlns:a16="http://schemas.microsoft.com/office/drawing/2014/main" id="{00000000-0008-0000-0000-00000A000000}"/>
                  </a:ext>
                </a:extLst>
              </xdr:cNvPr>
              <xdr:cNvSpPr/>
            </xdr:nvSpPr>
            <xdr:spPr>
              <a:xfrm>
                <a:off x="4249080" y="2121840"/>
                <a:ext cx="1019880" cy="888120"/>
              </a:xfrm>
              <a:prstGeom prst="flowChartDocument">
                <a:avLst/>
              </a:prstGeom>
              <a:solidFill>
                <a:srgbClr val="EEECE1"/>
              </a:solidFill>
              <a:ln w="25400">
                <a:solidFill>
                  <a:srgbClr val="000000"/>
                </a:solidFill>
                <a:round/>
              </a:ln>
            </xdr:spPr>
            <xdr:style>
              <a:lnRef idx="2">
                <a:schemeClr val="dk1"/>
              </a:lnRef>
              <a:fillRef idx="1">
                <a:schemeClr val="lt1"/>
              </a:fillRef>
              <a:effectRef idx="0">
                <a:schemeClr val="dk1"/>
              </a:effectRef>
              <a:fontRef idx="minor"/>
            </xdr:style>
            <xdr:txBody>
              <a:bodyPr vertOverflow="clip" lIns="18360" tIns="0" rIns="0" bIns="0" anchor="ctr" upright="1">
                <a:noAutofit/>
              </a:bodyPr>
              <a:lstStyle/>
              <a:p>
                <a:pPr>
                  <a:lnSpc>
                    <a:spcPct val="100000"/>
                  </a:lnSpc>
                </a:pPr>
                <a:r>
                  <a:rPr lang="en-US" sz="1400" b="1" u="none" strike="noStrike">
                    <a:solidFill>
                      <a:schemeClr val="dk1"/>
                    </a:solidFill>
                    <a:effectLst/>
                    <a:uFillTx/>
                    <a:latin typeface="Calibri"/>
                  </a:rPr>
                  <a:t> 様式3-2</a:t>
                </a:r>
                <a:endParaRPr lang="en-US" sz="1400" b="0" u="none" strike="noStrike">
                  <a:effectLst/>
                  <a:uFillTx/>
                  <a:latin typeface="游明朝"/>
                </a:endParaRPr>
              </a:p>
              <a:p>
                <a:pPr>
                  <a:lnSpc>
                    <a:spcPct val="100000"/>
                  </a:lnSpc>
                </a:pPr>
                <a:endParaRPr lang="en-US" sz="1400" b="0" u="none" strike="noStrike">
                  <a:effectLst/>
                  <a:uFillTx/>
                  <a:latin typeface="游明朝"/>
                </a:endParaRPr>
              </a:p>
            </xdr:txBody>
          </xdr:sp>
          <xdr:sp macro="" textlink="">
            <xdr:nvSpPr>
              <xdr:cNvPr id="11" name="フローチャート: 書類 18">
                <a:extLst>
                  <a:ext uri="{FF2B5EF4-FFF2-40B4-BE49-F238E27FC236}">
                    <a16:creationId xmlns:a16="http://schemas.microsoft.com/office/drawing/2014/main" id="{00000000-0008-0000-0000-00000B000000}"/>
                  </a:ext>
                </a:extLst>
              </xdr:cNvPr>
              <xdr:cNvSpPr/>
            </xdr:nvSpPr>
            <xdr:spPr>
              <a:xfrm>
                <a:off x="7193160" y="2128320"/>
                <a:ext cx="1019880" cy="888120"/>
              </a:xfrm>
              <a:prstGeom prst="flowChartDocument">
                <a:avLst/>
              </a:prstGeom>
              <a:solidFill>
                <a:srgbClr val="EEECE1"/>
              </a:solidFill>
              <a:ln w="25400">
                <a:solidFill>
                  <a:srgbClr val="000000"/>
                </a:solidFill>
                <a:round/>
              </a:ln>
            </xdr:spPr>
            <xdr:style>
              <a:lnRef idx="2">
                <a:schemeClr val="dk1"/>
              </a:lnRef>
              <a:fillRef idx="1">
                <a:schemeClr val="lt1"/>
              </a:fillRef>
              <a:effectRef idx="0">
                <a:schemeClr val="dk1"/>
              </a:effectRef>
              <a:fontRef idx="minor"/>
            </xdr:style>
            <xdr:txBody>
              <a:bodyPr vertOverflow="clip" lIns="18360" tIns="0" rIns="0" bIns="0" anchor="ctr" upright="1">
                <a:noAutofit/>
              </a:bodyPr>
              <a:lstStyle/>
              <a:p>
                <a:pPr>
                  <a:lnSpc>
                    <a:spcPct val="100000"/>
                  </a:lnSpc>
                </a:pPr>
                <a:r>
                  <a:rPr lang="en-US" sz="1400" b="1" u="none" strike="noStrike">
                    <a:solidFill>
                      <a:schemeClr val="dk1"/>
                    </a:solidFill>
                    <a:effectLst/>
                    <a:uFillTx/>
                    <a:latin typeface="Calibri"/>
                  </a:rPr>
                  <a:t> 様式3-1</a:t>
                </a:r>
                <a:endParaRPr lang="en-US" sz="1400" b="0" u="none" strike="noStrike">
                  <a:effectLst/>
                  <a:uFillTx/>
                  <a:latin typeface="游明朝"/>
                </a:endParaRPr>
              </a:p>
              <a:p>
                <a:pPr>
                  <a:lnSpc>
                    <a:spcPct val="100000"/>
                  </a:lnSpc>
                </a:pPr>
                <a:endParaRPr lang="en-US" sz="1400" b="0" u="none" strike="noStrike">
                  <a:effectLst/>
                  <a:uFillTx/>
                  <a:latin typeface="游明朝"/>
                </a:endParaRPr>
              </a:p>
            </xdr:txBody>
          </xdr:sp>
          <xdr:sp macro="" textlink="">
            <xdr:nvSpPr>
              <xdr:cNvPr id="12" name="矢印: 右 19">
                <a:extLst>
                  <a:ext uri="{FF2B5EF4-FFF2-40B4-BE49-F238E27FC236}">
                    <a16:creationId xmlns:a16="http://schemas.microsoft.com/office/drawing/2014/main" id="{00000000-0008-0000-0000-00000C000000}"/>
                  </a:ext>
                </a:extLst>
              </xdr:cNvPr>
              <xdr:cNvSpPr/>
            </xdr:nvSpPr>
            <xdr:spPr>
              <a:xfrm>
                <a:off x="2770560" y="2381760"/>
                <a:ext cx="1228320" cy="296280"/>
              </a:xfrm>
              <a:prstGeom prst="rightArrow">
                <a:avLst>
                  <a:gd name="adj1" fmla="val 50000"/>
                  <a:gd name="adj2" fmla="val 50000"/>
                </a:avLst>
              </a:prstGeom>
              <a:solidFill>
                <a:srgbClr val="FFFFFF"/>
              </a:solidFill>
              <a:ln w="9525">
                <a:solidFill>
                  <a:srgbClr val="EEECE1">
                    <a:lumMod val="10000"/>
                  </a:srgbClr>
                </a:solidFill>
                <a:round/>
              </a:ln>
            </xdr:spPr>
            <xdr:style>
              <a:lnRef idx="0">
                <a:scrgbClr r="0" g="0" b="0"/>
              </a:lnRef>
              <a:fillRef idx="0">
                <a:scrgbClr r="0" g="0" b="0"/>
              </a:fillRef>
              <a:effectRef idx="0">
                <a:scrgbClr r="0" g="0" b="0"/>
              </a:effectRef>
              <a:fontRef idx="minor"/>
            </xdr:style>
          </xdr:sp>
          <xdr:sp macro="" textlink="">
            <xdr:nvSpPr>
              <xdr:cNvPr id="13" name="四角形: 角を丸くする 20">
                <a:extLst>
                  <a:ext uri="{FF2B5EF4-FFF2-40B4-BE49-F238E27FC236}">
                    <a16:creationId xmlns:a16="http://schemas.microsoft.com/office/drawing/2014/main" id="{00000000-0008-0000-0000-00000D000000}"/>
                  </a:ext>
                </a:extLst>
              </xdr:cNvPr>
              <xdr:cNvSpPr/>
            </xdr:nvSpPr>
            <xdr:spPr>
              <a:xfrm>
                <a:off x="325800" y="1857240"/>
                <a:ext cx="1071360" cy="482400"/>
              </a:xfrm>
              <a:prstGeom prst="roundRect">
                <a:avLst>
                  <a:gd name="adj" fmla="val 16667"/>
                </a:avLst>
              </a:prstGeom>
              <a:solidFill>
                <a:srgbClr val="FFFFFF"/>
              </a:solidFill>
              <a:ln w="25400">
                <a:solidFill>
                  <a:srgbClr val="000000"/>
                </a:solidFill>
                <a:round/>
              </a:ln>
            </xdr:spPr>
            <xdr:style>
              <a:lnRef idx="2">
                <a:schemeClr val="dk1"/>
              </a:lnRef>
              <a:fillRef idx="1">
                <a:schemeClr val="lt1"/>
              </a:fillRef>
              <a:effectRef idx="0">
                <a:schemeClr val="dk1"/>
              </a:effectRef>
              <a:fontRef idx="minor"/>
            </xdr:style>
            <xdr:txBody>
              <a:bodyPr vertOverflow="clip" lIns="18360" tIns="0" rIns="0" bIns="0" anchor="ctr" upright="1">
                <a:noAutofit/>
              </a:bodyPr>
              <a:lstStyle/>
              <a:p>
                <a:pPr algn="ctr">
                  <a:lnSpc>
                    <a:spcPct val="100000"/>
                  </a:lnSpc>
                </a:pPr>
                <a:r>
                  <a:rPr lang="ja-JP" sz="1100" b="1" u="none" strike="noStrike">
                    <a:solidFill>
                      <a:srgbClr val="000000"/>
                    </a:solidFill>
                    <a:effectLst/>
                    <a:uFillTx/>
                    <a:latin typeface="Calibri"/>
                  </a:rPr>
                  <a:t>ワークシート</a:t>
                </a:r>
                <a:endParaRPr lang="en-US" sz="1100" b="0" u="none" strike="noStrike">
                  <a:effectLst/>
                  <a:uFillTx/>
                  <a:latin typeface="游明朝"/>
                </a:endParaRPr>
              </a:p>
              <a:p>
                <a:pPr algn="ctr">
                  <a:lnSpc>
                    <a:spcPct val="100000"/>
                  </a:lnSpc>
                </a:pPr>
                <a:r>
                  <a:rPr lang="ja-JP" sz="1100" b="1" u="none" strike="noStrike">
                    <a:solidFill>
                      <a:srgbClr val="000000"/>
                    </a:solidFill>
                    <a:effectLst/>
                    <a:uFillTx/>
                    <a:latin typeface="Calibri"/>
                  </a:rPr>
                  <a:t>入力の流れ</a:t>
                </a:r>
                <a:endParaRPr lang="en-US" sz="1100" b="0" u="none" strike="noStrike">
                  <a:effectLst/>
                  <a:uFillTx/>
                  <a:latin typeface="游明朝"/>
                </a:endParaRPr>
              </a:p>
            </xdr:txBody>
          </xdr:sp>
          <xdr:sp macro="" textlink="">
            <xdr:nvSpPr>
              <xdr:cNvPr id="14" name="矢印: 右 22">
                <a:extLst>
                  <a:ext uri="{FF2B5EF4-FFF2-40B4-BE49-F238E27FC236}">
                    <a16:creationId xmlns:a16="http://schemas.microsoft.com/office/drawing/2014/main" id="{00000000-0008-0000-0000-00000E000000}"/>
                  </a:ext>
                </a:extLst>
              </xdr:cNvPr>
              <xdr:cNvSpPr/>
            </xdr:nvSpPr>
            <xdr:spPr>
              <a:xfrm>
                <a:off x="5677560" y="2381760"/>
                <a:ext cx="1220760" cy="296280"/>
              </a:xfrm>
              <a:prstGeom prst="rightArrow">
                <a:avLst>
                  <a:gd name="adj1" fmla="val 50000"/>
                  <a:gd name="adj2" fmla="val 50000"/>
                </a:avLst>
              </a:prstGeom>
              <a:solidFill>
                <a:srgbClr val="FFFFFF"/>
              </a:solidFill>
              <a:ln w="9525">
                <a:solidFill>
                  <a:srgbClr val="EEECE1">
                    <a:lumMod val="10000"/>
                  </a:srgbClr>
                </a:solidFill>
                <a:round/>
              </a:ln>
            </xdr:spPr>
            <xdr:style>
              <a:lnRef idx="0">
                <a:scrgbClr r="0" g="0" b="0"/>
              </a:lnRef>
              <a:fillRef idx="0">
                <a:scrgbClr r="0" g="0" b="0"/>
              </a:fillRef>
              <a:effectRef idx="0">
                <a:scrgbClr r="0" g="0" b="0"/>
              </a:effectRef>
              <a:fontRef idx="minor"/>
            </xdr:style>
          </xdr:sp>
          <xdr:sp macro="" textlink="">
            <xdr:nvSpPr>
              <xdr:cNvPr id="15" name="テキスト ボックス 23">
                <a:extLst>
                  <a:ext uri="{FF2B5EF4-FFF2-40B4-BE49-F238E27FC236}">
                    <a16:creationId xmlns:a16="http://schemas.microsoft.com/office/drawing/2014/main" id="{00000000-0008-0000-0000-00000F000000}"/>
                  </a:ext>
                </a:extLst>
              </xdr:cNvPr>
              <xdr:cNvSpPr/>
            </xdr:nvSpPr>
            <xdr:spPr>
              <a:xfrm>
                <a:off x="2750040" y="2695680"/>
                <a:ext cx="1093680" cy="25812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spAutoFit/>
              </a:bodyPr>
              <a:lstStyle/>
              <a:p>
                <a:pPr>
                  <a:lnSpc>
                    <a:spcPct val="100000"/>
                  </a:lnSpc>
                </a:pPr>
                <a:r>
                  <a:rPr lang="ja-JP" sz="1200" b="1" u="none" strike="noStrike">
                    <a:solidFill>
                      <a:schemeClr val="dk1"/>
                    </a:solidFill>
                    <a:effectLst/>
                    <a:uFillTx/>
                    <a:latin typeface="Calibri"/>
                  </a:rPr>
                  <a:t>一部自動転記</a:t>
                </a:r>
                <a:endParaRPr lang="en-US" sz="1200" b="0" u="none" strike="noStrike">
                  <a:effectLst/>
                  <a:uFillTx/>
                  <a:latin typeface="游明朝"/>
                </a:endParaRPr>
              </a:p>
            </xdr:txBody>
          </xdr:sp>
          <xdr:sp macro="" textlink="">
            <xdr:nvSpPr>
              <xdr:cNvPr id="16" name="テキスト ボックス 24">
                <a:extLst>
                  <a:ext uri="{FF2B5EF4-FFF2-40B4-BE49-F238E27FC236}">
                    <a16:creationId xmlns:a16="http://schemas.microsoft.com/office/drawing/2014/main" id="{00000000-0008-0000-0000-000010000000}"/>
                  </a:ext>
                </a:extLst>
              </xdr:cNvPr>
              <xdr:cNvSpPr/>
            </xdr:nvSpPr>
            <xdr:spPr>
              <a:xfrm>
                <a:off x="5646600" y="2695680"/>
                <a:ext cx="1093680" cy="25812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spAutoFit/>
              </a:bodyPr>
              <a:lstStyle/>
              <a:p>
                <a:pPr>
                  <a:lnSpc>
                    <a:spcPct val="100000"/>
                  </a:lnSpc>
                </a:pPr>
                <a:r>
                  <a:rPr lang="ja-JP" sz="1200" b="1" u="none" strike="noStrike">
                    <a:solidFill>
                      <a:schemeClr val="dk1"/>
                    </a:solidFill>
                    <a:effectLst/>
                    <a:uFillTx/>
                    <a:latin typeface="Calibri"/>
                  </a:rPr>
                  <a:t>一部自動転記</a:t>
                </a:r>
                <a:endParaRPr lang="en-US" sz="1200" b="0" u="none" strike="noStrike">
                  <a:effectLst/>
                  <a:uFillTx/>
                  <a:latin typeface="游明朝"/>
                </a:endParaRPr>
              </a:p>
            </xdr:txBody>
          </xdr:sp>
        </xdr:grpSp>
        <xdr:sp macro="" textlink="">
          <xdr:nvSpPr>
            <xdr:cNvPr id="17" name="テキスト ボックス 14">
              <a:extLst>
                <a:ext uri="{FF2B5EF4-FFF2-40B4-BE49-F238E27FC236}">
                  <a16:creationId xmlns:a16="http://schemas.microsoft.com/office/drawing/2014/main" id="{00000000-0008-0000-0000-000011000000}"/>
                </a:ext>
              </a:extLst>
            </xdr:cNvPr>
            <xdr:cNvSpPr/>
          </xdr:nvSpPr>
          <xdr:spPr>
            <a:xfrm>
              <a:off x="1513440" y="2191680"/>
              <a:ext cx="1109160" cy="72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US" sz="1400" b="1" u="none" strike="noStrike">
                  <a:solidFill>
                    <a:schemeClr val="dk1"/>
                  </a:solidFill>
                  <a:effectLst/>
                  <a:uFillTx/>
                  <a:latin typeface="Calibri"/>
                </a:rPr>
                <a:t> 基本情報</a:t>
              </a:r>
              <a:endParaRPr lang="en-US" sz="1400" b="0" u="none" strike="noStrike">
                <a:effectLst/>
                <a:uFillTx/>
                <a:latin typeface="游明朝"/>
              </a:endParaRPr>
            </a:p>
            <a:p>
              <a:pPr>
                <a:lnSpc>
                  <a:spcPct val="100000"/>
                </a:lnSpc>
              </a:pPr>
              <a:r>
                <a:rPr lang="en-US" sz="1400" b="1" u="none" strike="noStrike">
                  <a:solidFill>
                    <a:schemeClr val="dk1"/>
                  </a:solidFill>
                  <a:effectLst/>
                  <a:uFillTx/>
                  <a:latin typeface="Calibri"/>
                </a:rPr>
                <a:t> 入力シート</a:t>
              </a:r>
              <a:endParaRPr lang="en-US" sz="1400" b="0" u="none" strike="noStrike">
                <a:effectLst/>
                <a:uFillTx/>
                <a:latin typeface="游明朝"/>
              </a:endParaRPr>
            </a:p>
            <a:p>
              <a:pPr>
                <a:lnSpc>
                  <a:spcPct val="100000"/>
                </a:lnSpc>
              </a:pPr>
              <a:endParaRPr lang="en-US" sz="1400" b="0" u="none" strike="noStrike">
                <a:effectLst/>
                <a:uFillTx/>
                <a:latin typeface="游明朝"/>
              </a:endParaRPr>
            </a:p>
          </xdr:txBody>
        </xdr:sp>
      </xdr:grpSp>
      <xdr:sp macro="" textlink="">
        <xdr:nvSpPr>
          <xdr:cNvPr id="18" name="吹き出し: 円形 9">
            <a:extLst>
              <a:ext uri="{FF2B5EF4-FFF2-40B4-BE49-F238E27FC236}">
                <a16:creationId xmlns:a16="http://schemas.microsoft.com/office/drawing/2014/main" id="{00000000-0008-0000-0000-000012000000}"/>
              </a:ext>
            </a:extLst>
          </xdr:cNvPr>
          <xdr:cNvSpPr/>
        </xdr:nvSpPr>
        <xdr:spPr>
          <a:xfrm>
            <a:off x="5317200" y="1933200"/>
            <a:ext cx="626040" cy="170280"/>
          </a:xfrm>
          <a:prstGeom prst="wedgeEllipseCallout">
            <a:avLst>
              <a:gd name="adj1" fmla="val -43910"/>
              <a:gd name="adj2" fmla="val 76151"/>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sp macro="" textlink="">
        <xdr:nvSpPr>
          <xdr:cNvPr id="19" name="テキスト ボックス 10">
            <a:extLst>
              <a:ext uri="{FF2B5EF4-FFF2-40B4-BE49-F238E27FC236}">
                <a16:creationId xmlns:a16="http://schemas.microsoft.com/office/drawing/2014/main" id="{00000000-0008-0000-0000-000013000000}"/>
              </a:ext>
            </a:extLst>
          </xdr:cNvPr>
          <xdr:cNvSpPr/>
        </xdr:nvSpPr>
        <xdr:spPr>
          <a:xfrm>
            <a:off x="5399640" y="1912680"/>
            <a:ext cx="603720" cy="24768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defTabSz="914400">
              <a:lnSpc>
                <a:spcPct val="100000"/>
              </a:lnSpc>
              <a:tabLst>
                <a:tab pos="0" algn="l"/>
              </a:tabLst>
            </a:pPr>
            <a:r>
              <a:rPr lang="ja-JP" sz="800" b="1" u="none" strike="noStrike">
                <a:solidFill>
                  <a:schemeClr val="dk1"/>
                </a:solidFill>
                <a:effectLst/>
                <a:uFillTx/>
                <a:latin typeface="Calibri"/>
              </a:rPr>
              <a:t>要提出</a:t>
            </a:r>
            <a:endParaRPr lang="en-US" sz="800" b="0" u="none" strike="noStrike">
              <a:effectLst/>
              <a:uFillTx/>
              <a:latin typeface="游明朝"/>
            </a:endParaRPr>
          </a:p>
          <a:p>
            <a:pPr defTabSz="914400">
              <a:lnSpc>
                <a:spcPct val="100000"/>
              </a:lnSpc>
              <a:tabLst>
                <a:tab pos="0" algn="l"/>
              </a:tabLst>
            </a:pPr>
            <a:endParaRPr lang="en-US" sz="800" b="0" u="none" strike="noStrike">
              <a:effectLst/>
              <a:uFillTx/>
              <a:latin typeface="游明朝"/>
            </a:endParaRPr>
          </a:p>
        </xdr:txBody>
      </xdr:sp>
      <xdr:sp macro="" textlink="">
        <xdr:nvSpPr>
          <xdr:cNvPr id="20" name="吹き出し: 円形 11">
            <a:extLst>
              <a:ext uri="{FF2B5EF4-FFF2-40B4-BE49-F238E27FC236}">
                <a16:creationId xmlns:a16="http://schemas.microsoft.com/office/drawing/2014/main" id="{00000000-0008-0000-0000-000014000000}"/>
              </a:ext>
            </a:extLst>
          </xdr:cNvPr>
          <xdr:cNvSpPr/>
        </xdr:nvSpPr>
        <xdr:spPr>
          <a:xfrm>
            <a:off x="8255160" y="1936440"/>
            <a:ext cx="623880" cy="170280"/>
          </a:xfrm>
          <a:prstGeom prst="wedgeEllipseCallout">
            <a:avLst>
              <a:gd name="adj1" fmla="val -43910"/>
              <a:gd name="adj2" fmla="val 76151"/>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sp macro="" textlink="">
        <xdr:nvSpPr>
          <xdr:cNvPr id="21" name="テキスト ボックス 12">
            <a:extLst>
              <a:ext uri="{FF2B5EF4-FFF2-40B4-BE49-F238E27FC236}">
                <a16:creationId xmlns:a16="http://schemas.microsoft.com/office/drawing/2014/main" id="{00000000-0008-0000-0000-000015000000}"/>
              </a:ext>
            </a:extLst>
          </xdr:cNvPr>
          <xdr:cNvSpPr/>
        </xdr:nvSpPr>
        <xdr:spPr>
          <a:xfrm>
            <a:off x="8338320" y="1918800"/>
            <a:ext cx="601560" cy="24768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defTabSz="914400">
              <a:lnSpc>
                <a:spcPct val="100000"/>
              </a:lnSpc>
              <a:tabLst>
                <a:tab pos="0" algn="l"/>
              </a:tabLst>
            </a:pPr>
            <a:r>
              <a:rPr lang="ja-JP" sz="800" b="1" u="none" strike="noStrike">
                <a:solidFill>
                  <a:schemeClr val="dk1"/>
                </a:solidFill>
                <a:effectLst/>
                <a:uFillTx/>
                <a:latin typeface="Calibri"/>
              </a:rPr>
              <a:t>要提出</a:t>
            </a:r>
            <a:endParaRPr lang="en-US" sz="800" b="0" u="none" strike="noStrike">
              <a:effectLst/>
              <a:uFillTx/>
              <a:latin typeface="游明朝"/>
            </a:endParaRPr>
          </a:p>
          <a:p>
            <a:pPr defTabSz="914400">
              <a:lnSpc>
                <a:spcPct val="100000"/>
              </a:lnSpc>
              <a:tabLst>
                <a:tab pos="0" algn="l"/>
              </a:tabLst>
            </a:pPr>
            <a:endParaRPr lang="en-US" sz="800" b="0" u="none" strike="noStrike">
              <a:effectLst/>
              <a:uFillTx/>
              <a:latin typeface="游明朝"/>
            </a:endParaRPr>
          </a:p>
        </xdr:txBody>
      </xdr:sp>
    </xdr:grpSp>
    <xdr:clientData/>
  </xdr:twoCellAnchor>
  <xdr:twoCellAnchor>
    <xdr:from>
      <xdr:col>10</xdr:col>
      <xdr:colOff>142920</xdr:colOff>
      <xdr:row>6</xdr:row>
      <xdr:rowOff>168840</xdr:rowOff>
    </xdr:from>
    <xdr:to>
      <xdr:col>15</xdr:col>
      <xdr:colOff>130320</xdr:colOff>
      <xdr:row>8</xdr:row>
      <xdr:rowOff>21960</xdr:rowOff>
    </xdr:to>
    <xdr:sp macro="" textlink="">
      <xdr:nvSpPr>
        <xdr:cNvPr id="22" name="吹き出し: 円形 27">
          <a:extLst>
            <a:ext uri="{FF2B5EF4-FFF2-40B4-BE49-F238E27FC236}">
              <a16:creationId xmlns:a16="http://schemas.microsoft.com/office/drawing/2014/main" id="{00000000-0008-0000-0000-000016000000}"/>
            </a:ext>
          </a:extLst>
        </xdr:cNvPr>
        <xdr:cNvSpPr/>
      </xdr:nvSpPr>
      <xdr:spPr>
        <a:xfrm>
          <a:off x="2725560" y="1921320"/>
          <a:ext cx="942480" cy="348480"/>
        </a:xfrm>
        <a:prstGeom prst="wedgeEllipseCallout">
          <a:avLst>
            <a:gd name="adj1" fmla="val -55381"/>
            <a:gd name="adj2" fmla="val 48828"/>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11</xdr:col>
      <xdr:colOff>114480</xdr:colOff>
      <xdr:row>6</xdr:row>
      <xdr:rowOff>162000</xdr:rowOff>
    </xdr:from>
    <xdr:to>
      <xdr:col>15</xdr:col>
      <xdr:colOff>184680</xdr:colOff>
      <xdr:row>8</xdr:row>
      <xdr:rowOff>97560</xdr:rowOff>
    </xdr:to>
    <xdr:sp macro="" textlink="">
      <xdr:nvSpPr>
        <xdr:cNvPr id="23" name="テキスト ボックス 28">
          <a:extLst>
            <a:ext uri="{FF2B5EF4-FFF2-40B4-BE49-F238E27FC236}">
              <a16:creationId xmlns:a16="http://schemas.microsoft.com/office/drawing/2014/main" id="{00000000-0008-0000-0000-000017000000}"/>
            </a:ext>
          </a:extLst>
        </xdr:cNvPr>
        <xdr:cNvSpPr/>
      </xdr:nvSpPr>
      <xdr:spPr>
        <a:xfrm>
          <a:off x="2883240" y="1914480"/>
          <a:ext cx="839160" cy="43092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defTabSz="914400">
            <a:lnSpc>
              <a:spcPct val="100000"/>
            </a:lnSpc>
            <a:tabLst>
              <a:tab pos="0" algn="l"/>
            </a:tabLst>
          </a:pPr>
          <a:r>
            <a:rPr lang="ja-JP" sz="800" b="1" u="none" strike="noStrike">
              <a:solidFill>
                <a:schemeClr val="dk1"/>
              </a:solidFill>
              <a:effectLst/>
              <a:uFillTx/>
              <a:latin typeface="Calibri"/>
            </a:rPr>
            <a:t>紙の場合</a:t>
          </a:r>
          <a:endParaRPr lang="en-US" sz="800" b="0" u="none" strike="noStrike">
            <a:effectLst/>
            <a:uFillTx/>
            <a:latin typeface="游明朝"/>
          </a:endParaRPr>
        </a:p>
        <a:p>
          <a:pPr defTabSz="914400">
            <a:lnSpc>
              <a:spcPct val="100000"/>
            </a:lnSpc>
            <a:tabLst>
              <a:tab pos="0" algn="l"/>
            </a:tabLst>
          </a:pPr>
          <a:r>
            <a:rPr lang="ja-JP" sz="800" b="1" u="none" strike="noStrike">
              <a:solidFill>
                <a:schemeClr val="dk1"/>
              </a:solidFill>
              <a:effectLst/>
              <a:uFillTx/>
              <a:latin typeface="Calibri"/>
            </a:rPr>
            <a:t>提出不要</a:t>
          </a:r>
          <a:endParaRPr lang="en-US" sz="800" b="0" u="none" strike="noStrike">
            <a:effectLst/>
            <a:uFillTx/>
            <a:latin typeface="游明朝"/>
          </a:endParaRPr>
        </a:p>
      </xdr:txBody>
    </xdr:sp>
    <xdr:clientData/>
  </xdr:twoCellAnchor>
  <xdr:twoCellAnchor>
    <xdr:from>
      <xdr:col>24</xdr:col>
      <xdr:colOff>228600</xdr:colOff>
      <xdr:row>0</xdr:row>
      <xdr:rowOff>76320</xdr:rowOff>
    </xdr:from>
    <xdr:to>
      <xdr:col>26</xdr:col>
      <xdr:colOff>533160</xdr:colOff>
      <xdr:row>1</xdr:row>
      <xdr:rowOff>254880</xdr:rowOff>
    </xdr:to>
    <xdr:sp macro="" textlink="">
      <xdr:nvSpPr>
        <xdr:cNvPr id="24" name="テキスト ボックス 3">
          <a:extLst>
            <a:ext uri="{FF2B5EF4-FFF2-40B4-BE49-F238E27FC236}">
              <a16:creationId xmlns:a16="http://schemas.microsoft.com/office/drawing/2014/main" id="{00000000-0008-0000-0000-000018000000}"/>
            </a:ext>
          </a:extLst>
        </xdr:cNvPr>
        <xdr:cNvSpPr/>
      </xdr:nvSpPr>
      <xdr:spPr>
        <a:xfrm>
          <a:off x="7816680" y="76320"/>
          <a:ext cx="3060000" cy="426240"/>
        </a:xfrm>
        <a:prstGeom prst="rect">
          <a:avLst/>
        </a:prstGeom>
        <a:solidFill>
          <a:srgbClr val="FFFFFF"/>
        </a:solidFill>
        <a:ln w="28575">
          <a:solidFill>
            <a:srgbClr val="FF0000"/>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gn="ctr">
            <a:lnSpc>
              <a:spcPct val="100000"/>
            </a:lnSpc>
          </a:pPr>
          <a:r>
            <a:rPr lang="en-US" sz="1800" b="0" u="none" strike="noStrike">
              <a:solidFill>
                <a:srgbClr val="FF0000"/>
              </a:solidFill>
              <a:effectLst/>
              <a:uFillTx/>
              <a:latin typeface="メイリオ"/>
              <a:ea typeface="メイリオ"/>
            </a:rPr>
            <a:t>R7</a:t>
          </a:r>
          <a:r>
            <a:rPr lang="ja-JP" sz="1800" b="0" u="none" strike="noStrike">
              <a:solidFill>
                <a:srgbClr val="FF0000"/>
              </a:solidFill>
              <a:effectLst/>
              <a:uFillTx/>
              <a:latin typeface="メイリオ"/>
              <a:ea typeface="メイリオ"/>
            </a:rPr>
            <a:t>処遇改善加算実績報告書</a:t>
          </a:r>
          <a:endParaRPr lang="en-US" sz="1800" b="0" u="none" strike="noStrike">
            <a:effectLst/>
            <a:uFillTx/>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95400</xdr:colOff>
      <xdr:row>95</xdr:row>
      <xdr:rowOff>50760</xdr:rowOff>
    </xdr:from>
    <xdr:to>
      <xdr:col>1</xdr:col>
      <xdr:colOff>168120</xdr:colOff>
      <xdr:row>98</xdr:row>
      <xdr:rowOff>164880</xdr:rowOff>
    </xdr:to>
    <xdr:sp macro="" textlink="">
      <xdr:nvSpPr>
        <xdr:cNvPr id="24" name="左大かっこ 6">
          <a:extLst>
            <a:ext uri="{FF2B5EF4-FFF2-40B4-BE49-F238E27FC236}">
              <a16:creationId xmlns:a16="http://schemas.microsoft.com/office/drawing/2014/main" id="{00000000-0008-0000-0100-000018000000}"/>
            </a:ext>
          </a:extLst>
        </xdr:cNvPr>
        <xdr:cNvSpPr/>
      </xdr:nvSpPr>
      <xdr:spPr>
        <a:xfrm>
          <a:off x="266040" y="23929920"/>
          <a:ext cx="72720" cy="752400"/>
        </a:xfrm>
        <a:prstGeom prst="leftBracket">
          <a:avLst>
            <a:gd name="adj" fmla="val 8333"/>
          </a:avLst>
        </a:prstGeom>
        <a:noFill/>
        <a:ln w="9525">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1</xdr:col>
      <xdr:colOff>52920</xdr:colOff>
      <xdr:row>62</xdr:row>
      <xdr:rowOff>51120</xdr:rowOff>
    </xdr:from>
    <xdr:to>
      <xdr:col>1</xdr:col>
      <xdr:colOff>98280</xdr:colOff>
      <xdr:row>75</xdr:row>
      <xdr:rowOff>204840</xdr:rowOff>
    </xdr:to>
    <xdr:sp macro="" textlink="">
      <xdr:nvSpPr>
        <xdr:cNvPr id="25" name="左大かっこ 14">
          <a:extLst>
            <a:ext uri="{FF2B5EF4-FFF2-40B4-BE49-F238E27FC236}">
              <a16:creationId xmlns:a16="http://schemas.microsoft.com/office/drawing/2014/main" id="{00000000-0008-0000-0100-000019000000}"/>
            </a:ext>
          </a:extLst>
        </xdr:cNvPr>
        <xdr:cNvSpPr/>
      </xdr:nvSpPr>
      <xdr:spPr>
        <a:xfrm>
          <a:off x="223560" y="15796080"/>
          <a:ext cx="45360" cy="3544560"/>
        </a:xfrm>
        <a:prstGeom prst="leftBracket">
          <a:avLst>
            <a:gd name="adj" fmla="val 8333"/>
          </a:avLst>
        </a:prstGeom>
        <a:noFill/>
        <a:ln w="19050">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21</xdr:col>
      <xdr:colOff>168840</xdr:colOff>
      <xdr:row>17</xdr:row>
      <xdr:rowOff>46080</xdr:rowOff>
    </xdr:from>
    <xdr:to>
      <xdr:col>24</xdr:col>
      <xdr:colOff>1440</xdr:colOff>
      <xdr:row>17</xdr:row>
      <xdr:rowOff>230040</xdr:rowOff>
    </xdr:to>
    <xdr:sp macro="" textlink="">
      <xdr:nvSpPr>
        <xdr:cNvPr id="26" name="テキスト ボックス 10">
          <a:extLst>
            <a:ext uri="{FF2B5EF4-FFF2-40B4-BE49-F238E27FC236}">
              <a16:creationId xmlns:a16="http://schemas.microsoft.com/office/drawing/2014/main" id="{00000000-0008-0000-0100-00001A000000}"/>
            </a:ext>
          </a:extLst>
        </xdr:cNvPr>
        <xdr:cNvSpPr/>
      </xdr:nvSpPr>
      <xdr:spPr>
        <a:xfrm>
          <a:off x="4709160" y="3379680"/>
          <a:ext cx="4222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(a)</a:t>
          </a:r>
          <a:endParaRPr lang="en-US" sz="900" b="0" u="none" strike="noStrike">
            <a:effectLst/>
            <a:uFillTx/>
            <a:latin typeface="游明朝"/>
          </a:endParaRPr>
        </a:p>
      </xdr:txBody>
    </xdr:sp>
    <xdr:clientData/>
  </xdr:twoCellAnchor>
  <xdr:twoCellAnchor>
    <xdr:from>
      <xdr:col>21</xdr:col>
      <xdr:colOff>168840</xdr:colOff>
      <xdr:row>18</xdr:row>
      <xdr:rowOff>90000</xdr:rowOff>
    </xdr:from>
    <xdr:to>
      <xdr:col>24</xdr:col>
      <xdr:colOff>1440</xdr:colOff>
      <xdr:row>18</xdr:row>
      <xdr:rowOff>273960</xdr:rowOff>
    </xdr:to>
    <xdr:sp macro="" textlink="">
      <xdr:nvSpPr>
        <xdr:cNvPr id="27" name="テキスト ボックス 21">
          <a:extLst>
            <a:ext uri="{FF2B5EF4-FFF2-40B4-BE49-F238E27FC236}">
              <a16:creationId xmlns:a16="http://schemas.microsoft.com/office/drawing/2014/main" id="{00000000-0008-0000-0100-00001B000000}"/>
            </a:ext>
          </a:extLst>
        </xdr:cNvPr>
        <xdr:cNvSpPr/>
      </xdr:nvSpPr>
      <xdr:spPr>
        <a:xfrm>
          <a:off x="4709160" y="3671280"/>
          <a:ext cx="4222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(b)</a:t>
          </a:r>
          <a:endParaRPr lang="en-US" sz="900" b="0" u="none" strike="noStrike">
            <a:effectLst/>
            <a:uFillTx/>
            <a:latin typeface="游明朝"/>
          </a:endParaRPr>
        </a:p>
      </xdr:txBody>
    </xdr:sp>
    <xdr:clientData/>
  </xdr:twoCellAnchor>
  <xdr:twoCellAnchor>
    <xdr:from>
      <xdr:col>21</xdr:col>
      <xdr:colOff>168840</xdr:colOff>
      <xdr:row>19</xdr:row>
      <xdr:rowOff>61920</xdr:rowOff>
    </xdr:from>
    <xdr:to>
      <xdr:col>24</xdr:col>
      <xdr:colOff>1440</xdr:colOff>
      <xdr:row>19</xdr:row>
      <xdr:rowOff>245880</xdr:rowOff>
    </xdr:to>
    <xdr:sp macro="" textlink="">
      <xdr:nvSpPr>
        <xdr:cNvPr id="28" name="テキスト ボックス 22">
          <a:extLst>
            <a:ext uri="{FF2B5EF4-FFF2-40B4-BE49-F238E27FC236}">
              <a16:creationId xmlns:a16="http://schemas.microsoft.com/office/drawing/2014/main" id="{00000000-0008-0000-0100-00001C000000}"/>
            </a:ext>
          </a:extLst>
        </xdr:cNvPr>
        <xdr:cNvSpPr/>
      </xdr:nvSpPr>
      <xdr:spPr>
        <a:xfrm>
          <a:off x="4709160" y="3986280"/>
          <a:ext cx="4222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(c)</a:t>
          </a:r>
          <a:endParaRPr lang="en-US" sz="900" b="0" u="none" strike="noStrike">
            <a:effectLst/>
            <a:uFillTx/>
            <a:latin typeface="游明朝"/>
          </a:endParaRPr>
        </a:p>
      </xdr:txBody>
    </xdr:sp>
    <xdr:clientData/>
  </xdr:twoCellAnchor>
  <xdr:twoCellAnchor>
    <xdr:from>
      <xdr:col>21</xdr:col>
      <xdr:colOff>168840</xdr:colOff>
      <xdr:row>20</xdr:row>
      <xdr:rowOff>76680</xdr:rowOff>
    </xdr:from>
    <xdr:to>
      <xdr:col>24</xdr:col>
      <xdr:colOff>1440</xdr:colOff>
      <xdr:row>20</xdr:row>
      <xdr:rowOff>260640</xdr:rowOff>
    </xdr:to>
    <xdr:sp macro="" textlink="">
      <xdr:nvSpPr>
        <xdr:cNvPr id="29" name="テキスト ボックス 23">
          <a:extLst>
            <a:ext uri="{FF2B5EF4-FFF2-40B4-BE49-F238E27FC236}">
              <a16:creationId xmlns:a16="http://schemas.microsoft.com/office/drawing/2014/main" id="{00000000-0008-0000-0100-00001D000000}"/>
            </a:ext>
          </a:extLst>
        </xdr:cNvPr>
        <xdr:cNvSpPr/>
      </xdr:nvSpPr>
      <xdr:spPr>
        <a:xfrm>
          <a:off x="4709160" y="4277160"/>
          <a:ext cx="4222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(d)</a:t>
          </a:r>
          <a:endParaRPr lang="en-US" sz="900" b="0" u="none" strike="noStrike">
            <a:effectLst/>
            <a:uFillTx/>
            <a:latin typeface="游明朝"/>
          </a:endParaRPr>
        </a:p>
      </xdr:txBody>
    </xdr:sp>
    <xdr:clientData/>
  </xdr:twoCellAnchor>
  <xdr:twoCellAnchor>
    <xdr:from>
      <xdr:col>16</xdr:col>
      <xdr:colOff>0</xdr:colOff>
      <xdr:row>25</xdr:row>
      <xdr:rowOff>23040</xdr:rowOff>
    </xdr:from>
    <xdr:to>
      <xdr:col>18</xdr:col>
      <xdr:colOff>24840</xdr:colOff>
      <xdr:row>25</xdr:row>
      <xdr:rowOff>207000</xdr:rowOff>
    </xdr:to>
    <xdr:sp macro="" textlink="">
      <xdr:nvSpPr>
        <xdr:cNvPr id="30" name="テキスト ボックス 30">
          <a:extLst>
            <a:ext uri="{FF2B5EF4-FFF2-40B4-BE49-F238E27FC236}">
              <a16:creationId xmlns:a16="http://schemas.microsoft.com/office/drawing/2014/main" id="{00000000-0008-0000-0100-00001E000000}"/>
            </a:ext>
          </a:extLst>
        </xdr:cNvPr>
        <xdr:cNvSpPr/>
      </xdr:nvSpPr>
      <xdr:spPr>
        <a:xfrm>
          <a:off x="3158640" y="5537880"/>
          <a:ext cx="5446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(e)</a:t>
          </a:r>
          <a:endParaRPr lang="en-US" sz="900" b="0" u="none" strike="noStrike">
            <a:effectLst/>
            <a:uFillTx/>
            <a:latin typeface="游明朝"/>
          </a:endParaRPr>
        </a:p>
      </xdr:txBody>
    </xdr:sp>
    <xdr:clientData/>
  </xdr:twoCellAnchor>
  <xdr:twoCellAnchor>
    <xdr:from>
      <xdr:col>16</xdr:col>
      <xdr:colOff>0</xdr:colOff>
      <xdr:row>27</xdr:row>
      <xdr:rowOff>56880</xdr:rowOff>
    </xdr:from>
    <xdr:to>
      <xdr:col>18</xdr:col>
      <xdr:colOff>24840</xdr:colOff>
      <xdr:row>28</xdr:row>
      <xdr:rowOff>5400</xdr:rowOff>
    </xdr:to>
    <xdr:sp macro="" textlink="">
      <xdr:nvSpPr>
        <xdr:cNvPr id="31" name="テキスト ボックス 32">
          <a:extLst>
            <a:ext uri="{FF2B5EF4-FFF2-40B4-BE49-F238E27FC236}">
              <a16:creationId xmlns:a16="http://schemas.microsoft.com/office/drawing/2014/main" id="{00000000-0008-0000-0100-00001F000000}"/>
            </a:ext>
          </a:extLst>
        </xdr:cNvPr>
        <xdr:cNvSpPr/>
      </xdr:nvSpPr>
      <xdr:spPr>
        <a:xfrm>
          <a:off x="3158640" y="6048000"/>
          <a:ext cx="544680" cy="1868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(g)</a:t>
          </a:r>
          <a:endParaRPr lang="en-US" sz="900" b="0" u="none" strike="noStrike">
            <a:effectLst/>
            <a:uFillTx/>
            <a:latin typeface="游明朝"/>
          </a:endParaRPr>
        </a:p>
      </xdr:txBody>
    </xdr:sp>
    <xdr:clientData/>
  </xdr:twoCellAnchor>
  <xdr:twoCellAnchor>
    <xdr:from>
      <xdr:col>16</xdr:col>
      <xdr:colOff>0</xdr:colOff>
      <xdr:row>29</xdr:row>
      <xdr:rowOff>100440</xdr:rowOff>
    </xdr:from>
    <xdr:to>
      <xdr:col>18</xdr:col>
      <xdr:colOff>24840</xdr:colOff>
      <xdr:row>29</xdr:row>
      <xdr:rowOff>284400</xdr:rowOff>
    </xdr:to>
    <xdr:sp macro="" textlink="">
      <xdr:nvSpPr>
        <xdr:cNvPr id="32" name="テキスト ボックス 33">
          <a:extLst>
            <a:ext uri="{FF2B5EF4-FFF2-40B4-BE49-F238E27FC236}">
              <a16:creationId xmlns:a16="http://schemas.microsoft.com/office/drawing/2014/main" id="{00000000-0008-0000-0100-000020000000}"/>
            </a:ext>
          </a:extLst>
        </xdr:cNvPr>
        <xdr:cNvSpPr/>
      </xdr:nvSpPr>
      <xdr:spPr>
        <a:xfrm>
          <a:off x="3158640" y="6682320"/>
          <a:ext cx="5446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(i)</a:t>
          </a:r>
          <a:endParaRPr lang="en-US" sz="900" b="0" u="none" strike="noStrike">
            <a:effectLst/>
            <a:uFillTx/>
            <a:latin typeface="游明朝"/>
          </a:endParaRPr>
        </a:p>
      </xdr:txBody>
    </xdr:sp>
    <xdr:clientData/>
  </xdr:twoCellAnchor>
  <xdr:twoCellAnchor>
    <xdr:from>
      <xdr:col>16</xdr:col>
      <xdr:colOff>0</xdr:colOff>
      <xdr:row>30</xdr:row>
      <xdr:rowOff>29160</xdr:rowOff>
    </xdr:from>
    <xdr:to>
      <xdr:col>18</xdr:col>
      <xdr:colOff>24840</xdr:colOff>
      <xdr:row>30</xdr:row>
      <xdr:rowOff>211320</xdr:rowOff>
    </xdr:to>
    <xdr:sp macro="" textlink="">
      <xdr:nvSpPr>
        <xdr:cNvPr id="33" name="テキスト ボックス 34">
          <a:extLst>
            <a:ext uri="{FF2B5EF4-FFF2-40B4-BE49-F238E27FC236}">
              <a16:creationId xmlns:a16="http://schemas.microsoft.com/office/drawing/2014/main" id="{00000000-0008-0000-0100-000021000000}"/>
            </a:ext>
          </a:extLst>
        </xdr:cNvPr>
        <xdr:cNvSpPr/>
      </xdr:nvSpPr>
      <xdr:spPr>
        <a:xfrm>
          <a:off x="3158640" y="7001640"/>
          <a:ext cx="544680" cy="1821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(j)</a:t>
          </a:r>
          <a:endParaRPr lang="en-US" sz="900" b="0" u="none" strike="noStrike">
            <a:effectLst/>
            <a:uFillTx/>
            <a:latin typeface="游明朝"/>
          </a:endParaRPr>
        </a:p>
      </xdr:txBody>
    </xdr:sp>
    <xdr:clientData/>
  </xdr:twoCellAnchor>
  <xdr:twoCellAnchor>
    <xdr:from>
      <xdr:col>16</xdr:col>
      <xdr:colOff>0</xdr:colOff>
      <xdr:row>31</xdr:row>
      <xdr:rowOff>27000</xdr:rowOff>
    </xdr:from>
    <xdr:to>
      <xdr:col>18</xdr:col>
      <xdr:colOff>24840</xdr:colOff>
      <xdr:row>31</xdr:row>
      <xdr:rowOff>217440</xdr:rowOff>
    </xdr:to>
    <xdr:sp macro="" textlink="">
      <xdr:nvSpPr>
        <xdr:cNvPr id="34" name="テキスト ボックス 35">
          <a:extLst>
            <a:ext uri="{FF2B5EF4-FFF2-40B4-BE49-F238E27FC236}">
              <a16:creationId xmlns:a16="http://schemas.microsoft.com/office/drawing/2014/main" id="{00000000-0008-0000-0100-000022000000}"/>
            </a:ext>
          </a:extLst>
        </xdr:cNvPr>
        <xdr:cNvSpPr/>
      </xdr:nvSpPr>
      <xdr:spPr>
        <a:xfrm>
          <a:off x="3158640" y="7237440"/>
          <a:ext cx="544680" cy="1904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(k)</a:t>
          </a:r>
          <a:endParaRPr lang="en-US" sz="900" b="0" u="none" strike="noStrike">
            <a:effectLst/>
            <a:uFillTx/>
            <a:latin typeface="游明朝"/>
          </a:endParaRPr>
        </a:p>
      </xdr:txBody>
    </xdr:sp>
    <xdr:clientData/>
  </xdr:twoCellAnchor>
  <xdr:twoCellAnchor>
    <xdr:from>
      <xdr:col>16</xdr:col>
      <xdr:colOff>0</xdr:colOff>
      <xdr:row>33</xdr:row>
      <xdr:rowOff>90000</xdr:rowOff>
    </xdr:from>
    <xdr:to>
      <xdr:col>18</xdr:col>
      <xdr:colOff>24840</xdr:colOff>
      <xdr:row>33</xdr:row>
      <xdr:rowOff>273960</xdr:rowOff>
    </xdr:to>
    <xdr:sp macro="" textlink="">
      <xdr:nvSpPr>
        <xdr:cNvPr id="35" name="テキスト ボックス 38">
          <a:extLst>
            <a:ext uri="{FF2B5EF4-FFF2-40B4-BE49-F238E27FC236}">
              <a16:creationId xmlns:a16="http://schemas.microsoft.com/office/drawing/2014/main" id="{00000000-0008-0000-0100-000023000000}"/>
            </a:ext>
          </a:extLst>
        </xdr:cNvPr>
        <xdr:cNvSpPr/>
      </xdr:nvSpPr>
      <xdr:spPr>
        <a:xfrm>
          <a:off x="3158640" y="7890840"/>
          <a:ext cx="5446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(m)</a:t>
          </a:r>
          <a:endParaRPr lang="en-US" sz="900" b="0" u="none" strike="noStrike">
            <a:effectLst/>
            <a:uFillTx/>
            <a:latin typeface="游明朝"/>
          </a:endParaRPr>
        </a:p>
      </xdr:txBody>
    </xdr:sp>
    <xdr:clientData/>
  </xdr:twoCellAnchor>
  <xdr:twoCellAnchor>
    <xdr:from>
      <xdr:col>16</xdr:col>
      <xdr:colOff>10080</xdr:colOff>
      <xdr:row>32</xdr:row>
      <xdr:rowOff>95400</xdr:rowOff>
    </xdr:from>
    <xdr:to>
      <xdr:col>18</xdr:col>
      <xdr:colOff>34920</xdr:colOff>
      <xdr:row>32</xdr:row>
      <xdr:rowOff>270720</xdr:rowOff>
    </xdr:to>
    <xdr:sp macro="" textlink="">
      <xdr:nvSpPr>
        <xdr:cNvPr id="36" name="テキスト ボックス 40">
          <a:extLst>
            <a:ext uri="{FF2B5EF4-FFF2-40B4-BE49-F238E27FC236}">
              <a16:creationId xmlns:a16="http://schemas.microsoft.com/office/drawing/2014/main" id="{00000000-0008-0000-0100-000024000000}"/>
            </a:ext>
          </a:extLst>
        </xdr:cNvPr>
        <xdr:cNvSpPr/>
      </xdr:nvSpPr>
      <xdr:spPr>
        <a:xfrm>
          <a:off x="3168720" y="7543800"/>
          <a:ext cx="544680" cy="17532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(l)</a:t>
          </a:r>
          <a:endParaRPr lang="en-US" sz="900" b="0" u="none" strike="noStrike">
            <a:effectLst/>
            <a:uFillTx/>
            <a:latin typeface="游明朝"/>
          </a:endParaRPr>
        </a:p>
      </xdr:txBody>
    </xdr:sp>
    <xdr:clientData/>
  </xdr:twoCellAnchor>
  <xdr:twoCellAnchor>
    <xdr:from>
      <xdr:col>42</xdr:col>
      <xdr:colOff>212040</xdr:colOff>
      <xdr:row>1</xdr:row>
      <xdr:rowOff>16920</xdr:rowOff>
    </xdr:from>
    <xdr:to>
      <xdr:col>56</xdr:col>
      <xdr:colOff>1113120</xdr:colOff>
      <xdr:row>16</xdr:row>
      <xdr:rowOff>22680</xdr:rowOff>
    </xdr:to>
    <xdr:grpSp>
      <xdr:nvGrpSpPr>
        <xdr:cNvPr id="37" name="グループ化 4">
          <a:extLst>
            <a:ext uri="{FF2B5EF4-FFF2-40B4-BE49-F238E27FC236}">
              <a16:creationId xmlns:a16="http://schemas.microsoft.com/office/drawing/2014/main" id="{00000000-0008-0000-0100-000025000000}"/>
            </a:ext>
          </a:extLst>
        </xdr:cNvPr>
        <xdr:cNvGrpSpPr/>
      </xdr:nvGrpSpPr>
      <xdr:grpSpPr>
        <a:xfrm>
          <a:off x="7914102" y="263105"/>
          <a:ext cx="6709864" cy="2819298"/>
          <a:chOff x="7997040" y="264600"/>
          <a:chExt cx="6825600" cy="2853720"/>
        </a:xfrm>
      </xdr:grpSpPr>
      <xdr:grpSp>
        <xdr:nvGrpSpPr>
          <xdr:cNvPr id="38" name="グループ化 53">
            <a:extLst>
              <a:ext uri="{FF2B5EF4-FFF2-40B4-BE49-F238E27FC236}">
                <a16:creationId xmlns:a16="http://schemas.microsoft.com/office/drawing/2014/main" id="{00000000-0008-0000-0100-000026000000}"/>
              </a:ext>
            </a:extLst>
          </xdr:cNvPr>
          <xdr:cNvGrpSpPr/>
        </xdr:nvGrpSpPr>
        <xdr:grpSpPr>
          <a:xfrm>
            <a:off x="7997040" y="264600"/>
            <a:ext cx="6825600" cy="2853720"/>
            <a:chOff x="7997040" y="264600"/>
            <a:chExt cx="6825600" cy="2853720"/>
          </a:xfrm>
        </xdr:grpSpPr>
        <xdr:sp macro="" textlink="">
          <xdr:nvSpPr>
            <xdr:cNvPr id="39" name="正方形/長方形 57">
              <a:extLst>
                <a:ext uri="{FF2B5EF4-FFF2-40B4-BE49-F238E27FC236}">
                  <a16:creationId xmlns:a16="http://schemas.microsoft.com/office/drawing/2014/main" id="{00000000-0008-0000-0100-000027000000}"/>
                </a:ext>
              </a:extLst>
            </xdr:cNvPr>
            <xdr:cNvSpPr/>
          </xdr:nvSpPr>
          <xdr:spPr>
            <a:xfrm>
              <a:off x="7997040" y="264600"/>
              <a:ext cx="6825600" cy="2853720"/>
            </a:xfrm>
            <a:prstGeom prst="rect">
              <a:avLst/>
            </a:prstGeom>
            <a:solidFill>
              <a:srgbClr val="FFFFFF"/>
            </a:solidFill>
            <a:ln w="57150">
              <a:solidFill>
                <a:srgbClr val="000000"/>
              </a:solidFill>
              <a:round/>
            </a:ln>
          </xdr:spPr>
          <xdr:style>
            <a:lnRef idx="2">
              <a:schemeClr val="accent6"/>
            </a:lnRef>
            <a:fillRef idx="1">
              <a:schemeClr val="lt1"/>
            </a:fillRef>
            <a:effectRef idx="0">
              <a:schemeClr val="accent6"/>
            </a:effectRef>
            <a:fontRef idx="minor"/>
          </xdr:style>
          <xdr:txBody>
            <a:bodyPr vertOverflow="clip" lIns="18360" tIns="0" rIns="0" bIns="0" anchor="ctr" upright="1">
              <a:noAutofit/>
            </a:bodyPr>
            <a:lstStyle/>
            <a:p>
              <a:pPr>
                <a:lnSpc>
                  <a:spcPct val="100000"/>
                </a:lnSpc>
              </a:pPr>
              <a:r>
                <a:rPr lang="en-US" sz="1100" b="1" u="none" strike="noStrike">
                  <a:solidFill>
                    <a:schemeClr val="dk1"/>
                  </a:solidFill>
                  <a:effectLst/>
                  <a:uFillTx/>
                  <a:latin typeface="Calibri"/>
                </a:rPr>
                <a:t>   【</a:t>
              </a:r>
              <a:r>
                <a:rPr lang="ja-JP" sz="1100" b="1" u="none" strike="noStrike">
                  <a:solidFill>
                    <a:schemeClr val="dk1"/>
                  </a:solidFill>
                  <a:effectLst/>
                  <a:uFillTx/>
                  <a:latin typeface="Calibri"/>
                </a:rPr>
                <a:t>記入上の注意】</a:t>
              </a:r>
              <a:endParaRPr lang="en-US" sz="1100" b="0" u="none" strike="noStrike">
                <a:effectLst/>
                <a:uFillTx/>
                <a:latin typeface="游明朝"/>
              </a:endParaRPr>
            </a:p>
            <a:p>
              <a:pPr>
                <a:lnSpc>
                  <a:spcPct val="100000"/>
                </a:lnSpc>
              </a:pP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 必須の記入箇所は　　　　　　　　　のセルです。</a:t>
              </a: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空欄が残っているとエラーになります。</a:t>
              </a:r>
              <a:endParaRPr lang="en-US" sz="1100" b="0" u="none" strike="noStrike">
                <a:effectLst/>
                <a:uFillTx/>
                <a:latin typeface="游明朝"/>
              </a:endParaRPr>
            </a:p>
            <a:p>
              <a:pPr>
                <a:lnSpc>
                  <a:spcPct val="100000"/>
                </a:lnSpc>
              </a:pPr>
              <a:r>
                <a:rPr lang="en-US" sz="1100" b="1" u="none" strike="noStrike">
                  <a:solidFill>
                    <a:schemeClr val="dk1"/>
                  </a:solidFill>
                  <a:effectLst/>
                  <a:uFillTx/>
                  <a:latin typeface="Calibri"/>
                </a:rPr>
                <a:t>   </a:t>
              </a: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 先に「基本情報入力シート」及び「別紙様式３－２」を完成させてください。</a:t>
              </a:r>
              <a:endParaRPr lang="en-US" sz="1100" b="0" u="none" strike="noStrike">
                <a:effectLst/>
                <a:uFillTx/>
                <a:latin typeface="游明朝"/>
              </a:endParaRPr>
            </a:p>
            <a:p>
              <a:pPr>
                <a:lnSpc>
                  <a:spcPct val="100000"/>
                </a:lnSpc>
              </a:pPr>
              <a:endParaRPr lang="en-US" sz="1100" b="0" u="none" strike="noStrike">
                <a:effectLst/>
                <a:uFillTx/>
                <a:latin typeface="游明朝"/>
              </a:endParaRPr>
            </a:p>
            <a:p>
              <a:pPr>
                <a:lnSpc>
                  <a:spcPct val="100000"/>
                </a:lnSpc>
              </a:pPr>
              <a:r>
                <a:rPr lang="en-US" sz="1100" b="1" u="none" strike="noStrike">
                  <a:solidFill>
                    <a:schemeClr val="dk1"/>
                  </a:solidFill>
                  <a:effectLst/>
                  <a:uFillTx/>
                  <a:latin typeface="Calibri"/>
                </a:rPr>
                <a:t>   ・ 「別紙様式３－２」の記入内容に応じて、入力が不要な欄が非表示になります。</a:t>
              </a:r>
              <a:endParaRPr lang="en-US" sz="1100" b="0" u="none" strike="noStrike">
                <a:effectLst/>
                <a:uFillTx/>
                <a:latin typeface="游明朝"/>
              </a:endParaRPr>
            </a:p>
            <a:p>
              <a:pPr>
                <a:lnSpc>
                  <a:spcPct val="100000"/>
                </a:lnSpc>
              </a:pP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 濃いオレンジ色のセルに「</a:t>
              </a:r>
              <a:r>
                <a:rPr lang="en-US" sz="1100" b="1" u="none" strike="noStrike">
                  <a:solidFill>
                    <a:schemeClr val="dk1"/>
                  </a:solidFill>
                  <a:effectLst/>
                  <a:uFillTx/>
                  <a:latin typeface="Calibri"/>
                </a:rPr>
                <a:t>×</a:t>
              </a:r>
              <a:r>
                <a:rPr lang="ja-JP" sz="1100" b="1" u="none" strike="noStrike">
                  <a:solidFill>
                    <a:schemeClr val="dk1"/>
                  </a:solidFill>
                  <a:effectLst/>
                  <a:uFillTx/>
                  <a:latin typeface="Calibri"/>
                </a:rPr>
                <a:t>」が表示された場合、記入内容が要件を満たしていないか、未入力の欄があります。</a:t>
              </a: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修正してください。グレー色のセルの「△」「</a:t>
              </a:r>
              <a:r>
                <a:rPr lang="en-US" sz="1100" b="1" u="none" strike="noStrike">
                  <a:solidFill>
                    <a:schemeClr val="dk1"/>
                  </a:solidFill>
                  <a:effectLst/>
                  <a:uFillTx/>
                  <a:latin typeface="Calibri"/>
                </a:rPr>
                <a:t>×</a:t>
              </a:r>
              <a:r>
                <a:rPr lang="ja-JP" sz="1100" b="1" u="none" strike="noStrike">
                  <a:solidFill>
                    <a:schemeClr val="dk1"/>
                  </a:solidFill>
                  <a:effectLst/>
                  <a:uFillTx/>
                  <a:latin typeface="Calibri"/>
                </a:rPr>
                <a:t>」および空欄は、要件には影響しません。</a:t>
              </a:r>
              <a:endParaRPr lang="en-US" sz="1100" b="0" u="none" strike="noStrike">
                <a:effectLst/>
                <a:uFillTx/>
                <a:latin typeface="游明朝"/>
              </a:endParaRPr>
            </a:p>
            <a:p>
              <a:pPr>
                <a:lnSpc>
                  <a:spcPct val="100000"/>
                </a:lnSpc>
              </a:pPr>
              <a:endParaRPr lang="en-US" sz="1100" b="0" u="none" strike="noStrike">
                <a:effectLst/>
                <a:uFillTx/>
                <a:latin typeface="游明朝"/>
              </a:endParaRPr>
            </a:p>
            <a:p>
              <a:pPr>
                <a:lnSpc>
                  <a:spcPct val="100000"/>
                </a:lnSpc>
              </a:pPr>
              <a:endParaRPr lang="en-US" sz="1100" b="0" u="none" strike="noStrike">
                <a:effectLst/>
                <a:uFillTx/>
                <a:latin typeface="游明朝"/>
              </a:endParaRPr>
            </a:p>
          </xdr:txBody>
        </xdr:sp>
        <xdr:sp macro="" textlink="">
          <xdr:nvSpPr>
            <xdr:cNvPr id="40" name="正方形/長方形 58">
              <a:extLst>
                <a:ext uri="{FF2B5EF4-FFF2-40B4-BE49-F238E27FC236}">
                  <a16:creationId xmlns:a16="http://schemas.microsoft.com/office/drawing/2014/main" id="{00000000-0008-0000-0100-000028000000}"/>
                </a:ext>
              </a:extLst>
            </xdr:cNvPr>
            <xdr:cNvSpPr/>
          </xdr:nvSpPr>
          <xdr:spPr>
            <a:xfrm>
              <a:off x="9408960" y="826920"/>
              <a:ext cx="695160" cy="218880"/>
            </a:xfrm>
            <a:prstGeom prst="rect">
              <a:avLst/>
            </a:prstGeom>
            <a:solidFill>
              <a:srgbClr val="FFF2CC"/>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ja-JP" sz="1100" b="1" u="none" strike="noStrike">
                  <a:effectLst/>
                  <a:uFillTx/>
                  <a:latin typeface="游明朝"/>
                </a:rPr>
                <a:t>薄橙色</a:t>
              </a:r>
              <a:endParaRPr lang="en-US" sz="1100" b="0" u="none" strike="noStrike">
                <a:effectLst/>
                <a:uFillTx/>
                <a:latin typeface="游明朝"/>
              </a:endParaRPr>
            </a:p>
          </xdr:txBody>
        </xdr:sp>
        <xdr:sp macro="" textlink="">
          <xdr:nvSpPr>
            <xdr:cNvPr id="41" name="正方形/長方形 61">
              <a:extLst>
                <a:ext uri="{FF2B5EF4-FFF2-40B4-BE49-F238E27FC236}">
                  <a16:creationId xmlns:a16="http://schemas.microsoft.com/office/drawing/2014/main" id="{00000000-0008-0000-0100-000029000000}"/>
                </a:ext>
              </a:extLst>
            </xdr:cNvPr>
            <xdr:cNvSpPr/>
          </xdr:nvSpPr>
          <xdr:spPr>
            <a:xfrm>
              <a:off x="8084520" y="2745720"/>
              <a:ext cx="196200" cy="244800"/>
            </a:xfrm>
            <a:prstGeom prst="rect">
              <a:avLst/>
            </a:prstGeom>
            <a:solidFill>
              <a:srgbClr val="FFC000"/>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en-US" sz="1050" b="1" u="none" strike="noStrike">
                  <a:effectLst/>
                  <a:uFillTx/>
                  <a:latin typeface="游明朝"/>
                </a:rPr>
                <a:t>○</a:t>
              </a:r>
              <a:endParaRPr lang="en-US" sz="1050" b="0" u="none" strike="noStrike">
                <a:effectLst/>
                <a:uFillTx/>
                <a:latin typeface="游明朝"/>
              </a:endParaRPr>
            </a:p>
          </xdr:txBody>
        </xdr:sp>
        <xdr:sp macro="" textlink="">
          <xdr:nvSpPr>
            <xdr:cNvPr id="42" name="正方形/長方形 15551">
              <a:extLst>
                <a:ext uri="{FF2B5EF4-FFF2-40B4-BE49-F238E27FC236}">
                  <a16:creationId xmlns:a16="http://schemas.microsoft.com/office/drawing/2014/main" id="{00000000-0008-0000-0100-00002A000000}"/>
                </a:ext>
              </a:extLst>
            </xdr:cNvPr>
            <xdr:cNvSpPr/>
          </xdr:nvSpPr>
          <xdr:spPr>
            <a:xfrm>
              <a:off x="9425160" y="2745720"/>
              <a:ext cx="194040" cy="244800"/>
            </a:xfrm>
            <a:prstGeom prst="rect">
              <a:avLst/>
            </a:prstGeom>
            <a:solidFill>
              <a:srgbClr val="FFC000"/>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en-US" sz="1050" b="1" u="none" strike="noStrike">
                  <a:effectLst/>
                  <a:uFillTx/>
                  <a:latin typeface="游明朝"/>
                </a:rPr>
                <a:t>×</a:t>
              </a:r>
              <a:endParaRPr lang="en-US" sz="1050" b="0" u="none" strike="noStrike">
                <a:effectLst/>
                <a:uFillTx/>
                <a:latin typeface="游明朝"/>
              </a:endParaRPr>
            </a:p>
          </xdr:txBody>
        </xdr:sp>
        <xdr:sp macro="" textlink="">
          <xdr:nvSpPr>
            <xdr:cNvPr id="43" name="正方形/長方形 15552">
              <a:extLst>
                <a:ext uri="{FF2B5EF4-FFF2-40B4-BE49-F238E27FC236}">
                  <a16:creationId xmlns:a16="http://schemas.microsoft.com/office/drawing/2014/main" id="{00000000-0008-0000-0100-00002B000000}"/>
                </a:ext>
              </a:extLst>
            </xdr:cNvPr>
            <xdr:cNvSpPr/>
          </xdr:nvSpPr>
          <xdr:spPr>
            <a:xfrm>
              <a:off x="12225960" y="2745720"/>
              <a:ext cx="196200" cy="244800"/>
            </a:xfrm>
            <a:prstGeom prst="rect">
              <a:avLst/>
            </a:prstGeom>
            <a:solidFill>
              <a:srgbClr val="F2F2F2"/>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en-US" sz="1050" b="1" u="none" strike="noStrike">
                  <a:effectLst/>
                  <a:uFillTx/>
                  <a:latin typeface="游明朝"/>
                </a:rPr>
                <a:t>×</a:t>
              </a:r>
              <a:endParaRPr lang="en-US" sz="1050" b="0" u="none" strike="noStrike">
                <a:effectLst/>
                <a:uFillTx/>
                <a:latin typeface="游明朝"/>
              </a:endParaRPr>
            </a:p>
          </xdr:txBody>
        </xdr:sp>
        <xdr:sp macro="" textlink="">
          <xdr:nvSpPr>
            <xdr:cNvPr id="44" name="正方形/長方形 15553">
              <a:extLst>
                <a:ext uri="{FF2B5EF4-FFF2-40B4-BE49-F238E27FC236}">
                  <a16:creationId xmlns:a16="http://schemas.microsoft.com/office/drawing/2014/main" id="{00000000-0008-0000-0100-00002C000000}"/>
                </a:ext>
              </a:extLst>
            </xdr:cNvPr>
            <xdr:cNvSpPr/>
          </xdr:nvSpPr>
          <xdr:spPr>
            <a:xfrm>
              <a:off x="12711600" y="2745720"/>
              <a:ext cx="195120" cy="244800"/>
            </a:xfrm>
            <a:prstGeom prst="rect">
              <a:avLst/>
            </a:prstGeom>
            <a:solidFill>
              <a:srgbClr val="F2F2F2"/>
            </a:solidFill>
            <a:ln w="9525">
              <a:solidFill>
                <a:srgbClr val="000000"/>
              </a:solidFill>
              <a:round/>
            </a:ln>
          </xdr:spPr>
          <xdr:style>
            <a:lnRef idx="0">
              <a:scrgbClr r="0" g="0" b="0"/>
            </a:lnRef>
            <a:fillRef idx="0">
              <a:scrgbClr r="0" g="0" b="0"/>
            </a:fillRef>
            <a:effectRef idx="0">
              <a:scrgbClr r="0" g="0" b="0"/>
            </a:effectRef>
            <a:fontRef idx="minor"/>
          </xdr:style>
        </xdr:sp>
        <xdr:sp macro="" textlink="">
          <xdr:nvSpPr>
            <xdr:cNvPr id="45" name="テキスト ボックス 15554">
              <a:extLst>
                <a:ext uri="{FF2B5EF4-FFF2-40B4-BE49-F238E27FC236}">
                  <a16:creationId xmlns:a16="http://schemas.microsoft.com/office/drawing/2014/main" id="{00000000-0008-0000-0100-00002D000000}"/>
                </a:ext>
              </a:extLst>
            </xdr:cNvPr>
            <xdr:cNvSpPr/>
          </xdr:nvSpPr>
          <xdr:spPr>
            <a:xfrm>
              <a:off x="8276400" y="2752200"/>
              <a:ext cx="970560" cy="24804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noAutofit/>
            </a:bodyPr>
            <a:lstStyle/>
            <a:p>
              <a:pPr>
                <a:lnSpc>
                  <a:spcPct val="100000"/>
                </a:lnSpc>
              </a:pPr>
              <a:r>
                <a:rPr lang="ja-JP" sz="1100" b="1" u="none" strike="noStrike">
                  <a:solidFill>
                    <a:schemeClr val="dk1"/>
                  </a:solidFill>
                  <a:effectLst/>
                  <a:uFillTx/>
                  <a:latin typeface="Calibri"/>
                </a:rPr>
                <a:t>要件を満たす</a:t>
              </a:r>
              <a:endParaRPr lang="en-US" sz="1100" b="0" u="none" strike="noStrike">
                <a:effectLst/>
                <a:uFillTx/>
                <a:latin typeface="游明朝"/>
              </a:endParaRPr>
            </a:p>
          </xdr:txBody>
        </xdr:sp>
        <xdr:sp macro="" textlink="">
          <xdr:nvSpPr>
            <xdr:cNvPr id="46" name="テキスト ボックス 15555">
              <a:extLst>
                <a:ext uri="{FF2B5EF4-FFF2-40B4-BE49-F238E27FC236}">
                  <a16:creationId xmlns:a16="http://schemas.microsoft.com/office/drawing/2014/main" id="{00000000-0008-0000-0100-00002E000000}"/>
                </a:ext>
              </a:extLst>
            </xdr:cNvPr>
            <xdr:cNvSpPr/>
          </xdr:nvSpPr>
          <xdr:spPr>
            <a:xfrm>
              <a:off x="9608040" y="2752200"/>
              <a:ext cx="2513880" cy="24804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noAutofit/>
            </a:bodyPr>
            <a:lstStyle/>
            <a:p>
              <a:pPr>
                <a:lnSpc>
                  <a:spcPct val="100000"/>
                </a:lnSpc>
              </a:pPr>
              <a:r>
                <a:rPr lang="ja-JP" sz="1100" b="1" u="none" strike="noStrike">
                  <a:solidFill>
                    <a:schemeClr val="dk1"/>
                  </a:solidFill>
                  <a:effectLst/>
                  <a:uFillTx/>
                  <a:latin typeface="Calibri"/>
                </a:rPr>
                <a:t>要件を満たさない（または未入力あり）</a:t>
              </a:r>
              <a:endParaRPr lang="en-US" sz="1100" b="0" u="none" strike="noStrike">
                <a:effectLst/>
                <a:uFillTx/>
                <a:latin typeface="游明朝"/>
              </a:endParaRPr>
            </a:p>
          </xdr:txBody>
        </xdr:sp>
        <xdr:sp macro="" textlink="">
          <xdr:nvSpPr>
            <xdr:cNvPr id="47" name="テキスト ボックス 15556">
              <a:extLst>
                <a:ext uri="{FF2B5EF4-FFF2-40B4-BE49-F238E27FC236}">
                  <a16:creationId xmlns:a16="http://schemas.microsoft.com/office/drawing/2014/main" id="{00000000-0008-0000-0100-00002F000000}"/>
                </a:ext>
              </a:extLst>
            </xdr:cNvPr>
            <xdr:cNvSpPr/>
          </xdr:nvSpPr>
          <xdr:spPr>
            <a:xfrm>
              <a:off x="12923280" y="2752200"/>
              <a:ext cx="1280160" cy="24804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noAutofit/>
            </a:bodyPr>
            <a:lstStyle/>
            <a:p>
              <a:pPr>
                <a:lnSpc>
                  <a:spcPct val="100000"/>
                </a:lnSpc>
              </a:pPr>
              <a:r>
                <a:rPr lang="ja-JP" sz="1100" b="1" u="none" strike="noStrike">
                  <a:solidFill>
                    <a:schemeClr val="dk1"/>
                  </a:solidFill>
                  <a:effectLst/>
                  <a:uFillTx/>
                  <a:latin typeface="Calibri"/>
                </a:rPr>
                <a:t>要件には影響せず</a:t>
              </a:r>
              <a:endParaRPr lang="en-US" sz="1100" b="0" u="none" strike="noStrike">
                <a:effectLst/>
                <a:uFillTx/>
                <a:latin typeface="游明朝"/>
              </a:endParaRPr>
            </a:p>
          </xdr:txBody>
        </xdr:sp>
      </xdr:grpSp>
      <xdr:sp macro="" textlink="">
        <xdr:nvSpPr>
          <xdr:cNvPr id="48" name="正方形/長方形 55">
            <a:extLst>
              <a:ext uri="{FF2B5EF4-FFF2-40B4-BE49-F238E27FC236}">
                <a16:creationId xmlns:a16="http://schemas.microsoft.com/office/drawing/2014/main" id="{00000000-0008-0000-0100-000030000000}"/>
              </a:ext>
            </a:extLst>
          </xdr:cNvPr>
          <xdr:cNvSpPr/>
        </xdr:nvSpPr>
        <xdr:spPr>
          <a:xfrm>
            <a:off x="12463560" y="2748600"/>
            <a:ext cx="196200" cy="244800"/>
          </a:xfrm>
          <a:prstGeom prst="rect">
            <a:avLst/>
          </a:prstGeom>
          <a:solidFill>
            <a:srgbClr val="F2F2F2"/>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en-US" sz="1050" b="1" u="none" strike="noStrike">
                <a:effectLst/>
                <a:uFillTx/>
                <a:latin typeface="游明朝"/>
              </a:rPr>
              <a:t>△</a:t>
            </a:r>
            <a:endParaRPr lang="en-US" sz="1050" b="0" u="none" strike="noStrike">
              <a:effectLst/>
              <a:uFillTx/>
              <a:latin typeface="游明朝"/>
            </a:endParaRPr>
          </a:p>
        </xdr:txBody>
      </xdr:sp>
    </xdr:grpSp>
    <xdr:clientData/>
  </xdr:twoCellAnchor>
  <xdr:twoCellAnchor>
    <xdr:from>
      <xdr:col>16</xdr:col>
      <xdr:colOff>0</xdr:colOff>
      <xdr:row>28</xdr:row>
      <xdr:rowOff>56880</xdr:rowOff>
    </xdr:from>
    <xdr:to>
      <xdr:col>18</xdr:col>
      <xdr:colOff>24840</xdr:colOff>
      <xdr:row>28</xdr:row>
      <xdr:rowOff>243720</xdr:rowOff>
    </xdr:to>
    <xdr:sp macro="" textlink="">
      <xdr:nvSpPr>
        <xdr:cNvPr id="49" name="テキスト ボックス 3">
          <a:extLst>
            <a:ext uri="{FF2B5EF4-FFF2-40B4-BE49-F238E27FC236}">
              <a16:creationId xmlns:a16="http://schemas.microsoft.com/office/drawing/2014/main" id="{00000000-0008-0000-0100-000031000000}"/>
            </a:ext>
          </a:extLst>
        </xdr:cNvPr>
        <xdr:cNvSpPr/>
      </xdr:nvSpPr>
      <xdr:spPr>
        <a:xfrm>
          <a:off x="3158640" y="6286320"/>
          <a:ext cx="544680" cy="1868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rgbClr val="000000"/>
              </a:solidFill>
              <a:effectLst/>
              <a:uFillTx/>
              <a:latin typeface="游明朝"/>
            </a:rPr>
            <a:t>(h)</a:t>
          </a:r>
          <a:endParaRPr lang="en-US" sz="900" b="0" u="none" strike="noStrike">
            <a:effectLst/>
            <a:uFillTx/>
            <a:latin typeface="游明朝"/>
          </a:endParaRPr>
        </a:p>
      </xdr:txBody>
    </xdr:sp>
    <xdr:clientData/>
  </xdr:twoCellAnchor>
  <xdr:twoCellAnchor>
    <xdr:from>
      <xdr:col>16</xdr:col>
      <xdr:colOff>1440</xdr:colOff>
      <xdr:row>26</xdr:row>
      <xdr:rowOff>29520</xdr:rowOff>
    </xdr:from>
    <xdr:to>
      <xdr:col>18</xdr:col>
      <xdr:colOff>22680</xdr:colOff>
      <xdr:row>26</xdr:row>
      <xdr:rowOff>219960</xdr:rowOff>
    </xdr:to>
    <xdr:sp macro="" textlink="">
      <xdr:nvSpPr>
        <xdr:cNvPr id="50" name="テキスト ボックス 39">
          <a:extLst>
            <a:ext uri="{FF2B5EF4-FFF2-40B4-BE49-F238E27FC236}">
              <a16:creationId xmlns:a16="http://schemas.microsoft.com/office/drawing/2014/main" id="{00000000-0008-0000-0100-000032000000}"/>
            </a:ext>
          </a:extLst>
        </xdr:cNvPr>
        <xdr:cNvSpPr/>
      </xdr:nvSpPr>
      <xdr:spPr>
        <a:xfrm>
          <a:off x="3160080" y="5782680"/>
          <a:ext cx="541080" cy="1904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(f)</a:t>
          </a:r>
          <a:endParaRPr lang="en-US" sz="900" b="0" u="none" strike="noStrike">
            <a:effectLst/>
            <a:uFillTx/>
            <a:latin typeface="游明朝"/>
          </a:endParaRPr>
        </a:p>
      </xdr:txBody>
    </xdr:sp>
    <xdr:clientData/>
  </xdr:twoCellAnchor>
  <xdr:twoCellAnchor editAs="oneCell">
    <xdr:from>
      <xdr:col>1</xdr:col>
      <xdr:colOff>42840</xdr:colOff>
      <xdr:row>71</xdr:row>
      <xdr:rowOff>373320</xdr:rowOff>
    </xdr:from>
    <xdr:to>
      <xdr:col>2</xdr:col>
      <xdr:colOff>-698760</xdr:colOff>
      <xdr:row>72</xdr:row>
      <xdr:rowOff>190440</xdr:rowOff>
    </xdr:to>
    <xdr:sp macro="" textlink="">
      <xdr:nvSpPr>
        <xdr:cNvPr id="1001" name="Check Box 220">
          <a:extLst>
            <a:ext uri="{FF2B5EF4-FFF2-40B4-BE49-F238E27FC236}">
              <a16:creationId xmlns:a16="http://schemas.microsoft.com/office/drawing/2014/main" id="{00000000-0008-0000-0100-0000E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2</xdr:col>
      <xdr:colOff>99000</xdr:colOff>
      <xdr:row>62</xdr:row>
      <xdr:rowOff>198000</xdr:rowOff>
    </xdr:from>
    <xdr:to>
      <xdr:col>3</xdr:col>
      <xdr:colOff>186120</xdr:colOff>
      <xdr:row>63</xdr:row>
      <xdr:rowOff>237960</xdr:rowOff>
    </xdr:to>
    <xdr:sp macro="" textlink="">
      <xdr:nvSpPr>
        <xdr:cNvPr id="1002" name="Check Box 253">
          <a:extLst>
            <a:ext uri="{FF2B5EF4-FFF2-40B4-BE49-F238E27FC236}">
              <a16:creationId xmlns:a16="http://schemas.microsoft.com/office/drawing/2014/main" id="{00000000-0008-0000-0100-0000E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2</xdr:col>
      <xdr:colOff>83880</xdr:colOff>
      <xdr:row>69</xdr:row>
      <xdr:rowOff>23040</xdr:rowOff>
    </xdr:from>
    <xdr:to>
      <xdr:col>3</xdr:col>
      <xdr:colOff>186120</xdr:colOff>
      <xdr:row>70</xdr:row>
      <xdr:rowOff>-16920</xdr:rowOff>
    </xdr:to>
    <xdr:sp macro="" textlink="">
      <xdr:nvSpPr>
        <xdr:cNvPr id="1003" name="Check Box 254">
          <a:extLst>
            <a:ext uri="{FF2B5EF4-FFF2-40B4-BE49-F238E27FC236}">
              <a16:creationId xmlns:a16="http://schemas.microsoft.com/office/drawing/2014/main" id="{00000000-0008-0000-0100-0000E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6</xdr:col>
      <xdr:colOff>160200</xdr:colOff>
      <xdr:row>71</xdr:row>
      <xdr:rowOff>289440</xdr:rowOff>
    </xdr:from>
    <xdr:to>
      <xdr:col>7</xdr:col>
      <xdr:colOff>225000</xdr:colOff>
      <xdr:row>72</xdr:row>
      <xdr:rowOff>167400</xdr:rowOff>
    </xdr:to>
    <xdr:sp macro="" textlink="">
      <xdr:nvSpPr>
        <xdr:cNvPr id="1004" name="Check Box 255">
          <a:extLst>
            <a:ext uri="{FF2B5EF4-FFF2-40B4-BE49-F238E27FC236}">
              <a16:creationId xmlns:a16="http://schemas.microsoft.com/office/drawing/2014/main" id="{00000000-0008-0000-0100-0000E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6</xdr:col>
      <xdr:colOff>160200</xdr:colOff>
      <xdr:row>74</xdr:row>
      <xdr:rowOff>0</xdr:rowOff>
    </xdr:from>
    <xdr:to>
      <xdr:col>8</xdr:col>
      <xdr:colOff>7920</xdr:colOff>
      <xdr:row>75</xdr:row>
      <xdr:rowOff>-167400</xdr:rowOff>
    </xdr:to>
    <xdr:sp macro="" textlink="">
      <xdr:nvSpPr>
        <xdr:cNvPr id="1005" name="Check Box 256">
          <a:extLst>
            <a:ext uri="{FF2B5EF4-FFF2-40B4-BE49-F238E27FC236}">
              <a16:creationId xmlns:a16="http://schemas.microsoft.com/office/drawing/2014/main" id="{00000000-0008-0000-0100-0000E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1</xdr:col>
      <xdr:colOff>53280</xdr:colOff>
      <xdr:row>81</xdr:row>
      <xdr:rowOff>30600</xdr:rowOff>
    </xdr:from>
    <xdr:to>
      <xdr:col>2</xdr:col>
      <xdr:colOff>60840</xdr:colOff>
      <xdr:row>82</xdr:row>
      <xdr:rowOff>-7560</xdr:rowOff>
    </xdr:to>
    <xdr:sp macro="" textlink="">
      <xdr:nvSpPr>
        <xdr:cNvPr id="1006" name="Check Box 258">
          <a:extLst>
            <a:ext uri="{FF2B5EF4-FFF2-40B4-BE49-F238E27FC236}">
              <a16:creationId xmlns:a16="http://schemas.microsoft.com/office/drawing/2014/main" id="{00000000-0008-0000-0100-0000E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190440</xdr:colOff>
      <xdr:row>83</xdr:row>
      <xdr:rowOff>60840</xdr:rowOff>
    </xdr:from>
    <xdr:to>
      <xdr:col>7</xdr:col>
      <xdr:colOff>75960</xdr:colOff>
      <xdr:row>84</xdr:row>
      <xdr:rowOff>-38160</xdr:rowOff>
    </xdr:to>
    <xdr:sp macro="" textlink="">
      <xdr:nvSpPr>
        <xdr:cNvPr id="1007" name="Check Box 259">
          <a:extLst>
            <a:ext uri="{FF2B5EF4-FFF2-40B4-BE49-F238E27FC236}">
              <a16:creationId xmlns:a16="http://schemas.microsoft.com/office/drawing/2014/main" id="{00000000-0008-0000-0100-0000E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6</xdr:col>
      <xdr:colOff>3600</xdr:colOff>
      <xdr:row>84</xdr:row>
      <xdr:rowOff>137160</xdr:rowOff>
    </xdr:from>
    <xdr:to>
      <xdr:col>7</xdr:col>
      <xdr:colOff>75960</xdr:colOff>
      <xdr:row>85</xdr:row>
      <xdr:rowOff>-102960</xdr:rowOff>
    </xdr:to>
    <xdr:sp macro="" textlink="">
      <xdr:nvSpPr>
        <xdr:cNvPr id="1008" name="Check Box 260">
          <a:extLst>
            <a:ext uri="{FF2B5EF4-FFF2-40B4-BE49-F238E27FC236}">
              <a16:creationId xmlns:a16="http://schemas.microsoft.com/office/drawing/2014/main" id="{00000000-0008-0000-0100-0000F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6</xdr:col>
      <xdr:colOff>3600</xdr:colOff>
      <xdr:row>85</xdr:row>
      <xdr:rowOff>122040</xdr:rowOff>
    </xdr:from>
    <xdr:to>
      <xdr:col>7</xdr:col>
      <xdr:colOff>60840</xdr:colOff>
      <xdr:row>86</xdr:row>
      <xdr:rowOff>-114120</xdr:rowOff>
    </xdr:to>
    <xdr:sp macro="" textlink="">
      <xdr:nvSpPr>
        <xdr:cNvPr id="1009" name="Check Box 261">
          <a:extLst>
            <a:ext uri="{FF2B5EF4-FFF2-40B4-BE49-F238E27FC236}">
              <a16:creationId xmlns:a16="http://schemas.microsoft.com/office/drawing/2014/main" id="{00000000-0008-0000-0100-0000F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1</xdr:col>
      <xdr:colOff>190440</xdr:colOff>
      <xdr:row>94</xdr:row>
      <xdr:rowOff>228600</xdr:rowOff>
    </xdr:from>
    <xdr:to>
      <xdr:col>3</xdr:col>
      <xdr:colOff>22680</xdr:colOff>
      <xdr:row>96</xdr:row>
      <xdr:rowOff>22680</xdr:rowOff>
    </xdr:to>
    <xdr:sp macro="" textlink="">
      <xdr:nvSpPr>
        <xdr:cNvPr id="1010" name="Check Box 262">
          <a:extLst>
            <a:ext uri="{FF2B5EF4-FFF2-40B4-BE49-F238E27FC236}">
              <a16:creationId xmlns:a16="http://schemas.microsoft.com/office/drawing/2014/main" id="{00000000-0008-0000-0100-0000F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1</xdr:col>
      <xdr:colOff>182880</xdr:colOff>
      <xdr:row>96</xdr:row>
      <xdr:rowOff>0</xdr:rowOff>
    </xdr:from>
    <xdr:to>
      <xdr:col>2</xdr:col>
      <xdr:colOff>175320</xdr:colOff>
      <xdr:row>97</xdr:row>
      <xdr:rowOff>0</xdr:rowOff>
    </xdr:to>
    <xdr:sp macro="" textlink="">
      <xdr:nvSpPr>
        <xdr:cNvPr id="1011" name="Check Box 263">
          <a:extLst>
            <a:ext uri="{FF2B5EF4-FFF2-40B4-BE49-F238E27FC236}">
              <a16:creationId xmlns:a16="http://schemas.microsoft.com/office/drawing/2014/main" id="{00000000-0008-0000-0100-0000F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1</xdr:col>
      <xdr:colOff>182880</xdr:colOff>
      <xdr:row>96</xdr:row>
      <xdr:rowOff>190440</xdr:rowOff>
    </xdr:from>
    <xdr:to>
      <xdr:col>3</xdr:col>
      <xdr:colOff>68400</xdr:colOff>
      <xdr:row>98</xdr:row>
      <xdr:rowOff>22680</xdr:rowOff>
    </xdr:to>
    <xdr:sp macro="" textlink="">
      <xdr:nvSpPr>
        <xdr:cNvPr id="1012" name="Check Box 264">
          <a:extLst>
            <a:ext uri="{FF2B5EF4-FFF2-40B4-BE49-F238E27FC236}">
              <a16:creationId xmlns:a16="http://schemas.microsoft.com/office/drawing/2014/main" id="{00000000-0008-0000-0100-0000F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160200</xdr:colOff>
      <xdr:row>111</xdr:row>
      <xdr:rowOff>0</xdr:rowOff>
    </xdr:from>
    <xdr:to>
      <xdr:col>5</xdr:col>
      <xdr:colOff>167760</xdr:colOff>
      <xdr:row>112</xdr:row>
      <xdr:rowOff>0</xdr:rowOff>
    </xdr:to>
    <xdr:sp macro="" textlink="">
      <xdr:nvSpPr>
        <xdr:cNvPr id="1013" name="Check Box 309">
          <a:extLst>
            <a:ext uri="{FF2B5EF4-FFF2-40B4-BE49-F238E27FC236}">
              <a16:creationId xmlns:a16="http://schemas.microsoft.com/office/drawing/2014/main" id="{00000000-0008-0000-0100-0000F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167760</xdr:colOff>
      <xdr:row>112</xdr:row>
      <xdr:rowOff>23040</xdr:rowOff>
    </xdr:from>
    <xdr:to>
      <xdr:col>5</xdr:col>
      <xdr:colOff>160200</xdr:colOff>
      <xdr:row>113</xdr:row>
      <xdr:rowOff>360</xdr:rowOff>
    </xdr:to>
    <xdr:sp macro="" textlink="">
      <xdr:nvSpPr>
        <xdr:cNvPr id="1014" name="Check Box 310">
          <a:extLst>
            <a:ext uri="{FF2B5EF4-FFF2-40B4-BE49-F238E27FC236}">
              <a16:creationId xmlns:a16="http://schemas.microsoft.com/office/drawing/2014/main" id="{00000000-0008-0000-0100-0000F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167760</xdr:colOff>
      <xdr:row>113</xdr:row>
      <xdr:rowOff>0</xdr:rowOff>
    </xdr:from>
    <xdr:to>
      <xdr:col>5</xdr:col>
      <xdr:colOff>175320</xdr:colOff>
      <xdr:row>114</xdr:row>
      <xdr:rowOff>-7560</xdr:rowOff>
    </xdr:to>
    <xdr:sp macro="" textlink="">
      <xdr:nvSpPr>
        <xdr:cNvPr id="1015" name="Check Box 311">
          <a:extLst>
            <a:ext uri="{FF2B5EF4-FFF2-40B4-BE49-F238E27FC236}">
              <a16:creationId xmlns:a16="http://schemas.microsoft.com/office/drawing/2014/main" id="{00000000-0008-0000-0100-0000F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175320</xdr:colOff>
      <xdr:row>113</xdr:row>
      <xdr:rowOff>221040</xdr:rowOff>
    </xdr:from>
    <xdr:to>
      <xdr:col>5</xdr:col>
      <xdr:colOff>167760</xdr:colOff>
      <xdr:row>114</xdr:row>
      <xdr:rowOff>190440</xdr:rowOff>
    </xdr:to>
    <xdr:sp macro="" textlink="">
      <xdr:nvSpPr>
        <xdr:cNvPr id="1016" name="Check Box 312">
          <a:extLst>
            <a:ext uri="{FF2B5EF4-FFF2-40B4-BE49-F238E27FC236}">
              <a16:creationId xmlns:a16="http://schemas.microsoft.com/office/drawing/2014/main" id="{00000000-0008-0000-0100-0000F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116</xdr:row>
      <xdr:rowOff>0</xdr:rowOff>
    </xdr:from>
    <xdr:to>
      <xdr:col>6</xdr:col>
      <xdr:colOff>-11520</xdr:colOff>
      <xdr:row>117</xdr:row>
      <xdr:rowOff>0</xdr:rowOff>
    </xdr:to>
    <xdr:sp macro="" textlink="">
      <xdr:nvSpPr>
        <xdr:cNvPr id="1017" name="Check Box 313">
          <a:extLst>
            <a:ext uri="{FF2B5EF4-FFF2-40B4-BE49-F238E27FC236}">
              <a16:creationId xmlns:a16="http://schemas.microsoft.com/office/drawing/2014/main" id="{00000000-0008-0000-0100-0000F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182880</xdr:colOff>
      <xdr:row>115</xdr:row>
      <xdr:rowOff>7560</xdr:rowOff>
    </xdr:from>
    <xdr:to>
      <xdr:col>5</xdr:col>
      <xdr:colOff>194400</xdr:colOff>
      <xdr:row>116</xdr:row>
      <xdr:rowOff>0</xdr:rowOff>
    </xdr:to>
    <xdr:sp macro="" textlink="">
      <xdr:nvSpPr>
        <xdr:cNvPr id="1018" name="Check Box 314">
          <a:extLst>
            <a:ext uri="{FF2B5EF4-FFF2-40B4-BE49-F238E27FC236}">
              <a16:creationId xmlns:a16="http://schemas.microsoft.com/office/drawing/2014/main" id="{00000000-0008-0000-0100-0000F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182880</xdr:colOff>
      <xdr:row>117</xdr:row>
      <xdr:rowOff>0</xdr:rowOff>
    </xdr:from>
    <xdr:to>
      <xdr:col>5</xdr:col>
      <xdr:colOff>194400</xdr:colOff>
      <xdr:row>118</xdr:row>
      <xdr:rowOff>0</xdr:rowOff>
    </xdr:to>
    <xdr:sp macro="" textlink="">
      <xdr:nvSpPr>
        <xdr:cNvPr id="1019" name="Check Box 315">
          <a:extLst>
            <a:ext uri="{FF2B5EF4-FFF2-40B4-BE49-F238E27FC236}">
              <a16:creationId xmlns:a16="http://schemas.microsoft.com/office/drawing/2014/main" id="{00000000-0008-0000-0100-0000F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118</xdr:row>
      <xdr:rowOff>0</xdr:rowOff>
    </xdr:from>
    <xdr:to>
      <xdr:col>6</xdr:col>
      <xdr:colOff>0</xdr:colOff>
      <xdr:row>119</xdr:row>
      <xdr:rowOff>0</xdr:rowOff>
    </xdr:to>
    <xdr:sp macro="" textlink="">
      <xdr:nvSpPr>
        <xdr:cNvPr id="1020" name="Check Box 316">
          <a:extLst>
            <a:ext uri="{FF2B5EF4-FFF2-40B4-BE49-F238E27FC236}">
              <a16:creationId xmlns:a16="http://schemas.microsoft.com/office/drawing/2014/main" id="{00000000-0008-0000-0100-0000F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167760</xdr:colOff>
      <xdr:row>119</xdr:row>
      <xdr:rowOff>0</xdr:rowOff>
    </xdr:from>
    <xdr:to>
      <xdr:col>5</xdr:col>
      <xdr:colOff>167760</xdr:colOff>
      <xdr:row>120</xdr:row>
      <xdr:rowOff>0</xdr:rowOff>
    </xdr:to>
    <xdr:sp macro="" textlink="">
      <xdr:nvSpPr>
        <xdr:cNvPr id="1021" name="Check Box 317">
          <a:extLst>
            <a:ext uri="{FF2B5EF4-FFF2-40B4-BE49-F238E27FC236}">
              <a16:creationId xmlns:a16="http://schemas.microsoft.com/office/drawing/2014/main" id="{00000000-0008-0000-0100-0000F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175320</xdr:colOff>
      <xdr:row>120</xdr:row>
      <xdr:rowOff>7560</xdr:rowOff>
    </xdr:from>
    <xdr:to>
      <xdr:col>5</xdr:col>
      <xdr:colOff>182880</xdr:colOff>
      <xdr:row>121</xdr:row>
      <xdr:rowOff>0</xdr:rowOff>
    </xdr:to>
    <xdr:sp macro="" textlink="">
      <xdr:nvSpPr>
        <xdr:cNvPr id="1022" name="Check Box 318">
          <a:extLst>
            <a:ext uri="{FF2B5EF4-FFF2-40B4-BE49-F238E27FC236}">
              <a16:creationId xmlns:a16="http://schemas.microsoft.com/office/drawing/2014/main" id="{00000000-0008-0000-0100-0000F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175320</xdr:colOff>
      <xdr:row>121</xdr:row>
      <xdr:rowOff>0</xdr:rowOff>
    </xdr:from>
    <xdr:to>
      <xdr:col>6</xdr:col>
      <xdr:colOff>7560</xdr:colOff>
      <xdr:row>122</xdr:row>
      <xdr:rowOff>-43920</xdr:rowOff>
    </xdr:to>
    <xdr:sp macro="" textlink="">
      <xdr:nvSpPr>
        <xdr:cNvPr id="1023" name="Check Box 319">
          <a:extLst>
            <a:ext uri="{FF2B5EF4-FFF2-40B4-BE49-F238E27FC236}">
              <a16:creationId xmlns:a16="http://schemas.microsoft.com/office/drawing/2014/main" id="{00000000-0008-0000-0100-0000F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167760</xdr:colOff>
      <xdr:row>121</xdr:row>
      <xdr:rowOff>289440</xdr:rowOff>
    </xdr:from>
    <xdr:to>
      <xdr:col>5</xdr:col>
      <xdr:colOff>167760</xdr:colOff>
      <xdr:row>122</xdr:row>
      <xdr:rowOff>220680</xdr:rowOff>
    </xdr:to>
    <xdr:sp macro="" textlink="">
      <xdr:nvSpPr>
        <xdr:cNvPr id="1024" name="Check Box 320">
          <a:extLst>
            <a:ext uri="{FF2B5EF4-FFF2-40B4-BE49-F238E27FC236}">
              <a16:creationId xmlns:a16="http://schemas.microsoft.com/office/drawing/2014/main" id="{00000000-0008-0000-0100-00000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182880</xdr:colOff>
      <xdr:row>123</xdr:row>
      <xdr:rowOff>0</xdr:rowOff>
    </xdr:from>
    <xdr:to>
      <xdr:col>5</xdr:col>
      <xdr:colOff>194400</xdr:colOff>
      <xdr:row>124</xdr:row>
      <xdr:rowOff>0</xdr:rowOff>
    </xdr:to>
    <xdr:sp macro="" textlink="">
      <xdr:nvSpPr>
        <xdr:cNvPr id="1025" name="Check Box 321">
          <a:extLst>
            <a:ext uri="{FF2B5EF4-FFF2-40B4-BE49-F238E27FC236}">
              <a16:creationId xmlns:a16="http://schemas.microsoft.com/office/drawing/2014/main" id="{00000000-0008-0000-0100-00000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124</xdr:row>
      <xdr:rowOff>0</xdr:rowOff>
    </xdr:from>
    <xdr:to>
      <xdr:col>6</xdr:col>
      <xdr:colOff>0</xdr:colOff>
      <xdr:row>125</xdr:row>
      <xdr:rowOff>-7560</xdr:rowOff>
    </xdr:to>
    <xdr:sp macro="" textlink="">
      <xdr:nvSpPr>
        <xdr:cNvPr id="1026" name="Check Box 322">
          <a:extLst>
            <a:ext uri="{FF2B5EF4-FFF2-40B4-BE49-F238E27FC236}">
              <a16:creationId xmlns:a16="http://schemas.microsoft.com/office/drawing/2014/main" id="{00000000-0008-0000-0100-00000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182880</xdr:colOff>
      <xdr:row>125</xdr:row>
      <xdr:rowOff>0</xdr:rowOff>
    </xdr:from>
    <xdr:to>
      <xdr:col>5</xdr:col>
      <xdr:colOff>194400</xdr:colOff>
      <xdr:row>126</xdr:row>
      <xdr:rowOff>0</xdr:rowOff>
    </xdr:to>
    <xdr:sp macro="" textlink="">
      <xdr:nvSpPr>
        <xdr:cNvPr id="1027" name="Check Box 323">
          <a:extLst>
            <a:ext uri="{FF2B5EF4-FFF2-40B4-BE49-F238E27FC236}">
              <a16:creationId xmlns:a16="http://schemas.microsoft.com/office/drawing/2014/main" id="{00000000-0008-0000-0100-00000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182880</xdr:colOff>
      <xdr:row>125</xdr:row>
      <xdr:rowOff>221040</xdr:rowOff>
    </xdr:from>
    <xdr:to>
      <xdr:col>5</xdr:col>
      <xdr:colOff>194400</xdr:colOff>
      <xdr:row>126</xdr:row>
      <xdr:rowOff>228600</xdr:rowOff>
    </xdr:to>
    <xdr:sp macro="" textlink="">
      <xdr:nvSpPr>
        <xdr:cNvPr id="1028" name="Check Box 324">
          <a:extLst>
            <a:ext uri="{FF2B5EF4-FFF2-40B4-BE49-F238E27FC236}">
              <a16:creationId xmlns:a16="http://schemas.microsoft.com/office/drawing/2014/main" id="{00000000-0008-0000-0100-00000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182880</xdr:colOff>
      <xdr:row>127</xdr:row>
      <xdr:rowOff>0</xdr:rowOff>
    </xdr:from>
    <xdr:to>
      <xdr:col>6</xdr:col>
      <xdr:colOff>7560</xdr:colOff>
      <xdr:row>128</xdr:row>
      <xdr:rowOff>0</xdr:rowOff>
    </xdr:to>
    <xdr:sp macro="" textlink="">
      <xdr:nvSpPr>
        <xdr:cNvPr id="1029" name="Check Box 325">
          <a:extLst>
            <a:ext uri="{FF2B5EF4-FFF2-40B4-BE49-F238E27FC236}">
              <a16:creationId xmlns:a16="http://schemas.microsoft.com/office/drawing/2014/main" id="{00000000-0008-0000-0100-00000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182880</xdr:colOff>
      <xdr:row>127</xdr:row>
      <xdr:rowOff>228600</xdr:rowOff>
    </xdr:from>
    <xdr:to>
      <xdr:col>5</xdr:col>
      <xdr:colOff>194400</xdr:colOff>
      <xdr:row>129</xdr:row>
      <xdr:rowOff>7560</xdr:rowOff>
    </xdr:to>
    <xdr:sp macro="" textlink="">
      <xdr:nvSpPr>
        <xdr:cNvPr id="1030" name="Check Box 326">
          <a:extLst>
            <a:ext uri="{FF2B5EF4-FFF2-40B4-BE49-F238E27FC236}">
              <a16:creationId xmlns:a16="http://schemas.microsoft.com/office/drawing/2014/main" id="{00000000-0008-0000-0100-00000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182880</xdr:colOff>
      <xdr:row>129</xdr:row>
      <xdr:rowOff>0</xdr:rowOff>
    </xdr:from>
    <xdr:to>
      <xdr:col>5</xdr:col>
      <xdr:colOff>190440</xdr:colOff>
      <xdr:row>130</xdr:row>
      <xdr:rowOff>0</xdr:rowOff>
    </xdr:to>
    <xdr:sp macro="" textlink="">
      <xdr:nvSpPr>
        <xdr:cNvPr id="1031" name="Check Box 327">
          <a:extLst>
            <a:ext uri="{FF2B5EF4-FFF2-40B4-BE49-F238E27FC236}">
              <a16:creationId xmlns:a16="http://schemas.microsoft.com/office/drawing/2014/main" id="{00000000-0008-0000-0100-00000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130</xdr:row>
      <xdr:rowOff>0</xdr:rowOff>
    </xdr:from>
    <xdr:to>
      <xdr:col>6</xdr:col>
      <xdr:colOff>-3960</xdr:colOff>
      <xdr:row>131</xdr:row>
      <xdr:rowOff>0</xdr:rowOff>
    </xdr:to>
    <xdr:sp macro="" textlink="">
      <xdr:nvSpPr>
        <xdr:cNvPr id="1032" name="Check Box 328">
          <a:extLst>
            <a:ext uri="{FF2B5EF4-FFF2-40B4-BE49-F238E27FC236}">
              <a16:creationId xmlns:a16="http://schemas.microsoft.com/office/drawing/2014/main" id="{00000000-0008-0000-0100-00000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131</xdr:row>
      <xdr:rowOff>0</xdr:rowOff>
    </xdr:from>
    <xdr:to>
      <xdr:col>6</xdr:col>
      <xdr:colOff>-11520</xdr:colOff>
      <xdr:row>132</xdr:row>
      <xdr:rowOff>0</xdr:rowOff>
    </xdr:to>
    <xdr:sp macro="" textlink="">
      <xdr:nvSpPr>
        <xdr:cNvPr id="1033" name="Check Box 329">
          <a:extLst>
            <a:ext uri="{FF2B5EF4-FFF2-40B4-BE49-F238E27FC236}">
              <a16:creationId xmlns:a16="http://schemas.microsoft.com/office/drawing/2014/main" id="{00000000-0008-0000-0100-00000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182880</xdr:colOff>
      <xdr:row>135</xdr:row>
      <xdr:rowOff>0</xdr:rowOff>
    </xdr:from>
    <xdr:to>
      <xdr:col>5</xdr:col>
      <xdr:colOff>194400</xdr:colOff>
      <xdr:row>136</xdr:row>
      <xdr:rowOff>0</xdr:rowOff>
    </xdr:to>
    <xdr:sp macro="" textlink="">
      <xdr:nvSpPr>
        <xdr:cNvPr id="1034" name="Check Box 330">
          <a:extLst>
            <a:ext uri="{FF2B5EF4-FFF2-40B4-BE49-F238E27FC236}">
              <a16:creationId xmlns:a16="http://schemas.microsoft.com/office/drawing/2014/main" id="{00000000-0008-0000-0100-00000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175320</xdr:colOff>
      <xdr:row>136</xdr:row>
      <xdr:rowOff>0</xdr:rowOff>
    </xdr:from>
    <xdr:to>
      <xdr:col>5</xdr:col>
      <xdr:colOff>182880</xdr:colOff>
      <xdr:row>137</xdr:row>
      <xdr:rowOff>7560</xdr:rowOff>
    </xdr:to>
    <xdr:sp macro="" textlink="">
      <xdr:nvSpPr>
        <xdr:cNvPr id="1035" name="Check Box 331">
          <a:extLst>
            <a:ext uri="{FF2B5EF4-FFF2-40B4-BE49-F238E27FC236}">
              <a16:creationId xmlns:a16="http://schemas.microsoft.com/office/drawing/2014/main" id="{00000000-0008-0000-0100-00000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175320</xdr:colOff>
      <xdr:row>137</xdr:row>
      <xdr:rowOff>0</xdr:rowOff>
    </xdr:from>
    <xdr:to>
      <xdr:col>5</xdr:col>
      <xdr:colOff>194400</xdr:colOff>
      <xdr:row>138</xdr:row>
      <xdr:rowOff>0</xdr:rowOff>
    </xdr:to>
    <xdr:sp macro="" textlink="">
      <xdr:nvSpPr>
        <xdr:cNvPr id="1036" name="Check Box 332">
          <a:extLst>
            <a:ext uri="{FF2B5EF4-FFF2-40B4-BE49-F238E27FC236}">
              <a16:creationId xmlns:a16="http://schemas.microsoft.com/office/drawing/2014/main" id="{00000000-0008-0000-0100-00000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138</xdr:row>
      <xdr:rowOff>0</xdr:rowOff>
    </xdr:from>
    <xdr:to>
      <xdr:col>6</xdr:col>
      <xdr:colOff>0</xdr:colOff>
      <xdr:row>139</xdr:row>
      <xdr:rowOff>0</xdr:rowOff>
    </xdr:to>
    <xdr:sp macro="" textlink="">
      <xdr:nvSpPr>
        <xdr:cNvPr id="1037" name="Check Box 333">
          <a:extLst>
            <a:ext uri="{FF2B5EF4-FFF2-40B4-BE49-F238E27FC236}">
              <a16:creationId xmlns:a16="http://schemas.microsoft.com/office/drawing/2014/main" id="{00000000-0008-0000-0100-00000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182880</xdr:colOff>
      <xdr:row>133</xdr:row>
      <xdr:rowOff>7560</xdr:rowOff>
    </xdr:from>
    <xdr:to>
      <xdr:col>5</xdr:col>
      <xdr:colOff>182880</xdr:colOff>
      <xdr:row>134</xdr:row>
      <xdr:rowOff>0</xdr:rowOff>
    </xdr:to>
    <xdr:sp macro="" textlink="">
      <xdr:nvSpPr>
        <xdr:cNvPr id="1038" name="Check Box 334">
          <a:extLst>
            <a:ext uri="{FF2B5EF4-FFF2-40B4-BE49-F238E27FC236}">
              <a16:creationId xmlns:a16="http://schemas.microsoft.com/office/drawing/2014/main" id="{00000000-0008-0000-0100-00000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134</xdr:row>
      <xdr:rowOff>0</xdr:rowOff>
    </xdr:from>
    <xdr:to>
      <xdr:col>6</xdr:col>
      <xdr:colOff>-11520</xdr:colOff>
      <xdr:row>135</xdr:row>
      <xdr:rowOff>3600</xdr:rowOff>
    </xdr:to>
    <xdr:sp macro="" textlink="">
      <xdr:nvSpPr>
        <xdr:cNvPr id="1039" name="Check Box 335">
          <a:extLst>
            <a:ext uri="{FF2B5EF4-FFF2-40B4-BE49-F238E27FC236}">
              <a16:creationId xmlns:a16="http://schemas.microsoft.com/office/drawing/2014/main" id="{00000000-0008-0000-0100-00000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182880</xdr:colOff>
      <xdr:row>132</xdr:row>
      <xdr:rowOff>0</xdr:rowOff>
    </xdr:from>
    <xdr:to>
      <xdr:col>5</xdr:col>
      <xdr:colOff>190440</xdr:colOff>
      <xdr:row>133</xdr:row>
      <xdr:rowOff>0</xdr:rowOff>
    </xdr:to>
    <xdr:sp macro="" textlink="">
      <xdr:nvSpPr>
        <xdr:cNvPr id="1040" name="Check Box 336">
          <a:extLst>
            <a:ext uri="{FF2B5EF4-FFF2-40B4-BE49-F238E27FC236}">
              <a16:creationId xmlns:a16="http://schemas.microsoft.com/office/drawing/2014/main" id="{00000000-0008-0000-0100-00001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1</xdr:col>
      <xdr:colOff>83880</xdr:colOff>
      <xdr:row>58</xdr:row>
      <xdr:rowOff>0</xdr:rowOff>
    </xdr:from>
    <xdr:to>
      <xdr:col>2</xdr:col>
      <xdr:colOff>144720</xdr:colOff>
      <xdr:row>61</xdr:row>
      <xdr:rowOff>22680</xdr:rowOff>
    </xdr:to>
    <xdr:sp macro="" textlink="">
      <xdr:nvSpPr>
        <xdr:cNvPr id="1041" name="Check Box 252">
          <a:extLst>
            <a:ext uri="{FF2B5EF4-FFF2-40B4-BE49-F238E27FC236}">
              <a16:creationId xmlns:a16="http://schemas.microsoft.com/office/drawing/2014/main" id="{00000000-0008-0000-0100-00001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36</xdr:col>
      <xdr:colOff>23040</xdr:colOff>
      <xdr:row>101</xdr:row>
      <xdr:rowOff>60840</xdr:rowOff>
    </xdr:from>
    <xdr:to>
      <xdr:col>37</xdr:col>
      <xdr:colOff>-73440</xdr:colOff>
      <xdr:row>102</xdr:row>
      <xdr:rowOff>-43920</xdr:rowOff>
    </xdr:to>
    <xdr:sp macro="" textlink="">
      <xdr:nvSpPr>
        <xdr:cNvPr id="1042" name="Check Box 337">
          <a:extLst>
            <a:ext uri="{FF2B5EF4-FFF2-40B4-BE49-F238E27FC236}">
              <a16:creationId xmlns:a16="http://schemas.microsoft.com/office/drawing/2014/main" id="{00000000-0008-0000-0100-00001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152280</xdr:colOff>
      <xdr:row>78</xdr:row>
      <xdr:rowOff>23040</xdr:rowOff>
    </xdr:from>
    <xdr:to>
      <xdr:col>2</xdr:col>
      <xdr:colOff>75960</xdr:colOff>
      <xdr:row>80</xdr:row>
      <xdr:rowOff>23040</xdr:rowOff>
    </xdr:to>
    <xdr:sp macro="" textlink="">
      <xdr:nvSpPr>
        <xdr:cNvPr id="1043" name="Check Box 257">
          <a:extLst>
            <a:ext uri="{FF2B5EF4-FFF2-40B4-BE49-F238E27FC236}">
              <a16:creationId xmlns:a16="http://schemas.microsoft.com/office/drawing/2014/main" id="{00000000-0008-0000-0100-00001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1</xdr:col>
      <xdr:colOff>182880</xdr:colOff>
      <xdr:row>98</xdr:row>
      <xdr:rowOff>7560</xdr:rowOff>
    </xdr:from>
    <xdr:to>
      <xdr:col>3</xdr:col>
      <xdr:colOff>60840</xdr:colOff>
      <xdr:row>99</xdr:row>
      <xdr:rowOff>-15120</xdr:rowOff>
    </xdr:to>
    <xdr:sp macro="" textlink="">
      <xdr:nvSpPr>
        <xdr:cNvPr id="1044" name="Check Box 338">
          <a:extLst>
            <a:ext uri="{FF2B5EF4-FFF2-40B4-BE49-F238E27FC236}">
              <a16:creationId xmlns:a16="http://schemas.microsoft.com/office/drawing/2014/main" id="{00000000-0008-0000-0100-00001404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xdr:from>
          <xdr:col>1</xdr:col>
          <xdr:colOff>160020</xdr:colOff>
          <xdr:row>98</xdr:row>
          <xdr:rowOff>106680</xdr:rowOff>
        </xdr:from>
        <xdr:to>
          <xdr:col>2</xdr:col>
          <xdr:colOff>15240</xdr:colOff>
          <xdr:row>99</xdr:row>
          <xdr:rowOff>30480</xdr:rowOff>
        </xdr:to>
        <xdr:sp macro="" textlink="">
          <xdr:nvSpPr>
            <xdr:cNvPr id="2092" name="Check Box 220"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62</xdr:row>
          <xdr:rowOff>160020</xdr:rowOff>
        </xdr:from>
        <xdr:to>
          <xdr:col>3</xdr:col>
          <xdr:colOff>152400</xdr:colOff>
          <xdr:row>63</xdr:row>
          <xdr:rowOff>190500</xdr:rowOff>
        </xdr:to>
        <xdr:sp macro="" textlink="">
          <xdr:nvSpPr>
            <xdr:cNvPr id="2091" name="Check Box 25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68580</xdr:colOff>
          <xdr:row>69</xdr:row>
          <xdr:rowOff>15240</xdr:rowOff>
        </xdr:from>
        <xdr:to>
          <xdr:col>3</xdr:col>
          <xdr:colOff>152400</xdr:colOff>
          <xdr:row>70</xdr:row>
          <xdr:rowOff>15240</xdr:rowOff>
        </xdr:to>
        <xdr:sp macro="" textlink="">
          <xdr:nvSpPr>
            <xdr:cNvPr id="2090" name="Check Box 254"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129540</xdr:colOff>
          <xdr:row>71</xdr:row>
          <xdr:rowOff>228600</xdr:rowOff>
        </xdr:from>
        <xdr:to>
          <xdr:col>7</xdr:col>
          <xdr:colOff>182880</xdr:colOff>
          <xdr:row>72</xdr:row>
          <xdr:rowOff>137160</xdr:rowOff>
        </xdr:to>
        <xdr:sp macro="" textlink="">
          <xdr:nvSpPr>
            <xdr:cNvPr id="2089" name="Check Box 255"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129540</xdr:colOff>
          <xdr:row>74</xdr:row>
          <xdr:rowOff>0</xdr:rowOff>
        </xdr:from>
        <xdr:to>
          <xdr:col>8</xdr:col>
          <xdr:colOff>7620</xdr:colOff>
          <xdr:row>75</xdr:row>
          <xdr:rowOff>137160</xdr:rowOff>
        </xdr:to>
        <xdr:sp macro="" textlink="">
          <xdr:nvSpPr>
            <xdr:cNvPr id="2088" name="Check Box 256"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81</xdr:row>
          <xdr:rowOff>22860</xdr:rowOff>
        </xdr:from>
        <xdr:to>
          <xdr:col>2</xdr:col>
          <xdr:colOff>45720</xdr:colOff>
          <xdr:row>82</xdr:row>
          <xdr:rowOff>7620</xdr:rowOff>
        </xdr:to>
        <xdr:sp macro="" textlink="">
          <xdr:nvSpPr>
            <xdr:cNvPr id="2087" name="Check Box 258"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152400</xdr:colOff>
          <xdr:row>83</xdr:row>
          <xdr:rowOff>45720</xdr:rowOff>
        </xdr:from>
        <xdr:to>
          <xdr:col>7</xdr:col>
          <xdr:colOff>60960</xdr:colOff>
          <xdr:row>84</xdr:row>
          <xdr:rowOff>30480</xdr:rowOff>
        </xdr:to>
        <xdr:sp macro="" textlink="">
          <xdr:nvSpPr>
            <xdr:cNvPr id="2086" name="Check Box 259"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106680</xdr:rowOff>
        </xdr:from>
        <xdr:to>
          <xdr:col>7</xdr:col>
          <xdr:colOff>60960</xdr:colOff>
          <xdr:row>85</xdr:row>
          <xdr:rowOff>83820</xdr:rowOff>
        </xdr:to>
        <xdr:sp macro="" textlink="">
          <xdr:nvSpPr>
            <xdr:cNvPr id="2085" name="Check Box 260"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99060</xdr:rowOff>
        </xdr:from>
        <xdr:to>
          <xdr:col>7</xdr:col>
          <xdr:colOff>45720</xdr:colOff>
          <xdr:row>86</xdr:row>
          <xdr:rowOff>91440</xdr:rowOff>
        </xdr:to>
        <xdr:sp macro="" textlink="">
          <xdr:nvSpPr>
            <xdr:cNvPr id="2084" name="Check Box 261"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152400</xdr:colOff>
          <xdr:row>94</xdr:row>
          <xdr:rowOff>182880</xdr:rowOff>
        </xdr:from>
        <xdr:to>
          <xdr:col>3</xdr:col>
          <xdr:colOff>15240</xdr:colOff>
          <xdr:row>96</xdr:row>
          <xdr:rowOff>15240</xdr:rowOff>
        </xdr:to>
        <xdr:sp macro="" textlink="">
          <xdr:nvSpPr>
            <xdr:cNvPr id="2083" name="Check Box 262"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xdr:colOff>
          <xdr:row>96</xdr:row>
          <xdr:rowOff>0</xdr:rowOff>
        </xdr:from>
        <xdr:to>
          <xdr:col>2</xdr:col>
          <xdr:colOff>137160</xdr:colOff>
          <xdr:row>97</xdr:row>
          <xdr:rowOff>0</xdr:rowOff>
        </xdr:to>
        <xdr:sp macro="" textlink="">
          <xdr:nvSpPr>
            <xdr:cNvPr id="2082" name="Check Box 263"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xdr:colOff>
          <xdr:row>96</xdr:row>
          <xdr:rowOff>152400</xdr:rowOff>
        </xdr:from>
        <xdr:to>
          <xdr:col>3</xdr:col>
          <xdr:colOff>53340</xdr:colOff>
          <xdr:row>98</xdr:row>
          <xdr:rowOff>15240</xdr:rowOff>
        </xdr:to>
        <xdr:sp macro="" textlink="">
          <xdr:nvSpPr>
            <xdr:cNvPr id="2081" name="Check Box 264"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129540</xdr:colOff>
          <xdr:row>111</xdr:row>
          <xdr:rowOff>0</xdr:rowOff>
        </xdr:from>
        <xdr:to>
          <xdr:col>5</xdr:col>
          <xdr:colOff>137160</xdr:colOff>
          <xdr:row>112</xdr:row>
          <xdr:rowOff>0</xdr:rowOff>
        </xdr:to>
        <xdr:sp macro="" textlink="">
          <xdr:nvSpPr>
            <xdr:cNvPr id="2080" name="Check Box 309"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112</xdr:row>
          <xdr:rowOff>15240</xdr:rowOff>
        </xdr:from>
        <xdr:to>
          <xdr:col>5</xdr:col>
          <xdr:colOff>129540</xdr:colOff>
          <xdr:row>113</xdr:row>
          <xdr:rowOff>0</xdr:rowOff>
        </xdr:to>
        <xdr:sp macro="" textlink="">
          <xdr:nvSpPr>
            <xdr:cNvPr id="2079" name="Check Box 310"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113</xdr:row>
          <xdr:rowOff>0</xdr:rowOff>
        </xdr:from>
        <xdr:to>
          <xdr:col>5</xdr:col>
          <xdr:colOff>137160</xdr:colOff>
          <xdr:row>114</xdr:row>
          <xdr:rowOff>7620</xdr:rowOff>
        </xdr:to>
        <xdr:sp macro="" textlink="">
          <xdr:nvSpPr>
            <xdr:cNvPr id="2078" name="Check Box 311"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113</xdr:row>
          <xdr:rowOff>175260</xdr:rowOff>
        </xdr:from>
        <xdr:to>
          <xdr:col>5</xdr:col>
          <xdr:colOff>137160</xdr:colOff>
          <xdr:row>114</xdr:row>
          <xdr:rowOff>152400</xdr:rowOff>
        </xdr:to>
        <xdr:sp macro="" textlink="">
          <xdr:nvSpPr>
            <xdr:cNvPr id="2077" name="Check Box 312"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116</xdr:row>
          <xdr:rowOff>0</xdr:rowOff>
        </xdr:from>
        <xdr:to>
          <xdr:col>6</xdr:col>
          <xdr:colOff>7620</xdr:colOff>
          <xdr:row>117</xdr:row>
          <xdr:rowOff>0</xdr:rowOff>
        </xdr:to>
        <xdr:sp macro="" textlink="">
          <xdr:nvSpPr>
            <xdr:cNvPr id="2076" name="Check Box 313"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115</xdr:row>
          <xdr:rowOff>7620</xdr:rowOff>
        </xdr:from>
        <xdr:to>
          <xdr:col>5</xdr:col>
          <xdr:colOff>152400</xdr:colOff>
          <xdr:row>116</xdr:row>
          <xdr:rowOff>0</xdr:rowOff>
        </xdr:to>
        <xdr:sp macro="" textlink="">
          <xdr:nvSpPr>
            <xdr:cNvPr id="2075" name="Check Box 314"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117</xdr:row>
          <xdr:rowOff>0</xdr:rowOff>
        </xdr:from>
        <xdr:to>
          <xdr:col>5</xdr:col>
          <xdr:colOff>152400</xdr:colOff>
          <xdr:row>118</xdr:row>
          <xdr:rowOff>0</xdr:rowOff>
        </xdr:to>
        <xdr:sp macro="" textlink="">
          <xdr:nvSpPr>
            <xdr:cNvPr id="2074" name="Check Box 315"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118</xdr:row>
          <xdr:rowOff>0</xdr:rowOff>
        </xdr:from>
        <xdr:to>
          <xdr:col>6</xdr:col>
          <xdr:colOff>0</xdr:colOff>
          <xdr:row>119</xdr:row>
          <xdr:rowOff>0</xdr:rowOff>
        </xdr:to>
        <xdr:sp macro="" textlink="">
          <xdr:nvSpPr>
            <xdr:cNvPr id="2073" name="Check Box 316"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119</xdr:row>
          <xdr:rowOff>0</xdr:rowOff>
        </xdr:from>
        <xdr:to>
          <xdr:col>5</xdr:col>
          <xdr:colOff>137160</xdr:colOff>
          <xdr:row>120</xdr:row>
          <xdr:rowOff>0</xdr:rowOff>
        </xdr:to>
        <xdr:sp macro="" textlink="">
          <xdr:nvSpPr>
            <xdr:cNvPr id="2072" name="Check Box 317"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120</xdr:row>
          <xdr:rowOff>7620</xdr:rowOff>
        </xdr:from>
        <xdr:to>
          <xdr:col>5</xdr:col>
          <xdr:colOff>144780</xdr:colOff>
          <xdr:row>121</xdr:row>
          <xdr:rowOff>0</xdr:rowOff>
        </xdr:to>
        <xdr:sp macro="" textlink="">
          <xdr:nvSpPr>
            <xdr:cNvPr id="2071" name="Check Box 318"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121</xdr:row>
          <xdr:rowOff>0</xdr:rowOff>
        </xdr:from>
        <xdr:to>
          <xdr:col>6</xdr:col>
          <xdr:colOff>7620</xdr:colOff>
          <xdr:row>122</xdr:row>
          <xdr:rowOff>38100</xdr:rowOff>
        </xdr:to>
        <xdr:sp macro="" textlink="">
          <xdr:nvSpPr>
            <xdr:cNvPr id="2070" name="Check Box 319"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121</xdr:row>
          <xdr:rowOff>228600</xdr:rowOff>
        </xdr:from>
        <xdr:to>
          <xdr:col>5</xdr:col>
          <xdr:colOff>137160</xdr:colOff>
          <xdr:row>122</xdr:row>
          <xdr:rowOff>175260</xdr:rowOff>
        </xdr:to>
        <xdr:sp macro="" textlink="">
          <xdr:nvSpPr>
            <xdr:cNvPr id="2069" name="Check Box 320"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123</xdr:row>
          <xdr:rowOff>0</xdr:rowOff>
        </xdr:from>
        <xdr:to>
          <xdr:col>5</xdr:col>
          <xdr:colOff>152400</xdr:colOff>
          <xdr:row>124</xdr:row>
          <xdr:rowOff>0</xdr:rowOff>
        </xdr:to>
        <xdr:sp macro="" textlink="">
          <xdr:nvSpPr>
            <xdr:cNvPr id="2068" name="Check Box 321"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124</xdr:row>
          <xdr:rowOff>0</xdr:rowOff>
        </xdr:from>
        <xdr:to>
          <xdr:col>6</xdr:col>
          <xdr:colOff>0</xdr:colOff>
          <xdr:row>125</xdr:row>
          <xdr:rowOff>7620</xdr:rowOff>
        </xdr:to>
        <xdr:sp macro="" textlink="">
          <xdr:nvSpPr>
            <xdr:cNvPr id="2067" name="Check Box 322"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125</xdr:row>
          <xdr:rowOff>0</xdr:rowOff>
        </xdr:from>
        <xdr:to>
          <xdr:col>5</xdr:col>
          <xdr:colOff>152400</xdr:colOff>
          <xdr:row>126</xdr:row>
          <xdr:rowOff>0</xdr:rowOff>
        </xdr:to>
        <xdr:sp macro="" textlink="">
          <xdr:nvSpPr>
            <xdr:cNvPr id="2066" name="Check Box 323"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125</xdr:row>
          <xdr:rowOff>175260</xdr:rowOff>
        </xdr:from>
        <xdr:to>
          <xdr:col>5</xdr:col>
          <xdr:colOff>152400</xdr:colOff>
          <xdr:row>126</xdr:row>
          <xdr:rowOff>182880</xdr:rowOff>
        </xdr:to>
        <xdr:sp macro="" textlink="">
          <xdr:nvSpPr>
            <xdr:cNvPr id="2065" name="Check Box 324"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127</xdr:row>
          <xdr:rowOff>0</xdr:rowOff>
        </xdr:from>
        <xdr:to>
          <xdr:col>6</xdr:col>
          <xdr:colOff>7620</xdr:colOff>
          <xdr:row>128</xdr:row>
          <xdr:rowOff>0</xdr:rowOff>
        </xdr:to>
        <xdr:sp macro="" textlink="">
          <xdr:nvSpPr>
            <xdr:cNvPr id="2064" name="Check Box 325"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127</xdr:row>
          <xdr:rowOff>182880</xdr:rowOff>
        </xdr:from>
        <xdr:to>
          <xdr:col>5</xdr:col>
          <xdr:colOff>152400</xdr:colOff>
          <xdr:row>129</xdr:row>
          <xdr:rowOff>7620</xdr:rowOff>
        </xdr:to>
        <xdr:sp macro="" textlink="">
          <xdr:nvSpPr>
            <xdr:cNvPr id="2063" name="Check Box 326"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129</xdr:row>
          <xdr:rowOff>0</xdr:rowOff>
        </xdr:from>
        <xdr:to>
          <xdr:col>5</xdr:col>
          <xdr:colOff>152400</xdr:colOff>
          <xdr:row>130</xdr:row>
          <xdr:rowOff>0</xdr:rowOff>
        </xdr:to>
        <xdr:sp macro="" textlink="">
          <xdr:nvSpPr>
            <xdr:cNvPr id="2062" name="Check Box 327"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0</xdr:rowOff>
        </xdr:from>
        <xdr:to>
          <xdr:col>6</xdr:col>
          <xdr:colOff>0</xdr:colOff>
          <xdr:row>131</xdr:row>
          <xdr:rowOff>0</xdr:rowOff>
        </xdr:to>
        <xdr:sp macro="" textlink="">
          <xdr:nvSpPr>
            <xdr:cNvPr id="2061" name="Check Box 328"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6</xdr:col>
          <xdr:colOff>7620</xdr:colOff>
          <xdr:row>132</xdr:row>
          <xdr:rowOff>0</xdr:rowOff>
        </xdr:to>
        <xdr:sp macro="" textlink="">
          <xdr:nvSpPr>
            <xdr:cNvPr id="2060" name="Check Box 329"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135</xdr:row>
          <xdr:rowOff>0</xdr:rowOff>
        </xdr:from>
        <xdr:to>
          <xdr:col>5</xdr:col>
          <xdr:colOff>152400</xdr:colOff>
          <xdr:row>136</xdr:row>
          <xdr:rowOff>0</xdr:rowOff>
        </xdr:to>
        <xdr:sp macro="" textlink="">
          <xdr:nvSpPr>
            <xdr:cNvPr id="2059" name="Check Box 330"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136</xdr:row>
          <xdr:rowOff>0</xdr:rowOff>
        </xdr:from>
        <xdr:to>
          <xdr:col>5</xdr:col>
          <xdr:colOff>144780</xdr:colOff>
          <xdr:row>137</xdr:row>
          <xdr:rowOff>7620</xdr:rowOff>
        </xdr:to>
        <xdr:sp macro="" textlink="">
          <xdr:nvSpPr>
            <xdr:cNvPr id="2058" name="Check Box 331"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137</xdr:row>
          <xdr:rowOff>0</xdr:rowOff>
        </xdr:from>
        <xdr:to>
          <xdr:col>5</xdr:col>
          <xdr:colOff>152400</xdr:colOff>
          <xdr:row>138</xdr:row>
          <xdr:rowOff>0</xdr:rowOff>
        </xdr:to>
        <xdr:sp macro="" textlink="">
          <xdr:nvSpPr>
            <xdr:cNvPr id="2057" name="Check Box 332"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138</xdr:row>
          <xdr:rowOff>0</xdr:rowOff>
        </xdr:from>
        <xdr:to>
          <xdr:col>6</xdr:col>
          <xdr:colOff>0</xdr:colOff>
          <xdr:row>139</xdr:row>
          <xdr:rowOff>0</xdr:rowOff>
        </xdr:to>
        <xdr:sp macro="" textlink="">
          <xdr:nvSpPr>
            <xdr:cNvPr id="2056" name="Check Box 333"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133</xdr:row>
          <xdr:rowOff>7620</xdr:rowOff>
        </xdr:from>
        <xdr:to>
          <xdr:col>5</xdr:col>
          <xdr:colOff>144780</xdr:colOff>
          <xdr:row>134</xdr:row>
          <xdr:rowOff>0</xdr:rowOff>
        </xdr:to>
        <xdr:sp macro="" textlink="">
          <xdr:nvSpPr>
            <xdr:cNvPr id="2055" name="Check Box 334"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6</xdr:col>
          <xdr:colOff>7620</xdr:colOff>
          <xdr:row>135</xdr:row>
          <xdr:rowOff>0</xdr:rowOff>
        </xdr:to>
        <xdr:sp macro="" textlink="">
          <xdr:nvSpPr>
            <xdr:cNvPr id="2054" name="Check Box 335"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132</xdr:row>
          <xdr:rowOff>0</xdr:rowOff>
        </xdr:from>
        <xdr:to>
          <xdr:col>5</xdr:col>
          <xdr:colOff>152400</xdr:colOff>
          <xdr:row>133</xdr:row>
          <xdr:rowOff>0</xdr:rowOff>
        </xdr:to>
        <xdr:sp macro="" textlink="">
          <xdr:nvSpPr>
            <xdr:cNvPr id="2053" name="Check Box 336"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68580</xdr:colOff>
          <xdr:row>58</xdr:row>
          <xdr:rowOff>0</xdr:rowOff>
        </xdr:from>
        <xdr:to>
          <xdr:col>2</xdr:col>
          <xdr:colOff>114300</xdr:colOff>
          <xdr:row>61</xdr:row>
          <xdr:rowOff>15240</xdr:rowOff>
        </xdr:to>
        <xdr:sp macro="" textlink="">
          <xdr:nvSpPr>
            <xdr:cNvPr id="2052" name="Check Box 252"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15240</xdr:colOff>
          <xdr:row>101</xdr:row>
          <xdr:rowOff>45720</xdr:rowOff>
        </xdr:from>
        <xdr:to>
          <xdr:col>37</xdr:col>
          <xdr:colOff>60960</xdr:colOff>
          <xdr:row>102</xdr:row>
          <xdr:rowOff>38100</xdr:rowOff>
        </xdr:to>
        <xdr:sp macro="" textlink="">
          <xdr:nvSpPr>
            <xdr:cNvPr id="2051" name="Check Box 337"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121920</xdr:colOff>
          <xdr:row>78</xdr:row>
          <xdr:rowOff>15240</xdr:rowOff>
        </xdr:from>
        <xdr:to>
          <xdr:col>2</xdr:col>
          <xdr:colOff>60960</xdr:colOff>
          <xdr:row>80</xdr:row>
          <xdr:rowOff>15240</xdr:rowOff>
        </xdr:to>
        <xdr:sp macro="" textlink="">
          <xdr:nvSpPr>
            <xdr:cNvPr id="2050" name="Check Box 257"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xdr:colOff>
          <xdr:row>98</xdr:row>
          <xdr:rowOff>7620</xdr:rowOff>
        </xdr:from>
        <xdr:to>
          <xdr:col>3</xdr:col>
          <xdr:colOff>45720</xdr:colOff>
          <xdr:row>99</xdr:row>
          <xdr:rowOff>15240</xdr:rowOff>
        </xdr:to>
        <xdr:sp macro="" textlink="">
          <xdr:nvSpPr>
            <xdr:cNvPr id="2049" name="Check Box 338"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495360</xdr:colOff>
      <xdr:row>1</xdr:row>
      <xdr:rowOff>93600</xdr:rowOff>
    </xdr:from>
    <xdr:to>
      <xdr:col>42</xdr:col>
      <xdr:colOff>414360</xdr:colOff>
      <xdr:row>5</xdr:row>
      <xdr:rowOff>285480</xdr:rowOff>
    </xdr:to>
    <xdr:grpSp>
      <xdr:nvGrpSpPr>
        <xdr:cNvPr id="51" name="グループ化 2">
          <a:extLst>
            <a:ext uri="{FF2B5EF4-FFF2-40B4-BE49-F238E27FC236}">
              <a16:creationId xmlns:a16="http://schemas.microsoft.com/office/drawing/2014/main" id="{00000000-0008-0000-0200-000033000000}"/>
            </a:ext>
          </a:extLst>
        </xdr:cNvPr>
        <xdr:cNvGrpSpPr/>
      </xdr:nvGrpSpPr>
      <xdr:grpSpPr>
        <a:xfrm>
          <a:off x="19438680" y="444120"/>
          <a:ext cx="6045480" cy="1212960"/>
          <a:chOff x="19599840" y="436680"/>
          <a:chExt cx="6121080" cy="1211040"/>
        </a:xfrm>
      </xdr:grpSpPr>
      <xdr:sp macro="" textlink="">
        <xdr:nvSpPr>
          <xdr:cNvPr id="52" name="正方形/長方形 4">
            <a:extLst>
              <a:ext uri="{FF2B5EF4-FFF2-40B4-BE49-F238E27FC236}">
                <a16:creationId xmlns:a16="http://schemas.microsoft.com/office/drawing/2014/main" id="{00000000-0008-0000-0200-000034000000}"/>
              </a:ext>
            </a:extLst>
          </xdr:cNvPr>
          <xdr:cNvSpPr/>
        </xdr:nvSpPr>
        <xdr:spPr>
          <a:xfrm>
            <a:off x="19599840" y="436680"/>
            <a:ext cx="6121080" cy="1211040"/>
          </a:xfrm>
          <a:prstGeom prst="rect">
            <a:avLst/>
          </a:prstGeom>
          <a:solidFill>
            <a:srgbClr val="FFFFFF"/>
          </a:solidFill>
          <a:ln w="76200">
            <a:solidFill>
              <a:srgbClr val="000000"/>
            </a:solidFill>
            <a:round/>
          </a:ln>
        </xdr:spPr>
        <xdr:style>
          <a:lnRef idx="2">
            <a:schemeClr val="accent6"/>
          </a:lnRef>
          <a:fillRef idx="1">
            <a:schemeClr val="lt1"/>
          </a:fillRef>
          <a:effectRef idx="0">
            <a:schemeClr val="accent6"/>
          </a:effectRef>
          <a:fontRef idx="minor"/>
        </xdr:style>
        <xdr:txBody>
          <a:bodyPr vertOverflow="clip" lIns="18360" tIns="0" rIns="0" bIns="0" anchor="ctr" upright="1">
            <a:noAutofit/>
          </a:bodyPr>
          <a:lstStyle/>
          <a:p>
            <a:pPr>
              <a:lnSpc>
                <a:spcPct val="100000"/>
              </a:lnSpc>
            </a:pPr>
            <a:r>
              <a:rPr lang="en-US" sz="1600" b="1" u="none" strike="noStrike">
                <a:solidFill>
                  <a:schemeClr val="dk1"/>
                </a:solidFill>
                <a:effectLst/>
                <a:uFillTx/>
                <a:latin typeface="Calibri"/>
              </a:rPr>
              <a:t>  【</a:t>
            </a:r>
            <a:r>
              <a:rPr lang="ja-JP" sz="1600" b="1" u="none" strike="noStrike">
                <a:solidFill>
                  <a:schemeClr val="dk1"/>
                </a:solidFill>
                <a:effectLst/>
                <a:uFillTx/>
                <a:latin typeface="Calibri"/>
              </a:rPr>
              <a:t>記入上の注意】</a:t>
            </a:r>
            <a:endParaRPr lang="en-US" sz="1600" b="0" u="none" strike="noStrike">
              <a:effectLst/>
              <a:uFillTx/>
              <a:latin typeface="游明朝"/>
            </a:endParaRPr>
          </a:p>
          <a:p>
            <a:pPr>
              <a:lnSpc>
                <a:spcPct val="100000"/>
              </a:lnSpc>
            </a:pPr>
            <a:r>
              <a:rPr lang="ja-JP" sz="1600" b="1" u="none" strike="noStrike">
                <a:solidFill>
                  <a:schemeClr val="dk1"/>
                </a:solidFill>
                <a:effectLst/>
                <a:uFillTx/>
                <a:latin typeface="Calibri"/>
              </a:rPr>
              <a:t>　・ 記入箇所は   　　　　　 　                                      のセルだけです。</a:t>
            </a:r>
            <a:endParaRPr lang="en-US" sz="1600" b="0" u="none" strike="noStrike">
              <a:effectLst/>
              <a:uFillTx/>
              <a:latin typeface="游明朝"/>
            </a:endParaRPr>
          </a:p>
          <a:p>
            <a:pPr>
              <a:lnSpc>
                <a:spcPct val="100000"/>
              </a:lnSpc>
            </a:pPr>
            <a:r>
              <a:rPr lang="ja-JP" sz="1600" b="1" u="none" strike="noStrike">
                <a:solidFill>
                  <a:schemeClr val="dk1"/>
                </a:solidFill>
                <a:effectLst/>
                <a:uFillTx/>
                <a:latin typeface="Calibri"/>
              </a:rPr>
              <a:t>　　空欄が残っているとエラーになります。</a:t>
            </a:r>
            <a:endParaRPr lang="en-US" sz="1600" b="0" u="none" strike="noStrike">
              <a:effectLst/>
              <a:uFillTx/>
              <a:latin typeface="游明朝"/>
            </a:endParaRPr>
          </a:p>
        </xdr:txBody>
      </xdr:sp>
      <xdr:sp macro="" textlink="">
        <xdr:nvSpPr>
          <xdr:cNvPr id="53" name="正方形/長方形 6">
            <a:extLst>
              <a:ext uri="{FF2B5EF4-FFF2-40B4-BE49-F238E27FC236}">
                <a16:creationId xmlns:a16="http://schemas.microsoft.com/office/drawing/2014/main" id="{00000000-0008-0000-0200-000035000000}"/>
              </a:ext>
            </a:extLst>
          </xdr:cNvPr>
          <xdr:cNvSpPr/>
        </xdr:nvSpPr>
        <xdr:spPr>
          <a:xfrm>
            <a:off x="21019320" y="898920"/>
            <a:ext cx="959040" cy="273600"/>
          </a:xfrm>
          <a:prstGeom prst="rect">
            <a:avLst/>
          </a:prstGeom>
          <a:solidFill>
            <a:srgbClr val="FFE5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ja-JP" sz="1600" b="1" u="none" strike="noStrike">
                <a:effectLst/>
                <a:uFillTx/>
                <a:latin typeface="游明朝"/>
              </a:rPr>
              <a:t>ピンク色</a:t>
            </a:r>
            <a:endParaRPr lang="en-US" sz="1600" b="0" u="none" strike="noStrike">
              <a:effectLst/>
              <a:uFillTx/>
              <a:latin typeface="游明朝"/>
            </a:endParaRPr>
          </a:p>
        </xdr:txBody>
      </xdr:sp>
    </xdr:grpSp>
    <xdr:clientData/>
  </xdr:twoCellAnchor>
  <xdr:twoCellAnchor>
    <xdr:from>
      <xdr:col>37</xdr:col>
      <xdr:colOff>3960</xdr:colOff>
      <xdr:row>3</xdr:row>
      <xdr:rowOff>26280</xdr:rowOff>
    </xdr:from>
    <xdr:to>
      <xdr:col>37</xdr:col>
      <xdr:colOff>128880</xdr:colOff>
      <xdr:row>4</xdr:row>
      <xdr:rowOff>36720</xdr:rowOff>
    </xdr:to>
    <xdr:sp macro="" textlink="">
      <xdr:nvSpPr>
        <xdr:cNvPr id="54" name="正方形/長方形 1">
          <a:extLst>
            <a:ext uri="{FF2B5EF4-FFF2-40B4-BE49-F238E27FC236}">
              <a16:creationId xmlns:a16="http://schemas.microsoft.com/office/drawing/2014/main" id="{00000000-0008-0000-0200-000036000000}"/>
            </a:ext>
          </a:extLst>
        </xdr:cNvPr>
        <xdr:cNvSpPr/>
      </xdr:nvSpPr>
      <xdr:spPr>
        <a:xfrm>
          <a:off x="19838160" y="797760"/>
          <a:ext cx="124920" cy="277200"/>
        </a:xfrm>
        <a:prstGeom prst="rect">
          <a:avLst/>
        </a:prstGeom>
        <a:solidFill>
          <a:srgbClr val="FDEADA"/>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ja-JP" sz="1600" b="1" u="none" strike="noStrike">
              <a:effectLst/>
              <a:uFillTx/>
              <a:latin typeface="游明朝"/>
            </a:rPr>
            <a:t>オレンジ色</a:t>
          </a:r>
          <a:endParaRPr lang="en-US" sz="1600" b="0" u="none" strike="noStrike">
            <a:effectLst/>
            <a:uFillTx/>
            <a:latin typeface="游明朝"/>
          </a:endParaRPr>
        </a:p>
      </xdr:txBody>
    </xdr:sp>
    <xdr:clientData/>
  </xdr:twoCellAnchor>
  <xdr:twoCellAnchor>
    <xdr:from>
      <xdr:col>38</xdr:col>
      <xdr:colOff>1602720</xdr:colOff>
      <xdr:row>3</xdr:row>
      <xdr:rowOff>134640</xdr:rowOff>
    </xdr:from>
    <xdr:to>
      <xdr:col>39</xdr:col>
      <xdr:colOff>1019160</xdr:colOff>
      <xdr:row>4</xdr:row>
      <xdr:rowOff>145440</xdr:rowOff>
    </xdr:to>
    <xdr:sp macro="" textlink="">
      <xdr:nvSpPr>
        <xdr:cNvPr id="55" name="正方形/長方形 3">
          <a:extLst>
            <a:ext uri="{FF2B5EF4-FFF2-40B4-BE49-F238E27FC236}">
              <a16:creationId xmlns:a16="http://schemas.microsoft.com/office/drawing/2014/main" id="{00000000-0008-0000-0200-000037000000}"/>
            </a:ext>
          </a:extLst>
        </xdr:cNvPr>
        <xdr:cNvSpPr/>
      </xdr:nvSpPr>
      <xdr:spPr>
        <a:xfrm>
          <a:off x="22190040" y="906120"/>
          <a:ext cx="1147320" cy="277560"/>
        </a:xfrm>
        <a:prstGeom prst="rect">
          <a:avLst/>
        </a:prstGeom>
        <a:solidFill>
          <a:srgbClr val="FDEADA"/>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ja-JP" sz="1600" b="1" u="none" strike="noStrike">
              <a:effectLst/>
              <a:uFillTx/>
              <a:latin typeface="游明朝"/>
            </a:rPr>
            <a:t>オレンジ色</a:t>
          </a:r>
          <a:endParaRPr lang="en-US" sz="1600" b="0" u="none" strike="noStrike">
            <a:effectLst/>
            <a:uFillTx/>
            <a:latin typeface="游明朝"/>
          </a:endParaRPr>
        </a:p>
      </xdr:txBody>
    </xdr:sp>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38"/>
  <sheetViews>
    <sheetView showGridLines="0" tabSelected="1" view="pageBreakPreview" topLeftCell="A46" zoomScaleNormal="100" workbookViewId="0">
      <selection activeCell="Q2" sqref="Q2"/>
    </sheetView>
  </sheetViews>
  <sheetFormatPr defaultColWidth="9" defaultRowHeight="19.5" customHeight="1"/>
  <cols>
    <col min="1" max="1" width="4.6640625" customWidth="1"/>
    <col min="2" max="2" width="11" customWidth="1"/>
    <col min="3" max="12" width="2.6640625" style="15" customWidth="1"/>
    <col min="13" max="17" width="2.77734375" style="16" customWidth="1"/>
    <col min="18" max="22" width="2.6640625" style="16" customWidth="1"/>
    <col min="23" max="23" width="14.109375" style="16" customWidth="1"/>
    <col min="24" max="24" width="25" style="16" customWidth="1"/>
    <col min="25" max="25" width="30.77734375" style="16" customWidth="1"/>
    <col min="26" max="26" width="8.6640625" customWidth="1"/>
    <col min="27" max="27" width="9.109375" customWidth="1"/>
    <col min="28" max="28" width="7.6640625" customWidth="1"/>
    <col min="29" max="29" width="9" hidden="1"/>
  </cols>
  <sheetData>
    <row r="1" spans="1:29" ht="19.5" customHeight="1">
      <c r="A1" s="17" t="s">
        <v>0</v>
      </c>
      <c r="C1"/>
      <c r="D1"/>
      <c r="E1"/>
      <c r="F1"/>
      <c r="G1"/>
      <c r="H1"/>
      <c r="I1"/>
      <c r="J1"/>
      <c r="K1"/>
      <c r="L1"/>
      <c r="M1"/>
      <c r="N1"/>
      <c r="O1"/>
      <c r="P1"/>
      <c r="Q1"/>
      <c r="R1"/>
      <c r="S1"/>
      <c r="T1"/>
      <c r="U1"/>
      <c r="V1"/>
      <c r="W1"/>
      <c r="X1"/>
      <c r="Y1"/>
      <c r="AC1" t="s">
        <v>1</v>
      </c>
    </row>
    <row r="2" spans="1:29" ht="24" customHeight="1">
      <c r="A2" s="18"/>
      <c r="C2"/>
      <c r="D2"/>
      <c r="E2"/>
      <c r="F2"/>
      <c r="G2"/>
      <c r="H2"/>
      <c r="I2"/>
      <c r="J2"/>
      <c r="K2"/>
      <c r="L2"/>
      <c r="M2"/>
      <c r="N2"/>
      <c r="O2"/>
      <c r="P2"/>
      <c r="Q2"/>
      <c r="R2"/>
      <c r="S2"/>
      <c r="T2"/>
      <c r="U2"/>
      <c r="V2"/>
      <c r="W2"/>
      <c r="X2"/>
      <c r="Y2"/>
    </row>
    <row r="3" spans="1:29" s="19" customFormat="1" ht="39.75" customHeight="1">
      <c r="A3" s="14" t="s">
        <v>2</v>
      </c>
      <c r="B3" s="14"/>
      <c r="C3" s="14"/>
      <c r="D3" s="14"/>
      <c r="E3" s="14"/>
      <c r="F3" s="14"/>
      <c r="G3" s="14"/>
      <c r="H3" s="14"/>
      <c r="I3" s="14"/>
      <c r="J3" s="14"/>
      <c r="K3" s="14"/>
      <c r="L3" s="14"/>
      <c r="M3" s="14"/>
      <c r="N3" s="14"/>
      <c r="O3" s="14"/>
      <c r="P3" s="14"/>
      <c r="Q3" s="14"/>
      <c r="R3" s="14"/>
      <c r="S3" s="14"/>
      <c r="T3" s="14"/>
      <c r="U3" s="14"/>
      <c r="V3" s="14"/>
      <c r="W3" s="14"/>
      <c r="X3" s="14"/>
      <c r="Y3" s="14"/>
      <c r="Z3" s="14"/>
      <c r="AA3" s="14"/>
    </row>
    <row r="4" spans="1:29" s="19" customFormat="1" ht="30.75" customHeight="1">
      <c r="A4" s="13" t="s">
        <v>3</v>
      </c>
      <c r="B4" s="13"/>
      <c r="C4" s="13"/>
      <c r="D4" s="13"/>
      <c r="E4" s="13"/>
      <c r="F4" s="13"/>
      <c r="G4" s="13"/>
      <c r="H4" s="13"/>
      <c r="I4" s="13"/>
      <c r="J4" s="13"/>
      <c r="K4" s="13"/>
      <c r="L4" s="13"/>
      <c r="M4" s="13"/>
      <c r="N4" s="13"/>
      <c r="O4" s="13"/>
      <c r="P4" s="13"/>
      <c r="Q4" s="13"/>
      <c r="R4" s="13"/>
      <c r="S4" s="13"/>
      <c r="T4" s="13"/>
      <c r="U4" s="13"/>
      <c r="V4" s="13"/>
      <c r="W4" s="13"/>
      <c r="X4" s="13"/>
      <c r="Y4" s="13"/>
      <c r="Z4" s="13"/>
      <c r="AA4" s="13"/>
    </row>
    <row r="5" spans="1:29"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9" ht="14.25" customHeight="1">
      <c r="A6" s="12" t="s">
        <v>4</v>
      </c>
      <c r="B6" s="12"/>
      <c r="C6" s="12"/>
      <c r="D6" s="12"/>
      <c r="E6" s="12"/>
      <c r="F6" s="12"/>
      <c r="G6" s="12"/>
      <c r="H6" s="12"/>
      <c r="I6" s="12"/>
      <c r="J6" s="12"/>
      <c r="K6" s="12"/>
      <c r="L6" s="12"/>
      <c r="M6" s="12"/>
      <c r="N6" s="12"/>
      <c r="O6" s="12"/>
      <c r="P6" s="12"/>
      <c r="Q6" s="12"/>
      <c r="R6" s="12"/>
      <c r="S6" s="12"/>
      <c r="T6" s="12"/>
      <c r="U6" s="12"/>
      <c r="V6" s="12"/>
      <c r="W6" s="12"/>
      <c r="X6" s="12"/>
      <c r="Y6" s="12"/>
      <c r="Z6" s="12"/>
      <c r="AA6" s="21"/>
    </row>
    <row r="7" spans="1:29" ht="19.5" customHeight="1">
      <c r="A7" s="22"/>
      <c r="B7" s="20"/>
      <c r="C7" s="20"/>
      <c r="D7" s="20"/>
      <c r="E7" s="20"/>
      <c r="F7" s="20"/>
      <c r="G7" s="20"/>
      <c r="H7" s="20"/>
      <c r="I7" s="20"/>
      <c r="J7" s="20"/>
      <c r="K7" s="20"/>
      <c r="L7" s="20"/>
      <c r="M7" s="20"/>
      <c r="N7" s="20"/>
      <c r="O7" s="20"/>
      <c r="P7" s="20"/>
      <c r="Q7" s="20"/>
      <c r="R7" s="20"/>
      <c r="S7" s="20"/>
      <c r="T7" s="20"/>
      <c r="U7" s="20"/>
      <c r="V7" s="20"/>
      <c r="W7" s="20"/>
      <c r="X7" s="20"/>
      <c r="Y7" s="20"/>
      <c r="Z7" s="20"/>
      <c r="AA7" s="20"/>
    </row>
    <row r="8" spans="1:29" ht="19.5" customHeight="1">
      <c r="A8" s="22"/>
      <c r="B8" s="20"/>
      <c r="C8" s="20"/>
      <c r="D8" s="20"/>
      <c r="E8" s="20"/>
      <c r="F8" s="20"/>
      <c r="G8" s="20"/>
      <c r="H8" s="20"/>
      <c r="I8" s="20"/>
      <c r="J8" s="20"/>
      <c r="K8" s="20"/>
      <c r="L8" s="20"/>
      <c r="M8" s="20"/>
      <c r="N8" s="20"/>
      <c r="O8" s="20"/>
      <c r="P8" s="20"/>
      <c r="Q8" s="20"/>
      <c r="R8" s="20"/>
      <c r="S8" s="20"/>
      <c r="T8" s="20"/>
      <c r="U8" s="20"/>
      <c r="V8" s="20"/>
      <c r="W8" s="20"/>
      <c r="X8" s="20"/>
      <c r="Y8" s="20"/>
      <c r="Z8" s="20"/>
      <c r="AA8" s="20"/>
    </row>
    <row r="9" spans="1:29" ht="19.5" customHeight="1">
      <c r="A9" s="22"/>
      <c r="B9" s="20"/>
      <c r="C9" s="20"/>
      <c r="D9" s="20"/>
      <c r="E9" s="20"/>
      <c r="F9" s="20"/>
      <c r="G9" s="20"/>
      <c r="H9" s="20"/>
      <c r="I9" s="20"/>
      <c r="J9" s="20"/>
      <c r="K9" s="20"/>
      <c r="L9" s="20"/>
      <c r="M9" s="20"/>
      <c r="N9" s="20"/>
      <c r="O9" s="20"/>
      <c r="P9" s="20"/>
      <c r="Q9" s="20"/>
      <c r="R9" s="20"/>
      <c r="S9" s="20"/>
      <c r="T9" s="20"/>
      <c r="U9" s="20"/>
      <c r="V9" s="20"/>
      <c r="W9" s="20"/>
      <c r="X9" s="20"/>
      <c r="Y9" s="20"/>
      <c r="Z9" s="20"/>
      <c r="AA9" s="20"/>
    </row>
    <row r="10" spans="1:29" ht="19.5" customHeight="1">
      <c r="A10" s="22"/>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row>
    <row r="11" spans="1:29" ht="19.5" customHeight="1">
      <c r="A11" s="22"/>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row>
    <row r="12" spans="1:29" ht="19.5"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row>
    <row r="13" spans="1:29" ht="19.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row>
    <row r="14" spans="1:29" ht="54" customHeight="1">
      <c r="A14" s="14" t="s">
        <v>5</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row>
    <row r="15" spans="1:29"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row>
    <row r="16" spans="1:29" ht="19.5" customHeight="1">
      <c r="A16" s="23" t="s">
        <v>6</v>
      </c>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row>
    <row r="17" spans="1:31" ht="19.5" customHeight="1">
      <c r="A17" s="20"/>
      <c r="B17" s="19" t="s">
        <v>7</v>
      </c>
      <c r="C17" s="20"/>
      <c r="D17" s="20"/>
      <c r="E17" s="20"/>
      <c r="F17" s="20"/>
      <c r="G17" s="20"/>
      <c r="H17" s="20"/>
      <c r="I17" s="20"/>
      <c r="J17" s="20"/>
      <c r="K17" s="20"/>
      <c r="L17" s="20"/>
      <c r="M17" s="20"/>
      <c r="N17" s="20"/>
      <c r="O17" s="20"/>
      <c r="P17" s="20"/>
      <c r="Q17" s="20"/>
      <c r="R17" s="20"/>
      <c r="S17" s="20"/>
      <c r="T17" s="20"/>
      <c r="U17" s="20"/>
      <c r="V17" s="20"/>
      <c r="W17" s="20"/>
      <c r="X17" s="20"/>
      <c r="Y17" s="20"/>
      <c r="Z17" s="20"/>
      <c r="AA17" s="20"/>
    </row>
    <row r="18" spans="1:31" ht="19.5" customHeight="1">
      <c r="A18" s="20"/>
      <c r="B18" s="11" t="s">
        <v>8</v>
      </c>
      <c r="C18" s="11"/>
      <c r="D18" s="11"/>
      <c r="E18" s="11"/>
      <c r="F18" s="11"/>
      <c r="G18" s="10"/>
      <c r="H18" s="10"/>
      <c r="I18" s="10"/>
      <c r="J18" s="10"/>
      <c r="K18" s="10"/>
      <c r="L18" s="10"/>
      <c r="M18" s="10"/>
      <c r="N18" s="10"/>
      <c r="O18" s="10"/>
      <c r="P18" s="10"/>
      <c r="Q18" s="20"/>
      <c r="R18" s="20"/>
      <c r="S18" s="20"/>
      <c r="T18" s="20"/>
      <c r="U18" s="20"/>
      <c r="V18" s="20"/>
      <c r="W18" s="20"/>
      <c r="X18" s="20"/>
      <c r="Y18" s="20"/>
      <c r="Z18" s="20"/>
      <c r="AA18" s="20"/>
      <c r="AB18" s="20"/>
      <c r="AC18" s="20"/>
      <c r="AD18" s="20"/>
      <c r="AE18" s="20"/>
    </row>
    <row r="19" spans="1:31"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row>
    <row r="20" spans="1:31" ht="19.5" customHeight="1">
      <c r="A20" s="23" t="s">
        <v>9</v>
      </c>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row>
    <row r="21" spans="1:31" ht="19.5" customHeight="1">
      <c r="A21" s="20"/>
      <c r="B21" s="19" t="s">
        <v>10</v>
      </c>
      <c r="C21" s="20"/>
      <c r="D21" s="20"/>
      <c r="E21" s="20"/>
      <c r="F21" s="20"/>
      <c r="G21" s="20"/>
      <c r="H21" s="20"/>
      <c r="I21" s="20"/>
      <c r="J21" s="20"/>
      <c r="K21" s="20"/>
      <c r="L21" s="20"/>
      <c r="M21" s="20"/>
      <c r="N21" s="20"/>
      <c r="O21" s="20"/>
      <c r="P21" s="20"/>
      <c r="Q21" s="20"/>
      <c r="R21" s="20"/>
      <c r="S21" s="20"/>
      <c r="T21" s="20"/>
      <c r="U21" s="20"/>
      <c r="V21" s="20"/>
      <c r="W21" s="20"/>
      <c r="X21" s="20"/>
      <c r="Y21" s="20"/>
      <c r="Z21" s="20"/>
      <c r="AA21" s="20"/>
    </row>
    <row r="22" spans="1:31" ht="19.5" customHeight="1">
      <c r="A22" s="20"/>
      <c r="B22" s="24" t="s">
        <v>11</v>
      </c>
      <c r="C22" s="9" t="s">
        <v>12</v>
      </c>
      <c r="D22" s="9"/>
      <c r="E22" s="9"/>
      <c r="F22" s="9"/>
      <c r="G22" s="9"/>
      <c r="H22" s="9"/>
      <c r="I22" s="9"/>
      <c r="J22" s="9"/>
      <c r="K22" s="9"/>
      <c r="L22" s="9"/>
      <c r="M22" s="8"/>
      <c r="N22" s="8"/>
      <c r="O22" s="8"/>
      <c r="P22" s="8"/>
      <c r="Q22" s="8"/>
      <c r="R22" s="8"/>
      <c r="S22" s="8"/>
      <c r="T22" s="8"/>
      <c r="U22" s="8"/>
      <c r="V22" s="8"/>
      <c r="W22" s="8"/>
      <c r="X22" s="8"/>
      <c r="Y22" s="20"/>
      <c r="Z22" s="20"/>
      <c r="AA22" s="20"/>
    </row>
    <row r="23" spans="1:31" ht="19.5" customHeight="1">
      <c r="A23" s="20"/>
      <c r="B23" s="25"/>
      <c r="C23" s="9" t="s">
        <v>13</v>
      </c>
      <c r="D23" s="9"/>
      <c r="E23" s="9"/>
      <c r="F23" s="9"/>
      <c r="G23" s="9"/>
      <c r="H23" s="9"/>
      <c r="I23" s="9"/>
      <c r="J23" s="9"/>
      <c r="K23" s="9"/>
      <c r="L23" s="9"/>
      <c r="M23" s="7"/>
      <c r="N23" s="7"/>
      <c r="O23" s="7"/>
      <c r="P23" s="7"/>
      <c r="Q23" s="7"/>
      <c r="R23" s="7"/>
      <c r="S23" s="7"/>
      <c r="T23" s="7"/>
      <c r="U23" s="7"/>
      <c r="V23" s="7"/>
      <c r="W23" s="7"/>
      <c r="X23" s="7"/>
      <c r="Y23" s="20"/>
      <c r="Z23" s="20"/>
      <c r="AA23" s="20"/>
      <c r="AC23" t="s">
        <v>14</v>
      </c>
    </row>
    <row r="24" spans="1:31" ht="19.5" customHeight="1">
      <c r="A24" s="20"/>
      <c r="B24" s="24" t="s">
        <v>15</v>
      </c>
      <c r="C24" s="9" t="s">
        <v>16</v>
      </c>
      <c r="D24" s="9"/>
      <c r="E24" s="9"/>
      <c r="F24" s="9"/>
      <c r="G24" s="9"/>
      <c r="H24" s="9"/>
      <c r="I24" s="9"/>
      <c r="J24" s="9"/>
      <c r="K24" s="9"/>
      <c r="L24" s="9"/>
      <c r="M24" s="26"/>
      <c r="N24" s="27"/>
      <c r="O24" s="27"/>
      <c r="P24" s="28" t="s">
        <v>17</v>
      </c>
      <c r="Q24" s="27"/>
      <c r="R24" s="27"/>
      <c r="S24" s="27"/>
      <c r="T24" s="29"/>
      <c r="U24" s="30"/>
      <c r="V24" s="31"/>
      <c r="W24" s="31"/>
      <c r="X24" s="31"/>
      <c r="Y24" s="20"/>
      <c r="Z24" s="20"/>
      <c r="AA24" s="20"/>
      <c r="AC24" t="str">
        <f>CONCATENATE(M24,N24,O24,P24,Q24,R24,S24,T24)</f>
        <v>－</v>
      </c>
    </row>
    <row r="25" spans="1:31" ht="19.5" customHeight="1">
      <c r="A25" s="20"/>
      <c r="B25" s="32"/>
      <c r="C25" s="9" t="s">
        <v>18</v>
      </c>
      <c r="D25" s="9"/>
      <c r="E25" s="9"/>
      <c r="F25" s="9"/>
      <c r="G25" s="9"/>
      <c r="H25" s="9"/>
      <c r="I25" s="9"/>
      <c r="J25" s="9"/>
      <c r="K25" s="9"/>
      <c r="L25" s="9"/>
      <c r="M25" s="7"/>
      <c r="N25" s="7"/>
      <c r="O25" s="7"/>
      <c r="P25" s="7"/>
      <c r="Q25" s="7"/>
      <c r="R25" s="7"/>
      <c r="S25" s="7"/>
      <c r="T25" s="7"/>
      <c r="U25" s="7"/>
      <c r="V25" s="7"/>
      <c r="W25" s="7"/>
      <c r="X25" s="7"/>
      <c r="Y25" s="20"/>
      <c r="Z25" s="20"/>
      <c r="AA25" s="20"/>
    </row>
    <row r="26" spans="1:31" ht="19.5" customHeight="1">
      <c r="A26" s="20"/>
      <c r="B26" s="25"/>
      <c r="C26" s="9" t="s">
        <v>19</v>
      </c>
      <c r="D26" s="9"/>
      <c r="E26" s="9"/>
      <c r="F26" s="9"/>
      <c r="G26" s="9"/>
      <c r="H26" s="9"/>
      <c r="I26" s="9"/>
      <c r="J26" s="9"/>
      <c r="K26" s="9"/>
      <c r="L26" s="9"/>
      <c r="M26" s="7"/>
      <c r="N26" s="7"/>
      <c r="O26" s="7"/>
      <c r="P26" s="7"/>
      <c r="Q26" s="7"/>
      <c r="R26" s="7"/>
      <c r="S26" s="7"/>
      <c r="T26" s="7"/>
      <c r="U26" s="7"/>
      <c r="V26" s="7"/>
      <c r="W26" s="7"/>
      <c r="X26" s="7"/>
      <c r="Y26" s="20"/>
      <c r="Z26" s="20"/>
      <c r="AA26" s="20"/>
    </row>
    <row r="27" spans="1:31" ht="19.5" customHeight="1">
      <c r="A27" s="20"/>
      <c r="B27" s="24" t="s">
        <v>20</v>
      </c>
      <c r="C27" s="9" t="s">
        <v>21</v>
      </c>
      <c r="D27" s="9"/>
      <c r="E27" s="9"/>
      <c r="F27" s="9"/>
      <c r="G27" s="9"/>
      <c r="H27" s="9"/>
      <c r="I27" s="9"/>
      <c r="J27" s="9"/>
      <c r="K27" s="9"/>
      <c r="L27" s="9"/>
      <c r="M27" s="7"/>
      <c r="N27" s="7"/>
      <c r="O27" s="7"/>
      <c r="P27" s="7"/>
      <c r="Q27" s="7"/>
      <c r="R27" s="7"/>
      <c r="S27" s="7"/>
      <c r="T27" s="7"/>
      <c r="U27" s="7"/>
      <c r="V27" s="7"/>
      <c r="W27" s="7"/>
      <c r="X27" s="7"/>
      <c r="Y27" s="20"/>
      <c r="Z27" s="20"/>
      <c r="AA27" s="20"/>
    </row>
    <row r="28" spans="1:31" ht="19.5" customHeight="1">
      <c r="A28" s="20"/>
      <c r="B28" s="25"/>
      <c r="C28" s="9" t="s">
        <v>22</v>
      </c>
      <c r="D28" s="9"/>
      <c r="E28" s="9"/>
      <c r="F28" s="9"/>
      <c r="G28" s="9"/>
      <c r="H28" s="9"/>
      <c r="I28" s="9"/>
      <c r="J28" s="9"/>
      <c r="K28" s="9"/>
      <c r="L28" s="9"/>
      <c r="M28" s="6"/>
      <c r="N28" s="6"/>
      <c r="O28" s="6"/>
      <c r="P28" s="6"/>
      <c r="Q28" s="6"/>
      <c r="R28" s="6"/>
      <c r="S28" s="6"/>
      <c r="T28" s="6"/>
      <c r="U28" s="6"/>
      <c r="V28" s="6"/>
      <c r="W28" s="6"/>
      <c r="X28" s="6"/>
      <c r="Y28" s="20"/>
      <c r="Z28" s="20"/>
      <c r="AA28" s="20"/>
    </row>
    <row r="29" spans="1:31" ht="19.5" customHeight="1">
      <c r="A29" s="20"/>
      <c r="B29" s="5" t="s">
        <v>23</v>
      </c>
      <c r="C29" s="9" t="s">
        <v>12</v>
      </c>
      <c r="D29" s="9"/>
      <c r="E29" s="9"/>
      <c r="F29" s="9"/>
      <c r="G29" s="9"/>
      <c r="H29" s="9"/>
      <c r="I29" s="9"/>
      <c r="J29" s="9"/>
      <c r="K29" s="9"/>
      <c r="L29" s="9"/>
      <c r="M29" s="7"/>
      <c r="N29" s="7"/>
      <c r="O29" s="7"/>
      <c r="P29" s="7"/>
      <c r="Q29" s="7"/>
      <c r="R29" s="7"/>
      <c r="S29" s="7"/>
      <c r="T29" s="7"/>
      <c r="U29" s="7"/>
      <c r="V29" s="7"/>
      <c r="W29" s="7"/>
      <c r="X29" s="7"/>
      <c r="Y29" s="20"/>
      <c r="Z29" s="20"/>
      <c r="AA29" s="20"/>
    </row>
    <row r="30" spans="1:31" ht="19.5" customHeight="1">
      <c r="A30" s="20"/>
      <c r="B30" s="5"/>
      <c r="C30" s="4" t="s">
        <v>22</v>
      </c>
      <c r="D30" s="4"/>
      <c r="E30" s="4"/>
      <c r="F30" s="4"/>
      <c r="G30" s="4"/>
      <c r="H30" s="4"/>
      <c r="I30" s="4"/>
      <c r="J30" s="4"/>
      <c r="K30" s="4"/>
      <c r="L30" s="4"/>
      <c r="M30" s="7"/>
      <c r="N30" s="7"/>
      <c r="O30" s="7"/>
      <c r="P30" s="7"/>
      <c r="Q30" s="7"/>
      <c r="R30" s="7"/>
      <c r="S30" s="7"/>
      <c r="T30" s="7"/>
      <c r="U30" s="7"/>
      <c r="V30" s="7"/>
      <c r="W30" s="7"/>
      <c r="X30" s="7"/>
      <c r="Y30" s="20"/>
      <c r="Z30" s="20"/>
      <c r="AA30" s="20"/>
    </row>
    <row r="31" spans="1:31" ht="19.5" customHeight="1">
      <c r="A31" s="20"/>
      <c r="B31" s="24" t="s">
        <v>24</v>
      </c>
      <c r="C31" s="9" t="s">
        <v>25</v>
      </c>
      <c r="D31" s="9"/>
      <c r="E31" s="9"/>
      <c r="F31" s="9"/>
      <c r="G31" s="9"/>
      <c r="H31" s="9"/>
      <c r="I31" s="9"/>
      <c r="J31" s="9"/>
      <c r="K31" s="9"/>
      <c r="L31" s="9"/>
      <c r="M31" s="3"/>
      <c r="N31" s="3"/>
      <c r="O31" s="3"/>
      <c r="P31" s="3"/>
      <c r="Q31" s="3"/>
      <c r="R31" s="3"/>
      <c r="S31" s="3"/>
      <c r="T31" s="3"/>
      <c r="U31" s="3"/>
      <c r="V31" s="3"/>
      <c r="W31" s="3"/>
      <c r="X31" s="3"/>
      <c r="Y31" s="20"/>
      <c r="Z31" s="20"/>
      <c r="AA31" s="20"/>
    </row>
    <row r="32" spans="1:31" ht="19.5" customHeight="1">
      <c r="A32" s="20"/>
      <c r="B32" s="33"/>
      <c r="C32" s="9" t="s">
        <v>26</v>
      </c>
      <c r="D32" s="9"/>
      <c r="E32" s="9"/>
      <c r="F32" s="9"/>
      <c r="G32" s="9"/>
      <c r="H32" s="9"/>
      <c r="I32" s="9"/>
      <c r="J32" s="9"/>
      <c r="K32" s="9"/>
      <c r="L32" s="9"/>
      <c r="M32" s="2"/>
      <c r="N32" s="2"/>
      <c r="O32" s="2"/>
      <c r="P32" s="2"/>
      <c r="Q32" s="2"/>
      <c r="R32" s="2"/>
      <c r="S32" s="2"/>
      <c r="T32" s="2"/>
      <c r="U32" s="2"/>
      <c r="V32" s="2"/>
      <c r="W32" s="2"/>
      <c r="X32" s="2"/>
      <c r="Y32" s="20"/>
      <c r="Z32" s="20"/>
      <c r="AA32" s="20"/>
    </row>
    <row r="33" spans="1:27" ht="16.5" customHeigh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row>
    <row r="34" spans="1:27" ht="19.5" customHeight="1">
      <c r="A34" s="23" t="s">
        <v>27</v>
      </c>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row>
    <row r="35" spans="1:27" ht="14.4">
      <c r="A35" s="20"/>
      <c r="B35" s="19" t="s">
        <v>28</v>
      </c>
      <c r="C35" s="20"/>
      <c r="D35" s="20"/>
      <c r="E35" s="20"/>
      <c r="F35" s="20"/>
      <c r="G35" s="20"/>
      <c r="H35" s="20"/>
      <c r="I35" s="20"/>
      <c r="J35" s="20"/>
      <c r="K35" s="20"/>
      <c r="L35" s="20"/>
      <c r="M35" s="20"/>
      <c r="N35" s="20"/>
      <c r="O35" s="20"/>
      <c r="P35" s="20"/>
      <c r="Q35" s="20"/>
      <c r="R35" s="20"/>
      <c r="S35" s="20"/>
      <c r="T35" s="20"/>
      <c r="U35" s="20"/>
      <c r="V35" s="20"/>
      <c r="W35" s="20"/>
      <c r="X35" s="34"/>
      <c r="Y35" s="20"/>
      <c r="Z35" s="20"/>
      <c r="AA35" s="20"/>
    </row>
    <row r="36" spans="1:27" ht="13.2">
      <c r="A36" s="20"/>
      <c r="B36" s="35"/>
      <c r="C36" s="1"/>
      <c r="D36" s="1"/>
      <c r="E36" s="1"/>
      <c r="F36" s="1"/>
      <c r="G36" s="1"/>
      <c r="H36" s="1"/>
      <c r="I36" s="1"/>
      <c r="J36" s="1"/>
      <c r="K36" s="1"/>
      <c r="L36" s="1"/>
      <c r="M36" s="1"/>
      <c r="N36" s="1"/>
      <c r="O36" s="1"/>
      <c r="P36" s="1"/>
      <c r="Q36" s="1"/>
      <c r="R36" s="1"/>
      <c r="S36" s="1"/>
      <c r="T36" s="1"/>
      <c r="U36" s="1"/>
      <c r="V36" s="1"/>
      <c r="W36" s="1"/>
      <c r="X36" s="1"/>
      <c r="Y36" s="1"/>
      <c r="Z36" s="1"/>
      <c r="AA36" s="1"/>
    </row>
    <row r="37" spans="1:27" ht="28.5" customHeight="1">
      <c r="A37" s="20"/>
      <c r="B37" s="11" t="s">
        <v>29</v>
      </c>
      <c r="C37" s="527" t="s">
        <v>30</v>
      </c>
      <c r="D37" s="527"/>
      <c r="E37" s="527"/>
      <c r="F37" s="527"/>
      <c r="G37" s="527"/>
      <c r="H37" s="527"/>
      <c r="I37" s="527"/>
      <c r="J37" s="527"/>
      <c r="K37" s="527"/>
      <c r="L37" s="527"/>
      <c r="M37" s="527" t="s">
        <v>31</v>
      </c>
      <c r="N37" s="527"/>
      <c r="O37" s="527"/>
      <c r="P37" s="527"/>
      <c r="Q37" s="527"/>
      <c r="R37" s="11" t="s">
        <v>32</v>
      </c>
      <c r="S37" s="11"/>
      <c r="T37" s="11"/>
      <c r="U37" s="11"/>
      <c r="V37" s="11"/>
      <c r="W37" s="11"/>
      <c r="X37" s="527" t="s">
        <v>33</v>
      </c>
      <c r="Y37" s="527" t="s">
        <v>34</v>
      </c>
      <c r="Z37" s="528" t="s">
        <v>35</v>
      </c>
      <c r="AA37" s="36"/>
    </row>
    <row r="38" spans="1:27" ht="28.5" customHeight="1">
      <c r="A38" s="20"/>
      <c r="B38" s="11"/>
      <c r="C38" s="527"/>
      <c r="D38" s="527"/>
      <c r="E38" s="527"/>
      <c r="F38" s="527"/>
      <c r="G38" s="527"/>
      <c r="H38" s="527"/>
      <c r="I38" s="527"/>
      <c r="J38" s="527"/>
      <c r="K38" s="527"/>
      <c r="L38" s="527"/>
      <c r="M38" s="527"/>
      <c r="N38" s="527"/>
      <c r="O38" s="527"/>
      <c r="P38" s="527"/>
      <c r="Q38" s="527"/>
      <c r="R38" s="529" t="s">
        <v>36</v>
      </c>
      <c r="S38" s="529"/>
      <c r="T38" s="529"/>
      <c r="U38" s="529"/>
      <c r="V38" s="529"/>
      <c r="W38" s="37" t="s">
        <v>37</v>
      </c>
      <c r="X38" s="527"/>
      <c r="Y38" s="527"/>
      <c r="Z38" s="528"/>
      <c r="AA38" s="34"/>
    </row>
    <row r="39" spans="1:27" ht="33.75" customHeight="1">
      <c r="A39" s="20"/>
      <c r="B39" s="38">
        <v>1</v>
      </c>
      <c r="C39" s="530"/>
      <c r="D39" s="530"/>
      <c r="E39" s="530"/>
      <c r="F39" s="530"/>
      <c r="G39" s="530"/>
      <c r="H39" s="530"/>
      <c r="I39" s="530"/>
      <c r="J39" s="530"/>
      <c r="K39" s="530"/>
      <c r="L39" s="530"/>
      <c r="M39" s="531"/>
      <c r="N39" s="531"/>
      <c r="O39" s="531"/>
      <c r="P39" s="531"/>
      <c r="Q39" s="531"/>
      <c r="R39" s="532"/>
      <c r="S39" s="532"/>
      <c r="T39" s="532"/>
      <c r="U39" s="532"/>
      <c r="V39" s="532"/>
      <c r="W39" s="39"/>
      <c r="X39" s="40"/>
      <c r="Y39" s="41"/>
      <c r="Z39" s="42" t="e">
        <v>#N/A</v>
      </c>
      <c r="AA39" s="43"/>
    </row>
    <row r="40" spans="1:27" ht="33.75" customHeight="1">
      <c r="A40" s="20"/>
      <c r="B40" s="44">
        <f t="shared" ref="B40:B71" si="0">B39+1</f>
        <v>2</v>
      </c>
      <c r="C40" s="533"/>
      <c r="D40" s="533"/>
      <c r="E40" s="533"/>
      <c r="F40" s="533"/>
      <c r="G40" s="533"/>
      <c r="H40" s="533"/>
      <c r="I40" s="533"/>
      <c r="J40" s="533"/>
      <c r="K40" s="533"/>
      <c r="L40" s="533"/>
      <c r="M40" s="534"/>
      <c r="N40" s="534"/>
      <c r="O40" s="534"/>
      <c r="P40" s="534"/>
      <c r="Q40" s="534"/>
      <c r="R40" s="532"/>
      <c r="S40" s="532"/>
      <c r="T40" s="532"/>
      <c r="U40" s="532"/>
      <c r="V40" s="532"/>
      <c r="W40" s="39"/>
      <c r="X40" s="40"/>
      <c r="Y40" s="46"/>
      <c r="Z40" s="42" t="e">
        <v>#N/A</v>
      </c>
      <c r="AA40" s="43"/>
    </row>
    <row r="41" spans="1:27" ht="33.75" customHeight="1">
      <c r="A41" s="20"/>
      <c r="B41" s="44">
        <f t="shared" si="0"/>
        <v>3</v>
      </c>
      <c r="C41" s="533"/>
      <c r="D41" s="533"/>
      <c r="E41" s="533"/>
      <c r="F41" s="533"/>
      <c r="G41" s="533"/>
      <c r="H41" s="533"/>
      <c r="I41" s="533"/>
      <c r="J41" s="533"/>
      <c r="K41" s="533"/>
      <c r="L41" s="533"/>
      <c r="M41" s="535"/>
      <c r="N41" s="535"/>
      <c r="O41" s="535"/>
      <c r="P41" s="535"/>
      <c r="Q41" s="535"/>
      <c r="R41" s="532"/>
      <c r="S41" s="532"/>
      <c r="T41" s="532"/>
      <c r="U41" s="532"/>
      <c r="V41" s="532"/>
      <c r="W41" s="39"/>
      <c r="X41" s="47"/>
      <c r="Y41" s="46"/>
      <c r="Z41" s="42" t="e">
        <v>#N/A</v>
      </c>
      <c r="AA41" s="43"/>
    </row>
    <row r="42" spans="1:27" ht="33.75" customHeight="1">
      <c r="A42" s="20"/>
      <c r="B42" s="44">
        <f t="shared" si="0"/>
        <v>4</v>
      </c>
      <c r="C42" s="533"/>
      <c r="D42" s="533"/>
      <c r="E42" s="533"/>
      <c r="F42" s="533"/>
      <c r="G42" s="533"/>
      <c r="H42" s="533"/>
      <c r="I42" s="533"/>
      <c r="J42" s="533"/>
      <c r="K42" s="533"/>
      <c r="L42" s="533"/>
      <c r="M42" s="535"/>
      <c r="N42" s="535"/>
      <c r="O42" s="535"/>
      <c r="P42" s="535"/>
      <c r="Q42" s="535"/>
      <c r="R42" s="532"/>
      <c r="S42" s="532"/>
      <c r="T42" s="532"/>
      <c r="U42" s="532"/>
      <c r="V42" s="532"/>
      <c r="W42" s="39"/>
      <c r="X42" s="47"/>
      <c r="Y42" s="46"/>
      <c r="Z42" s="42" t="e">
        <v>#N/A</v>
      </c>
      <c r="AA42" s="43"/>
    </row>
    <row r="43" spans="1:27" ht="33.75" customHeight="1">
      <c r="A43" s="20"/>
      <c r="B43" s="44">
        <f t="shared" si="0"/>
        <v>5</v>
      </c>
      <c r="C43" s="533"/>
      <c r="D43" s="533"/>
      <c r="E43" s="533"/>
      <c r="F43" s="533"/>
      <c r="G43" s="533"/>
      <c r="H43" s="533"/>
      <c r="I43" s="533"/>
      <c r="J43" s="533"/>
      <c r="K43" s="533"/>
      <c r="L43" s="533"/>
      <c r="M43" s="535"/>
      <c r="N43" s="535"/>
      <c r="O43" s="535"/>
      <c r="P43" s="535"/>
      <c r="Q43" s="535"/>
      <c r="R43" s="532"/>
      <c r="S43" s="532"/>
      <c r="T43" s="532"/>
      <c r="U43" s="532"/>
      <c r="V43" s="532"/>
      <c r="W43" s="39"/>
      <c r="X43" s="47"/>
      <c r="Y43" s="46"/>
      <c r="Z43" s="42" t="e">
        <v>#N/A</v>
      </c>
      <c r="AA43" s="43"/>
    </row>
    <row r="44" spans="1:27" ht="33.75" customHeight="1">
      <c r="A44" s="20"/>
      <c r="B44" s="44">
        <f t="shared" si="0"/>
        <v>6</v>
      </c>
      <c r="C44" s="533"/>
      <c r="D44" s="533"/>
      <c r="E44" s="533"/>
      <c r="F44" s="533"/>
      <c r="G44" s="533"/>
      <c r="H44" s="533"/>
      <c r="I44" s="533"/>
      <c r="J44" s="533"/>
      <c r="K44" s="533"/>
      <c r="L44" s="533"/>
      <c r="M44" s="535"/>
      <c r="N44" s="535"/>
      <c r="O44" s="535"/>
      <c r="P44" s="535"/>
      <c r="Q44" s="535"/>
      <c r="R44" s="532"/>
      <c r="S44" s="532"/>
      <c r="T44" s="532"/>
      <c r="U44" s="532"/>
      <c r="V44" s="532"/>
      <c r="W44" s="39"/>
      <c r="X44" s="47"/>
      <c r="Y44" s="46"/>
      <c r="Z44" s="42" t="e">
        <v>#N/A</v>
      </c>
      <c r="AA44" s="43"/>
    </row>
    <row r="45" spans="1:27" ht="33.75" customHeight="1">
      <c r="A45" s="20"/>
      <c r="B45" s="44">
        <f t="shared" si="0"/>
        <v>7</v>
      </c>
      <c r="C45" s="533"/>
      <c r="D45" s="533"/>
      <c r="E45" s="533"/>
      <c r="F45" s="533"/>
      <c r="G45" s="533"/>
      <c r="H45" s="533"/>
      <c r="I45" s="533"/>
      <c r="J45" s="533"/>
      <c r="K45" s="533"/>
      <c r="L45" s="533"/>
      <c r="M45" s="535"/>
      <c r="N45" s="535"/>
      <c r="O45" s="535"/>
      <c r="P45" s="535"/>
      <c r="Q45" s="535"/>
      <c r="R45" s="532"/>
      <c r="S45" s="532"/>
      <c r="T45" s="532"/>
      <c r="U45" s="532"/>
      <c r="V45" s="532"/>
      <c r="W45" s="39"/>
      <c r="X45" s="47"/>
      <c r="Y45" s="48"/>
      <c r="Z45" s="42" t="e">
        <v>#N/A</v>
      </c>
      <c r="AA45" s="43"/>
    </row>
    <row r="46" spans="1:27" ht="33.75" customHeight="1">
      <c r="A46" s="20"/>
      <c r="B46" s="44">
        <f t="shared" si="0"/>
        <v>8</v>
      </c>
      <c r="C46" s="533"/>
      <c r="D46" s="533"/>
      <c r="E46" s="533"/>
      <c r="F46" s="533"/>
      <c r="G46" s="533"/>
      <c r="H46" s="533"/>
      <c r="I46" s="533"/>
      <c r="J46" s="533"/>
      <c r="K46" s="533"/>
      <c r="L46" s="533"/>
      <c r="M46" s="535"/>
      <c r="N46" s="535"/>
      <c r="O46" s="535"/>
      <c r="P46" s="535"/>
      <c r="Q46" s="535"/>
      <c r="R46" s="532"/>
      <c r="S46" s="532"/>
      <c r="T46" s="532"/>
      <c r="U46" s="532"/>
      <c r="V46" s="532"/>
      <c r="W46" s="39"/>
      <c r="X46" s="47"/>
      <c r="Y46" s="48"/>
      <c r="Z46" s="42" t="e">
        <v>#N/A</v>
      </c>
      <c r="AA46" s="43"/>
    </row>
    <row r="47" spans="1:27" ht="33.75" customHeight="1">
      <c r="A47" s="20"/>
      <c r="B47" s="44">
        <f t="shared" si="0"/>
        <v>9</v>
      </c>
      <c r="C47" s="533"/>
      <c r="D47" s="533"/>
      <c r="E47" s="533"/>
      <c r="F47" s="533"/>
      <c r="G47" s="533"/>
      <c r="H47" s="533"/>
      <c r="I47" s="533"/>
      <c r="J47" s="533"/>
      <c r="K47" s="533"/>
      <c r="L47" s="533"/>
      <c r="M47" s="535"/>
      <c r="N47" s="535"/>
      <c r="O47" s="535"/>
      <c r="P47" s="535"/>
      <c r="Q47" s="535"/>
      <c r="R47" s="532"/>
      <c r="S47" s="532"/>
      <c r="T47" s="532"/>
      <c r="U47" s="532"/>
      <c r="V47" s="532"/>
      <c r="W47" s="39"/>
      <c r="X47" s="47"/>
      <c r="Y47" s="46"/>
      <c r="Z47" s="42" t="e">
        <v>#N/A</v>
      </c>
      <c r="AA47" s="43"/>
    </row>
    <row r="48" spans="1:27" ht="33.75" customHeight="1">
      <c r="A48" s="20"/>
      <c r="B48" s="44">
        <f t="shared" si="0"/>
        <v>10</v>
      </c>
      <c r="C48" s="533"/>
      <c r="D48" s="533"/>
      <c r="E48" s="533"/>
      <c r="F48" s="533"/>
      <c r="G48" s="533"/>
      <c r="H48" s="533"/>
      <c r="I48" s="533"/>
      <c r="J48" s="533"/>
      <c r="K48" s="533"/>
      <c r="L48" s="533"/>
      <c r="M48" s="535"/>
      <c r="N48" s="535"/>
      <c r="O48" s="535"/>
      <c r="P48" s="535"/>
      <c r="Q48" s="535"/>
      <c r="R48" s="532"/>
      <c r="S48" s="532"/>
      <c r="T48" s="532"/>
      <c r="U48" s="532"/>
      <c r="V48" s="532"/>
      <c r="W48" s="39"/>
      <c r="X48" s="47"/>
      <c r="Y48" s="48"/>
      <c r="Z48" s="42" t="e">
        <v>#N/A</v>
      </c>
      <c r="AA48" s="43"/>
    </row>
    <row r="49" spans="1:27" ht="33.75" customHeight="1">
      <c r="A49" s="20"/>
      <c r="B49" s="44">
        <f t="shared" si="0"/>
        <v>11</v>
      </c>
      <c r="C49" s="533"/>
      <c r="D49" s="533"/>
      <c r="E49" s="533"/>
      <c r="F49" s="533"/>
      <c r="G49" s="533"/>
      <c r="H49" s="533"/>
      <c r="I49" s="533"/>
      <c r="J49" s="533"/>
      <c r="K49" s="533"/>
      <c r="L49" s="533"/>
      <c r="M49" s="535"/>
      <c r="N49" s="535"/>
      <c r="O49" s="535"/>
      <c r="P49" s="535"/>
      <c r="Q49" s="535"/>
      <c r="R49" s="532"/>
      <c r="S49" s="532"/>
      <c r="T49" s="532"/>
      <c r="U49" s="532"/>
      <c r="V49" s="532"/>
      <c r="W49" s="39"/>
      <c r="X49" s="47"/>
      <c r="Y49" s="46"/>
      <c r="Z49" s="42" t="e">
        <v>#N/A</v>
      </c>
      <c r="AA49" s="43"/>
    </row>
    <row r="50" spans="1:27" ht="33.75" customHeight="1">
      <c r="A50" s="20"/>
      <c r="B50" s="44">
        <f t="shared" si="0"/>
        <v>12</v>
      </c>
      <c r="C50" s="533"/>
      <c r="D50" s="533"/>
      <c r="E50" s="533"/>
      <c r="F50" s="533"/>
      <c r="G50" s="533"/>
      <c r="H50" s="533"/>
      <c r="I50" s="533"/>
      <c r="J50" s="533"/>
      <c r="K50" s="533"/>
      <c r="L50" s="533"/>
      <c r="M50" s="535"/>
      <c r="N50" s="535"/>
      <c r="O50" s="535"/>
      <c r="P50" s="535"/>
      <c r="Q50" s="535"/>
      <c r="R50" s="532"/>
      <c r="S50" s="532"/>
      <c r="T50" s="532"/>
      <c r="U50" s="532"/>
      <c r="V50" s="532"/>
      <c r="W50" s="39"/>
      <c r="X50" s="47"/>
      <c r="Y50" s="46"/>
      <c r="Z50" s="42" t="e">
        <v>#N/A</v>
      </c>
      <c r="AA50" s="43"/>
    </row>
    <row r="51" spans="1:27" ht="33.75" customHeight="1">
      <c r="A51" s="20"/>
      <c r="B51" s="44">
        <f t="shared" si="0"/>
        <v>13</v>
      </c>
      <c r="C51" s="533"/>
      <c r="D51" s="533"/>
      <c r="E51" s="533"/>
      <c r="F51" s="533"/>
      <c r="G51" s="533"/>
      <c r="H51" s="533"/>
      <c r="I51" s="533"/>
      <c r="J51" s="533"/>
      <c r="K51" s="533"/>
      <c r="L51" s="533"/>
      <c r="M51" s="535"/>
      <c r="N51" s="535"/>
      <c r="O51" s="535"/>
      <c r="P51" s="535"/>
      <c r="Q51" s="535"/>
      <c r="R51" s="532"/>
      <c r="S51" s="532"/>
      <c r="T51" s="532"/>
      <c r="U51" s="532"/>
      <c r="V51" s="532"/>
      <c r="W51" s="39"/>
      <c r="X51" s="47"/>
      <c r="Y51" s="46"/>
      <c r="Z51" s="42" t="e">
        <v>#N/A</v>
      </c>
      <c r="AA51" s="43"/>
    </row>
    <row r="52" spans="1:27" ht="33.75" customHeight="1">
      <c r="A52" s="20"/>
      <c r="B52" s="44">
        <f t="shared" si="0"/>
        <v>14</v>
      </c>
      <c r="C52" s="533"/>
      <c r="D52" s="533"/>
      <c r="E52" s="533"/>
      <c r="F52" s="533"/>
      <c r="G52" s="533"/>
      <c r="H52" s="533"/>
      <c r="I52" s="533"/>
      <c r="J52" s="533"/>
      <c r="K52" s="533"/>
      <c r="L52" s="533"/>
      <c r="M52" s="535"/>
      <c r="N52" s="535"/>
      <c r="O52" s="535"/>
      <c r="P52" s="535"/>
      <c r="Q52" s="535"/>
      <c r="R52" s="532"/>
      <c r="S52" s="532"/>
      <c r="T52" s="532"/>
      <c r="U52" s="532"/>
      <c r="V52" s="532"/>
      <c r="W52" s="39"/>
      <c r="X52" s="47"/>
      <c r="Y52" s="46"/>
      <c r="Z52" s="42" t="e">
        <v>#N/A</v>
      </c>
      <c r="AA52" s="43"/>
    </row>
    <row r="53" spans="1:27" ht="33.75" customHeight="1">
      <c r="A53" s="20"/>
      <c r="B53" s="44">
        <f t="shared" si="0"/>
        <v>15</v>
      </c>
      <c r="C53" s="533"/>
      <c r="D53" s="533"/>
      <c r="E53" s="533"/>
      <c r="F53" s="533"/>
      <c r="G53" s="533"/>
      <c r="H53" s="533"/>
      <c r="I53" s="533"/>
      <c r="J53" s="533"/>
      <c r="K53" s="533"/>
      <c r="L53" s="533"/>
      <c r="M53" s="535"/>
      <c r="N53" s="535"/>
      <c r="O53" s="535"/>
      <c r="P53" s="535"/>
      <c r="Q53" s="535"/>
      <c r="R53" s="532"/>
      <c r="S53" s="532"/>
      <c r="T53" s="532"/>
      <c r="U53" s="532"/>
      <c r="V53" s="532"/>
      <c r="W53" s="39"/>
      <c r="X53" s="47"/>
      <c r="Y53" s="46"/>
      <c r="Z53" s="42" t="e">
        <v>#N/A</v>
      </c>
      <c r="AA53" s="43"/>
    </row>
    <row r="54" spans="1:27" ht="33.75" customHeight="1">
      <c r="A54" s="20"/>
      <c r="B54" s="44">
        <f t="shared" si="0"/>
        <v>16</v>
      </c>
      <c r="C54" s="533"/>
      <c r="D54" s="533"/>
      <c r="E54" s="533"/>
      <c r="F54" s="533"/>
      <c r="G54" s="533"/>
      <c r="H54" s="533"/>
      <c r="I54" s="533"/>
      <c r="J54" s="533"/>
      <c r="K54" s="533"/>
      <c r="L54" s="533"/>
      <c r="M54" s="535"/>
      <c r="N54" s="535"/>
      <c r="O54" s="535"/>
      <c r="P54" s="535"/>
      <c r="Q54" s="535"/>
      <c r="R54" s="532"/>
      <c r="S54" s="532"/>
      <c r="T54" s="532"/>
      <c r="U54" s="532"/>
      <c r="V54" s="532"/>
      <c r="W54" s="39"/>
      <c r="X54" s="47"/>
      <c r="Y54" s="46"/>
      <c r="Z54" s="42" t="e">
        <v>#N/A</v>
      </c>
      <c r="AA54" s="43"/>
    </row>
    <row r="55" spans="1:27" ht="33.75" customHeight="1">
      <c r="A55" s="20"/>
      <c r="B55" s="44">
        <f t="shared" si="0"/>
        <v>17</v>
      </c>
      <c r="C55" s="533"/>
      <c r="D55" s="533"/>
      <c r="E55" s="533"/>
      <c r="F55" s="533"/>
      <c r="G55" s="533"/>
      <c r="H55" s="533"/>
      <c r="I55" s="533"/>
      <c r="J55" s="533"/>
      <c r="K55" s="533"/>
      <c r="L55" s="533"/>
      <c r="M55" s="535"/>
      <c r="N55" s="535"/>
      <c r="O55" s="535"/>
      <c r="P55" s="535"/>
      <c r="Q55" s="535"/>
      <c r="R55" s="532"/>
      <c r="S55" s="532"/>
      <c r="T55" s="532"/>
      <c r="U55" s="532"/>
      <c r="V55" s="532"/>
      <c r="W55" s="39"/>
      <c r="X55" s="47"/>
      <c r="Y55" s="46"/>
      <c r="Z55" s="42" t="e">
        <v>#N/A</v>
      </c>
      <c r="AA55" s="43"/>
    </row>
    <row r="56" spans="1:27" ht="33.75" customHeight="1">
      <c r="A56" s="20"/>
      <c r="B56" s="44">
        <f t="shared" si="0"/>
        <v>18</v>
      </c>
      <c r="C56" s="533"/>
      <c r="D56" s="533"/>
      <c r="E56" s="533"/>
      <c r="F56" s="533"/>
      <c r="G56" s="533"/>
      <c r="H56" s="533"/>
      <c r="I56" s="533"/>
      <c r="J56" s="533"/>
      <c r="K56" s="533"/>
      <c r="L56" s="533"/>
      <c r="M56" s="535"/>
      <c r="N56" s="535"/>
      <c r="O56" s="535"/>
      <c r="P56" s="535"/>
      <c r="Q56" s="535"/>
      <c r="R56" s="532"/>
      <c r="S56" s="532"/>
      <c r="T56" s="532"/>
      <c r="U56" s="532"/>
      <c r="V56" s="532"/>
      <c r="W56" s="39"/>
      <c r="X56" s="47"/>
      <c r="Y56" s="46"/>
      <c r="Z56" s="42" t="e">
        <v>#N/A</v>
      </c>
      <c r="AA56" s="43"/>
    </row>
    <row r="57" spans="1:27" ht="33.75" customHeight="1">
      <c r="A57" s="20"/>
      <c r="B57" s="44">
        <f t="shared" si="0"/>
        <v>19</v>
      </c>
      <c r="C57" s="533"/>
      <c r="D57" s="533"/>
      <c r="E57" s="533"/>
      <c r="F57" s="533"/>
      <c r="G57" s="533"/>
      <c r="H57" s="533"/>
      <c r="I57" s="533"/>
      <c r="J57" s="533"/>
      <c r="K57" s="533"/>
      <c r="L57" s="533"/>
      <c r="M57" s="535"/>
      <c r="N57" s="535"/>
      <c r="O57" s="535"/>
      <c r="P57" s="535"/>
      <c r="Q57" s="535"/>
      <c r="R57" s="532"/>
      <c r="S57" s="532"/>
      <c r="T57" s="532"/>
      <c r="U57" s="532"/>
      <c r="V57" s="532"/>
      <c r="W57" s="39"/>
      <c r="X57" s="47"/>
      <c r="Y57" s="46"/>
      <c r="Z57" s="42" t="e">
        <v>#N/A</v>
      </c>
      <c r="AA57" s="43"/>
    </row>
    <row r="58" spans="1:27" ht="33.75" customHeight="1">
      <c r="A58" s="20"/>
      <c r="B58" s="44">
        <f t="shared" si="0"/>
        <v>20</v>
      </c>
      <c r="C58" s="533"/>
      <c r="D58" s="533"/>
      <c r="E58" s="533"/>
      <c r="F58" s="533"/>
      <c r="G58" s="533"/>
      <c r="H58" s="533"/>
      <c r="I58" s="533"/>
      <c r="J58" s="533"/>
      <c r="K58" s="533"/>
      <c r="L58" s="533"/>
      <c r="M58" s="535"/>
      <c r="N58" s="535"/>
      <c r="O58" s="535"/>
      <c r="P58" s="535"/>
      <c r="Q58" s="535"/>
      <c r="R58" s="532"/>
      <c r="S58" s="532"/>
      <c r="T58" s="532"/>
      <c r="U58" s="532"/>
      <c r="V58" s="532"/>
      <c r="W58" s="39"/>
      <c r="X58" s="47"/>
      <c r="Y58" s="46"/>
      <c r="Z58" s="42" t="e">
        <v>#N/A</v>
      </c>
      <c r="AA58" s="43"/>
    </row>
    <row r="59" spans="1:27" ht="33.75" customHeight="1">
      <c r="A59" s="20"/>
      <c r="B59" s="44">
        <f t="shared" si="0"/>
        <v>21</v>
      </c>
      <c r="C59" s="533"/>
      <c r="D59" s="533"/>
      <c r="E59" s="533"/>
      <c r="F59" s="533"/>
      <c r="G59" s="533"/>
      <c r="H59" s="533"/>
      <c r="I59" s="533"/>
      <c r="J59" s="533"/>
      <c r="K59" s="533"/>
      <c r="L59" s="533"/>
      <c r="M59" s="535"/>
      <c r="N59" s="535"/>
      <c r="O59" s="535"/>
      <c r="P59" s="535"/>
      <c r="Q59" s="535"/>
      <c r="R59" s="532"/>
      <c r="S59" s="532"/>
      <c r="T59" s="532"/>
      <c r="U59" s="532"/>
      <c r="V59" s="532"/>
      <c r="W59" s="39"/>
      <c r="X59" s="47"/>
      <c r="Y59" s="46"/>
      <c r="Z59" s="42" t="e">
        <v>#N/A</v>
      </c>
      <c r="AA59" s="43"/>
    </row>
    <row r="60" spans="1:27" ht="33.75" customHeight="1">
      <c r="A60" s="20"/>
      <c r="B60" s="44">
        <f t="shared" si="0"/>
        <v>22</v>
      </c>
      <c r="C60" s="533"/>
      <c r="D60" s="533"/>
      <c r="E60" s="533"/>
      <c r="F60" s="533"/>
      <c r="G60" s="533"/>
      <c r="H60" s="533"/>
      <c r="I60" s="533"/>
      <c r="J60" s="533"/>
      <c r="K60" s="533"/>
      <c r="L60" s="533"/>
      <c r="M60" s="535"/>
      <c r="N60" s="535"/>
      <c r="O60" s="535"/>
      <c r="P60" s="535"/>
      <c r="Q60" s="535"/>
      <c r="R60" s="532"/>
      <c r="S60" s="532"/>
      <c r="T60" s="532"/>
      <c r="U60" s="532"/>
      <c r="V60" s="532"/>
      <c r="W60" s="39"/>
      <c r="X60" s="47"/>
      <c r="Y60" s="46"/>
      <c r="Z60" s="42" t="e">
        <v>#N/A</v>
      </c>
      <c r="AA60" s="43"/>
    </row>
    <row r="61" spans="1:27" ht="33.75" customHeight="1">
      <c r="A61" s="20"/>
      <c r="B61" s="44">
        <f t="shared" si="0"/>
        <v>23</v>
      </c>
      <c r="C61" s="533"/>
      <c r="D61" s="533"/>
      <c r="E61" s="533"/>
      <c r="F61" s="533"/>
      <c r="G61" s="533"/>
      <c r="H61" s="533"/>
      <c r="I61" s="533"/>
      <c r="J61" s="533"/>
      <c r="K61" s="533"/>
      <c r="L61" s="533"/>
      <c r="M61" s="535"/>
      <c r="N61" s="535"/>
      <c r="O61" s="535"/>
      <c r="P61" s="535"/>
      <c r="Q61" s="535"/>
      <c r="R61" s="532"/>
      <c r="S61" s="532"/>
      <c r="T61" s="532"/>
      <c r="U61" s="532"/>
      <c r="V61" s="532"/>
      <c r="W61" s="39"/>
      <c r="X61" s="47"/>
      <c r="Y61" s="46"/>
      <c r="Z61" s="42" t="e">
        <v>#N/A</v>
      </c>
      <c r="AA61" s="43"/>
    </row>
    <row r="62" spans="1:27" ht="33.75" customHeight="1">
      <c r="A62" s="20"/>
      <c r="B62" s="44">
        <f t="shared" si="0"/>
        <v>24</v>
      </c>
      <c r="C62" s="533"/>
      <c r="D62" s="533"/>
      <c r="E62" s="533"/>
      <c r="F62" s="533"/>
      <c r="G62" s="533"/>
      <c r="H62" s="533"/>
      <c r="I62" s="533"/>
      <c r="J62" s="533"/>
      <c r="K62" s="533"/>
      <c r="L62" s="533"/>
      <c r="M62" s="535"/>
      <c r="N62" s="535"/>
      <c r="O62" s="535"/>
      <c r="P62" s="535"/>
      <c r="Q62" s="535"/>
      <c r="R62" s="532"/>
      <c r="S62" s="532"/>
      <c r="T62" s="532"/>
      <c r="U62" s="532"/>
      <c r="V62" s="532"/>
      <c r="W62" s="39"/>
      <c r="X62" s="47"/>
      <c r="Y62" s="46"/>
      <c r="Z62" s="42" t="e">
        <v>#N/A</v>
      </c>
      <c r="AA62" s="43"/>
    </row>
    <row r="63" spans="1:27" ht="33.75" customHeight="1">
      <c r="A63" s="20"/>
      <c r="B63" s="44">
        <f t="shared" si="0"/>
        <v>25</v>
      </c>
      <c r="C63" s="533"/>
      <c r="D63" s="533"/>
      <c r="E63" s="533"/>
      <c r="F63" s="533"/>
      <c r="G63" s="533"/>
      <c r="H63" s="533"/>
      <c r="I63" s="533"/>
      <c r="J63" s="533"/>
      <c r="K63" s="533"/>
      <c r="L63" s="533"/>
      <c r="M63" s="535"/>
      <c r="N63" s="535"/>
      <c r="O63" s="535"/>
      <c r="P63" s="535"/>
      <c r="Q63" s="535"/>
      <c r="R63" s="532"/>
      <c r="S63" s="532"/>
      <c r="T63" s="532"/>
      <c r="U63" s="532"/>
      <c r="V63" s="532"/>
      <c r="W63" s="39"/>
      <c r="X63" s="47"/>
      <c r="Y63" s="46"/>
      <c r="Z63" s="42" t="e">
        <v>#N/A</v>
      </c>
      <c r="AA63" s="43"/>
    </row>
    <row r="64" spans="1:27" ht="33.75" customHeight="1">
      <c r="A64" s="20"/>
      <c r="B64" s="44">
        <f t="shared" si="0"/>
        <v>26</v>
      </c>
      <c r="C64" s="533"/>
      <c r="D64" s="533"/>
      <c r="E64" s="533"/>
      <c r="F64" s="533"/>
      <c r="G64" s="533"/>
      <c r="H64" s="533"/>
      <c r="I64" s="533"/>
      <c r="J64" s="533"/>
      <c r="K64" s="533"/>
      <c r="L64" s="533"/>
      <c r="M64" s="535"/>
      <c r="N64" s="535"/>
      <c r="O64" s="535"/>
      <c r="P64" s="535"/>
      <c r="Q64" s="535"/>
      <c r="R64" s="532"/>
      <c r="S64" s="532"/>
      <c r="T64" s="532"/>
      <c r="U64" s="532"/>
      <c r="V64" s="532"/>
      <c r="W64" s="39"/>
      <c r="X64" s="47"/>
      <c r="Y64" s="46"/>
      <c r="Z64" s="42" t="e">
        <v>#N/A</v>
      </c>
      <c r="AA64" s="43"/>
    </row>
    <row r="65" spans="1:27" ht="33.75" customHeight="1">
      <c r="A65" s="20"/>
      <c r="B65" s="44">
        <f t="shared" si="0"/>
        <v>27</v>
      </c>
      <c r="C65" s="533"/>
      <c r="D65" s="533"/>
      <c r="E65" s="533"/>
      <c r="F65" s="533"/>
      <c r="G65" s="533"/>
      <c r="H65" s="533"/>
      <c r="I65" s="533"/>
      <c r="J65" s="533"/>
      <c r="K65" s="533"/>
      <c r="L65" s="533"/>
      <c r="M65" s="535"/>
      <c r="N65" s="535"/>
      <c r="O65" s="535"/>
      <c r="P65" s="535"/>
      <c r="Q65" s="535"/>
      <c r="R65" s="532"/>
      <c r="S65" s="532"/>
      <c r="T65" s="532"/>
      <c r="U65" s="532"/>
      <c r="V65" s="532"/>
      <c r="W65" s="39"/>
      <c r="X65" s="47"/>
      <c r="Y65" s="46"/>
      <c r="Z65" s="42" t="e">
        <v>#N/A</v>
      </c>
      <c r="AA65" s="43"/>
    </row>
    <row r="66" spans="1:27" ht="33.75" customHeight="1">
      <c r="A66" s="20"/>
      <c r="B66" s="44">
        <f t="shared" si="0"/>
        <v>28</v>
      </c>
      <c r="C66" s="533"/>
      <c r="D66" s="533"/>
      <c r="E66" s="533"/>
      <c r="F66" s="533"/>
      <c r="G66" s="533"/>
      <c r="H66" s="533"/>
      <c r="I66" s="533"/>
      <c r="J66" s="533"/>
      <c r="K66" s="533"/>
      <c r="L66" s="533"/>
      <c r="M66" s="535"/>
      <c r="N66" s="535"/>
      <c r="O66" s="535"/>
      <c r="P66" s="535"/>
      <c r="Q66" s="535"/>
      <c r="R66" s="532"/>
      <c r="S66" s="532"/>
      <c r="T66" s="532"/>
      <c r="U66" s="532"/>
      <c r="V66" s="532"/>
      <c r="W66" s="39"/>
      <c r="X66" s="47"/>
      <c r="Y66" s="46"/>
      <c r="Z66" s="42" t="e">
        <v>#N/A</v>
      </c>
      <c r="AA66" s="43"/>
    </row>
    <row r="67" spans="1:27" ht="33.75" customHeight="1">
      <c r="A67" s="20"/>
      <c r="B67" s="44">
        <f t="shared" si="0"/>
        <v>29</v>
      </c>
      <c r="C67" s="533"/>
      <c r="D67" s="533"/>
      <c r="E67" s="533"/>
      <c r="F67" s="533"/>
      <c r="G67" s="533"/>
      <c r="H67" s="533"/>
      <c r="I67" s="533"/>
      <c r="J67" s="533"/>
      <c r="K67" s="533"/>
      <c r="L67" s="533"/>
      <c r="M67" s="535"/>
      <c r="N67" s="535"/>
      <c r="O67" s="535"/>
      <c r="P67" s="535"/>
      <c r="Q67" s="535"/>
      <c r="R67" s="532"/>
      <c r="S67" s="532"/>
      <c r="T67" s="532"/>
      <c r="U67" s="532"/>
      <c r="V67" s="532"/>
      <c r="W67" s="39"/>
      <c r="X67" s="47"/>
      <c r="Y67" s="46"/>
      <c r="Z67" s="42" t="e">
        <v>#N/A</v>
      </c>
      <c r="AA67" s="43"/>
    </row>
    <row r="68" spans="1:27" ht="33.75" customHeight="1">
      <c r="A68" s="20"/>
      <c r="B68" s="44">
        <f t="shared" si="0"/>
        <v>30</v>
      </c>
      <c r="C68" s="533"/>
      <c r="D68" s="533"/>
      <c r="E68" s="533"/>
      <c r="F68" s="533"/>
      <c r="G68" s="533"/>
      <c r="H68" s="533"/>
      <c r="I68" s="533"/>
      <c r="J68" s="533"/>
      <c r="K68" s="533"/>
      <c r="L68" s="533"/>
      <c r="M68" s="535"/>
      <c r="N68" s="535"/>
      <c r="O68" s="535"/>
      <c r="P68" s="535"/>
      <c r="Q68" s="535"/>
      <c r="R68" s="532"/>
      <c r="S68" s="532"/>
      <c r="T68" s="532"/>
      <c r="U68" s="532"/>
      <c r="V68" s="532"/>
      <c r="W68" s="39"/>
      <c r="X68" s="47"/>
      <c r="Y68" s="46"/>
      <c r="Z68" s="42" t="e">
        <v>#N/A</v>
      </c>
      <c r="AA68" s="43"/>
    </row>
    <row r="69" spans="1:27" ht="33.75" customHeight="1">
      <c r="A69" s="20"/>
      <c r="B69" s="44">
        <f t="shared" si="0"/>
        <v>31</v>
      </c>
      <c r="C69" s="533"/>
      <c r="D69" s="533"/>
      <c r="E69" s="533"/>
      <c r="F69" s="533"/>
      <c r="G69" s="533"/>
      <c r="H69" s="533"/>
      <c r="I69" s="533"/>
      <c r="J69" s="533"/>
      <c r="K69" s="533"/>
      <c r="L69" s="533"/>
      <c r="M69" s="535"/>
      <c r="N69" s="535"/>
      <c r="O69" s="535"/>
      <c r="P69" s="535"/>
      <c r="Q69" s="535"/>
      <c r="R69" s="532"/>
      <c r="S69" s="532"/>
      <c r="T69" s="532"/>
      <c r="U69" s="532"/>
      <c r="V69" s="532"/>
      <c r="W69" s="39"/>
      <c r="X69" s="47"/>
      <c r="Y69" s="46"/>
      <c r="Z69" s="42" t="e">
        <v>#N/A</v>
      </c>
      <c r="AA69" s="43"/>
    </row>
    <row r="70" spans="1:27" ht="33.75" customHeight="1">
      <c r="A70" s="20"/>
      <c r="B70" s="44">
        <f t="shared" si="0"/>
        <v>32</v>
      </c>
      <c r="C70" s="533"/>
      <c r="D70" s="533"/>
      <c r="E70" s="533"/>
      <c r="F70" s="533"/>
      <c r="G70" s="533"/>
      <c r="H70" s="533"/>
      <c r="I70" s="533"/>
      <c r="J70" s="533"/>
      <c r="K70" s="533"/>
      <c r="L70" s="533"/>
      <c r="M70" s="535"/>
      <c r="N70" s="535"/>
      <c r="O70" s="535"/>
      <c r="P70" s="535"/>
      <c r="Q70" s="535"/>
      <c r="R70" s="532"/>
      <c r="S70" s="532"/>
      <c r="T70" s="532"/>
      <c r="U70" s="532"/>
      <c r="V70" s="532"/>
      <c r="W70" s="39"/>
      <c r="X70" s="47"/>
      <c r="Y70" s="46"/>
      <c r="Z70" s="42" t="e">
        <v>#N/A</v>
      </c>
      <c r="AA70" s="43"/>
    </row>
    <row r="71" spans="1:27" ht="33.75" customHeight="1">
      <c r="A71" s="20"/>
      <c r="B71" s="44">
        <f t="shared" si="0"/>
        <v>33</v>
      </c>
      <c r="C71" s="533"/>
      <c r="D71" s="533"/>
      <c r="E71" s="533"/>
      <c r="F71" s="533"/>
      <c r="G71" s="533"/>
      <c r="H71" s="533"/>
      <c r="I71" s="533"/>
      <c r="J71" s="533"/>
      <c r="K71" s="533"/>
      <c r="L71" s="533"/>
      <c r="M71" s="535"/>
      <c r="N71" s="535"/>
      <c r="O71" s="535"/>
      <c r="P71" s="535"/>
      <c r="Q71" s="535"/>
      <c r="R71" s="532"/>
      <c r="S71" s="532"/>
      <c r="T71" s="532"/>
      <c r="U71" s="532"/>
      <c r="V71" s="532"/>
      <c r="W71" s="39"/>
      <c r="X71" s="47"/>
      <c r="Y71" s="46"/>
      <c r="Z71" s="42" t="e">
        <v>#N/A</v>
      </c>
      <c r="AA71" s="43"/>
    </row>
    <row r="72" spans="1:27" ht="33.75" customHeight="1">
      <c r="A72" s="20"/>
      <c r="B72" s="44">
        <f t="shared" ref="B72:B103" si="1">B71+1</f>
        <v>34</v>
      </c>
      <c r="C72" s="533"/>
      <c r="D72" s="533"/>
      <c r="E72" s="533"/>
      <c r="F72" s="533"/>
      <c r="G72" s="533"/>
      <c r="H72" s="533"/>
      <c r="I72" s="533"/>
      <c r="J72" s="533"/>
      <c r="K72" s="533"/>
      <c r="L72" s="533"/>
      <c r="M72" s="535"/>
      <c r="N72" s="535"/>
      <c r="O72" s="535"/>
      <c r="P72" s="535"/>
      <c r="Q72" s="535"/>
      <c r="R72" s="532"/>
      <c r="S72" s="532"/>
      <c r="T72" s="532"/>
      <c r="U72" s="532"/>
      <c r="V72" s="532"/>
      <c r="W72" s="39"/>
      <c r="X72" s="47"/>
      <c r="Y72" s="46"/>
      <c r="Z72" s="42" t="e">
        <v>#N/A</v>
      </c>
      <c r="AA72" s="43"/>
    </row>
    <row r="73" spans="1:27" ht="33.75" customHeight="1">
      <c r="A73" s="20"/>
      <c r="B73" s="44">
        <f t="shared" si="1"/>
        <v>35</v>
      </c>
      <c r="C73" s="533"/>
      <c r="D73" s="533"/>
      <c r="E73" s="533"/>
      <c r="F73" s="533"/>
      <c r="G73" s="533"/>
      <c r="H73" s="533"/>
      <c r="I73" s="533"/>
      <c r="J73" s="533"/>
      <c r="K73" s="533"/>
      <c r="L73" s="533"/>
      <c r="M73" s="535"/>
      <c r="N73" s="535"/>
      <c r="O73" s="535"/>
      <c r="P73" s="535"/>
      <c r="Q73" s="535"/>
      <c r="R73" s="532"/>
      <c r="S73" s="532"/>
      <c r="T73" s="532"/>
      <c r="U73" s="532"/>
      <c r="V73" s="532"/>
      <c r="W73" s="39"/>
      <c r="X73" s="47"/>
      <c r="Y73" s="46"/>
      <c r="Z73" s="42" t="e">
        <v>#N/A</v>
      </c>
      <c r="AA73" s="43"/>
    </row>
    <row r="74" spans="1:27" ht="33.75" customHeight="1">
      <c r="A74" s="20"/>
      <c r="B74" s="44">
        <f t="shared" si="1"/>
        <v>36</v>
      </c>
      <c r="C74" s="533"/>
      <c r="D74" s="533"/>
      <c r="E74" s="533"/>
      <c r="F74" s="533"/>
      <c r="G74" s="533"/>
      <c r="H74" s="533"/>
      <c r="I74" s="533"/>
      <c r="J74" s="533"/>
      <c r="K74" s="533"/>
      <c r="L74" s="533"/>
      <c r="M74" s="535"/>
      <c r="N74" s="535"/>
      <c r="O74" s="535"/>
      <c r="P74" s="535"/>
      <c r="Q74" s="535"/>
      <c r="R74" s="532"/>
      <c r="S74" s="532"/>
      <c r="T74" s="532"/>
      <c r="U74" s="532"/>
      <c r="V74" s="532"/>
      <c r="W74" s="39"/>
      <c r="X74" s="47"/>
      <c r="Y74" s="46"/>
      <c r="Z74" s="42" t="e">
        <v>#N/A</v>
      </c>
      <c r="AA74" s="43"/>
    </row>
    <row r="75" spans="1:27" ht="33.75" customHeight="1">
      <c r="A75" s="20"/>
      <c r="B75" s="44">
        <f t="shared" si="1"/>
        <v>37</v>
      </c>
      <c r="C75" s="533"/>
      <c r="D75" s="533"/>
      <c r="E75" s="533"/>
      <c r="F75" s="533"/>
      <c r="G75" s="533"/>
      <c r="H75" s="533"/>
      <c r="I75" s="533"/>
      <c r="J75" s="533"/>
      <c r="K75" s="533"/>
      <c r="L75" s="533"/>
      <c r="M75" s="535"/>
      <c r="N75" s="535"/>
      <c r="O75" s="535"/>
      <c r="P75" s="535"/>
      <c r="Q75" s="535"/>
      <c r="R75" s="532"/>
      <c r="S75" s="532"/>
      <c r="T75" s="532"/>
      <c r="U75" s="532"/>
      <c r="V75" s="532"/>
      <c r="W75" s="39"/>
      <c r="X75" s="47"/>
      <c r="Y75" s="46"/>
      <c r="Z75" s="42" t="e">
        <v>#N/A</v>
      </c>
      <c r="AA75" s="43"/>
    </row>
    <row r="76" spans="1:27" ht="33.75" customHeight="1">
      <c r="A76" s="20"/>
      <c r="B76" s="44">
        <f t="shared" si="1"/>
        <v>38</v>
      </c>
      <c r="C76" s="533"/>
      <c r="D76" s="533"/>
      <c r="E76" s="533"/>
      <c r="F76" s="533"/>
      <c r="G76" s="533"/>
      <c r="H76" s="533"/>
      <c r="I76" s="533"/>
      <c r="J76" s="533"/>
      <c r="K76" s="533"/>
      <c r="L76" s="533"/>
      <c r="M76" s="535"/>
      <c r="N76" s="535"/>
      <c r="O76" s="535"/>
      <c r="P76" s="535"/>
      <c r="Q76" s="535"/>
      <c r="R76" s="532"/>
      <c r="S76" s="532"/>
      <c r="T76" s="532"/>
      <c r="U76" s="532"/>
      <c r="V76" s="532"/>
      <c r="W76" s="39"/>
      <c r="X76" s="47"/>
      <c r="Y76" s="46"/>
      <c r="Z76" s="42" t="e">
        <v>#N/A</v>
      </c>
      <c r="AA76" s="43"/>
    </row>
    <row r="77" spans="1:27" ht="33.75" customHeight="1">
      <c r="A77" s="20"/>
      <c r="B77" s="44">
        <f t="shared" si="1"/>
        <v>39</v>
      </c>
      <c r="C77" s="533"/>
      <c r="D77" s="533"/>
      <c r="E77" s="533"/>
      <c r="F77" s="533"/>
      <c r="G77" s="533"/>
      <c r="H77" s="533"/>
      <c r="I77" s="533"/>
      <c r="J77" s="533"/>
      <c r="K77" s="533"/>
      <c r="L77" s="533"/>
      <c r="M77" s="535"/>
      <c r="N77" s="535"/>
      <c r="O77" s="535"/>
      <c r="P77" s="535"/>
      <c r="Q77" s="535"/>
      <c r="R77" s="532"/>
      <c r="S77" s="532"/>
      <c r="T77" s="532"/>
      <c r="U77" s="532"/>
      <c r="V77" s="532"/>
      <c r="W77" s="39"/>
      <c r="X77" s="47"/>
      <c r="Y77" s="46"/>
      <c r="Z77" s="42" t="e">
        <v>#N/A</v>
      </c>
      <c r="AA77" s="43"/>
    </row>
    <row r="78" spans="1:27" ht="33.75" customHeight="1">
      <c r="A78" s="20"/>
      <c r="B78" s="44">
        <f t="shared" si="1"/>
        <v>40</v>
      </c>
      <c r="C78" s="533"/>
      <c r="D78" s="533"/>
      <c r="E78" s="533"/>
      <c r="F78" s="533"/>
      <c r="G78" s="533"/>
      <c r="H78" s="533"/>
      <c r="I78" s="533"/>
      <c r="J78" s="533"/>
      <c r="K78" s="533"/>
      <c r="L78" s="533"/>
      <c r="M78" s="535"/>
      <c r="N78" s="535"/>
      <c r="O78" s="535"/>
      <c r="P78" s="535"/>
      <c r="Q78" s="535"/>
      <c r="R78" s="532"/>
      <c r="S78" s="532"/>
      <c r="T78" s="532"/>
      <c r="U78" s="532"/>
      <c r="V78" s="532"/>
      <c r="W78" s="39"/>
      <c r="X78" s="47"/>
      <c r="Y78" s="46"/>
      <c r="Z78" s="42" t="e">
        <v>#N/A</v>
      </c>
      <c r="AA78" s="43"/>
    </row>
    <row r="79" spans="1:27" ht="33.75" customHeight="1">
      <c r="A79" s="20"/>
      <c r="B79" s="44">
        <f t="shared" si="1"/>
        <v>41</v>
      </c>
      <c r="C79" s="533"/>
      <c r="D79" s="533"/>
      <c r="E79" s="533"/>
      <c r="F79" s="533"/>
      <c r="G79" s="533"/>
      <c r="H79" s="533"/>
      <c r="I79" s="533"/>
      <c r="J79" s="533"/>
      <c r="K79" s="533"/>
      <c r="L79" s="533"/>
      <c r="M79" s="535"/>
      <c r="N79" s="535"/>
      <c r="O79" s="535"/>
      <c r="P79" s="535"/>
      <c r="Q79" s="535"/>
      <c r="R79" s="532"/>
      <c r="S79" s="532"/>
      <c r="T79" s="532"/>
      <c r="U79" s="532"/>
      <c r="V79" s="532"/>
      <c r="W79" s="39"/>
      <c r="X79" s="47"/>
      <c r="Y79" s="46"/>
      <c r="Z79" s="42" t="e">
        <v>#N/A</v>
      </c>
      <c r="AA79" s="43"/>
    </row>
    <row r="80" spans="1:27" ht="33.75" customHeight="1">
      <c r="A80" s="20"/>
      <c r="B80" s="44">
        <f t="shared" si="1"/>
        <v>42</v>
      </c>
      <c r="C80" s="533"/>
      <c r="D80" s="533"/>
      <c r="E80" s="533"/>
      <c r="F80" s="533"/>
      <c r="G80" s="533"/>
      <c r="H80" s="533"/>
      <c r="I80" s="533"/>
      <c r="J80" s="533"/>
      <c r="K80" s="533"/>
      <c r="L80" s="533"/>
      <c r="M80" s="535"/>
      <c r="N80" s="535"/>
      <c r="O80" s="535"/>
      <c r="P80" s="535"/>
      <c r="Q80" s="535"/>
      <c r="R80" s="532"/>
      <c r="S80" s="532"/>
      <c r="T80" s="532"/>
      <c r="U80" s="532"/>
      <c r="V80" s="532"/>
      <c r="W80" s="39"/>
      <c r="X80" s="47"/>
      <c r="Y80" s="46"/>
      <c r="Z80" s="42" t="e">
        <v>#N/A</v>
      </c>
      <c r="AA80" s="43"/>
    </row>
    <row r="81" spans="1:27" ht="33.75" customHeight="1">
      <c r="A81" s="20"/>
      <c r="B81" s="44">
        <f t="shared" si="1"/>
        <v>43</v>
      </c>
      <c r="C81" s="533"/>
      <c r="D81" s="533"/>
      <c r="E81" s="533"/>
      <c r="F81" s="533"/>
      <c r="G81" s="533"/>
      <c r="H81" s="533"/>
      <c r="I81" s="533"/>
      <c r="J81" s="533"/>
      <c r="K81" s="533"/>
      <c r="L81" s="533"/>
      <c r="M81" s="535"/>
      <c r="N81" s="535"/>
      <c r="O81" s="535"/>
      <c r="P81" s="535"/>
      <c r="Q81" s="535"/>
      <c r="R81" s="532"/>
      <c r="S81" s="532"/>
      <c r="T81" s="532"/>
      <c r="U81" s="532"/>
      <c r="V81" s="532"/>
      <c r="W81" s="39"/>
      <c r="X81" s="47"/>
      <c r="Y81" s="46"/>
      <c r="Z81" s="42" t="e">
        <v>#N/A</v>
      </c>
      <c r="AA81" s="43"/>
    </row>
    <row r="82" spans="1:27" ht="33.75" customHeight="1">
      <c r="A82" s="20"/>
      <c r="B82" s="44">
        <f t="shared" si="1"/>
        <v>44</v>
      </c>
      <c r="C82" s="533"/>
      <c r="D82" s="533"/>
      <c r="E82" s="533"/>
      <c r="F82" s="533"/>
      <c r="G82" s="533"/>
      <c r="H82" s="533"/>
      <c r="I82" s="533"/>
      <c r="J82" s="533"/>
      <c r="K82" s="533"/>
      <c r="L82" s="533"/>
      <c r="M82" s="535"/>
      <c r="N82" s="535"/>
      <c r="O82" s="535"/>
      <c r="P82" s="535"/>
      <c r="Q82" s="535"/>
      <c r="R82" s="532"/>
      <c r="S82" s="532"/>
      <c r="T82" s="532"/>
      <c r="U82" s="532"/>
      <c r="V82" s="532"/>
      <c r="W82" s="39"/>
      <c r="X82" s="47"/>
      <c r="Y82" s="46"/>
      <c r="Z82" s="42" t="e">
        <v>#N/A</v>
      </c>
      <c r="AA82" s="43"/>
    </row>
    <row r="83" spans="1:27" ht="33.75" customHeight="1">
      <c r="A83" s="20"/>
      <c r="B83" s="44">
        <f t="shared" si="1"/>
        <v>45</v>
      </c>
      <c r="C83" s="533"/>
      <c r="D83" s="533"/>
      <c r="E83" s="533"/>
      <c r="F83" s="533"/>
      <c r="G83" s="533"/>
      <c r="H83" s="533"/>
      <c r="I83" s="533"/>
      <c r="J83" s="533"/>
      <c r="K83" s="533"/>
      <c r="L83" s="533"/>
      <c r="M83" s="535"/>
      <c r="N83" s="535"/>
      <c r="O83" s="535"/>
      <c r="P83" s="535"/>
      <c r="Q83" s="535"/>
      <c r="R83" s="532"/>
      <c r="S83" s="532"/>
      <c r="T83" s="532"/>
      <c r="U83" s="532"/>
      <c r="V83" s="532"/>
      <c r="W83" s="39"/>
      <c r="X83" s="47"/>
      <c r="Y83" s="46"/>
      <c r="Z83" s="42" t="e">
        <v>#N/A</v>
      </c>
      <c r="AA83" s="43"/>
    </row>
    <row r="84" spans="1:27" ht="33.75" customHeight="1">
      <c r="A84" s="20"/>
      <c r="B84" s="44">
        <f t="shared" si="1"/>
        <v>46</v>
      </c>
      <c r="C84" s="533"/>
      <c r="D84" s="533"/>
      <c r="E84" s="533"/>
      <c r="F84" s="533"/>
      <c r="G84" s="533"/>
      <c r="H84" s="533"/>
      <c r="I84" s="533"/>
      <c r="J84" s="533"/>
      <c r="K84" s="533"/>
      <c r="L84" s="533"/>
      <c r="M84" s="535"/>
      <c r="N84" s="535"/>
      <c r="O84" s="535"/>
      <c r="P84" s="535"/>
      <c r="Q84" s="535"/>
      <c r="R84" s="532"/>
      <c r="S84" s="532"/>
      <c r="T84" s="532"/>
      <c r="U84" s="532"/>
      <c r="V84" s="532"/>
      <c r="W84" s="39"/>
      <c r="X84" s="47"/>
      <c r="Y84" s="46"/>
      <c r="Z84" s="42" t="e">
        <v>#N/A</v>
      </c>
      <c r="AA84" s="43"/>
    </row>
    <row r="85" spans="1:27" ht="33.75" customHeight="1">
      <c r="A85" s="20"/>
      <c r="B85" s="44">
        <f t="shared" si="1"/>
        <v>47</v>
      </c>
      <c r="C85" s="533"/>
      <c r="D85" s="533"/>
      <c r="E85" s="533"/>
      <c r="F85" s="533"/>
      <c r="G85" s="533"/>
      <c r="H85" s="533"/>
      <c r="I85" s="533"/>
      <c r="J85" s="533"/>
      <c r="K85" s="533"/>
      <c r="L85" s="533"/>
      <c r="M85" s="535"/>
      <c r="N85" s="535"/>
      <c r="O85" s="535"/>
      <c r="P85" s="535"/>
      <c r="Q85" s="535"/>
      <c r="R85" s="532"/>
      <c r="S85" s="532"/>
      <c r="T85" s="532"/>
      <c r="U85" s="532"/>
      <c r="V85" s="532"/>
      <c r="W85" s="39"/>
      <c r="X85" s="47"/>
      <c r="Y85" s="46"/>
      <c r="Z85" s="42" t="e">
        <v>#N/A</v>
      </c>
      <c r="AA85" s="43"/>
    </row>
    <row r="86" spans="1:27" ht="33.75" customHeight="1">
      <c r="A86" s="20"/>
      <c r="B86" s="44">
        <f t="shared" si="1"/>
        <v>48</v>
      </c>
      <c r="C86" s="533"/>
      <c r="D86" s="533"/>
      <c r="E86" s="533"/>
      <c r="F86" s="533"/>
      <c r="G86" s="533"/>
      <c r="H86" s="533"/>
      <c r="I86" s="533"/>
      <c r="J86" s="533"/>
      <c r="K86" s="533"/>
      <c r="L86" s="533"/>
      <c r="M86" s="535"/>
      <c r="N86" s="535"/>
      <c r="O86" s="535"/>
      <c r="P86" s="535"/>
      <c r="Q86" s="535"/>
      <c r="R86" s="532"/>
      <c r="S86" s="532"/>
      <c r="T86" s="532"/>
      <c r="U86" s="532"/>
      <c r="V86" s="532"/>
      <c r="W86" s="39"/>
      <c r="X86" s="45"/>
      <c r="Y86" s="46"/>
      <c r="Z86" s="42" t="e">
        <v>#N/A</v>
      </c>
      <c r="AA86" s="43"/>
    </row>
    <row r="87" spans="1:27" ht="33.75" customHeight="1">
      <c r="A87" s="20"/>
      <c r="B87" s="44">
        <f t="shared" si="1"/>
        <v>49</v>
      </c>
      <c r="C87" s="533"/>
      <c r="D87" s="533"/>
      <c r="E87" s="533"/>
      <c r="F87" s="533"/>
      <c r="G87" s="533"/>
      <c r="H87" s="533"/>
      <c r="I87" s="533"/>
      <c r="J87" s="533"/>
      <c r="K87" s="533"/>
      <c r="L87" s="533"/>
      <c r="M87" s="535"/>
      <c r="N87" s="535"/>
      <c r="O87" s="535"/>
      <c r="P87" s="535"/>
      <c r="Q87" s="535"/>
      <c r="R87" s="532"/>
      <c r="S87" s="532"/>
      <c r="T87" s="532"/>
      <c r="U87" s="532"/>
      <c r="V87" s="532"/>
      <c r="W87" s="39"/>
      <c r="X87" s="45"/>
      <c r="Y87" s="46"/>
      <c r="Z87" s="42" t="e">
        <v>#N/A</v>
      </c>
      <c r="AA87" s="43"/>
    </row>
    <row r="88" spans="1:27" ht="33.75" customHeight="1">
      <c r="A88" s="20"/>
      <c r="B88" s="44">
        <f t="shared" si="1"/>
        <v>50</v>
      </c>
      <c r="C88" s="533"/>
      <c r="D88" s="533"/>
      <c r="E88" s="533"/>
      <c r="F88" s="533"/>
      <c r="G88" s="533"/>
      <c r="H88" s="533"/>
      <c r="I88" s="533"/>
      <c r="J88" s="533"/>
      <c r="K88" s="533"/>
      <c r="L88" s="533"/>
      <c r="M88" s="535"/>
      <c r="N88" s="535"/>
      <c r="O88" s="535"/>
      <c r="P88" s="535"/>
      <c r="Q88" s="535"/>
      <c r="R88" s="532"/>
      <c r="S88" s="532"/>
      <c r="T88" s="532"/>
      <c r="U88" s="532"/>
      <c r="V88" s="532"/>
      <c r="W88" s="39"/>
      <c r="X88" s="45"/>
      <c r="Y88" s="46"/>
      <c r="Z88" s="42" t="e">
        <v>#N/A</v>
      </c>
      <c r="AA88" s="43"/>
    </row>
    <row r="89" spans="1:27" ht="33.75" customHeight="1">
      <c r="A89" s="20"/>
      <c r="B89" s="44">
        <f t="shared" si="1"/>
        <v>51</v>
      </c>
      <c r="C89" s="536"/>
      <c r="D89" s="536"/>
      <c r="E89" s="536"/>
      <c r="F89" s="536"/>
      <c r="G89" s="536"/>
      <c r="H89" s="536"/>
      <c r="I89" s="536"/>
      <c r="J89" s="536"/>
      <c r="K89" s="536"/>
      <c r="L89" s="536"/>
      <c r="M89" s="535"/>
      <c r="N89" s="535"/>
      <c r="O89" s="535"/>
      <c r="P89" s="535"/>
      <c r="Q89" s="535"/>
      <c r="R89" s="532"/>
      <c r="S89" s="532"/>
      <c r="T89" s="532"/>
      <c r="U89" s="532"/>
      <c r="V89" s="532"/>
      <c r="W89" s="39"/>
      <c r="X89" s="45"/>
      <c r="Y89" s="46"/>
      <c r="Z89" s="42" t="e">
        <v>#N/A</v>
      </c>
      <c r="AA89" s="43"/>
    </row>
    <row r="90" spans="1:27" ht="33.75" customHeight="1">
      <c r="A90" s="20"/>
      <c r="B90" s="44">
        <f t="shared" si="1"/>
        <v>52</v>
      </c>
      <c r="C90" s="536"/>
      <c r="D90" s="536"/>
      <c r="E90" s="536"/>
      <c r="F90" s="536"/>
      <c r="G90" s="536"/>
      <c r="H90" s="536"/>
      <c r="I90" s="536"/>
      <c r="J90" s="536"/>
      <c r="K90" s="536"/>
      <c r="L90" s="536"/>
      <c r="M90" s="535"/>
      <c r="N90" s="535"/>
      <c r="O90" s="535"/>
      <c r="P90" s="535"/>
      <c r="Q90" s="535"/>
      <c r="R90" s="532"/>
      <c r="S90" s="532"/>
      <c r="T90" s="532"/>
      <c r="U90" s="532"/>
      <c r="V90" s="532"/>
      <c r="W90" s="39"/>
      <c r="X90" s="45"/>
      <c r="Y90" s="46"/>
      <c r="Z90" s="42" t="e">
        <v>#N/A</v>
      </c>
      <c r="AA90" s="43"/>
    </row>
    <row r="91" spans="1:27" ht="33.75" customHeight="1">
      <c r="A91" s="20"/>
      <c r="B91" s="44">
        <f t="shared" si="1"/>
        <v>53</v>
      </c>
      <c r="C91" s="536"/>
      <c r="D91" s="536"/>
      <c r="E91" s="536"/>
      <c r="F91" s="536"/>
      <c r="G91" s="536"/>
      <c r="H91" s="536"/>
      <c r="I91" s="536"/>
      <c r="J91" s="536"/>
      <c r="K91" s="536"/>
      <c r="L91" s="536"/>
      <c r="M91" s="535"/>
      <c r="N91" s="535"/>
      <c r="O91" s="535"/>
      <c r="P91" s="535"/>
      <c r="Q91" s="535"/>
      <c r="R91" s="532"/>
      <c r="S91" s="532"/>
      <c r="T91" s="532"/>
      <c r="U91" s="532"/>
      <c r="V91" s="532"/>
      <c r="W91" s="39"/>
      <c r="X91" s="45"/>
      <c r="Y91" s="46"/>
      <c r="Z91" s="42" t="e">
        <v>#N/A</v>
      </c>
      <c r="AA91" s="43"/>
    </row>
    <row r="92" spans="1:27" ht="33.75" customHeight="1">
      <c r="A92" s="20"/>
      <c r="B92" s="44">
        <f t="shared" si="1"/>
        <v>54</v>
      </c>
      <c r="C92" s="536"/>
      <c r="D92" s="536"/>
      <c r="E92" s="536"/>
      <c r="F92" s="536"/>
      <c r="G92" s="536"/>
      <c r="H92" s="536"/>
      <c r="I92" s="536"/>
      <c r="J92" s="536"/>
      <c r="K92" s="536"/>
      <c r="L92" s="536"/>
      <c r="M92" s="535"/>
      <c r="N92" s="535"/>
      <c r="O92" s="535"/>
      <c r="P92" s="535"/>
      <c r="Q92" s="535"/>
      <c r="R92" s="532"/>
      <c r="S92" s="532"/>
      <c r="T92" s="532"/>
      <c r="U92" s="532"/>
      <c r="V92" s="532"/>
      <c r="W92" s="39"/>
      <c r="X92" s="45"/>
      <c r="Y92" s="46"/>
      <c r="Z92" s="42" t="e">
        <v>#N/A</v>
      </c>
      <c r="AA92" s="43"/>
    </row>
    <row r="93" spans="1:27" ht="33.75" customHeight="1">
      <c r="A93" s="20"/>
      <c r="B93" s="44">
        <f t="shared" si="1"/>
        <v>55</v>
      </c>
      <c r="C93" s="536"/>
      <c r="D93" s="536"/>
      <c r="E93" s="536"/>
      <c r="F93" s="536"/>
      <c r="G93" s="536"/>
      <c r="H93" s="536"/>
      <c r="I93" s="536"/>
      <c r="J93" s="536"/>
      <c r="K93" s="536"/>
      <c r="L93" s="536"/>
      <c r="M93" s="535"/>
      <c r="N93" s="535"/>
      <c r="O93" s="535"/>
      <c r="P93" s="535"/>
      <c r="Q93" s="535"/>
      <c r="R93" s="532"/>
      <c r="S93" s="532"/>
      <c r="T93" s="532"/>
      <c r="U93" s="532"/>
      <c r="V93" s="532"/>
      <c r="W93" s="39"/>
      <c r="X93" s="45"/>
      <c r="Y93" s="46"/>
      <c r="Z93" s="42" t="e">
        <v>#N/A</v>
      </c>
      <c r="AA93" s="43"/>
    </row>
    <row r="94" spans="1:27" ht="33.75" customHeight="1">
      <c r="A94" s="20"/>
      <c r="B94" s="44">
        <f t="shared" si="1"/>
        <v>56</v>
      </c>
      <c r="C94" s="536"/>
      <c r="D94" s="536"/>
      <c r="E94" s="536"/>
      <c r="F94" s="536"/>
      <c r="G94" s="536"/>
      <c r="H94" s="536"/>
      <c r="I94" s="536"/>
      <c r="J94" s="536"/>
      <c r="K94" s="536"/>
      <c r="L94" s="536"/>
      <c r="M94" s="535"/>
      <c r="N94" s="535"/>
      <c r="O94" s="535"/>
      <c r="P94" s="535"/>
      <c r="Q94" s="535"/>
      <c r="R94" s="532"/>
      <c r="S94" s="532"/>
      <c r="T94" s="532"/>
      <c r="U94" s="532"/>
      <c r="V94" s="532"/>
      <c r="W94" s="39"/>
      <c r="X94" s="45"/>
      <c r="Y94" s="46"/>
      <c r="Z94" s="42" t="e">
        <v>#N/A</v>
      </c>
      <c r="AA94" s="43"/>
    </row>
    <row r="95" spans="1:27" ht="33.75" customHeight="1">
      <c r="A95" s="20"/>
      <c r="B95" s="44">
        <f t="shared" si="1"/>
        <v>57</v>
      </c>
      <c r="C95" s="536"/>
      <c r="D95" s="536"/>
      <c r="E95" s="536"/>
      <c r="F95" s="536"/>
      <c r="G95" s="536"/>
      <c r="H95" s="536"/>
      <c r="I95" s="536"/>
      <c r="J95" s="536"/>
      <c r="K95" s="536"/>
      <c r="L95" s="536"/>
      <c r="M95" s="535"/>
      <c r="N95" s="535"/>
      <c r="O95" s="535"/>
      <c r="P95" s="535"/>
      <c r="Q95" s="535"/>
      <c r="R95" s="532"/>
      <c r="S95" s="532"/>
      <c r="T95" s="532"/>
      <c r="U95" s="532"/>
      <c r="V95" s="532"/>
      <c r="W95" s="39"/>
      <c r="X95" s="45"/>
      <c r="Y95" s="46"/>
      <c r="Z95" s="42" t="e">
        <v>#N/A</v>
      </c>
      <c r="AA95" s="43"/>
    </row>
    <row r="96" spans="1:27" ht="33.75" customHeight="1">
      <c r="A96" s="20"/>
      <c r="B96" s="44">
        <f t="shared" si="1"/>
        <v>58</v>
      </c>
      <c r="C96" s="536"/>
      <c r="D96" s="536"/>
      <c r="E96" s="536"/>
      <c r="F96" s="536"/>
      <c r="G96" s="536"/>
      <c r="H96" s="536"/>
      <c r="I96" s="536"/>
      <c r="J96" s="536"/>
      <c r="K96" s="536"/>
      <c r="L96" s="536"/>
      <c r="M96" s="535"/>
      <c r="N96" s="535"/>
      <c r="O96" s="535"/>
      <c r="P96" s="535"/>
      <c r="Q96" s="535"/>
      <c r="R96" s="532"/>
      <c r="S96" s="532"/>
      <c r="T96" s="532"/>
      <c r="U96" s="532"/>
      <c r="V96" s="532"/>
      <c r="W96" s="39"/>
      <c r="X96" s="45"/>
      <c r="Y96" s="46"/>
      <c r="Z96" s="42" t="e">
        <v>#N/A</v>
      </c>
      <c r="AA96" s="43"/>
    </row>
    <row r="97" spans="1:27" ht="33.75" customHeight="1">
      <c r="A97" s="20"/>
      <c r="B97" s="44">
        <f t="shared" si="1"/>
        <v>59</v>
      </c>
      <c r="C97" s="536"/>
      <c r="D97" s="536"/>
      <c r="E97" s="536"/>
      <c r="F97" s="536"/>
      <c r="G97" s="536"/>
      <c r="H97" s="536"/>
      <c r="I97" s="536"/>
      <c r="J97" s="536"/>
      <c r="K97" s="536"/>
      <c r="L97" s="536"/>
      <c r="M97" s="535"/>
      <c r="N97" s="535"/>
      <c r="O97" s="535"/>
      <c r="P97" s="535"/>
      <c r="Q97" s="535"/>
      <c r="R97" s="532"/>
      <c r="S97" s="532"/>
      <c r="T97" s="532"/>
      <c r="U97" s="532"/>
      <c r="V97" s="532"/>
      <c r="W97" s="39"/>
      <c r="X97" s="45"/>
      <c r="Y97" s="46"/>
      <c r="Z97" s="42" t="e">
        <v>#N/A</v>
      </c>
      <c r="AA97" s="43"/>
    </row>
    <row r="98" spans="1:27" ht="33.75" customHeight="1">
      <c r="A98" s="20"/>
      <c r="B98" s="44">
        <f t="shared" si="1"/>
        <v>60</v>
      </c>
      <c r="C98" s="536"/>
      <c r="D98" s="536"/>
      <c r="E98" s="536"/>
      <c r="F98" s="536"/>
      <c r="G98" s="536"/>
      <c r="H98" s="536"/>
      <c r="I98" s="536"/>
      <c r="J98" s="536"/>
      <c r="K98" s="536"/>
      <c r="L98" s="536"/>
      <c r="M98" s="535"/>
      <c r="N98" s="535"/>
      <c r="O98" s="535"/>
      <c r="P98" s="535"/>
      <c r="Q98" s="535"/>
      <c r="R98" s="532"/>
      <c r="S98" s="532"/>
      <c r="T98" s="532"/>
      <c r="U98" s="532"/>
      <c r="V98" s="532"/>
      <c r="W98" s="39"/>
      <c r="X98" s="45"/>
      <c r="Y98" s="46"/>
      <c r="Z98" s="42" t="e">
        <v>#N/A</v>
      </c>
      <c r="AA98" s="43"/>
    </row>
    <row r="99" spans="1:27" ht="33.75" customHeight="1">
      <c r="A99" s="20"/>
      <c r="B99" s="44">
        <f t="shared" si="1"/>
        <v>61</v>
      </c>
      <c r="C99" s="536"/>
      <c r="D99" s="536"/>
      <c r="E99" s="536"/>
      <c r="F99" s="536"/>
      <c r="G99" s="536"/>
      <c r="H99" s="536"/>
      <c r="I99" s="536"/>
      <c r="J99" s="536"/>
      <c r="K99" s="536"/>
      <c r="L99" s="536"/>
      <c r="M99" s="535"/>
      <c r="N99" s="535"/>
      <c r="O99" s="535"/>
      <c r="P99" s="535"/>
      <c r="Q99" s="535"/>
      <c r="R99" s="532"/>
      <c r="S99" s="532"/>
      <c r="T99" s="532"/>
      <c r="U99" s="532"/>
      <c r="V99" s="532"/>
      <c r="W99" s="39"/>
      <c r="X99" s="45"/>
      <c r="Y99" s="46"/>
      <c r="Z99" s="42" t="e">
        <v>#N/A</v>
      </c>
      <c r="AA99" s="43"/>
    </row>
    <row r="100" spans="1:27" ht="33.75" customHeight="1">
      <c r="A100" s="20"/>
      <c r="B100" s="44">
        <f t="shared" si="1"/>
        <v>62</v>
      </c>
      <c r="C100" s="536"/>
      <c r="D100" s="536"/>
      <c r="E100" s="536"/>
      <c r="F100" s="536"/>
      <c r="G100" s="536"/>
      <c r="H100" s="536"/>
      <c r="I100" s="536"/>
      <c r="J100" s="536"/>
      <c r="K100" s="536"/>
      <c r="L100" s="536"/>
      <c r="M100" s="535"/>
      <c r="N100" s="535"/>
      <c r="O100" s="535"/>
      <c r="P100" s="535"/>
      <c r="Q100" s="535"/>
      <c r="R100" s="532"/>
      <c r="S100" s="532"/>
      <c r="T100" s="532"/>
      <c r="U100" s="532"/>
      <c r="V100" s="532"/>
      <c r="W100" s="39"/>
      <c r="X100" s="45"/>
      <c r="Y100" s="46"/>
      <c r="Z100" s="42" t="e">
        <v>#N/A</v>
      </c>
      <c r="AA100" s="43"/>
    </row>
    <row r="101" spans="1:27" ht="33.75" customHeight="1">
      <c r="A101" s="20"/>
      <c r="B101" s="44">
        <f t="shared" si="1"/>
        <v>63</v>
      </c>
      <c r="C101" s="536"/>
      <c r="D101" s="536"/>
      <c r="E101" s="536"/>
      <c r="F101" s="536"/>
      <c r="G101" s="536"/>
      <c r="H101" s="536"/>
      <c r="I101" s="536"/>
      <c r="J101" s="536"/>
      <c r="K101" s="536"/>
      <c r="L101" s="536"/>
      <c r="M101" s="535"/>
      <c r="N101" s="535"/>
      <c r="O101" s="535"/>
      <c r="P101" s="535"/>
      <c r="Q101" s="535"/>
      <c r="R101" s="532"/>
      <c r="S101" s="532"/>
      <c r="T101" s="532"/>
      <c r="U101" s="532"/>
      <c r="V101" s="532"/>
      <c r="W101" s="39"/>
      <c r="X101" s="45"/>
      <c r="Y101" s="46"/>
      <c r="Z101" s="42" t="e">
        <v>#N/A</v>
      </c>
      <c r="AA101" s="43"/>
    </row>
    <row r="102" spans="1:27" ht="33.75" customHeight="1">
      <c r="A102" s="20"/>
      <c r="B102" s="44">
        <f t="shared" si="1"/>
        <v>64</v>
      </c>
      <c r="C102" s="536"/>
      <c r="D102" s="536"/>
      <c r="E102" s="536"/>
      <c r="F102" s="536"/>
      <c r="G102" s="536"/>
      <c r="H102" s="536"/>
      <c r="I102" s="536"/>
      <c r="J102" s="536"/>
      <c r="K102" s="536"/>
      <c r="L102" s="536"/>
      <c r="M102" s="535"/>
      <c r="N102" s="535"/>
      <c r="O102" s="535"/>
      <c r="P102" s="535"/>
      <c r="Q102" s="535"/>
      <c r="R102" s="532"/>
      <c r="S102" s="532"/>
      <c r="T102" s="532"/>
      <c r="U102" s="532"/>
      <c r="V102" s="532"/>
      <c r="W102" s="39"/>
      <c r="X102" s="45"/>
      <c r="Y102" s="46"/>
      <c r="Z102" s="42" t="e">
        <v>#N/A</v>
      </c>
      <c r="AA102" s="43"/>
    </row>
    <row r="103" spans="1:27" ht="33.75" customHeight="1">
      <c r="A103" s="20"/>
      <c r="B103" s="44">
        <f t="shared" si="1"/>
        <v>65</v>
      </c>
      <c r="C103" s="536"/>
      <c r="D103" s="536"/>
      <c r="E103" s="536"/>
      <c r="F103" s="536"/>
      <c r="G103" s="536"/>
      <c r="H103" s="536"/>
      <c r="I103" s="536"/>
      <c r="J103" s="536"/>
      <c r="K103" s="536"/>
      <c r="L103" s="536"/>
      <c r="M103" s="535"/>
      <c r="N103" s="535"/>
      <c r="O103" s="535"/>
      <c r="P103" s="535"/>
      <c r="Q103" s="535"/>
      <c r="R103" s="532"/>
      <c r="S103" s="532"/>
      <c r="T103" s="532"/>
      <c r="U103" s="532"/>
      <c r="V103" s="532"/>
      <c r="W103" s="39"/>
      <c r="X103" s="45"/>
      <c r="Y103" s="46"/>
      <c r="Z103" s="42" t="e">
        <v>#N/A</v>
      </c>
      <c r="AA103" s="43"/>
    </row>
    <row r="104" spans="1:27" ht="33.75" customHeight="1">
      <c r="A104" s="20"/>
      <c r="B104" s="44">
        <f t="shared" ref="B104:B138" si="2">B103+1</f>
        <v>66</v>
      </c>
      <c r="C104" s="536"/>
      <c r="D104" s="536"/>
      <c r="E104" s="536"/>
      <c r="F104" s="536"/>
      <c r="G104" s="536"/>
      <c r="H104" s="536"/>
      <c r="I104" s="536"/>
      <c r="J104" s="536"/>
      <c r="K104" s="536"/>
      <c r="L104" s="536"/>
      <c r="M104" s="535"/>
      <c r="N104" s="535"/>
      <c r="O104" s="535"/>
      <c r="P104" s="535"/>
      <c r="Q104" s="535"/>
      <c r="R104" s="532"/>
      <c r="S104" s="532"/>
      <c r="T104" s="532"/>
      <c r="U104" s="532"/>
      <c r="V104" s="532"/>
      <c r="W104" s="39"/>
      <c r="X104" s="45"/>
      <c r="Y104" s="46"/>
      <c r="Z104" s="42" t="e">
        <v>#N/A</v>
      </c>
      <c r="AA104" s="43"/>
    </row>
    <row r="105" spans="1:27" ht="33.75" customHeight="1">
      <c r="A105" s="20"/>
      <c r="B105" s="44">
        <f t="shared" si="2"/>
        <v>67</v>
      </c>
      <c r="C105" s="536"/>
      <c r="D105" s="536"/>
      <c r="E105" s="536"/>
      <c r="F105" s="536"/>
      <c r="G105" s="536"/>
      <c r="H105" s="536"/>
      <c r="I105" s="536"/>
      <c r="J105" s="536"/>
      <c r="K105" s="536"/>
      <c r="L105" s="536"/>
      <c r="M105" s="535"/>
      <c r="N105" s="535"/>
      <c r="O105" s="535"/>
      <c r="P105" s="535"/>
      <c r="Q105" s="535"/>
      <c r="R105" s="532"/>
      <c r="S105" s="532"/>
      <c r="T105" s="532"/>
      <c r="U105" s="532"/>
      <c r="V105" s="532"/>
      <c r="W105" s="39"/>
      <c r="X105" s="45"/>
      <c r="Y105" s="46"/>
      <c r="Z105" s="42" t="e">
        <v>#N/A</v>
      </c>
      <c r="AA105" s="43"/>
    </row>
    <row r="106" spans="1:27" ht="33.75" customHeight="1">
      <c r="A106" s="20"/>
      <c r="B106" s="44">
        <f t="shared" si="2"/>
        <v>68</v>
      </c>
      <c r="C106" s="536"/>
      <c r="D106" s="536"/>
      <c r="E106" s="536"/>
      <c r="F106" s="536"/>
      <c r="G106" s="536"/>
      <c r="H106" s="536"/>
      <c r="I106" s="536"/>
      <c r="J106" s="536"/>
      <c r="K106" s="536"/>
      <c r="L106" s="536"/>
      <c r="M106" s="535"/>
      <c r="N106" s="535"/>
      <c r="O106" s="535"/>
      <c r="P106" s="535"/>
      <c r="Q106" s="535"/>
      <c r="R106" s="532"/>
      <c r="S106" s="532"/>
      <c r="T106" s="532"/>
      <c r="U106" s="532"/>
      <c r="V106" s="532"/>
      <c r="W106" s="39"/>
      <c r="X106" s="45"/>
      <c r="Y106" s="46"/>
      <c r="Z106" s="42" t="e">
        <v>#N/A</v>
      </c>
      <c r="AA106" s="43"/>
    </row>
    <row r="107" spans="1:27" ht="33.75" customHeight="1">
      <c r="A107" s="20"/>
      <c r="B107" s="44">
        <f t="shared" si="2"/>
        <v>69</v>
      </c>
      <c r="C107" s="536"/>
      <c r="D107" s="536"/>
      <c r="E107" s="536"/>
      <c r="F107" s="536"/>
      <c r="G107" s="536"/>
      <c r="H107" s="536"/>
      <c r="I107" s="536"/>
      <c r="J107" s="536"/>
      <c r="K107" s="536"/>
      <c r="L107" s="536"/>
      <c r="M107" s="535"/>
      <c r="N107" s="535"/>
      <c r="O107" s="535"/>
      <c r="P107" s="535"/>
      <c r="Q107" s="535"/>
      <c r="R107" s="532"/>
      <c r="S107" s="532"/>
      <c r="T107" s="532"/>
      <c r="U107" s="532"/>
      <c r="V107" s="532"/>
      <c r="W107" s="39"/>
      <c r="X107" s="45"/>
      <c r="Y107" s="46"/>
      <c r="Z107" s="42" t="e">
        <v>#N/A</v>
      </c>
      <c r="AA107" s="43"/>
    </row>
    <row r="108" spans="1:27" ht="33.75" customHeight="1">
      <c r="A108" s="20"/>
      <c r="B108" s="44">
        <f t="shared" si="2"/>
        <v>70</v>
      </c>
      <c r="C108" s="536"/>
      <c r="D108" s="536"/>
      <c r="E108" s="536"/>
      <c r="F108" s="536"/>
      <c r="G108" s="536"/>
      <c r="H108" s="536"/>
      <c r="I108" s="536"/>
      <c r="J108" s="536"/>
      <c r="K108" s="536"/>
      <c r="L108" s="536"/>
      <c r="M108" s="535"/>
      <c r="N108" s="535"/>
      <c r="O108" s="535"/>
      <c r="P108" s="535"/>
      <c r="Q108" s="535"/>
      <c r="R108" s="532"/>
      <c r="S108" s="532"/>
      <c r="T108" s="532"/>
      <c r="U108" s="532"/>
      <c r="V108" s="532"/>
      <c r="W108" s="39"/>
      <c r="X108" s="45"/>
      <c r="Y108" s="46"/>
      <c r="Z108" s="42" t="e">
        <v>#N/A</v>
      </c>
      <c r="AA108" s="43"/>
    </row>
    <row r="109" spans="1:27" ht="33.75" customHeight="1">
      <c r="A109" s="20"/>
      <c r="B109" s="44">
        <f t="shared" si="2"/>
        <v>71</v>
      </c>
      <c r="C109" s="536"/>
      <c r="D109" s="536"/>
      <c r="E109" s="536"/>
      <c r="F109" s="536"/>
      <c r="G109" s="536"/>
      <c r="H109" s="536"/>
      <c r="I109" s="536"/>
      <c r="J109" s="536"/>
      <c r="K109" s="536"/>
      <c r="L109" s="536"/>
      <c r="M109" s="535"/>
      <c r="N109" s="535"/>
      <c r="O109" s="535"/>
      <c r="P109" s="535"/>
      <c r="Q109" s="535"/>
      <c r="R109" s="532"/>
      <c r="S109" s="532"/>
      <c r="T109" s="532"/>
      <c r="U109" s="532"/>
      <c r="V109" s="532"/>
      <c r="W109" s="39"/>
      <c r="X109" s="45"/>
      <c r="Y109" s="46"/>
      <c r="Z109" s="42" t="e">
        <v>#N/A</v>
      </c>
      <c r="AA109" s="43"/>
    </row>
    <row r="110" spans="1:27" ht="33.75" customHeight="1">
      <c r="A110" s="20"/>
      <c r="B110" s="44">
        <f t="shared" si="2"/>
        <v>72</v>
      </c>
      <c r="C110" s="536"/>
      <c r="D110" s="536"/>
      <c r="E110" s="536"/>
      <c r="F110" s="536"/>
      <c r="G110" s="536"/>
      <c r="H110" s="536"/>
      <c r="I110" s="536"/>
      <c r="J110" s="536"/>
      <c r="K110" s="536"/>
      <c r="L110" s="536"/>
      <c r="M110" s="535"/>
      <c r="N110" s="535"/>
      <c r="O110" s="535"/>
      <c r="P110" s="535"/>
      <c r="Q110" s="535"/>
      <c r="R110" s="532"/>
      <c r="S110" s="532"/>
      <c r="T110" s="532"/>
      <c r="U110" s="532"/>
      <c r="V110" s="532"/>
      <c r="W110" s="39"/>
      <c r="X110" s="45"/>
      <c r="Y110" s="46"/>
      <c r="Z110" s="42" t="e">
        <v>#N/A</v>
      </c>
      <c r="AA110" s="43"/>
    </row>
    <row r="111" spans="1:27" ht="33.75" customHeight="1">
      <c r="A111" s="20"/>
      <c r="B111" s="44">
        <f t="shared" si="2"/>
        <v>73</v>
      </c>
      <c r="C111" s="536"/>
      <c r="D111" s="536"/>
      <c r="E111" s="536"/>
      <c r="F111" s="536"/>
      <c r="G111" s="536"/>
      <c r="H111" s="536"/>
      <c r="I111" s="536"/>
      <c r="J111" s="536"/>
      <c r="K111" s="536"/>
      <c r="L111" s="536"/>
      <c r="M111" s="535"/>
      <c r="N111" s="535"/>
      <c r="O111" s="535"/>
      <c r="P111" s="535"/>
      <c r="Q111" s="535"/>
      <c r="R111" s="532"/>
      <c r="S111" s="532"/>
      <c r="T111" s="532"/>
      <c r="U111" s="532"/>
      <c r="V111" s="532"/>
      <c r="W111" s="39"/>
      <c r="X111" s="45"/>
      <c r="Y111" s="46"/>
      <c r="Z111" s="42" t="e">
        <v>#N/A</v>
      </c>
      <c r="AA111" s="43"/>
    </row>
    <row r="112" spans="1:27" ht="33.75" customHeight="1">
      <c r="A112" s="20"/>
      <c r="B112" s="44">
        <f t="shared" si="2"/>
        <v>74</v>
      </c>
      <c r="C112" s="536"/>
      <c r="D112" s="536"/>
      <c r="E112" s="536"/>
      <c r="F112" s="536"/>
      <c r="G112" s="536"/>
      <c r="H112" s="536"/>
      <c r="I112" s="536"/>
      <c r="J112" s="536"/>
      <c r="K112" s="536"/>
      <c r="L112" s="536"/>
      <c r="M112" s="535"/>
      <c r="N112" s="535"/>
      <c r="O112" s="535"/>
      <c r="P112" s="535"/>
      <c r="Q112" s="535"/>
      <c r="R112" s="532"/>
      <c r="S112" s="532"/>
      <c r="T112" s="532"/>
      <c r="U112" s="532"/>
      <c r="V112" s="532"/>
      <c r="W112" s="39"/>
      <c r="X112" s="45"/>
      <c r="Y112" s="46"/>
      <c r="Z112" s="42" t="e">
        <v>#N/A</v>
      </c>
      <c r="AA112" s="43"/>
    </row>
    <row r="113" spans="1:27" ht="33.75" customHeight="1">
      <c r="A113" s="20"/>
      <c r="B113" s="44">
        <f t="shared" si="2"/>
        <v>75</v>
      </c>
      <c r="C113" s="536"/>
      <c r="D113" s="536"/>
      <c r="E113" s="536"/>
      <c r="F113" s="536"/>
      <c r="G113" s="536"/>
      <c r="H113" s="536"/>
      <c r="I113" s="536"/>
      <c r="J113" s="536"/>
      <c r="K113" s="536"/>
      <c r="L113" s="536"/>
      <c r="M113" s="535"/>
      <c r="N113" s="535"/>
      <c r="O113" s="535"/>
      <c r="P113" s="535"/>
      <c r="Q113" s="535"/>
      <c r="R113" s="532"/>
      <c r="S113" s="532"/>
      <c r="T113" s="532"/>
      <c r="U113" s="532"/>
      <c r="V113" s="532"/>
      <c r="W113" s="39"/>
      <c r="X113" s="45"/>
      <c r="Y113" s="46"/>
      <c r="Z113" s="42" t="e">
        <v>#N/A</v>
      </c>
      <c r="AA113" s="43"/>
    </row>
    <row r="114" spans="1:27" ht="33.75" customHeight="1">
      <c r="A114" s="20"/>
      <c r="B114" s="44">
        <f t="shared" si="2"/>
        <v>76</v>
      </c>
      <c r="C114" s="536"/>
      <c r="D114" s="536"/>
      <c r="E114" s="536"/>
      <c r="F114" s="536"/>
      <c r="G114" s="536"/>
      <c r="H114" s="536"/>
      <c r="I114" s="536"/>
      <c r="J114" s="536"/>
      <c r="K114" s="536"/>
      <c r="L114" s="536"/>
      <c r="M114" s="535"/>
      <c r="N114" s="535"/>
      <c r="O114" s="535"/>
      <c r="P114" s="535"/>
      <c r="Q114" s="535"/>
      <c r="R114" s="532"/>
      <c r="S114" s="532"/>
      <c r="T114" s="532"/>
      <c r="U114" s="532"/>
      <c r="V114" s="532"/>
      <c r="W114" s="39"/>
      <c r="X114" s="45"/>
      <c r="Y114" s="46"/>
      <c r="Z114" s="42" t="e">
        <v>#N/A</v>
      </c>
      <c r="AA114" s="43"/>
    </row>
    <row r="115" spans="1:27" ht="33.75" customHeight="1">
      <c r="A115" s="20"/>
      <c r="B115" s="44">
        <f t="shared" si="2"/>
        <v>77</v>
      </c>
      <c r="C115" s="536"/>
      <c r="D115" s="536"/>
      <c r="E115" s="536"/>
      <c r="F115" s="536"/>
      <c r="G115" s="536"/>
      <c r="H115" s="536"/>
      <c r="I115" s="536"/>
      <c r="J115" s="536"/>
      <c r="K115" s="536"/>
      <c r="L115" s="536"/>
      <c r="M115" s="535"/>
      <c r="N115" s="535"/>
      <c r="O115" s="535"/>
      <c r="P115" s="535"/>
      <c r="Q115" s="535"/>
      <c r="R115" s="532"/>
      <c r="S115" s="532"/>
      <c r="T115" s="532"/>
      <c r="U115" s="532"/>
      <c r="V115" s="532"/>
      <c r="W115" s="39"/>
      <c r="X115" s="45"/>
      <c r="Y115" s="46"/>
      <c r="Z115" s="42" t="e">
        <v>#N/A</v>
      </c>
      <c r="AA115" s="43"/>
    </row>
    <row r="116" spans="1:27" ht="33.75" customHeight="1">
      <c r="A116" s="20"/>
      <c r="B116" s="44">
        <f t="shared" si="2"/>
        <v>78</v>
      </c>
      <c r="C116" s="536"/>
      <c r="D116" s="536"/>
      <c r="E116" s="536"/>
      <c r="F116" s="536"/>
      <c r="G116" s="536"/>
      <c r="H116" s="536"/>
      <c r="I116" s="536"/>
      <c r="J116" s="536"/>
      <c r="K116" s="536"/>
      <c r="L116" s="536"/>
      <c r="M116" s="535"/>
      <c r="N116" s="535"/>
      <c r="O116" s="535"/>
      <c r="P116" s="535"/>
      <c r="Q116" s="535"/>
      <c r="R116" s="532"/>
      <c r="S116" s="532"/>
      <c r="T116" s="532"/>
      <c r="U116" s="532"/>
      <c r="V116" s="532"/>
      <c r="W116" s="39"/>
      <c r="X116" s="45"/>
      <c r="Y116" s="46"/>
      <c r="Z116" s="42" t="e">
        <v>#N/A</v>
      </c>
      <c r="AA116" s="43"/>
    </row>
    <row r="117" spans="1:27" ht="33.75" customHeight="1">
      <c r="A117" s="20"/>
      <c r="B117" s="44">
        <f t="shared" si="2"/>
        <v>79</v>
      </c>
      <c r="C117" s="536"/>
      <c r="D117" s="536"/>
      <c r="E117" s="536"/>
      <c r="F117" s="536"/>
      <c r="G117" s="536"/>
      <c r="H117" s="536"/>
      <c r="I117" s="536"/>
      <c r="J117" s="536"/>
      <c r="K117" s="536"/>
      <c r="L117" s="536"/>
      <c r="M117" s="535"/>
      <c r="N117" s="535"/>
      <c r="O117" s="535"/>
      <c r="P117" s="535"/>
      <c r="Q117" s="535"/>
      <c r="R117" s="532"/>
      <c r="S117" s="532"/>
      <c r="T117" s="532"/>
      <c r="U117" s="532"/>
      <c r="V117" s="532"/>
      <c r="W117" s="39"/>
      <c r="X117" s="45"/>
      <c r="Y117" s="46"/>
      <c r="Z117" s="42" t="e">
        <v>#N/A</v>
      </c>
      <c r="AA117" s="43"/>
    </row>
    <row r="118" spans="1:27" ht="33.75" customHeight="1">
      <c r="A118" s="20"/>
      <c r="B118" s="44">
        <f t="shared" si="2"/>
        <v>80</v>
      </c>
      <c r="C118" s="536"/>
      <c r="D118" s="536"/>
      <c r="E118" s="536"/>
      <c r="F118" s="536"/>
      <c r="G118" s="536"/>
      <c r="H118" s="536"/>
      <c r="I118" s="536"/>
      <c r="J118" s="536"/>
      <c r="K118" s="536"/>
      <c r="L118" s="536"/>
      <c r="M118" s="535"/>
      <c r="N118" s="535"/>
      <c r="O118" s="535"/>
      <c r="P118" s="535"/>
      <c r="Q118" s="535"/>
      <c r="R118" s="532"/>
      <c r="S118" s="532"/>
      <c r="T118" s="532"/>
      <c r="U118" s="532"/>
      <c r="V118" s="532"/>
      <c r="W118" s="39"/>
      <c r="X118" s="45"/>
      <c r="Y118" s="46"/>
      <c r="Z118" s="42" t="e">
        <v>#N/A</v>
      </c>
      <c r="AA118" s="43"/>
    </row>
    <row r="119" spans="1:27" ht="33.75" customHeight="1">
      <c r="A119" s="20"/>
      <c r="B119" s="44">
        <f t="shared" si="2"/>
        <v>81</v>
      </c>
      <c r="C119" s="536"/>
      <c r="D119" s="536"/>
      <c r="E119" s="536"/>
      <c r="F119" s="536"/>
      <c r="G119" s="536"/>
      <c r="H119" s="536"/>
      <c r="I119" s="536"/>
      <c r="J119" s="536"/>
      <c r="K119" s="536"/>
      <c r="L119" s="536"/>
      <c r="M119" s="535"/>
      <c r="N119" s="535"/>
      <c r="O119" s="535"/>
      <c r="P119" s="535"/>
      <c r="Q119" s="535"/>
      <c r="R119" s="532"/>
      <c r="S119" s="532"/>
      <c r="T119" s="532"/>
      <c r="U119" s="532"/>
      <c r="V119" s="532"/>
      <c r="W119" s="39"/>
      <c r="X119" s="45"/>
      <c r="Y119" s="46"/>
      <c r="Z119" s="42" t="e">
        <v>#N/A</v>
      </c>
      <c r="AA119" s="43"/>
    </row>
    <row r="120" spans="1:27" ht="33.75" customHeight="1">
      <c r="A120" s="20"/>
      <c r="B120" s="44">
        <f t="shared" si="2"/>
        <v>82</v>
      </c>
      <c r="C120" s="536"/>
      <c r="D120" s="536"/>
      <c r="E120" s="536"/>
      <c r="F120" s="536"/>
      <c r="G120" s="536"/>
      <c r="H120" s="536"/>
      <c r="I120" s="536"/>
      <c r="J120" s="536"/>
      <c r="K120" s="536"/>
      <c r="L120" s="536"/>
      <c r="M120" s="535"/>
      <c r="N120" s="535"/>
      <c r="O120" s="535"/>
      <c r="P120" s="535"/>
      <c r="Q120" s="535"/>
      <c r="R120" s="532"/>
      <c r="S120" s="532"/>
      <c r="T120" s="532"/>
      <c r="U120" s="532"/>
      <c r="V120" s="532"/>
      <c r="W120" s="39"/>
      <c r="X120" s="45"/>
      <c r="Y120" s="46"/>
      <c r="Z120" s="42" t="e">
        <v>#N/A</v>
      </c>
      <c r="AA120" s="43"/>
    </row>
    <row r="121" spans="1:27" ht="33.75" customHeight="1">
      <c r="A121" s="20"/>
      <c r="B121" s="44">
        <f t="shared" si="2"/>
        <v>83</v>
      </c>
      <c r="C121" s="536"/>
      <c r="D121" s="536"/>
      <c r="E121" s="536"/>
      <c r="F121" s="536"/>
      <c r="G121" s="536"/>
      <c r="H121" s="536"/>
      <c r="I121" s="536"/>
      <c r="J121" s="536"/>
      <c r="K121" s="536"/>
      <c r="L121" s="536"/>
      <c r="M121" s="535"/>
      <c r="N121" s="535"/>
      <c r="O121" s="535"/>
      <c r="P121" s="535"/>
      <c r="Q121" s="535"/>
      <c r="R121" s="532"/>
      <c r="S121" s="532"/>
      <c r="T121" s="532"/>
      <c r="U121" s="532"/>
      <c r="V121" s="532"/>
      <c r="W121" s="39"/>
      <c r="X121" s="45"/>
      <c r="Y121" s="46"/>
      <c r="Z121" s="42" t="e">
        <v>#N/A</v>
      </c>
      <c r="AA121" s="43"/>
    </row>
    <row r="122" spans="1:27" ht="33.75" customHeight="1">
      <c r="A122" s="20"/>
      <c r="B122" s="44">
        <f t="shared" si="2"/>
        <v>84</v>
      </c>
      <c r="C122" s="536"/>
      <c r="D122" s="536"/>
      <c r="E122" s="536"/>
      <c r="F122" s="536"/>
      <c r="G122" s="536"/>
      <c r="H122" s="536"/>
      <c r="I122" s="536"/>
      <c r="J122" s="536"/>
      <c r="K122" s="536"/>
      <c r="L122" s="536"/>
      <c r="M122" s="535"/>
      <c r="N122" s="535"/>
      <c r="O122" s="535"/>
      <c r="P122" s="535"/>
      <c r="Q122" s="535"/>
      <c r="R122" s="532"/>
      <c r="S122" s="532"/>
      <c r="T122" s="532"/>
      <c r="U122" s="532"/>
      <c r="V122" s="532"/>
      <c r="W122" s="39"/>
      <c r="X122" s="45"/>
      <c r="Y122" s="46"/>
      <c r="Z122" s="42" t="e">
        <v>#N/A</v>
      </c>
      <c r="AA122" s="43"/>
    </row>
    <row r="123" spans="1:27" ht="33.75" customHeight="1">
      <c r="A123" s="20"/>
      <c r="B123" s="44">
        <f t="shared" si="2"/>
        <v>85</v>
      </c>
      <c r="C123" s="536"/>
      <c r="D123" s="536"/>
      <c r="E123" s="536"/>
      <c r="F123" s="536"/>
      <c r="G123" s="536"/>
      <c r="H123" s="536"/>
      <c r="I123" s="536"/>
      <c r="J123" s="536"/>
      <c r="K123" s="536"/>
      <c r="L123" s="536"/>
      <c r="M123" s="535"/>
      <c r="N123" s="535"/>
      <c r="O123" s="535"/>
      <c r="P123" s="535"/>
      <c r="Q123" s="535"/>
      <c r="R123" s="532"/>
      <c r="S123" s="532"/>
      <c r="T123" s="532"/>
      <c r="U123" s="532"/>
      <c r="V123" s="532"/>
      <c r="W123" s="39"/>
      <c r="X123" s="45"/>
      <c r="Y123" s="46"/>
      <c r="Z123" s="42" t="e">
        <v>#N/A</v>
      </c>
      <c r="AA123" s="43"/>
    </row>
    <row r="124" spans="1:27" ht="33.75" customHeight="1">
      <c r="A124" s="20"/>
      <c r="B124" s="44">
        <f t="shared" si="2"/>
        <v>86</v>
      </c>
      <c r="C124" s="536"/>
      <c r="D124" s="536"/>
      <c r="E124" s="536"/>
      <c r="F124" s="536"/>
      <c r="G124" s="536"/>
      <c r="H124" s="536"/>
      <c r="I124" s="536"/>
      <c r="J124" s="536"/>
      <c r="K124" s="536"/>
      <c r="L124" s="536"/>
      <c r="M124" s="535"/>
      <c r="N124" s="535"/>
      <c r="O124" s="535"/>
      <c r="P124" s="535"/>
      <c r="Q124" s="535"/>
      <c r="R124" s="532"/>
      <c r="S124" s="532"/>
      <c r="T124" s="532"/>
      <c r="U124" s="532"/>
      <c r="V124" s="532"/>
      <c r="W124" s="39"/>
      <c r="X124" s="45"/>
      <c r="Y124" s="46"/>
      <c r="Z124" s="42" t="e">
        <v>#N/A</v>
      </c>
      <c r="AA124" s="43"/>
    </row>
    <row r="125" spans="1:27" ht="33.75" customHeight="1">
      <c r="A125" s="20"/>
      <c r="B125" s="44">
        <f t="shared" si="2"/>
        <v>87</v>
      </c>
      <c r="C125" s="536"/>
      <c r="D125" s="536"/>
      <c r="E125" s="536"/>
      <c r="F125" s="536"/>
      <c r="G125" s="536"/>
      <c r="H125" s="536"/>
      <c r="I125" s="536"/>
      <c r="J125" s="536"/>
      <c r="K125" s="536"/>
      <c r="L125" s="536"/>
      <c r="M125" s="535"/>
      <c r="N125" s="535"/>
      <c r="O125" s="535"/>
      <c r="P125" s="535"/>
      <c r="Q125" s="535"/>
      <c r="R125" s="532"/>
      <c r="S125" s="532"/>
      <c r="T125" s="532"/>
      <c r="U125" s="532"/>
      <c r="V125" s="532"/>
      <c r="W125" s="39"/>
      <c r="X125" s="45"/>
      <c r="Y125" s="46"/>
      <c r="Z125" s="42" t="e">
        <v>#N/A</v>
      </c>
      <c r="AA125" s="43"/>
    </row>
    <row r="126" spans="1:27" ht="33.75" customHeight="1">
      <c r="A126" s="20"/>
      <c r="B126" s="44">
        <f t="shared" si="2"/>
        <v>88</v>
      </c>
      <c r="C126" s="536"/>
      <c r="D126" s="536"/>
      <c r="E126" s="536"/>
      <c r="F126" s="536"/>
      <c r="G126" s="536"/>
      <c r="H126" s="536"/>
      <c r="I126" s="536"/>
      <c r="J126" s="536"/>
      <c r="K126" s="536"/>
      <c r="L126" s="536"/>
      <c r="M126" s="535"/>
      <c r="N126" s="535"/>
      <c r="O126" s="535"/>
      <c r="P126" s="535"/>
      <c r="Q126" s="535"/>
      <c r="R126" s="532"/>
      <c r="S126" s="532"/>
      <c r="T126" s="532"/>
      <c r="U126" s="532"/>
      <c r="V126" s="532"/>
      <c r="W126" s="39"/>
      <c r="X126" s="45"/>
      <c r="Y126" s="46"/>
      <c r="Z126" s="42" t="e">
        <v>#N/A</v>
      </c>
      <c r="AA126" s="43"/>
    </row>
    <row r="127" spans="1:27" ht="33.75" customHeight="1">
      <c r="A127" s="20"/>
      <c r="B127" s="44">
        <f t="shared" si="2"/>
        <v>89</v>
      </c>
      <c r="C127" s="536"/>
      <c r="D127" s="536"/>
      <c r="E127" s="536"/>
      <c r="F127" s="536"/>
      <c r="G127" s="536"/>
      <c r="H127" s="536"/>
      <c r="I127" s="536"/>
      <c r="J127" s="536"/>
      <c r="K127" s="536"/>
      <c r="L127" s="536"/>
      <c r="M127" s="535"/>
      <c r="N127" s="535"/>
      <c r="O127" s="535"/>
      <c r="P127" s="535"/>
      <c r="Q127" s="535"/>
      <c r="R127" s="532"/>
      <c r="S127" s="532"/>
      <c r="T127" s="532"/>
      <c r="U127" s="532"/>
      <c r="V127" s="532"/>
      <c r="W127" s="39"/>
      <c r="X127" s="45"/>
      <c r="Y127" s="46"/>
      <c r="Z127" s="42" t="e">
        <v>#N/A</v>
      </c>
      <c r="AA127" s="43"/>
    </row>
    <row r="128" spans="1:27" ht="33.75" customHeight="1">
      <c r="A128" s="20"/>
      <c r="B128" s="44">
        <f t="shared" si="2"/>
        <v>90</v>
      </c>
      <c r="C128" s="536"/>
      <c r="D128" s="536"/>
      <c r="E128" s="536"/>
      <c r="F128" s="536"/>
      <c r="G128" s="536"/>
      <c r="H128" s="536"/>
      <c r="I128" s="536"/>
      <c r="J128" s="536"/>
      <c r="K128" s="536"/>
      <c r="L128" s="536"/>
      <c r="M128" s="535"/>
      <c r="N128" s="535"/>
      <c r="O128" s="535"/>
      <c r="P128" s="535"/>
      <c r="Q128" s="535"/>
      <c r="R128" s="532"/>
      <c r="S128" s="532"/>
      <c r="T128" s="532"/>
      <c r="U128" s="532"/>
      <c r="V128" s="532"/>
      <c r="W128" s="39"/>
      <c r="X128" s="45"/>
      <c r="Y128" s="46"/>
      <c r="Z128" s="42" t="e">
        <v>#N/A</v>
      </c>
      <c r="AA128" s="43"/>
    </row>
    <row r="129" spans="1:27" ht="33.75" customHeight="1">
      <c r="A129" s="20"/>
      <c r="B129" s="44">
        <f t="shared" si="2"/>
        <v>91</v>
      </c>
      <c r="C129" s="536"/>
      <c r="D129" s="536"/>
      <c r="E129" s="536"/>
      <c r="F129" s="536"/>
      <c r="G129" s="536"/>
      <c r="H129" s="536"/>
      <c r="I129" s="536"/>
      <c r="J129" s="536"/>
      <c r="K129" s="536"/>
      <c r="L129" s="536"/>
      <c r="M129" s="535"/>
      <c r="N129" s="535"/>
      <c r="O129" s="535"/>
      <c r="P129" s="535"/>
      <c r="Q129" s="535"/>
      <c r="R129" s="532"/>
      <c r="S129" s="532"/>
      <c r="T129" s="532"/>
      <c r="U129" s="532"/>
      <c r="V129" s="532"/>
      <c r="W129" s="39"/>
      <c r="X129" s="45"/>
      <c r="Y129" s="46"/>
      <c r="Z129" s="42" t="e">
        <v>#N/A</v>
      </c>
      <c r="AA129" s="43"/>
    </row>
    <row r="130" spans="1:27" ht="33.75" customHeight="1">
      <c r="A130" s="20"/>
      <c r="B130" s="44">
        <f t="shared" si="2"/>
        <v>92</v>
      </c>
      <c r="C130" s="536"/>
      <c r="D130" s="536"/>
      <c r="E130" s="536"/>
      <c r="F130" s="536"/>
      <c r="G130" s="536"/>
      <c r="H130" s="536"/>
      <c r="I130" s="536"/>
      <c r="J130" s="536"/>
      <c r="K130" s="536"/>
      <c r="L130" s="536"/>
      <c r="M130" s="535"/>
      <c r="N130" s="535"/>
      <c r="O130" s="535"/>
      <c r="P130" s="535"/>
      <c r="Q130" s="535"/>
      <c r="R130" s="532"/>
      <c r="S130" s="532"/>
      <c r="T130" s="532"/>
      <c r="U130" s="532"/>
      <c r="V130" s="532"/>
      <c r="W130" s="39"/>
      <c r="X130" s="45"/>
      <c r="Y130" s="46"/>
      <c r="Z130" s="42" t="e">
        <v>#N/A</v>
      </c>
      <c r="AA130" s="43"/>
    </row>
    <row r="131" spans="1:27" ht="33.75" customHeight="1">
      <c r="A131" s="20"/>
      <c r="B131" s="44">
        <f t="shared" si="2"/>
        <v>93</v>
      </c>
      <c r="C131" s="536"/>
      <c r="D131" s="536"/>
      <c r="E131" s="536"/>
      <c r="F131" s="536"/>
      <c r="G131" s="536"/>
      <c r="H131" s="536"/>
      <c r="I131" s="536"/>
      <c r="J131" s="536"/>
      <c r="K131" s="536"/>
      <c r="L131" s="536"/>
      <c r="M131" s="535"/>
      <c r="N131" s="535"/>
      <c r="O131" s="535"/>
      <c r="P131" s="535"/>
      <c r="Q131" s="535"/>
      <c r="R131" s="532"/>
      <c r="S131" s="532"/>
      <c r="T131" s="532"/>
      <c r="U131" s="532"/>
      <c r="V131" s="532"/>
      <c r="W131" s="39"/>
      <c r="X131" s="45"/>
      <c r="Y131" s="46"/>
      <c r="Z131" s="42" t="e">
        <v>#N/A</v>
      </c>
      <c r="AA131" s="43"/>
    </row>
    <row r="132" spans="1:27" ht="33.75" customHeight="1">
      <c r="A132" s="20"/>
      <c r="B132" s="44">
        <f t="shared" si="2"/>
        <v>94</v>
      </c>
      <c r="C132" s="536"/>
      <c r="D132" s="536"/>
      <c r="E132" s="536"/>
      <c r="F132" s="536"/>
      <c r="G132" s="536"/>
      <c r="H132" s="536"/>
      <c r="I132" s="536"/>
      <c r="J132" s="536"/>
      <c r="K132" s="536"/>
      <c r="L132" s="536"/>
      <c r="M132" s="535"/>
      <c r="N132" s="535"/>
      <c r="O132" s="535"/>
      <c r="P132" s="535"/>
      <c r="Q132" s="535"/>
      <c r="R132" s="532"/>
      <c r="S132" s="532"/>
      <c r="T132" s="532"/>
      <c r="U132" s="532"/>
      <c r="V132" s="532"/>
      <c r="W132" s="39"/>
      <c r="X132" s="45"/>
      <c r="Y132" s="46"/>
      <c r="Z132" s="42" t="e">
        <v>#N/A</v>
      </c>
      <c r="AA132" s="43"/>
    </row>
    <row r="133" spans="1:27" ht="33.75" customHeight="1">
      <c r="A133" s="20"/>
      <c r="B133" s="44">
        <f t="shared" si="2"/>
        <v>95</v>
      </c>
      <c r="C133" s="536"/>
      <c r="D133" s="536"/>
      <c r="E133" s="536"/>
      <c r="F133" s="536"/>
      <c r="G133" s="536"/>
      <c r="H133" s="536"/>
      <c r="I133" s="536"/>
      <c r="J133" s="536"/>
      <c r="K133" s="536"/>
      <c r="L133" s="536"/>
      <c r="M133" s="535"/>
      <c r="N133" s="535"/>
      <c r="O133" s="535"/>
      <c r="P133" s="535"/>
      <c r="Q133" s="535"/>
      <c r="R133" s="532"/>
      <c r="S133" s="532"/>
      <c r="T133" s="532"/>
      <c r="U133" s="532"/>
      <c r="V133" s="532"/>
      <c r="W133" s="39"/>
      <c r="X133" s="45"/>
      <c r="Y133" s="46"/>
      <c r="Z133" s="42" t="e">
        <v>#N/A</v>
      </c>
      <c r="AA133" s="43"/>
    </row>
    <row r="134" spans="1:27" ht="33.75" customHeight="1">
      <c r="A134" s="20"/>
      <c r="B134" s="44">
        <f t="shared" si="2"/>
        <v>96</v>
      </c>
      <c r="C134" s="536"/>
      <c r="D134" s="536"/>
      <c r="E134" s="536"/>
      <c r="F134" s="536"/>
      <c r="G134" s="536"/>
      <c r="H134" s="536"/>
      <c r="I134" s="536"/>
      <c r="J134" s="536"/>
      <c r="K134" s="536"/>
      <c r="L134" s="536"/>
      <c r="M134" s="535"/>
      <c r="N134" s="535"/>
      <c r="O134" s="535"/>
      <c r="P134" s="535"/>
      <c r="Q134" s="535"/>
      <c r="R134" s="532"/>
      <c r="S134" s="532"/>
      <c r="T134" s="532"/>
      <c r="U134" s="532"/>
      <c r="V134" s="532"/>
      <c r="W134" s="39"/>
      <c r="X134" s="45"/>
      <c r="Y134" s="46"/>
      <c r="Z134" s="42" t="e">
        <v>#N/A</v>
      </c>
      <c r="AA134" s="43"/>
    </row>
    <row r="135" spans="1:27" ht="33.75" customHeight="1">
      <c r="A135" s="20"/>
      <c r="B135" s="44">
        <f t="shared" si="2"/>
        <v>97</v>
      </c>
      <c r="C135" s="536"/>
      <c r="D135" s="536"/>
      <c r="E135" s="536"/>
      <c r="F135" s="536"/>
      <c r="G135" s="536"/>
      <c r="H135" s="536"/>
      <c r="I135" s="536"/>
      <c r="J135" s="536"/>
      <c r="K135" s="536"/>
      <c r="L135" s="536"/>
      <c r="M135" s="535"/>
      <c r="N135" s="535"/>
      <c r="O135" s="535"/>
      <c r="P135" s="535"/>
      <c r="Q135" s="535"/>
      <c r="R135" s="532"/>
      <c r="S135" s="532"/>
      <c r="T135" s="532"/>
      <c r="U135" s="532"/>
      <c r="V135" s="532"/>
      <c r="W135" s="39"/>
      <c r="X135" s="45"/>
      <c r="Y135" s="46"/>
      <c r="Z135" s="42" t="e">
        <v>#N/A</v>
      </c>
      <c r="AA135" s="43"/>
    </row>
    <row r="136" spans="1:27" ht="33.75" customHeight="1">
      <c r="A136" s="20"/>
      <c r="B136" s="44">
        <f t="shared" si="2"/>
        <v>98</v>
      </c>
      <c r="C136" s="536"/>
      <c r="D136" s="536"/>
      <c r="E136" s="536"/>
      <c r="F136" s="536"/>
      <c r="G136" s="536"/>
      <c r="H136" s="536"/>
      <c r="I136" s="536"/>
      <c r="J136" s="536"/>
      <c r="K136" s="536"/>
      <c r="L136" s="536"/>
      <c r="M136" s="535"/>
      <c r="N136" s="535"/>
      <c r="O136" s="535"/>
      <c r="P136" s="535"/>
      <c r="Q136" s="535"/>
      <c r="R136" s="532"/>
      <c r="S136" s="532"/>
      <c r="T136" s="532"/>
      <c r="U136" s="532"/>
      <c r="V136" s="532"/>
      <c r="W136" s="39"/>
      <c r="X136" s="45"/>
      <c r="Y136" s="46"/>
      <c r="Z136" s="42" t="e">
        <v>#N/A</v>
      </c>
      <c r="AA136" s="43"/>
    </row>
    <row r="137" spans="1:27" ht="33.75" customHeight="1">
      <c r="A137" s="20"/>
      <c r="B137" s="44">
        <f t="shared" si="2"/>
        <v>99</v>
      </c>
      <c r="C137" s="536"/>
      <c r="D137" s="536"/>
      <c r="E137" s="536"/>
      <c r="F137" s="536"/>
      <c r="G137" s="536"/>
      <c r="H137" s="536"/>
      <c r="I137" s="536"/>
      <c r="J137" s="536"/>
      <c r="K137" s="536"/>
      <c r="L137" s="536"/>
      <c r="M137" s="535"/>
      <c r="N137" s="535"/>
      <c r="O137" s="535"/>
      <c r="P137" s="535"/>
      <c r="Q137" s="535"/>
      <c r="R137" s="532"/>
      <c r="S137" s="532"/>
      <c r="T137" s="532"/>
      <c r="U137" s="532"/>
      <c r="V137" s="532"/>
      <c r="W137" s="39"/>
      <c r="X137" s="45"/>
      <c r="Y137" s="46"/>
      <c r="Z137" s="42" t="e">
        <v>#N/A</v>
      </c>
      <c r="AA137" s="43"/>
    </row>
    <row r="138" spans="1:27" ht="33.75" customHeight="1">
      <c r="A138" s="20"/>
      <c r="B138" s="44">
        <f t="shared" si="2"/>
        <v>100</v>
      </c>
      <c r="C138" s="537"/>
      <c r="D138" s="537"/>
      <c r="E138" s="537"/>
      <c r="F138" s="537"/>
      <c r="G138" s="537"/>
      <c r="H138" s="537"/>
      <c r="I138" s="537"/>
      <c r="J138" s="537"/>
      <c r="K138" s="537"/>
      <c r="L138" s="537"/>
      <c r="M138" s="538"/>
      <c r="N138" s="538"/>
      <c r="O138" s="538"/>
      <c r="P138" s="538"/>
      <c r="Q138" s="538"/>
      <c r="R138" s="538"/>
      <c r="S138" s="538"/>
      <c r="T138" s="538"/>
      <c r="U138" s="538"/>
      <c r="V138" s="538"/>
      <c r="W138" s="49"/>
      <c r="X138" s="49"/>
      <c r="Y138" s="50"/>
      <c r="Z138" s="42" t="e">
        <v>#N/A</v>
      </c>
      <c r="AA138" s="43"/>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C138:L138"/>
    <mergeCell ref="M138:Q138"/>
    <mergeCell ref="R138:V138"/>
    <mergeCell ref="C135:L135"/>
    <mergeCell ref="M135:Q135"/>
    <mergeCell ref="R135:V135"/>
    <mergeCell ref="C136:L136"/>
    <mergeCell ref="M136:Q136"/>
    <mergeCell ref="R136:V136"/>
    <mergeCell ref="C137:L137"/>
    <mergeCell ref="M137:Q137"/>
    <mergeCell ref="R137:V137"/>
    <mergeCell ref="C132:L132"/>
    <mergeCell ref="M132:Q132"/>
    <mergeCell ref="R132:V132"/>
    <mergeCell ref="C133:L133"/>
    <mergeCell ref="M133:Q133"/>
    <mergeCell ref="R133:V133"/>
    <mergeCell ref="C134:L134"/>
    <mergeCell ref="M134:Q134"/>
    <mergeCell ref="R134:V134"/>
    <mergeCell ref="C129:L129"/>
    <mergeCell ref="M129:Q129"/>
    <mergeCell ref="R129:V129"/>
    <mergeCell ref="C130:L130"/>
    <mergeCell ref="M130:Q130"/>
    <mergeCell ref="R130:V130"/>
    <mergeCell ref="C131:L131"/>
    <mergeCell ref="M131:Q131"/>
    <mergeCell ref="R131:V131"/>
    <mergeCell ref="C126:L126"/>
    <mergeCell ref="M126:Q126"/>
    <mergeCell ref="R126:V126"/>
    <mergeCell ref="C127:L127"/>
    <mergeCell ref="M127:Q127"/>
    <mergeCell ref="R127:V127"/>
    <mergeCell ref="C128:L128"/>
    <mergeCell ref="M128:Q128"/>
    <mergeCell ref="R128:V128"/>
    <mergeCell ref="C123:L123"/>
    <mergeCell ref="M123:Q123"/>
    <mergeCell ref="R123:V123"/>
    <mergeCell ref="C124:L124"/>
    <mergeCell ref="M124:Q124"/>
    <mergeCell ref="R124:V124"/>
    <mergeCell ref="C125:L125"/>
    <mergeCell ref="M125:Q125"/>
    <mergeCell ref="R125:V125"/>
    <mergeCell ref="C120:L120"/>
    <mergeCell ref="M120:Q120"/>
    <mergeCell ref="R120:V120"/>
    <mergeCell ref="C121:L121"/>
    <mergeCell ref="M121:Q121"/>
    <mergeCell ref="R121:V121"/>
    <mergeCell ref="C122:L122"/>
    <mergeCell ref="M122:Q122"/>
    <mergeCell ref="R122:V122"/>
    <mergeCell ref="C117:L117"/>
    <mergeCell ref="M117:Q117"/>
    <mergeCell ref="R117:V117"/>
    <mergeCell ref="C118:L118"/>
    <mergeCell ref="M118:Q118"/>
    <mergeCell ref="R118:V118"/>
    <mergeCell ref="C119:L119"/>
    <mergeCell ref="M119:Q119"/>
    <mergeCell ref="R119:V119"/>
    <mergeCell ref="C114:L114"/>
    <mergeCell ref="M114:Q114"/>
    <mergeCell ref="R114:V114"/>
    <mergeCell ref="C115:L115"/>
    <mergeCell ref="M115:Q115"/>
    <mergeCell ref="R115:V115"/>
    <mergeCell ref="C116:L116"/>
    <mergeCell ref="M116:Q116"/>
    <mergeCell ref="R116:V116"/>
    <mergeCell ref="C111:L111"/>
    <mergeCell ref="M111:Q111"/>
    <mergeCell ref="R111:V111"/>
    <mergeCell ref="C112:L112"/>
    <mergeCell ref="M112:Q112"/>
    <mergeCell ref="R112:V112"/>
    <mergeCell ref="C113:L113"/>
    <mergeCell ref="M113:Q113"/>
    <mergeCell ref="R113:V113"/>
    <mergeCell ref="C108:L108"/>
    <mergeCell ref="M108:Q108"/>
    <mergeCell ref="R108:V108"/>
    <mergeCell ref="C109:L109"/>
    <mergeCell ref="M109:Q109"/>
    <mergeCell ref="R109:V109"/>
    <mergeCell ref="C110:L110"/>
    <mergeCell ref="M110:Q110"/>
    <mergeCell ref="R110:V110"/>
    <mergeCell ref="C105:L105"/>
    <mergeCell ref="M105:Q105"/>
    <mergeCell ref="R105:V105"/>
    <mergeCell ref="C106:L106"/>
    <mergeCell ref="M106:Q106"/>
    <mergeCell ref="R106:V106"/>
    <mergeCell ref="C107:L107"/>
    <mergeCell ref="M107:Q107"/>
    <mergeCell ref="R107:V107"/>
    <mergeCell ref="C102:L102"/>
    <mergeCell ref="M102:Q102"/>
    <mergeCell ref="R102:V102"/>
    <mergeCell ref="C103:L103"/>
    <mergeCell ref="M103:Q103"/>
    <mergeCell ref="R103:V103"/>
    <mergeCell ref="C104:L104"/>
    <mergeCell ref="M104:Q104"/>
    <mergeCell ref="R104:V104"/>
    <mergeCell ref="C99:L99"/>
    <mergeCell ref="M99:Q99"/>
    <mergeCell ref="R99:V99"/>
    <mergeCell ref="C100:L100"/>
    <mergeCell ref="M100:Q100"/>
    <mergeCell ref="R100:V100"/>
    <mergeCell ref="C101:L101"/>
    <mergeCell ref="M101:Q101"/>
    <mergeCell ref="R101:V101"/>
    <mergeCell ref="C96:L96"/>
    <mergeCell ref="M96:Q96"/>
    <mergeCell ref="R96:V96"/>
    <mergeCell ref="C97:L97"/>
    <mergeCell ref="M97:Q97"/>
    <mergeCell ref="R97:V97"/>
    <mergeCell ref="C98:L98"/>
    <mergeCell ref="M98:Q98"/>
    <mergeCell ref="R98:V98"/>
    <mergeCell ref="C93:L93"/>
    <mergeCell ref="M93:Q93"/>
    <mergeCell ref="R93:V93"/>
    <mergeCell ref="C94:L94"/>
    <mergeCell ref="M94:Q94"/>
    <mergeCell ref="R94:V94"/>
    <mergeCell ref="C95:L95"/>
    <mergeCell ref="M95:Q95"/>
    <mergeCell ref="R95:V95"/>
    <mergeCell ref="C90:L90"/>
    <mergeCell ref="M90:Q90"/>
    <mergeCell ref="R90:V90"/>
    <mergeCell ref="C91:L91"/>
    <mergeCell ref="M91:Q91"/>
    <mergeCell ref="R91:V91"/>
    <mergeCell ref="C92:L92"/>
    <mergeCell ref="M92:Q92"/>
    <mergeCell ref="R92:V92"/>
    <mergeCell ref="C87:L87"/>
    <mergeCell ref="M87:Q87"/>
    <mergeCell ref="R87:V87"/>
    <mergeCell ref="C88:L88"/>
    <mergeCell ref="M88:Q88"/>
    <mergeCell ref="R88:V88"/>
    <mergeCell ref="C89:L89"/>
    <mergeCell ref="M89:Q89"/>
    <mergeCell ref="R89:V89"/>
    <mergeCell ref="C84:L84"/>
    <mergeCell ref="M84:Q84"/>
    <mergeCell ref="R84:V84"/>
    <mergeCell ref="C85:L85"/>
    <mergeCell ref="M85:Q85"/>
    <mergeCell ref="R85:V85"/>
    <mergeCell ref="C86:L86"/>
    <mergeCell ref="M86:Q86"/>
    <mergeCell ref="R86:V86"/>
    <mergeCell ref="C81:L81"/>
    <mergeCell ref="M81:Q81"/>
    <mergeCell ref="R81:V81"/>
    <mergeCell ref="C82:L82"/>
    <mergeCell ref="M82:Q82"/>
    <mergeCell ref="R82:V82"/>
    <mergeCell ref="C83:L83"/>
    <mergeCell ref="M83:Q83"/>
    <mergeCell ref="R83:V83"/>
    <mergeCell ref="C78:L78"/>
    <mergeCell ref="M78:Q78"/>
    <mergeCell ref="R78:V78"/>
    <mergeCell ref="C79:L79"/>
    <mergeCell ref="M79:Q79"/>
    <mergeCell ref="R79:V79"/>
    <mergeCell ref="C80:L80"/>
    <mergeCell ref="M80:Q80"/>
    <mergeCell ref="R80:V80"/>
    <mergeCell ref="C75:L75"/>
    <mergeCell ref="M75:Q75"/>
    <mergeCell ref="R75:V75"/>
    <mergeCell ref="C76:L76"/>
    <mergeCell ref="M76:Q76"/>
    <mergeCell ref="R76:V76"/>
    <mergeCell ref="C77:L77"/>
    <mergeCell ref="M77:Q77"/>
    <mergeCell ref="R77:V77"/>
    <mergeCell ref="C72:L72"/>
    <mergeCell ref="M72:Q72"/>
    <mergeCell ref="R72:V72"/>
    <mergeCell ref="C73:L73"/>
    <mergeCell ref="M73:Q73"/>
    <mergeCell ref="R73:V73"/>
    <mergeCell ref="C74:L74"/>
    <mergeCell ref="M74:Q74"/>
    <mergeCell ref="R74:V74"/>
    <mergeCell ref="C69:L69"/>
    <mergeCell ref="M69:Q69"/>
    <mergeCell ref="R69:V69"/>
    <mergeCell ref="C70:L70"/>
    <mergeCell ref="M70:Q70"/>
    <mergeCell ref="R70:V70"/>
    <mergeCell ref="C71:L71"/>
    <mergeCell ref="M71:Q71"/>
    <mergeCell ref="R71:V71"/>
    <mergeCell ref="C66:L66"/>
    <mergeCell ref="M66:Q66"/>
    <mergeCell ref="R66:V66"/>
    <mergeCell ref="C67:L67"/>
    <mergeCell ref="M67:Q67"/>
    <mergeCell ref="R67:V67"/>
    <mergeCell ref="C68:L68"/>
    <mergeCell ref="M68:Q68"/>
    <mergeCell ref="R68:V68"/>
    <mergeCell ref="C63:L63"/>
    <mergeCell ref="M63:Q63"/>
    <mergeCell ref="R63:V63"/>
    <mergeCell ref="C64:L64"/>
    <mergeCell ref="M64:Q64"/>
    <mergeCell ref="R64:V64"/>
    <mergeCell ref="C65:L65"/>
    <mergeCell ref="M65:Q65"/>
    <mergeCell ref="R65:V65"/>
    <mergeCell ref="C60:L60"/>
    <mergeCell ref="M60:Q60"/>
    <mergeCell ref="R60:V60"/>
    <mergeCell ref="C61:L61"/>
    <mergeCell ref="M61:Q61"/>
    <mergeCell ref="R61:V61"/>
    <mergeCell ref="C62:L62"/>
    <mergeCell ref="M62:Q62"/>
    <mergeCell ref="R62:V62"/>
    <mergeCell ref="C57:L57"/>
    <mergeCell ref="M57:Q57"/>
    <mergeCell ref="R57:V57"/>
    <mergeCell ref="C58:L58"/>
    <mergeCell ref="M58:Q58"/>
    <mergeCell ref="R58:V58"/>
    <mergeCell ref="C59:L59"/>
    <mergeCell ref="M59:Q59"/>
    <mergeCell ref="R59:V59"/>
    <mergeCell ref="C54:L54"/>
    <mergeCell ref="M54:Q54"/>
    <mergeCell ref="R54:V54"/>
    <mergeCell ref="C55:L55"/>
    <mergeCell ref="M55:Q55"/>
    <mergeCell ref="R55:V55"/>
    <mergeCell ref="C56:L56"/>
    <mergeCell ref="M56:Q56"/>
    <mergeCell ref="R56:V56"/>
    <mergeCell ref="C51:L51"/>
    <mergeCell ref="M51:Q51"/>
    <mergeCell ref="R51:V51"/>
    <mergeCell ref="C52:L52"/>
    <mergeCell ref="M52:Q52"/>
    <mergeCell ref="R52:V52"/>
    <mergeCell ref="C53:L53"/>
    <mergeCell ref="M53:Q53"/>
    <mergeCell ref="R53:V53"/>
    <mergeCell ref="C48:L48"/>
    <mergeCell ref="M48:Q48"/>
    <mergeCell ref="R48:V48"/>
    <mergeCell ref="C49:L49"/>
    <mergeCell ref="M49:Q49"/>
    <mergeCell ref="R49:V49"/>
    <mergeCell ref="C50:L50"/>
    <mergeCell ref="M50:Q50"/>
    <mergeCell ref="R50:V50"/>
    <mergeCell ref="C45:L45"/>
    <mergeCell ref="M45:Q45"/>
    <mergeCell ref="R45:V45"/>
    <mergeCell ref="C46:L46"/>
    <mergeCell ref="M46:Q46"/>
    <mergeCell ref="R46:V46"/>
    <mergeCell ref="C47:L47"/>
    <mergeCell ref="M47:Q47"/>
    <mergeCell ref="R47:V47"/>
    <mergeCell ref="C42:L42"/>
    <mergeCell ref="M42:Q42"/>
    <mergeCell ref="R42:V42"/>
    <mergeCell ref="C43:L43"/>
    <mergeCell ref="M43:Q43"/>
    <mergeCell ref="R43:V43"/>
    <mergeCell ref="C44:L44"/>
    <mergeCell ref="M44:Q44"/>
    <mergeCell ref="R44:V44"/>
    <mergeCell ref="C39:L39"/>
    <mergeCell ref="M39:Q39"/>
    <mergeCell ref="R39:V39"/>
    <mergeCell ref="C40:L40"/>
    <mergeCell ref="M40:Q40"/>
    <mergeCell ref="R40:V40"/>
    <mergeCell ref="C41:L41"/>
    <mergeCell ref="M41:Q41"/>
    <mergeCell ref="R41:V41"/>
    <mergeCell ref="C36:AA36"/>
    <mergeCell ref="B37:B38"/>
    <mergeCell ref="C37:L38"/>
    <mergeCell ref="M37:Q38"/>
    <mergeCell ref="R37:W37"/>
    <mergeCell ref="X37:X38"/>
    <mergeCell ref="Y37:Y38"/>
    <mergeCell ref="Z37:Z38"/>
    <mergeCell ref="R38:V38"/>
    <mergeCell ref="B29:B30"/>
    <mergeCell ref="C29:L29"/>
    <mergeCell ref="M29:X29"/>
    <mergeCell ref="C30:L30"/>
    <mergeCell ref="M30:X30"/>
    <mergeCell ref="C31:L31"/>
    <mergeCell ref="M31:X31"/>
    <mergeCell ref="C32:L32"/>
    <mergeCell ref="M32:X32"/>
    <mergeCell ref="C24:L24"/>
    <mergeCell ref="C25:L25"/>
    <mergeCell ref="M25:X25"/>
    <mergeCell ref="C26:L26"/>
    <mergeCell ref="M26:X26"/>
    <mergeCell ref="C27:L27"/>
    <mergeCell ref="M27:X27"/>
    <mergeCell ref="C28:L28"/>
    <mergeCell ref="M28:X28"/>
    <mergeCell ref="A3:AA3"/>
    <mergeCell ref="A4:AA4"/>
    <mergeCell ref="A6:Z6"/>
    <mergeCell ref="A14:AA14"/>
    <mergeCell ref="B18:F18"/>
    <mergeCell ref="G18:P18"/>
    <mergeCell ref="C22:L22"/>
    <mergeCell ref="M22:X22"/>
    <mergeCell ref="C23:L23"/>
    <mergeCell ref="M23:X23"/>
  </mergeCells>
  <phoneticPr fontId="76"/>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39:L138" xr:uid="{00000000-0002-0000-0000-000000000000}">
      <formula1>10</formula1>
      <formula2>0</formula2>
    </dataValidation>
    <dataValidation type="list" allowBlank="1" showInputMessage="1" showErrorMessage="1" sqref="W39:W138" xr:uid="{00000000-0002-0000-0000-000001000000}">
      <formula1>INDIRECT(R39)</formula1>
      <formula2>0</formula2>
    </dataValidation>
  </dataValidations>
  <pageMargins left="0.70833333333333304" right="0.70833333333333304" top="0.74791666666666701" bottom="0.74791666666666701" header="0.511811023622047" footer="0.511811023622047"/>
  <pageSetup paperSize="9" scale="56" fitToHeight="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【参考】数式用2!$A$3:$A$49</xm:f>
          </x14:formula1>
          <x14:formula2>
            <xm:f>0</xm:f>
          </x14:formula2>
          <xm:sqref>R39:V138</xm:sqref>
        </x14:dataValidation>
        <x14:dataValidation type="list" allowBlank="1" showInputMessage="1" showErrorMessage="1" xr:uid="{00000000-0002-0000-0000-000004000000}">
          <x14:formula1>
            <xm:f>【参考】数式用!$A$5:$A$48</xm:f>
          </x14:formula1>
          <x14:formula2>
            <xm:f>0</xm:f>
          </x14:formula2>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182"/>
  <sheetViews>
    <sheetView view="pageBreakPreview" zoomScale="130" zoomScaleNormal="120" zoomScalePageLayoutView="130" workbookViewId="0">
      <selection activeCell="C21" sqref="C21"/>
    </sheetView>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8" width="3.21875" customWidth="1"/>
    <col min="9" max="15" width="2.44140625" customWidth="1"/>
    <col min="16" max="16" width="6.109375" customWidth="1"/>
    <col min="17" max="17" width="5" customWidth="1"/>
    <col min="18" max="18" width="2.44140625" customWidth="1"/>
    <col min="19" max="20" width="3.44140625" customWidth="1"/>
    <col min="21" max="21" width="5.44140625" customWidth="1"/>
    <col min="22" max="22" width="3.5546875" customWidth="1"/>
    <col min="23" max="34" width="2.44140625" customWidth="1"/>
    <col min="35" max="36" width="3.6640625" customWidth="1"/>
    <col min="37" max="37" width="3.88671875" customWidth="1"/>
    <col min="38" max="38" width="2.33203125" customWidth="1"/>
    <col min="39" max="39" width="17.33203125" hidden="1" customWidth="1"/>
    <col min="40" max="40" width="8.88671875" hidden="1" customWidth="1"/>
    <col min="41" max="42" width="6.3320312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51"/>
      <c r="B1" s="52" t="s">
        <v>38</v>
      </c>
      <c r="C1" s="52"/>
      <c r="D1" s="52"/>
      <c r="E1" s="52"/>
      <c r="F1" s="52"/>
      <c r="G1" s="52"/>
      <c r="H1" s="52"/>
      <c r="I1" s="52"/>
      <c r="J1" s="52"/>
      <c r="K1" s="52"/>
      <c r="L1" s="52"/>
      <c r="M1" s="52"/>
      <c r="N1" s="52"/>
      <c r="O1" s="52"/>
      <c r="P1" s="52"/>
      <c r="Q1" s="52"/>
      <c r="R1" s="52"/>
      <c r="S1" s="52"/>
      <c r="T1" s="52"/>
      <c r="U1" s="52"/>
      <c r="V1" s="52"/>
      <c r="W1" s="52"/>
      <c r="X1" s="52"/>
      <c r="Y1" s="52"/>
      <c r="Z1" s="539" t="s">
        <v>39</v>
      </c>
      <c r="AA1" s="539"/>
      <c r="AB1" s="539"/>
      <c r="AC1" s="539"/>
      <c r="AD1" s="539" t="str">
        <f>IF(基本情報入力シート!G18="","",基本情報入力シート!G18)</f>
        <v/>
      </c>
      <c r="AE1" s="539"/>
      <c r="AF1" s="539"/>
      <c r="AG1" s="539"/>
      <c r="AH1" s="539"/>
      <c r="AI1" s="539"/>
      <c r="AJ1" s="539"/>
      <c r="AK1" s="539"/>
      <c r="AL1" s="51"/>
    </row>
    <row r="2" spans="1:50" ht="12" customHeight="1">
      <c r="A2" s="51"/>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1"/>
    </row>
    <row r="3" spans="1:50" ht="16.5" customHeight="1">
      <c r="A3" s="51"/>
      <c r="B3" s="540" t="s">
        <v>40</v>
      </c>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540"/>
      <c r="AG3" s="540"/>
      <c r="AH3" s="540"/>
      <c r="AI3" s="540"/>
      <c r="AJ3" s="540"/>
      <c r="AK3" s="540"/>
      <c r="AL3" s="540"/>
    </row>
    <row r="4" spans="1:50" ht="4.5" customHeight="1">
      <c r="A4" s="51"/>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row>
    <row r="5" spans="1:50" ht="20.25" customHeight="1">
      <c r="A5" s="51"/>
      <c r="B5" s="54" t="s">
        <v>41</v>
      </c>
      <c r="C5" s="52"/>
      <c r="D5" s="52"/>
      <c r="E5" s="52"/>
      <c r="F5" s="52"/>
      <c r="G5" s="52"/>
      <c r="H5" s="52"/>
      <c r="I5" s="52"/>
      <c r="J5" s="52"/>
      <c r="K5" s="52"/>
      <c r="L5" s="52"/>
      <c r="M5" s="52"/>
      <c r="N5" s="52"/>
      <c r="O5" s="52"/>
      <c r="P5" s="52"/>
      <c r="Q5" s="52"/>
      <c r="R5" s="52"/>
      <c r="S5" s="52"/>
      <c r="T5" s="52"/>
      <c r="U5" s="52"/>
      <c r="V5" s="52"/>
      <c r="W5" s="52"/>
      <c r="X5" s="52"/>
      <c r="Y5" s="52"/>
      <c r="Z5" s="52"/>
      <c r="AA5" s="52"/>
      <c r="AC5" s="52"/>
      <c r="AD5" s="52"/>
      <c r="AE5" s="52"/>
      <c r="AF5" s="52"/>
      <c r="AG5" s="52"/>
      <c r="AH5" s="52"/>
      <c r="AI5" s="52"/>
      <c r="AJ5" s="52"/>
      <c r="AK5" s="52"/>
      <c r="AL5" s="51"/>
    </row>
    <row r="6" spans="1:50" s="56" customFormat="1" ht="13.5" customHeight="1">
      <c r="A6" s="55"/>
      <c r="B6" s="541" t="s">
        <v>12</v>
      </c>
      <c r="C6" s="541"/>
      <c r="D6" s="541"/>
      <c r="E6" s="541"/>
      <c r="F6" s="541"/>
      <c r="G6" s="541"/>
      <c r="H6" s="542" t="str">
        <f>IF(基本情報入力シート!M22="","",基本情報入力シート!M22)</f>
        <v/>
      </c>
      <c r="I6" s="542"/>
      <c r="J6" s="542"/>
      <c r="K6" s="542"/>
      <c r="L6" s="542"/>
      <c r="M6" s="542"/>
      <c r="N6" s="542"/>
      <c r="O6" s="542"/>
      <c r="P6" s="542"/>
      <c r="Q6" s="542"/>
      <c r="R6" s="542"/>
      <c r="S6" s="542"/>
      <c r="T6" s="542"/>
      <c r="U6" s="542"/>
      <c r="V6" s="542"/>
      <c r="W6" s="542"/>
      <c r="X6" s="542"/>
      <c r="Y6" s="542"/>
      <c r="Z6" s="542"/>
      <c r="AA6" s="542"/>
      <c r="AB6" s="542"/>
      <c r="AC6" s="542"/>
      <c r="AD6" s="542"/>
      <c r="AE6" s="542"/>
      <c r="AF6" s="542"/>
      <c r="AG6" s="542"/>
      <c r="AH6" s="542"/>
      <c r="AI6" s="542"/>
      <c r="AJ6" s="542"/>
      <c r="AK6" s="542"/>
      <c r="AL6" s="55"/>
    </row>
    <row r="7" spans="1:50" s="56" customFormat="1" ht="22.5" customHeight="1">
      <c r="A7" s="55"/>
      <c r="B7" s="543" t="s">
        <v>11</v>
      </c>
      <c r="C7" s="543"/>
      <c r="D7" s="543"/>
      <c r="E7" s="543"/>
      <c r="F7" s="543"/>
      <c r="G7" s="543"/>
      <c r="H7" s="544" t="str">
        <f>IF(基本情報入力シート!M23="","",基本情報入力シート!M23)</f>
        <v/>
      </c>
      <c r="I7" s="544"/>
      <c r="J7" s="544"/>
      <c r="K7" s="544"/>
      <c r="L7" s="544"/>
      <c r="M7" s="544"/>
      <c r="N7" s="544"/>
      <c r="O7" s="544"/>
      <c r="P7" s="544"/>
      <c r="Q7" s="544"/>
      <c r="R7" s="544"/>
      <c r="S7" s="544"/>
      <c r="T7" s="544"/>
      <c r="U7" s="544"/>
      <c r="V7" s="544"/>
      <c r="W7" s="544"/>
      <c r="X7" s="544"/>
      <c r="Y7" s="544"/>
      <c r="Z7" s="544"/>
      <c r="AA7" s="544"/>
      <c r="AB7" s="544"/>
      <c r="AC7" s="544"/>
      <c r="AD7" s="544"/>
      <c r="AE7" s="544"/>
      <c r="AF7" s="544"/>
      <c r="AG7" s="544"/>
      <c r="AH7" s="544"/>
      <c r="AI7" s="544"/>
      <c r="AJ7" s="544"/>
      <c r="AK7" s="544"/>
      <c r="AL7" s="55"/>
    </row>
    <row r="8" spans="1:50" s="56" customFormat="1" ht="12.75" customHeight="1">
      <c r="A8" s="55"/>
      <c r="B8" s="545" t="s">
        <v>42</v>
      </c>
      <c r="C8" s="545"/>
      <c r="D8" s="545"/>
      <c r="E8" s="545"/>
      <c r="F8" s="545"/>
      <c r="G8" s="545"/>
      <c r="H8" s="57" t="s">
        <v>16</v>
      </c>
      <c r="I8" s="546" t="str">
        <f>IF(基本情報入力シート!AC24="－","",基本情報入力シート!AC24)</f>
        <v/>
      </c>
      <c r="J8" s="546"/>
      <c r="K8" s="546"/>
      <c r="L8" s="546"/>
      <c r="M8" s="546"/>
      <c r="N8" s="58"/>
      <c r="O8" s="59"/>
      <c r="P8" s="59"/>
      <c r="Q8" s="59"/>
      <c r="R8" s="59"/>
      <c r="S8" s="59"/>
      <c r="T8" s="59"/>
      <c r="U8" s="59"/>
      <c r="V8" s="59"/>
      <c r="W8" s="59"/>
      <c r="X8" s="59"/>
      <c r="Y8" s="59"/>
      <c r="Z8" s="59"/>
      <c r="AA8" s="59"/>
      <c r="AB8" s="59"/>
      <c r="AC8" s="59"/>
      <c r="AD8" s="59"/>
      <c r="AE8" s="59"/>
      <c r="AF8" s="59"/>
      <c r="AG8" s="59"/>
      <c r="AH8" s="59"/>
      <c r="AI8" s="59"/>
      <c r="AJ8" s="59"/>
      <c r="AK8" s="60"/>
      <c r="AL8" s="55"/>
    </row>
    <row r="9" spans="1:50" s="56" customFormat="1" ht="12" customHeight="1">
      <c r="A9" s="55"/>
      <c r="B9" s="545"/>
      <c r="C9" s="545"/>
      <c r="D9" s="545"/>
      <c r="E9" s="545"/>
      <c r="F9" s="545"/>
      <c r="G9" s="545"/>
      <c r="H9" s="547" t="str">
        <f>IF(基本情報入力シート!M25="","",基本情報入力シート!M25)</f>
        <v/>
      </c>
      <c r="I9" s="547"/>
      <c r="J9" s="547"/>
      <c r="K9" s="547"/>
      <c r="L9" s="547"/>
      <c r="M9" s="547"/>
      <c r="N9" s="547"/>
      <c r="O9" s="547"/>
      <c r="P9" s="547"/>
      <c r="Q9" s="547"/>
      <c r="R9" s="547"/>
      <c r="S9" s="547"/>
      <c r="T9" s="547"/>
      <c r="U9" s="547"/>
      <c r="V9" s="547"/>
      <c r="W9" s="547"/>
      <c r="X9" s="547"/>
      <c r="Y9" s="547"/>
      <c r="Z9" s="547"/>
      <c r="AA9" s="547"/>
      <c r="AB9" s="547"/>
      <c r="AC9" s="547"/>
      <c r="AD9" s="547"/>
      <c r="AE9" s="547"/>
      <c r="AF9" s="547"/>
      <c r="AG9" s="547"/>
      <c r="AH9" s="547"/>
      <c r="AI9" s="547"/>
      <c r="AJ9" s="547"/>
      <c r="AK9" s="547"/>
      <c r="AL9" s="55"/>
    </row>
    <row r="10" spans="1:50" s="56" customFormat="1" ht="12" customHeight="1">
      <c r="A10" s="55"/>
      <c r="B10" s="545"/>
      <c r="C10" s="545"/>
      <c r="D10" s="545"/>
      <c r="E10" s="545"/>
      <c r="F10" s="545"/>
      <c r="G10" s="545"/>
      <c r="H10" s="548" t="str">
        <f>IF(基本情報入力シート!M26="","",基本情報入力シート!M26)</f>
        <v/>
      </c>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55"/>
    </row>
    <row r="11" spans="1:50" s="56" customFormat="1" ht="15" customHeight="1">
      <c r="A11" s="55"/>
      <c r="B11" s="549" t="s">
        <v>12</v>
      </c>
      <c r="C11" s="549"/>
      <c r="D11" s="549"/>
      <c r="E11" s="549"/>
      <c r="F11" s="549"/>
      <c r="G11" s="549"/>
      <c r="H11" s="542" t="str">
        <f>IF(基本情報入力シート!M29="","",基本情報入力シート!M29)</f>
        <v/>
      </c>
      <c r="I11" s="542"/>
      <c r="J11" s="542"/>
      <c r="K11" s="542"/>
      <c r="L11" s="542"/>
      <c r="M11" s="542"/>
      <c r="N11" s="542"/>
      <c r="O11" s="542"/>
      <c r="P11" s="542"/>
      <c r="Q11" s="542"/>
      <c r="R11" s="542"/>
      <c r="S11" s="542"/>
      <c r="T11" s="542"/>
      <c r="U11" s="542"/>
      <c r="V11" s="542"/>
      <c r="W11" s="542"/>
      <c r="X11" s="542"/>
      <c r="Y11" s="542"/>
      <c r="Z11" s="542"/>
      <c r="AA11" s="542"/>
      <c r="AB11" s="542"/>
      <c r="AC11" s="542"/>
      <c r="AD11" s="542"/>
      <c r="AE11" s="542"/>
      <c r="AF11" s="542"/>
      <c r="AG11" s="542"/>
      <c r="AH11" s="542"/>
      <c r="AI11" s="542"/>
      <c r="AJ11" s="542"/>
      <c r="AK11" s="542"/>
      <c r="AL11" s="55"/>
      <c r="AT11" s="61"/>
      <c r="AU11" s="61"/>
      <c r="AV11" s="61"/>
      <c r="AW11" s="61"/>
      <c r="AX11" s="61"/>
    </row>
    <row r="12" spans="1:50" s="56" customFormat="1" ht="22.5" customHeight="1">
      <c r="A12" s="55"/>
      <c r="B12" s="550" t="s">
        <v>43</v>
      </c>
      <c r="C12" s="550"/>
      <c r="D12" s="550"/>
      <c r="E12" s="550"/>
      <c r="F12" s="550"/>
      <c r="G12" s="550"/>
      <c r="H12" s="548" t="str">
        <f>IF(基本情報入力シート!M30="","",基本情報入力シート!M30)</f>
        <v/>
      </c>
      <c r="I12" s="548"/>
      <c r="J12" s="548"/>
      <c r="K12" s="548"/>
      <c r="L12" s="548"/>
      <c r="M12" s="548"/>
      <c r="N12" s="548"/>
      <c r="O12" s="548"/>
      <c r="P12" s="548"/>
      <c r="Q12" s="548"/>
      <c r="R12" s="548"/>
      <c r="S12" s="548"/>
      <c r="T12" s="548"/>
      <c r="U12" s="548"/>
      <c r="V12" s="548"/>
      <c r="W12" s="548"/>
      <c r="X12" s="548"/>
      <c r="Y12" s="548"/>
      <c r="Z12" s="548"/>
      <c r="AA12" s="548"/>
      <c r="AB12" s="548"/>
      <c r="AC12" s="548"/>
      <c r="AD12" s="548"/>
      <c r="AE12" s="548"/>
      <c r="AF12" s="548"/>
      <c r="AG12" s="548"/>
      <c r="AH12" s="548"/>
      <c r="AI12" s="548"/>
      <c r="AJ12" s="548"/>
      <c r="AK12" s="548"/>
      <c r="AL12" s="55"/>
      <c r="AT12" s="61"/>
      <c r="AU12" s="61"/>
      <c r="AV12" s="61"/>
      <c r="AW12" s="61"/>
      <c r="AX12" s="61"/>
    </row>
    <row r="13" spans="1:50" s="56" customFormat="1" ht="17.25" customHeight="1">
      <c r="A13" s="55"/>
      <c r="B13" s="551" t="s">
        <v>24</v>
      </c>
      <c r="C13" s="551"/>
      <c r="D13" s="551"/>
      <c r="E13" s="551"/>
      <c r="F13" s="551"/>
      <c r="G13" s="551"/>
      <c r="H13" s="543" t="s">
        <v>25</v>
      </c>
      <c r="I13" s="543"/>
      <c r="J13" s="543"/>
      <c r="K13" s="543"/>
      <c r="L13" s="552" t="str">
        <f>IF(基本情報入力シート!M31="","",基本情報入力シート!M31)</f>
        <v/>
      </c>
      <c r="M13" s="552"/>
      <c r="N13" s="552"/>
      <c r="O13" s="552"/>
      <c r="P13" s="552"/>
      <c r="Q13" s="552"/>
      <c r="R13" s="552"/>
      <c r="S13" s="552"/>
      <c r="T13" s="552"/>
      <c r="U13" s="552"/>
      <c r="V13" s="551" t="s">
        <v>26</v>
      </c>
      <c r="W13" s="551"/>
      <c r="X13" s="551"/>
      <c r="Y13" s="551"/>
      <c r="Z13" s="552" t="str">
        <f>IF(基本情報入力シート!M32="","",基本情報入力シート!M32)</f>
        <v/>
      </c>
      <c r="AA13" s="552"/>
      <c r="AB13" s="552"/>
      <c r="AC13" s="552"/>
      <c r="AD13" s="552"/>
      <c r="AE13" s="552"/>
      <c r="AF13" s="552"/>
      <c r="AG13" s="552"/>
      <c r="AH13" s="552"/>
      <c r="AI13" s="552"/>
      <c r="AJ13" s="552"/>
      <c r="AK13" s="552"/>
      <c r="AL13" s="55"/>
      <c r="AT13" s="61"/>
      <c r="AU13" s="61"/>
      <c r="AV13" s="61"/>
      <c r="AW13" s="61"/>
      <c r="AX13" s="61"/>
    </row>
    <row r="14" spans="1:50" ht="6" customHeight="1">
      <c r="A14" s="51"/>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1"/>
      <c r="AS14" s="62"/>
    </row>
    <row r="15" spans="1:50" ht="18" customHeight="1">
      <c r="A15" s="51"/>
      <c r="B15" s="63" t="s">
        <v>44</v>
      </c>
      <c r="C15" s="64"/>
      <c r="D15" s="64"/>
      <c r="E15" s="64"/>
      <c r="F15" s="64"/>
      <c r="G15" s="52"/>
      <c r="H15" s="64"/>
      <c r="I15" s="64"/>
      <c r="J15" s="64"/>
      <c r="K15" s="64"/>
      <c r="L15" s="65"/>
      <c r="M15" s="66"/>
      <c r="N15" s="52"/>
      <c r="O15" s="65"/>
      <c r="P15" s="65"/>
      <c r="Q15" s="65"/>
      <c r="R15" s="65"/>
      <c r="S15" s="65"/>
      <c r="T15" s="65"/>
      <c r="U15" s="65"/>
      <c r="V15" s="65"/>
      <c r="W15" s="64"/>
      <c r="X15" s="64"/>
      <c r="Y15" s="64"/>
      <c r="Z15" s="64"/>
      <c r="AA15" s="65"/>
      <c r="AB15" s="65"/>
      <c r="AC15" s="51"/>
      <c r="AD15" s="51"/>
      <c r="AE15" s="65"/>
      <c r="AF15" s="65"/>
      <c r="AG15" s="65"/>
      <c r="AH15" s="65"/>
      <c r="AI15" s="65"/>
      <c r="AJ15" s="65"/>
      <c r="AK15" s="65"/>
      <c r="AL15" s="51"/>
      <c r="AT15" s="62"/>
      <c r="AU15" s="62"/>
      <c r="AV15" s="62"/>
      <c r="AW15" s="62"/>
      <c r="AX15" s="62"/>
    </row>
    <row r="16" spans="1:50" s="56" customFormat="1" ht="19.5" customHeight="1">
      <c r="A16" s="55"/>
      <c r="B16" s="67" t="s">
        <v>45</v>
      </c>
      <c r="C16" s="68"/>
      <c r="D16" s="69"/>
      <c r="E16" s="70"/>
      <c r="F16" s="70"/>
      <c r="G16" s="70"/>
      <c r="H16" s="70"/>
      <c r="I16" s="70"/>
      <c r="J16" s="70"/>
      <c r="K16" s="70"/>
      <c r="L16" s="71"/>
      <c r="M16" s="71"/>
      <c r="N16" s="71"/>
      <c r="O16" s="71"/>
      <c r="P16" s="71"/>
      <c r="Q16" s="71"/>
      <c r="R16" s="71"/>
      <c r="S16" s="71"/>
      <c r="T16" s="72"/>
      <c r="U16" s="73"/>
      <c r="V16" s="73"/>
      <c r="W16" s="74"/>
      <c r="X16" s="55"/>
      <c r="Y16" s="55"/>
      <c r="Z16" s="55"/>
      <c r="AA16" s="55"/>
      <c r="AB16" s="55"/>
      <c r="AC16" s="55"/>
      <c r="AD16" s="55"/>
      <c r="AE16" s="55"/>
      <c r="AF16" s="55"/>
      <c r="AG16" s="55"/>
      <c r="AH16" s="75"/>
      <c r="AI16" s="55"/>
      <c r="AJ16" s="55"/>
      <c r="AK16" s="55"/>
      <c r="AL16" s="55"/>
    </row>
    <row r="17" spans="1:57" s="56" customFormat="1" ht="18.75" customHeight="1">
      <c r="A17" s="55"/>
      <c r="B17" s="553" t="s">
        <v>46</v>
      </c>
      <c r="C17" s="553"/>
      <c r="D17" s="553"/>
      <c r="E17" s="553"/>
      <c r="F17" s="553"/>
      <c r="G17" s="553"/>
      <c r="H17" s="553"/>
      <c r="I17" s="553"/>
      <c r="J17" s="553"/>
      <c r="K17" s="553"/>
      <c r="L17" s="553"/>
      <c r="M17" s="553"/>
      <c r="N17" s="553"/>
      <c r="O17" s="553"/>
      <c r="P17" s="553"/>
      <c r="Q17" s="553"/>
      <c r="R17" s="553"/>
      <c r="S17" s="553"/>
      <c r="T17" s="553"/>
      <c r="U17" s="553"/>
      <c r="V17" s="553"/>
      <c r="W17" s="553"/>
      <c r="X17" s="553"/>
      <c r="Y17" s="553"/>
      <c r="Z17" s="553"/>
      <c r="AA17" s="553"/>
      <c r="AB17" s="553"/>
      <c r="AC17" s="553"/>
      <c r="AD17" s="55"/>
      <c r="AE17" s="55"/>
      <c r="AF17" s="55"/>
      <c r="AG17" s="55"/>
      <c r="AH17" s="75"/>
      <c r="AI17" s="55"/>
      <c r="AJ17" s="55"/>
      <c r="AK17" s="55"/>
      <c r="AL17" s="55"/>
    </row>
    <row r="18" spans="1:57" ht="19.5" customHeight="1">
      <c r="A18" s="51"/>
      <c r="B18" s="76" t="s">
        <v>47</v>
      </c>
      <c r="C18" s="554" t="s">
        <v>48</v>
      </c>
      <c r="D18" s="554"/>
      <c r="E18" s="554"/>
      <c r="F18" s="554"/>
      <c r="G18" s="554"/>
      <c r="H18" s="554"/>
      <c r="I18" s="554"/>
      <c r="J18" s="554"/>
      <c r="K18" s="554"/>
      <c r="L18" s="554"/>
      <c r="M18" s="554"/>
      <c r="N18" s="554"/>
      <c r="O18" s="554"/>
      <c r="P18" s="554"/>
      <c r="Q18" s="554"/>
      <c r="R18" s="554"/>
      <c r="S18" s="554"/>
      <c r="T18" s="554"/>
      <c r="U18" s="554"/>
      <c r="V18" s="554"/>
      <c r="W18" s="555">
        <f>'別紙様式3-2（処遇改善加算　個票）'!N5</f>
        <v>0</v>
      </c>
      <c r="X18" s="555"/>
      <c r="Y18" s="555"/>
      <c r="Z18" s="555"/>
      <c r="AA18" s="555"/>
      <c r="AB18" s="555"/>
      <c r="AC18" s="77" t="s">
        <v>49</v>
      </c>
      <c r="AD18" s="51"/>
      <c r="AE18" s="51"/>
      <c r="AF18" s="51"/>
      <c r="AG18" s="51"/>
      <c r="AH18" s="51"/>
      <c r="AI18" s="51"/>
      <c r="AJ18" s="51"/>
      <c r="AK18" s="51"/>
      <c r="AL18" s="51"/>
    </row>
    <row r="19" spans="1:57" ht="27" customHeight="1">
      <c r="A19" s="51"/>
      <c r="B19" s="76" t="s">
        <v>50</v>
      </c>
      <c r="C19" s="556" t="s">
        <v>51</v>
      </c>
      <c r="D19" s="556"/>
      <c r="E19" s="556"/>
      <c r="F19" s="556"/>
      <c r="G19" s="556"/>
      <c r="H19" s="556"/>
      <c r="I19" s="556"/>
      <c r="J19" s="556"/>
      <c r="K19" s="556"/>
      <c r="L19" s="556"/>
      <c r="M19" s="556"/>
      <c r="N19" s="556"/>
      <c r="O19" s="556"/>
      <c r="P19" s="556"/>
      <c r="Q19" s="556"/>
      <c r="R19" s="556"/>
      <c r="S19" s="556"/>
      <c r="T19" s="556"/>
      <c r="U19" s="556"/>
      <c r="V19" s="556"/>
      <c r="W19" s="557"/>
      <c r="X19" s="557"/>
      <c r="Y19" s="557"/>
      <c r="Z19" s="557"/>
      <c r="AA19" s="557"/>
      <c r="AB19" s="557"/>
      <c r="AC19" s="78" t="s">
        <v>49</v>
      </c>
      <c r="AD19" s="52" t="s">
        <v>52</v>
      </c>
      <c r="AE19" s="79"/>
      <c r="AF19" s="51"/>
      <c r="AG19" s="51"/>
      <c r="AH19" s="51"/>
      <c r="AI19" s="51"/>
      <c r="AJ19" s="51"/>
      <c r="AK19" s="51"/>
      <c r="AL19" s="51"/>
      <c r="AM19" s="80"/>
      <c r="AN19" s="80"/>
      <c r="AO19" s="80"/>
      <c r="AP19" s="80"/>
      <c r="AQ19" s="81"/>
      <c r="AR19" s="81"/>
      <c r="AS19" s="81"/>
      <c r="AT19" s="81"/>
      <c r="AU19" s="81"/>
      <c r="AV19" s="81"/>
      <c r="AW19" s="81"/>
      <c r="AX19" s="81"/>
      <c r="AY19" s="81"/>
      <c r="AZ19" s="81"/>
      <c r="BA19" s="82"/>
    </row>
    <row r="20" spans="1:57" ht="21.75" customHeight="1">
      <c r="A20" s="51"/>
      <c r="B20" s="76" t="s">
        <v>53</v>
      </c>
      <c r="C20" s="558" t="s">
        <v>54</v>
      </c>
      <c r="D20" s="558"/>
      <c r="E20" s="558"/>
      <c r="F20" s="558"/>
      <c r="G20" s="558"/>
      <c r="H20" s="558"/>
      <c r="I20" s="558"/>
      <c r="J20" s="558"/>
      <c r="K20" s="558"/>
      <c r="L20" s="558"/>
      <c r="M20" s="558"/>
      <c r="N20" s="558"/>
      <c r="O20" s="558"/>
      <c r="P20" s="558"/>
      <c r="Q20" s="558"/>
      <c r="R20" s="558"/>
      <c r="S20" s="558"/>
      <c r="T20" s="558"/>
      <c r="U20" s="558"/>
      <c r="V20" s="558"/>
      <c r="W20" s="555">
        <f>W18+W19</f>
        <v>0</v>
      </c>
      <c r="X20" s="555"/>
      <c r="Y20" s="555"/>
      <c r="Z20" s="555"/>
      <c r="AA20" s="555"/>
      <c r="AB20" s="555"/>
      <c r="AC20" s="77" t="s">
        <v>49</v>
      </c>
      <c r="AD20" s="52" t="s">
        <v>52</v>
      </c>
      <c r="AE20" s="559" t="str">
        <f>IF(H7="", "", IFERROR(IF(W21&gt;=W20,"○","×"),""))</f>
        <v/>
      </c>
      <c r="AF20" s="51"/>
      <c r="AG20" s="51"/>
      <c r="AH20" s="51"/>
      <c r="AI20" s="51"/>
      <c r="AJ20" s="51"/>
      <c r="AK20" s="51"/>
      <c r="AL20" s="51"/>
      <c r="AM20" s="51"/>
      <c r="AN20" s="51"/>
      <c r="AO20" s="51"/>
      <c r="AP20" s="51"/>
      <c r="AQ20" s="560" t="s">
        <v>55</v>
      </c>
      <c r="AR20" s="560"/>
      <c r="AS20" s="560"/>
      <c r="AT20" s="560"/>
      <c r="AU20" s="560"/>
      <c r="AV20" s="560"/>
      <c r="AW20" s="560"/>
      <c r="AX20" s="560"/>
      <c r="AY20" s="560"/>
      <c r="AZ20" s="560"/>
      <c r="BA20" s="560"/>
      <c r="BB20" s="560"/>
      <c r="BC20" s="560"/>
      <c r="BD20" s="560"/>
      <c r="BE20" s="560"/>
    </row>
    <row r="21" spans="1:57" ht="33" customHeight="1">
      <c r="A21" s="51"/>
      <c r="B21" s="76" t="s">
        <v>56</v>
      </c>
      <c r="C21" s="561" t="s">
        <v>57</v>
      </c>
      <c r="D21" s="561"/>
      <c r="E21" s="561"/>
      <c r="F21" s="561"/>
      <c r="G21" s="561"/>
      <c r="H21" s="561"/>
      <c r="I21" s="561"/>
      <c r="J21" s="561"/>
      <c r="K21" s="561"/>
      <c r="L21" s="561"/>
      <c r="M21" s="561"/>
      <c r="N21" s="561"/>
      <c r="O21" s="561"/>
      <c r="P21" s="561"/>
      <c r="Q21" s="561"/>
      <c r="R21" s="561"/>
      <c r="S21" s="561"/>
      <c r="T21" s="561"/>
      <c r="U21" s="561"/>
      <c r="V21" s="561"/>
      <c r="W21" s="557"/>
      <c r="X21" s="557"/>
      <c r="Y21" s="557"/>
      <c r="Z21" s="557"/>
      <c r="AA21" s="557"/>
      <c r="AB21" s="557"/>
      <c r="AC21" s="83" t="s">
        <v>49</v>
      </c>
      <c r="AD21" s="52" t="s">
        <v>52</v>
      </c>
      <c r="AE21" s="559"/>
      <c r="AF21" s="51"/>
      <c r="AG21" s="51"/>
      <c r="AH21" s="51"/>
      <c r="AI21" s="51"/>
      <c r="AJ21" s="51"/>
      <c r="AK21" s="51"/>
      <c r="AL21" s="51"/>
    </row>
    <row r="22" spans="1:57" ht="18" customHeight="1">
      <c r="A22" s="51"/>
      <c r="B22" s="84" t="s">
        <v>58</v>
      </c>
      <c r="C22" s="85"/>
      <c r="D22" s="85"/>
      <c r="E22" s="85"/>
      <c r="F22" s="86"/>
      <c r="G22" s="87"/>
      <c r="H22" s="87"/>
      <c r="I22" s="87"/>
      <c r="J22" s="87"/>
      <c r="K22" s="86"/>
      <c r="L22" s="86"/>
      <c r="M22" s="86"/>
      <c r="N22" s="86"/>
      <c r="O22" s="88"/>
      <c r="P22" s="88"/>
      <c r="Q22" s="87"/>
      <c r="R22" s="87"/>
      <c r="S22" s="87"/>
      <c r="T22" s="87"/>
      <c r="U22" s="89"/>
      <c r="V22" s="89"/>
      <c r="W22" s="89"/>
      <c r="X22" s="89"/>
      <c r="Y22" s="89"/>
      <c r="Z22" s="89"/>
      <c r="AA22" s="89"/>
      <c r="AB22" s="89"/>
      <c r="AC22" s="89"/>
      <c r="AD22" s="89"/>
      <c r="AE22" s="89"/>
      <c r="AF22" s="89"/>
      <c r="AG22" s="89"/>
      <c r="AH22" s="89"/>
      <c r="AI22" s="89"/>
      <c r="AJ22" s="89"/>
      <c r="AK22" s="89"/>
      <c r="AL22" s="90"/>
      <c r="AM22" s="91"/>
    </row>
    <row r="23" spans="1:57" ht="25.5" customHeight="1">
      <c r="A23" s="51"/>
      <c r="B23" s="92" t="s">
        <v>59</v>
      </c>
      <c r="C23" s="562" t="s">
        <v>60</v>
      </c>
      <c r="D23" s="562"/>
      <c r="E23" s="562"/>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89"/>
      <c r="AM23" s="91"/>
      <c r="AN23" s="91"/>
    </row>
    <row r="24" spans="1:57" ht="7.5" customHeight="1">
      <c r="A24" s="51"/>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52"/>
      <c r="AB24" s="94"/>
      <c r="AC24" s="94"/>
      <c r="AD24" s="94"/>
      <c r="AE24" s="94"/>
      <c r="AF24" s="94"/>
      <c r="AG24" s="94"/>
      <c r="AH24" s="94"/>
      <c r="AI24" s="94"/>
      <c r="AJ24" s="94"/>
      <c r="AK24" s="94"/>
      <c r="AL24" s="51"/>
    </row>
    <row r="25" spans="1:57" ht="19.5" customHeight="1">
      <c r="A25" s="51"/>
      <c r="B25" s="67" t="s">
        <v>61</v>
      </c>
      <c r="C25" s="95"/>
      <c r="D25" s="96"/>
      <c r="E25" s="96"/>
      <c r="F25" s="96"/>
      <c r="G25" s="97"/>
      <c r="H25" s="97"/>
      <c r="I25" s="97"/>
      <c r="J25" s="97"/>
      <c r="K25" s="97"/>
      <c r="L25" s="97"/>
      <c r="M25" s="97"/>
      <c r="N25" s="97"/>
      <c r="O25" s="97"/>
      <c r="P25" s="97"/>
      <c r="Q25" s="98"/>
      <c r="R25" s="98"/>
      <c r="S25" s="98"/>
      <c r="T25" s="98"/>
      <c r="U25" s="98"/>
      <c r="V25" s="98"/>
      <c r="W25" s="97"/>
      <c r="X25" s="97"/>
      <c r="Y25" s="97"/>
      <c r="Z25" s="97"/>
      <c r="AA25" s="97"/>
      <c r="AB25" s="97"/>
      <c r="AC25" s="97"/>
      <c r="AD25" s="99"/>
      <c r="AE25" s="97"/>
      <c r="AF25" s="97"/>
      <c r="AG25" s="97"/>
      <c r="AH25" s="97"/>
      <c r="AI25" s="97"/>
      <c r="AJ25" s="97"/>
      <c r="AK25" s="99"/>
      <c r="AL25" s="51"/>
    </row>
    <row r="26" spans="1:57" ht="18.75" customHeight="1">
      <c r="A26" s="51"/>
      <c r="B26" s="100" t="s">
        <v>47</v>
      </c>
      <c r="C26" s="563" t="s">
        <v>62</v>
      </c>
      <c r="D26" s="563"/>
      <c r="E26" s="563"/>
      <c r="F26" s="563"/>
      <c r="G26" s="563"/>
      <c r="H26" s="563"/>
      <c r="I26" s="563"/>
      <c r="J26" s="563"/>
      <c r="K26" s="563"/>
      <c r="L26" s="563"/>
      <c r="M26" s="563"/>
      <c r="N26" s="563"/>
      <c r="O26" s="563"/>
      <c r="P26" s="563"/>
      <c r="Q26" s="564">
        <f>Q27-Q28-Q29</f>
        <v>0</v>
      </c>
      <c r="R26" s="564"/>
      <c r="S26" s="564"/>
      <c r="T26" s="564"/>
      <c r="U26" s="564"/>
      <c r="V26" s="564"/>
      <c r="W26" s="101" t="s">
        <v>49</v>
      </c>
      <c r="X26" s="102" t="s">
        <v>52</v>
      </c>
      <c r="Y26" s="559" t="str">
        <f>IF(H7="", "", IF(Q30="","",IF(Q26="","",IF(Q26&gt;=Q30,"○","×"))))</f>
        <v/>
      </c>
      <c r="Z26" s="103"/>
      <c r="AA26" s="97"/>
      <c r="AB26" s="97"/>
      <c r="AC26" s="97"/>
      <c r="AD26" s="99"/>
      <c r="AE26" s="99"/>
      <c r="AF26" s="99"/>
      <c r="AG26" s="99"/>
      <c r="AH26" s="99"/>
      <c r="AI26" s="99"/>
      <c r="AJ26" s="99"/>
      <c r="AK26" s="99"/>
      <c r="AL26" s="51"/>
      <c r="AM26" s="51"/>
      <c r="AN26" s="51"/>
      <c r="AO26" s="51"/>
      <c r="AP26" s="51"/>
      <c r="AQ26" s="565" t="s">
        <v>63</v>
      </c>
      <c r="AR26" s="565"/>
      <c r="AS26" s="565"/>
      <c r="AT26" s="565"/>
      <c r="AU26" s="565"/>
      <c r="AV26" s="565"/>
      <c r="AW26" s="565"/>
      <c r="AX26" s="565"/>
      <c r="AY26" s="565"/>
      <c r="AZ26" s="565"/>
      <c r="BA26" s="565"/>
      <c r="BB26" s="565"/>
      <c r="BC26" s="565"/>
      <c r="BD26" s="565"/>
      <c r="BE26" s="565"/>
    </row>
    <row r="27" spans="1:57" ht="18.75" customHeight="1">
      <c r="A27" s="51"/>
      <c r="B27" s="566"/>
      <c r="C27" s="567" t="s">
        <v>64</v>
      </c>
      <c r="D27" s="567"/>
      <c r="E27" s="567"/>
      <c r="F27" s="567"/>
      <c r="G27" s="567"/>
      <c r="H27" s="567"/>
      <c r="I27" s="567"/>
      <c r="J27" s="567"/>
      <c r="K27" s="567"/>
      <c r="L27" s="567"/>
      <c r="M27" s="567"/>
      <c r="N27" s="567"/>
      <c r="O27" s="567"/>
      <c r="P27" s="567"/>
      <c r="Q27" s="568"/>
      <c r="R27" s="568"/>
      <c r="S27" s="568"/>
      <c r="T27" s="568"/>
      <c r="U27" s="568"/>
      <c r="V27" s="568"/>
      <c r="W27" s="101" t="s">
        <v>49</v>
      </c>
      <c r="X27" s="102"/>
      <c r="Y27" s="559"/>
      <c r="Z27" s="103"/>
      <c r="AA27" s="97"/>
      <c r="AB27" s="97"/>
      <c r="AC27" s="97"/>
      <c r="AD27" s="99"/>
      <c r="AE27" s="97"/>
      <c r="AF27" s="97"/>
      <c r="AG27" s="97"/>
      <c r="AH27" s="97"/>
      <c r="AI27" s="97"/>
      <c r="AJ27" s="97"/>
      <c r="AK27" s="99"/>
      <c r="AL27" s="51"/>
      <c r="AM27" s="51"/>
      <c r="AN27" s="51"/>
      <c r="AO27" s="51"/>
      <c r="AP27" s="51"/>
      <c r="AQ27" s="565"/>
      <c r="AR27" s="565"/>
      <c r="AS27" s="565"/>
      <c r="AT27" s="565"/>
      <c r="AU27" s="565"/>
      <c r="AV27" s="565"/>
      <c r="AW27" s="565"/>
      <c r="AX27" s="565"/>
      <c r="AY27" s="565"/>
      <c r="AZ27" s="565"/>
      <c r="BA27" s="565"/>
      <c r="BB27" s="565"/>
      <c r="BC27" s="565"/>
      <c r="BD27" s="565"/>
      <c r="BE27" s="565"/>
    </row>
    <row r="28" spans="1:57" ht="18.75" customHeight="1">
      <c r="A28" s="51"/>
      <c r="B28" s="566"/>
      <c r="C28" s="569" t="s">
        <v>65</v>
      </c>
      <c r="D28" s="569"/>
      <c r="E28" s="569"/>
      <c r="F28" s="569"/>
      <c r="G28" s="569"/>
      <c r="H28" s="569"/>
      <c r="I28" s="569"/>
      <c r="J28" s="569"/>
      <c r="K28" s="569"/>
      <c r="L28" s="569"/>
      <c r="M28" s="569"/>
      <c r="N28" s="569"/>
      <c r="O28" s="569"/>
      <c r="P28" s="569"/>
      <c r="Q28" s="564">
        <f>W21</f>
        <v>0</v>
      </c>
      <c r="R28" s="564"/>
      <c r="S28" s="564"/>
      <c r="T28" s="564"/>
      <c r="U28" s="564"/>
      <c r="V28" s="564"/>
      <c r="W28" s="101" t="s">
        <v>49</v>
      </c>
      <c r="X28" s="102"/>
      <c r="Y28" s="559"/>
      <c r="Z28" s="103"/>
      <c r="AA28" s="97"/>
      <c r="AB28" s="97"/>
      <c r="AC28" s="97"/>
      <c r="AD28" s="99"/>
      <c r="AE28" s="97"/>
      <c r="AF28" s="97"/>
      <c r="AG28" s="97"/>
      <c r="AH28" s="97"/>
      <c r="AI28" s="97"/>
      <c r="AJ28" s="97"/>
      <c r="AK28" s="99"/>
      <c r="AL28" s="51"/>
      <c r="AM28" s="51"/>
      <c r="AN28" s="51"/>
      <c r="AO28" s="51"/>
      <c r="AP28" s="51"/>
      <c r="AQ28" s="565"/>
      <c r="AR28" s="565"/>
      <c r="AS28" s="565"/>
      <c r="AT28" s="565"/>
      <c r="AU28" s="565"/>
      <c r="AV28" s="565"/>
      <c r="AW28" s="565"/>
      <c r="AX28" s="565"/>
      <c r="AY28" s="565"/>
      <c r="AZ28" s="565"/>
      <c r="BA28" s="565"/>
      <c r="BB28" s="565"/>
      <c r="BC28" s="565"/>
      <c r="BD28" s="565"/>
      <c r="BE28" s="565"/>
    </row>
    <row r="29" spans="1:57" ht="27.75" customHeight="1">
      <c r="A29" s="51"/>
      <c r="B29" s="104"/>
      <c r="C29" s="569" t="s">
        <v>66</v>
      </c>
      <c r="D29" s="569"/>
      <c r="E29" s="569"/>
      <c r="F29" s="569"/>
      <c r="G29" s="569"/>
      <c r="H29" s="569"/>
      <c r="I29" s="569"/>
      <c r="J29" s="569"/>
      <c r="K29" s="569"/>
      <c r="L29" s="569"/>
      <c r="M29" s="569"/>
      <c r="N29" s="569"/>
      <c r="O29" s="569"/>
      <c r="P29" s="569"/>
      <c r="Q29" s="568"/>
      <c r="R29" s="568"/>
      <c r="S29" s="568"/>
      <c r="T29" s="568"/>
      <c r="U29" s="568"/>
      <c r="V29" s="568"/>
      <c r="W29" s="101" t="s">
        <v>49</v>
      </c>
      <c r="X29" s="102"/>
      <c r="Y29" s="559"/>
      <c r="Z29" s="103"/>
      <c r="AA29" s="97"/>
      <c r="AB29" s="97"/>
      <c r="AC29" s="97"/>
      <c r="AD29" s="99"/>
      <c r="AE29" s="97"/>
      <c r="AF29" s="97"/>
      <c r="AG29" s="97"/>
      <c r="AH29" s="97"/>
      <c r="AI29" s="97"/>
      <c r="AJ29" s="97"/>
      <c r="AK29" s="99"/>
      <c r="AL29" s="51"/>
      <c r="AM29" s="51"/>
      <c r="AN29" s="51"/>
      <c r="AO29" s="51"/>
      <c r="AP29" s="51"/>
      <c r="AQ29" s="565"/>
      <c r="AR29" s="565"/>
      <c r="AS29" s="565"/>
      <c r="AT29" s="565"/>
      <c r="AU29" s="565"/>
      <c r="AV29" s="565"/>
      <c r="AW29" s="565"/>
      <c r="AX29" s="565"/>
      <c r="AY29" s="565"/>
      <c r="AZ29" s="565"/>
      <c r="BA29" s="565"/>
      <c r="BB29" s="565"/>
      <c r="BC29" s="565"/>
      <c r="BD29" s="565"/>
      <c r="BE29" s="565"/>
    </row>
    <row r="30" spans="1:57" ht="30.75" customHeight="1">
      <c r="A30" s="51"/>
      <c r="B30" s="100" t="s">
        <v>50</v>
      </c>
      <c r="C30" s="570" t="s">
        <v>67</v>
      </c>
      <c r="D30" s="570"/>
      <c r="E30" s="570"/>
      <c r="F30" s="570"/>
      <c r="G30" s="570"/>
      <c r="H30" s="570"/>
      <c r="I30" s="570"/>
      <c r="J30" s="570"/>
      <c r="K30" s="570"/>
      <c r="L30" s="570"/>
      <c r="M30" s="570"/>
      <c r="N30" s="570"/>
      <c r="O30" s="570"/>
      <c r="P30" s="570"/>
      <c r="Q30" s="564">
        <f>Q31-Q32-Q33-Q34</f>
        <v>0</v>
      </c>
      <c r="R30" s="564"/>
      <c r="S30" s="564"/>
      <c r="T30" s="564"/>
      <c r="U30" s="564"/>
      <c r="V30" s="564"/>
      <c r="W30" s="105" t="s">
        <v>49</v>
      </c>
      <c r="X30" s="102" t="s">
        <v>52</v>
      </c>
      <c r="Y30" s="559"/>
      <c r="Z30" s="103"/>
      <c r="AA30" s="97"/>
      <c r="AB30" s="97"/>
      <c r="AC30" s="97"/>
      <c r="AD30" s="99"/>
      <c r="AE30" s="97"/>
      <c r="AF30" s="97"/>
      <c r="AG30" s="97"/>
      <c r="AH30" s="97"/>
      <c r="AI30" s="97"/>
      <c r="AJ30" s="97"/>
      <c r="AK30" s="99"/>
      <c r="AL30" s="51"/>
      <c r="AM30" s="51"/>
      <c r="AN30" s="51"/>
      <c r="AO30" s="51"/>
      <c r="AP30" s="51"/>
      <c r="AQ30" s="565"/>
      <c r="AR30" s="565"/>
      <c r="AS30" s="565"/>
      <c r="AT30" s="565"/>
      <c r="AU30" s="565"/>
      <c r="AV30" s="565"/>
      <c r="AW30" s="565"/>
      <c r="AX30" s="565"/>
      <c r="AY30" s="565"/>
      <c r="AZ30" s="565"/>
      <c r="BA30" s="565"/>
      <c r="BB30" s="565"/>
      <c r="BC30" s="565"/>
      <c r="BD30" s="565"/>
      <c r="BE30" s="565"/>
    </row>
    <row r="31" spans="1:57" ht="18.75" customHeight="1">
      <c r="A31" s="51"/>
      <c r="B31" s="571"/>
      <c r="C31" s="572" t="s">
        <v>68</v>
      </c>
      <c r="D31" s="572"/>
      <c r="E31" s="572"/>
      <c r="F31" s="572"/>
      <c r="G31" s="572"/>
      <c r="H31" s="572"/>
      <c r="I31" s="572"/>
      <c r="J31" s="572"/>
      <c r="K31" s="572"/>
      <c r="L31" s="572"/>
      <c r="M31" s="572"/>
      <c r="N31" s="572"/>
      <c r="O31" s="572"/>
      <c r="P31" s="572"/>
      <c r="Q31" s="568"/>
      <c r="R31" s="568"/>
      <c r="S31" s="568"/>
      <c r="T31" s="568"/>
      <c r="U31" s="568"/>
      <c r="V31" s="568"/>
      <c r="W31" s="101" t="s">
        <v>49</v>
      </c>
      <c r="X31" s="97"/>
      <c r="Y31" s="97"/>
      <c r="Z31" s="97"/>
      <c r="AA31" s="97"/>
      <c r="AB31" s="97"/>
      <c r="AC31" s="97"/>
      <c r="AD31" s="99"/>
      <c r="AE31" s="97"/>
      <c r="AF31" s="97"/>
      <c r="AG31" s="97"/>
      <c r="AH31" s="97"/>
      <c r="AI31" s="97"/>
      <c r="AJ31" s="97"/>
      <c r="AK31" s="99"/>
      <c r="AL31" s="51"/>
    </row>
    <row r="32" spans="1:57" ht="18.75" customHeight="1">
      <c r="A32" s="51"/>
      <c r="B32" s="571"/>
      <c r="C32" s="572" t="s">
        <v>69</v>
      </c>
      <c r="D32" s="572"/>
      <c r="E32" s="572"/>
      <c r="F32" s="572"/>
      <c r="G32" s="572"/>
      <c r="H32" s="572"/>
      <c r="I32" s="572"/>
      <c r="J32" s="572"/>
      <c r="K32" s="572"/>
      <c r="L32" s="572"/>
      <c r="M32" s="572"/>
      <c r="N32" s="572"/>
      <c r="O32" s="572"/>
      <c r="P32" s="572"/>
      <c r="Q32" s="568"/>
      <c r="R32" s="568"/>
      <c r="S32" s="568"/>
      <c r="T32" s="568"/>
      <c r="U32" s="568"/>
      <c r="V32" s="568"/>
      <c r="W32" s="101" t="s">
        <v>49</v>
      </c>
      <c r="X32" s="97"/>
      <c r="Y32" s="97"/>
      <c r="Z32" s="97"/>
      <c r="AA32" s="97"/>
      <c r="AB32" s="97"/>
      <c r="AC32" s="97"/>
      <c r="AD32" s="99"/>
      <c r="AE32" s="97"/>
      <c r="AF32" s="97"/>
      <c r="AG32" s="97"/>
      <c r="AH32" s="97"/>
      <c r="AI32" s="97"/>
      <c r="AJ32" s="97"/>
      <c r="AK32" s="99"/>
      <c r="AL32" s="51"/>
    </row>
    <row r="33" spans="1:57" ht="27.75" customHeight="1">
      <c r="A33" s="51"/>
      <c r="B33" s="571"/>
      <c r="C33" s="573" t="s">
        <v>70</v>
      </c>
      <c r="D33" s="573"/>
      <c r="E33" s="573"/>
      <c r="F33" s="573"/>
      <c r="G33" s="573"/>
      <c r="H33" s="573"/>
      <c r="I33" s="573"/>
      <c r="J33" s="573"/>
      <c r="K33" s="573"/>
      <c r="L33" s="573"/>
      <c r="M33" s="573"/>
      <c r="N33" s="573"/>
      <c r="O33" s="573"/>
      <c r="P33" s="573"/>
      <c r="Q33" s="568"/>
      <c r="R33" s="568"/>
      <c r="S33" s="568"/>
      <c r="T33" s="568"/>
      <c r="U33" s="568"/>
      <c r="V33" s="568"/>
      <c r="W33" s="101" t="s">
        <v>49</v>
      </c>
      <c r="X33" s="97"/>
      <c r="Y33" s="97"/>
      <c r="Z33" s="97"/>
      <c r="AA33" s="97"/>
      <c r="AB33" s="97"/>
      <c r="AC33" s="97"/>
      <c r="AD33" s="99"/>
      <c r="AE33" s="97"/>
      <c r="AF33" s="97"/>
      <c r="AG33" s="97"/>
      <c r="AH33" s="97"/>
      <c r="AI33" s="97"/>
      <c r="AJ33" s="97"/>
      <c r="AK33" s="99"/>
      <c r="AL33" s="51"/>
    </row>
    <row r="34" spans="1:57" ht="28.5" customHeight="1">
      <c r="A34" s="51"/>
      <c r="B34" s="571"/>
      <c r="C34" s="574" t="s">
        <v>71</v>
      </c>
      <c r="D34" s="574"/>
      <c r="E34" s="574"/>
      <c r="F34" s="574"/>
      <c r="G34" s="574"/>
      <c r="H34" s="574"/>
      <c r="I34" s="574"/>
      <c r="J34" s="574"/>
      <c r="K34" s="574"/>
      <c r="L34" s="574"/>
      <c r="M34" s="574"/>
      <c r="N34" s="574"/>
      <c r="O34" s="574"/>
      <c r="P34" s="574"/>
      <c r="Q34" s="568"/>
      <c r="R34" s="568"/>
      <c r="S34" s="568"/>
      <c r="T34" s="568"/>
      <c r="U34" s="568"/>
      <c r="V34" s="568"/>
      <c r="W34" s="105" t="s">
        <v>49</v>
      </c>
      <c r="X34" s="97"/>
      <c r="Y34" s="97"/>
      <c r="Z34" s="97"/>
      <c r="AA34" s="99"/>
      <c r="AC34" s="97"/>
      <c r="AD34" s="97"/>
      <c r="AE34" s="97"/>
      <c r="AF34" s="97"/>
      <c r="AG34" s="97"/>
      <c r="AH34" s="97"/>
      <c r="AI34" s="99"/>
      <c r="AJ34" s="51"/>
      <c r="AK34" s="51"/>
      <c r="AL34" s="51"/>
      <c r="AW34" s="16"/>
    </row>
    <row r="35" spans="1:57" s="56" customFormat="1" ht="6" customHeight="1">
      <c r="A35" s="55"/>
      <c r="B35" s="70"/>
      <c r="C35" s="68"/>
      <c r="D35" s="69"/>
      <c r="E35" s="70"/>
      <c r="F35" s="70"/>
      <c r="G35" s="70"/>
      <c r="H35" s="70"/>
      <c r="I35" s="70"/>
      <c r="J35" s="70"/>
      <c r="K35" s="70"/>
      <c r="L35" s="71"/>
      <c r="M35" s="71"/>
      <c r="N35" s="71"/>
      <c r="O35" s="71"/>
      <c r="P35" s="71"/>
      <c r="Q35" s="71"/>
      <c r="R35" s="71"/>
      <c r="S35" s="71"/>
      <c r="T35" s="72"/>
      <c r="U35" s="73"/>
      <c r="V35" s="73"/>
      <c r="W35" s="73"/>
      <c r="X35" s="73"/>
      <c r="Y35" s="73"/>
      <c r="Z35" s="73"/>
      <c r="AA35" s="70"/>
      <c r="AB35" s="70"/>
      <c r="AC35" s="72"/>
      <c r="AD35" s="73"/>
      <c r="AE35" s="73"/>
      <c r="AF35" s="73"/>
      <c r="AG35" s="73"/>
      <c r="AH35" s="73"/>
      <c r="AI35" s="73"/>
      <c r="AJ35" s="70"/>
      <c r="AK35" s="70"/>
      <c r="AL35" s="55"/>
      <c r="AT35" s="61"/>
      <c r="AU35" s="61"/>
      <c r="AV35" s="61"/>
      <c r="AW35" s="61"/>
      <c r="AX35" s="61"/>
    </row>
    <row r="36" spans="1:57" ht="12" customHeight="1">
      <c r="A36" s="51"/>
      <c r="B36" s="106" t="s">
        <v>58</v>
      </c>
      <c r="C36" s="107"/>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row>
    <row r="37" spans="1:57" s="56" customFormat="1" ht="24" customHeight="1">
      <c r="A37" s="55"/>
      <c r="B37" s="109" t="s">
        <v>59</v>
      </c>
      <c r="C37" s="575" t="s">
        <v>72</v>
      </c>
      <c r="D37" s="575"/>
      <c r="E37" s="575"/>
      <c r="F37" s="575"/>
      <c r="G37" s="575"/>
      <c r="H37" s="575"/>
      <c r="I37" s="575"/>
      <c r="J37" s="575"/>
      <c r="K37" s="575"/>
      <c r="L37" s="575"/>
      <c r="M37" s="575"/>
      <c r="N37" s="575"/>
      <c r="O37" s="575"/>
      <c r="P37" s="575"/>
      <c r="Q37" s="575"/>
      <c r="R37" s="575"/>
      <c r="S37" s="575"/>
      <c r="T37" s="575"/>
      <c r="U37" s="575"/>
      <c r="V37" s="575"/>
      <c r="W37" s="575"/>
      <c r="X37" s="575"/>
      <c r="Y37" s="575"/>
      <c r="Z37" s="575"/>
      <c r="AA37" s="575"/>
      <c r="AB37" s="575"/>
      <c r="AC37" s="575"/>
      <c r="AD37" s="575"/>
      <c r="AE37" s="575"/>
      <c r="AF37" s="575"/>
      <c r="AG37" s="575"/>
      <c r="AH37" s="575"/>
      <c r="AI37" s="575"/>
      <c r="AJ37" s="575"/>
      <c r="AK37" s="575"/>
      <c r="AL37" s="110"/>
      <c r="AT37" s="61"/>
      <c r="AU37" s="61"/>
      <c r="AV37" s="61"/>
      <c r="AW37" s="61"/>
      <c r="AX37" s="61"/>
    </row>
    <row r="38" spans="1:57" s="56" customFormat="1" ht="33" customHeight="1">
      <c r="A38" s="55"/>
      <c r="B38" s="109" t="s">
        <v>59</v>
      </c>
      <c r="C38" s="562" t="s">
        <v>73</v>
      </c>
      <c r="D38" s="562"/>
      <c r="E38" s="562"/>
      <c r="F38" s="562"/>
      <c r="G38" s="562"/>
      <c r="H38" s="562"/>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2"/>
      <c r="AH38" s="562"/>
      <c r="AI38" s="562"/>
      <c r="AJ38" s="562"/>
      <c r="AK38" s="562"/>
      <c r="AL38" s="110"/>
      <c r="AT38" s="61"/>
      <c r="AU38" s="61"/>
      <c r="AV38" s="61"/>
      <c r="AW38" s="61"/>
      <c r="AX38" s="61"/>
    </row>
    <row r="39" spans="1:57" s="56" customFormat="1" ht="34.5" customHeight="1">
      <c r="A39" s="55"/>
      <c r="B39" s="109" t="s">
        <v>59</v>
      </c>
      <c r="C39" s="575" t="s">
        <v>74</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110"/>
      <c r="AT39" s="61"/>
      <c r="AU39" s="61"/>
      <c r="AV39" s="61"/>
      <c r="AW39" s="61"/>
      <c r="AX39" s="61"/>
    </row>
    <row r="40" spans="1:57" ht="4.5" customHeight="1">
      <c r="A40" s="51"/>
      <c r="B40" s="111"/>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row>
    <row r="41" spans="1:57" ht="19.5" customHeight="1">
      <c r="A41" s="51"/>
      <c r="B41" s="576" t="s">
        <v>75</v>
      </c>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576"/>
      <c r="AE41" s="576"/>
      <c r="AF41" s="576"/>
      <c r="AG41" s="576"/>
      <c r="AH41" s="576"/>
      <c r="AI41" s="576"/>
      <c r="AJ41" s="576"/>
      <c r="AK41" s="576"/>
      <c r="AL41" s="67"/>
      <c r="AT41" s="62"/>
      <c r="AU41" s="62"/>
      <c r="AV41" s="62"/>
      <c r="AW41" s="62"/>
      <c r="AX41" s="62"/>
    </row>
    <row r="42" spans="1:57" ht="16.5" customHeight="1">
      <c r="A42" s="51"/>
      <c r="B42" s="113" t="s">
        <v>59</v>
      </c>
      <c r="C42" s="577" t="s">
        <v>76</v>
      </c>
      <c r="D42" s="577"/>
      <c r="E42" s="577"/>
      <c r="F42" s="577"/>
      <c r="G42" s="577"/>
      <c r="H42" s="577"/>
      <c r="I42" s="577"/>
      <c r="J42" s="577"/>
      <c r="K42" s="577"/>
      <c r="L42" s="577"/>
      <c r="M42" s="577"/>
      <c r="N42" s="577"/>
      <c r="O42" s="577"/>
      <c r="P42" s="577"/>
      <c r="Q42" s="577"/>
      <c r="R42" s="577"/>
      <c r="S42" s="577"/>
      <c r="T42" s="577"/>
      <c r="U42" s="577"/>
      <c r="V42" s="577"/>
      <c r="W42" s="577"/>
      <c r="X42" s="577"/>
      <c r="Y42" s="577"/>
      <c r="Z42" s="577"/>
      <c r="AA42" s="577"/>
      <c r="AB42" s="577"/>
      <c r="AC42" s="577"/>
      <c r="AD42" s="577"/>
      <c r="AE42" s="577"/>
      <c r="AF42" s="577"/>
      <c r="AG42" s="577"/>
      <c r="AH42" s="577"/>
      <c r="AI42" s="577"/>
      <c r="AJ42" s="577"/>
      <c r="AK42" s="577"/>
      <c r="AL42" s="68"/>
      <c r="AT42" s="62"/>
      <c r="AU42" s="62"/>
      <c r="AV42" s="62"/>
      <c r="AW42" s="62"/>
      <c r="AX42" s="62"/>
    </row>
    <row r="43" spans="1:57" ht="51.75" customHeight="1">
      <c r="A43" s="51"/>
      <c r="B43" s="578" t="s">
        <v>77</v>
      </c>
      <c r="C43" s="578"/>
      <c r="D43" s="578"/>
      <c r="E43" s="578"/>
      <c r="F43" s="579"/>
      <c r="G43" s="579"/>
      <c r="H43" s="579"/>
      <c r="I43" s="579"/>
      <c r="J43" s="579"/>
      <c r="K43" s="579"/>
      <c r="L43" s="579"/>
      <c r="M43" s="579"/>
      <c r="N43" s="579"/>
      <c r="O43" s="579"/>
      <c r="P43" s="579"/>
      <c r="Q43" s="579"/>
      <c r="R43" s="579"/>
      <c r="S43" s="579"/>
      <c r="T43" s="579"/>
      <c r="U43" s="579"/>
      <c r="V43" s="579"/>
      <c r="W43" s="579"/>
      <c r="X43" s="579"/>
      <c r="Y43" s="579"/>
      <c r="Z43" s="579"/>
      <c r="AA43" s="579"/>
      <c r="AB43" s="579"/>
      <c r="AC43" s="579"/>
      <c r="AD43" s="579"/>
      <c r="AE43" s="579"/>
      <c r="AF43" s="579"/>
      <c r="AG43" s="579"/>
      <c r="AH43" s="579"/>
      <c r="AI43" s="579"/>
      <c r="AJ43" s="579"/>
      <c r="AK43" s="579"/>
      <c r="AL43" s="55"/>
      <c r="AQ43" s="580" t="s">
        <v>78</v>
      </c>
      <c r="AR43" s="580"/>
      <c r="AS43" s="580"/>
      <c r="AT43" s="580"/>
      <c r="AU43" s="580"/>
      <c r="AV43" s="580"/>
      <c r="AW43" s="580"/>
      <c r="AX43" s="580"/>
      <c r="AY43" s="580"/>
      <c r="AZ43" s="580"/>
      <c r="BA43" s="580"/>
      <c r="BB43" s="580"/>
      <c r="BC43" s="580"/>
      <c r="BD43" s="580"/>
      <c r="BE43" s="580"/>
    </row>
    <row r="44" spans="1:57" ht="47.25" customHeight="1">
      <c r="A44" s="51"/>
      <c r="B44" s="578" t="s">
        <v>79</v>
      </c>
      <c r="C44" s="578"/>
      <c r="D44" s="578"/>
      <c r="E44" s="578"/>
      <c r="F44" s="581"/>
      <c r="G44" s="581"/>
      <c r="H44" s="581"/>
      <c r="I44" s="581"/>
      <c r="J44" s="581"/>
      <c r="K44" s="581"/>
      <c r="L44" s="581"/>
      <c r="M44" s="581"/>
      <c r="N44" s="581"/>
      <c r="O44" s="581"/>
      <c r="P44" s="581"/>
      <c r="Q44" s="581"/>
      <c r="R44" s="581"/>
      <c r="S44" s="581"/>
      <c r="T44" s="581"/>
      <c r="U44" s="581"/>
      <c r="V44" s="581"/>
      <c r="W44" s="581"/>
      <c r="X44" s="581"/>
      <c r="Y44" s="581"/>
      <c r="Z44" s="581"/>
      <c r="AA44" s="581"/>
      <c r="AB44" s="581"/>
      <c r="AC44" s="581"/>
      <c r="AD44" s="581"/>
      <c r="AE44" s="581"/>
      <c r="AF44" s="581"/>
      <c r="AG44" s="581"/>
      <c r="AH44" s="581"/>
      <c r="AI44" s="581"/>
      <c r="AJ44" s="581"/>
      <c r="AK44" s="581"/>
      <c r="AL44" s="55"/>
      <c r="AQ44" s="580"/>
      <c r="AR44" s="580"/>
      <c r="AS44" s="580"/>
      <c r="AT44" s="580"/>
      <c r="AU44" s="580"/>
      <c r="AV44" s="580"/>
      <c r="AW44" s="580"/>
      <c r="AX44" s="580"/>
      <c r="AY44" s="580"/>
      <c r="AZ44" s="580"/>
      <c r="BA44" s="580"/>
      <c r="BB44" s="580"/>
      <c r="BC44" s="580"/>
      <c r="BD44" s="580"/>
      <c r="BE44" s="580"/>
    </row>
    <row r="45" spans="1:57" ht="13.5" customHeight="1">
      <c r="A45" s="51"/>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5"/>
      <c r="AT45" s="62"/>
      <c r="AU45" s="62"/>
      <c r="AV45" s="62"/>
      <c r="AW45" s="62"/>
      <c r="AX45" s="62"/>
    </row>
    <row r="46" spans="1:57" s="118" customFormat="1" ht="30.75" customHeight="1">
      <c r="A46" s="116"/>
      <c r="B46" s="582" t="s">
        <v>80</v>
      </c>
      <c r="C46" s="582"/>
      <c r="D46" s="582"/>
      <c r="E46" s="582"/>
      <c r="F46" s="582"/>
      <c r="G46" s="582"/>
      <c r="H46" s="582"/>
      <c r="I46" s="582"/>
      <c r="J46" s="582"/>
      <c r="K46" s="582"/>
      <c r="L46" s="582"/>
      <c r="M46" s="582"/>
      <c r="N46" s="582"/>
      <c r="O46" s="582"/>
      <c r="P46" s="582"/>
      <c r="Q46" s="582"/>
      <c r="R46" s="582"/>
      <c r="S46" s="582"/>
      <c r="T46" s="582"/>
      <c r="U46" s="582"/>
      <c r="V46" s="582"/>
      <c r="W46" s="582"/>
      <c r="X46" s="582"/>
      <c r="Y46" s="582"/>
      <c r="Z46" s="582"/>
      <c r="AA46" s="582"/>
      <c r="AB46" s="582"/>
      <c r="AC46" s="582"/>
      <c r="AD46" s="582"/>
      <c r="AE46" s="582"/>
      <c r="AF46" s="582"/>
      <c r="AG46" s="582"/>
      <c r="AH46" s="582"/>
      <c r="AI46" s="582"/>
      <c r="AJ46" s="582"/>
      <c r="AK46" s="582"/>
      <c r="AL46" s="116"/>
      <c r="AT46" s="119"/>
      <c r="AU46" s="119"/>
      <c r="AV46" s="119"/>
      <c r="AW46" s="119"/>
      <c r="AX46" s="119"/>
    </row>
    <row r="47" spans="1:57" s="118" customFormat="1" ht="17.25" customHeight="1">
      <c r="A47" s="116"/>
      <c r="B47" s="583" t="s">
        <v>81</v>
      </c>
      <c r="C47" s="583"/>
      <c r="D47" s="583"/>
      <c r="E47" s="583"/>
      <c r="F47" s="583"/>
      <c r="G47" s="583"/>
      <c r="H47" s="583"/>
      <c r="I47" s="583"/>
      <c r="J47" s="583"/>
      <c r="K47" s="583"/>
      <c r="L47" s="583"/>
      <c r="M47" s="583"/>
      <c r="N47" s="583"/>
      <c r="O47" s="583"/>
      <c r="P47" s="583"/>
      <c r="Q47" s="583"/>
      <c r="R47" s="583"/>
      <c r="S47" s="583"/>
      <c r="T47" s="583"/>
      <c r="U47" s="583"/>
      <c r="V47" s="583"/>
      <c r="W47" s="583"/>
      <c r="X47" s="583"/>
      <c r="Y47" s="583"/>
      <c r="Z47" s="583"/>
      <c r="AA47" s="583"/>
      <c r="AB47" s="583"/>
      <c r="AC47" s="583"/>
      <c r="AD47" s="583"/>
      <c r="AE47" s="583"/>
      <c r="AF47" s="583"/>
      <c r="AG47" s="583"/>
      <c r="AH47" s="583"/>
      <c r="AI47" s="583"/>
      <c r="AJ47" s="583"/>
      <c r="AK47" s="583"/>
      <c r="AL47" s="116"/>
      <c r="AM47" s="120" t="s">
        <v>82</v>
      </c>
      <c r="AN47" s="12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121"/>
      <c r="AP47" s="121"/>
      <c r="AT47" s="119"/>
      <c r="AU47" s="119"/>
      <c r="AV47" s="119"/>
      <c r="AW47" s="119"/>
      <c r="AX47" s="119"/>
    </row>
    <row r="48" spans="1:57" s="118" customFormat="1" ht="26.25" customHeight="1">
      <c r="A48" s="116"/>
      <c r="B48" s="584" t="s">
        <v>83</v>
      </c>
      <c r="C48" s="584"/>
      <c r="D48" s="584"/>
      <c r="E48" s="584"/>
      <c r="F48" s="584"/>
      <c r="G48" s="584"/>
      <c r="H48" s="584"/>
      <c r="I48" s="584"/>
      <c r="J48" s="584"/>
      <c r="K48" s="584"/>
      <c r="L48" s="584"/>
      <c r="M48" s="584"/>
      <c r="N48" s="584"/>
      <c r="O48" s="584"/>
      <c r="P48" s="584"/>
      <c r="Q48" s="584"/>
      <c r="R48" s="584"/>
      <c r="S48" s="584"/>
      <c r="T48" s="584"/>
      <c r="U48" s="584"/>
      <c r="V48" s="584"/>
      <c r="W48" s="584"/>
      <c r="X48" s="584"/>
      <c r="Y48" s="584"/>
      <c r="Z48" s="584"/>
      <c r="AA48" s="584"/>
      <c r="AB48" s="584"/>
      <c r="AC48" s="584"/>
      <c r="AD48" s="584"/>
      <c r="AE48" s="584"/>
      <c r="AF48" s="584"/>
      <c r="AG48" s="584"/>
      <c r="AH48" s="584"/>
      <c r="AI48" s="584"/>
      <c r="AJ48" s="584"/>
      <c r="AK48" s="122" t="str">
        <f>IF(H7="", "", IF(AN47=AN51, "○", "×"))</f>
        <v/>
      </c>
      <c r="AL48" s="116"/>
      <c r="AM48" s="120" t="s">
        <v>84</v>
      </c>
      <c r="AN48" s="120">
        <f>$AN$47-(COUNTIF('別紙様式3-2（処遇改善加算　個票）'!P:P,"処遇改善加算Ⅳ")+COUNTIF('別紙様式3-2（処遇改善加算　個票）'!Y:Y, "処遇改善加算Ⅳ"))</f>
        <v>0</v>
      </c>
      <c r="AO48" s="121"/>
      <c r="AP48" s="121"/>
      <c r="AT48" s="119"/>
      <c r="AU48" s="119"/>
      <c r="AV48" s="119"/>
      <c r="AW48" s="119"/>
      <c r="AX48" s="119"/>
    </row>
    <row r="49" spans="1:57" s="118" customFormat="1" ht="30.75" customHeight="1">
      <c r="A49" s="116"/>
      <c r="B49" s="585" t="s">
        <v>85</v>
      </c>
      <c r="C49" s="585"/>
      <c r="D49" s="585"/>
      <c r="E49" s="585"/>
      <c r="F49" s="585"/>
      <c r="G49" s="585"/>
      <c r="H49" s="585"/>
      <c r="I49" s="585"/>
      <c r="J49" s="585"/>
      <c r="K49" s="585"/>
      <c r="L49" s="585"/>
      <c r="M49" s="585"/>
      <c r="N49" s="585"/>
      <c r="O49" s="585"/>
      <c r="P49" s="585"/>
      <c r="Q49" s="585"/>
      <c r="R49" s="585"/>
      <c r="S49" s="585"/>
      <c r="T49" s="586" t="e">
        <f>'別紙様式3-2（処遇改善加算　個票）'!N6</f>
        <v>#N/A</v>
      </c>
      <c r="U49" s="586"/>
      <c r="V49" s="586"/>
      <c r="W49" s="586"/>
      <c r="X49" s="586"/>
      <c r="Y49" s="123" t="s">
        <v>49</v>
      </c>
      <c r="AA49" s="51"/>
      <c r="AB49" s="51"/>
      <c r="AC49" s="51"/>
      <c r="AD49" s="51"/>
      <c r="AE49" s="116"/>
      <c r="AF49" s="116"/>
      <c r="AG49" s="116"/>
      <c r="AH49" s="116"/>
      <c r="AI49" s="116"/>
      <c r="AJ49" s="116"/>
      <c r="AK49" s="116"/>
      <c r="AL49" s="116"/>
      <c r="AM49" s="120" t="s">
        <v>86</v>
      </c>
      <c r="AN49" s="120">
        <f>AN48-(COUNTIF('別紙様式3-2（処遇改善加算　個票）'!P:P,"処遇改善加算Ⅲ")+COUNTIF('別紙様式3-2（処遇改善加算　個票）'!Y:Y, "処遇改善加算Ⅲ"))</f>
        <v>0</v>
      </c>
      <c r="AO49" s="121"/>
      <c r="AP49" s="121"/>
      <c r="AQ49" s="119"/>
    </row>
    <row r="50" spans="1:57" s="118" customFormat="1" ht="30.75" customHeight="1">
      <c r="A50" s="116"/>
      <c r="B50" s="587" t="s">
        <v>87</v>
      </c>
      <c r="C50" s="587"/>
      <c r="D50" s="587"/>
      <c r="E50" s="587"/>
      <c r="F50" s="587"/>
      <c r="G50" s="587"/>
      <c r="H50" s="587"/>
      <c r="I50" s="587"/>
      <c r="J50" s="587"/>
      <c r="K50" s="587"/>
      <c r="L50" s="587"/>
      <c r="M50" s="587"/>
      <c r="N50" s="587"/>
      <c r="O50" s="587"/>
      <c r="P50" s="587"/>
      <c r="Q50" s="587"/>
      <c r="R50" s="587"/>
      <c r="S50" s="587"/>
      <c r="T50" s="588"/>
      <c r="U50" s="588"/>
      <c r="V50" s="588"/>
      <c r="W50" s="588"/>
      <c r="X50" s="588"/>
      <c r="Y50" s="124" t="s">
        <v>49</v>
      </c>
      <c r="Z50" s="51" t="s">
        <v>52</v>
      </c>
      <c r="AA50" s="79" t="str">
        <f>IF(H7="", "", IF(T50&gt;=T49, "○", "×"))</f>
        <v/>
      </c>
      <c r="AB50" s="125"/>
      <c r="AC50" s="125"/>
      <c r="AD50" s="125"/>
      <c r="AE50" s="116"/>
      <c r="AF50" s="116"/>
      <c r="AG50" s="116"/>
      <c r="AH50" s="116"/>
      <c r="AI50" s="116"/>
      <c r="AJ50" s="116"/>
      <c r="AK50" s="116"/>
      <c r="AL50" s="116"/>
      <c r="AM50" s="126" t="s">
        <v>88</v>
      </c>
      <c r="AN50" s="126">
        <f>AN49-(COUNTIF('別紙様式3-2（処遇改善加算　個票）'!P:P,"処遇改善加算Ⅱ")+COUNTIF('別紙様式3-2（処遇改善加算　個票）'!Y:Y, "処遇改善加算Ⅱ"))</f>
        <v>0</v>
      </c>
      <c r="AO50" s="121"/>
      <c r="AP50" s="121"/>
      <c r="AQ50" s="119"/>
    </row>
    <row r="51" spans="1:57" s="118" customFormat="1" ht="12" customHeight="1">
      <c r="A51" s="116"/>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6"/>
      <c r="AM51" s="127" t="s">
        <v>89</v>
      </c>
      <c r="AN51" s="128">
        <f>COUNTIF('別紙様式3-2（処遇改善加算　個票）'!T:T, "○")+COUNTIF('別紙様式3-2（処遇改善加算　個票）'!AB:AB, "○")</f>
        <v>0</v>
      </c>
      <c r="AO51" s="121"/>
      <c r="AP51" s="121"/>
      <c r="AT51" s="119"/>
      <c r="AU51" s="119"/>
      <c r="AV51" s="119"/>
      <c r="AW51" s="119"/>
      <c r="AX51" s="119"/>
    </row>
    <row r="52" spans="1:57" ht="31.5" customHeight="1">
      <c r="A52" s="51"/>
      <c r="B52" s="583" t="s">
        <v>90</v>
      </c>
      <c r="C52" s="583"/>
      <c r="D52" s="583"/>
      <c r="E52" s="583"/>
      <c r="F52" s="583"/>
      <c r="G52" s="583"/>
      <c r="H52" s="583"/>
      <c r="I52" s="583"/>
      <c r="J52" s="583"/>
      <c r="K52" s="583"/>
      <c r="L52" s="583"/>
      <c r="M52" s="583"/>
      <c r="N52" s="583"/>
      <c r="O52" s="583"/>
      <c r="P52" s="583"/>
      <c r="Q52" s="583"/>
      <c r="R52" s="583"/>
      <c r="S52" s="583"/>
      <c r="T52" s="583"/>
      <c r="U52" s="583"/>
      <c r="V52" s="583"/>
      <c r="W52" s="583"/>
      <c r="X52" s="583"/>
      <c r="Y52" s="583"/>
      <c r="Z52" s="583"/>
      <c r="AA52" s="583"/>
      <c r="AB52" s="583"/>
      <c r="AC52" s="583"/>
      <c r="AD52" s="583"/>
      <c r="AE52" s="583"/>
      <c r="AF52" s="583"/>
      <c r="AG52" s="583"/>
      <c r="AH52" s="583"/>
      <c r="AI52" s="583"/>
      <c r="AJ52" s="583"/>
      <c r="AK52" s="583"/>
      <c r="AL52" s="51"/>
      <c r="AN52" s="129"/>
      <c r="AO52" s="121"/>
      <c r="AP52" s="121"/>
    </row>
    <row r="53" spans="1:57" ht="21" customHeight="1">
      <c r="A53" s="51"/>
      <c r="B53" s="584" t="s">
        <v>91</v>
      </c>
      <c r="C53" s="584"/>
      <c r="D53" s="584"/>
      <c r="E53" s="584"/>
      <c r="F53" s="584"/>
      <c r="G53" s="584"/>
      <c r="H53" s="584"/>
      <c r="I53" s="584"/>
      <c r="J53" s="584"/>
      <c r="K53" s="584"/>
      <c r="L53" s="584"/>
      <c r="M53" s="584"/>
      <c r="N53" s="584"/>
      <c r="O53" s="584"/>
      <c r="P53" s="584"/>
      <c r="Q53" s="584"/>
      <c r="R53" s="584"/>
      <c r="S53" s="584"/>
      <c r="T53" s="584"/>
      <c r="U53" s="584"/>
      <c r="V53" s="584"/>
      <c r="W53" s="584"/>
      <c r="X53" s="584"/>
      <c r="Y53" s="584"/>
      <c r="Z53" s="584"/>
      <c r="AA53" s="584"/>
      <c r="AB53" s="584"/>
      <c r="AC53" s="584"/>
      <c r="AD53" s="584"/>
      <c r="AE53" s="584"/>
      <c r="AF53" s="584"/>
      <c r="AG53" s="584"/>
      <c r="AH53" s="584"/>
      <c r="AI53" s="584"/>
      <c r="AJ53" s="584"/>
      <c r="AK53" s="122" t="str">
        <f>IF(H7="", "", IF(AN53=AN54, "○", "×"))</f>
        <v/>
      </c>
      <c r="AL53" s="51"/>
      <c r="AM53" s="130" t="s">
        <v>92</v>
      </c>
      <c r="AN53" s="131">
        <f>COUNT('別紙様式3-2（処遇改善加算　個票）'!U:U)+COUNT('別紙様式3-2（処遇改善加算　個票）'!AC:AD)</f>
        <v>0</v>
      </c>
      <c r="AO53" s="121"/>
      <c r="AP53" s="121"/>
    </row>
    <row r="54" spans="1:57" ht="25.5" customHeight="1">
      <c r="A54" s="51"/>
      <c r="B54" s="589" t="s">
        <v>93</v>
      </c>
      <c r="C54" s="589"/>
      <c r="D54" s="589"/>
      <c r="E54" s="589"/>
      <c r="F54" s="589"/>
      <c r="G54" s="589"/>
      <c r="H54" s="589"/>
      <c r="I54" s="589"/>
      <c r="J54" s="589"/>
      <c r="K54" s="589"/>
      <c r="L54" s="589"/>
      <c r="M54" s="589"/>
      <c r="N54" s="589"/>
      <c r="O54" s="589"/>
      <c r="P54" s="589"/>
      <c r="Q54" s="589"/>
      <c r="R54" s="589"/>
      <c r="S54" s="589"/>
      <c r="T54" s="586" t="e">
        <f>'別紙様式3-2（処遇改善加算　個票）'!N7</f>
        <v>#N/A</v>
      </c>
      <c r="U54" s="586"/>
      <c r="V54" s="586"/>
      <c r="W54" s="586"/>
      <c r="X54" s="586"/>
      <c r="Y54" s="132" t="s">
        <v>49</v>
      </c>
      <c r="Z54" s="133" t="s">
        <v>52</v>
      </c>
      <c r="AA54" s="84"/>
      <c r="AB54" s="51"/>
      <c r="AC54" s="51"/>
      <c r="AD54" s="51"/>
      <c r="AE54" s="51"/>
      <c r="AF54" s="51"/>
      <c r="AG54" s="51" t="s">
        <v>52</v>
      </c>
      <c r="AH54" s="134" t="e">
        <f>IF(T55&lt;T54,"×","")</f>
        <v>#N/A</v>
      </c>
      <c r="AI54" s="51"/>
      <c r="AJ54" s="51"/>
      <c r="AK54" s="51"/>
      <c r="AL54" s="51"/>
      <c r="AM54" s="135" t="s">
        <v>94</v>
      </c>
      <c r="AN54" s="136">
        <f>COUNTIF('別紙様式3-2（処遇改善加算　個票）'!V:V, "○")+COUNTIF('別紙様式3-2（処遇改善加算　個票）'!AE:AE, "○")</f>
        <v>0</v>
      </c>
      <c r="AO54" s="121"/>
      <c r="AP54" s="121"/>
      <c r="AQ54" s="590" t="s">
        <v>95</v>
      </c>
      <c r="AR54" s="590"/>
      <c r="AS54" s="590"/>
      <c r="AT54" s="590"/>
      <c r="AU54" s="590"/>
      <c r="AV54" s="590"/>
      <c r="AW54" s="590"/>
      <c r="AX54" s="590"/>
      <c r="AY54" s="590"/>
      <c r="AZ54" s="590"/>
      <c r="BA54" s="590"/>
      <c r="BB54" s="590"/>
      <c r="BC54" s="590"/>
      <c r="BD54" s="590"/>
      <c r="BE54" s="590"/>
    </row>
    <row r="55" spans="1:57" ht="23.25" customHeight="1">
      <c r="A55" s="51"/>
      <c r="B55" s="591" t="s">
        <v>96</v>
      </c>
      <c r="C55" s="591"/>
      <c r="D55" s="591"/>
      <c r="E55" s="591"/>
      <c r="F55" s="591"/>
      <c r="G55" s="591"/>
      <c r="H55" s="591"/>
      <c r="I55" s="591"/>
      <c r="J55" s="591"/>
      <c r="K55" s="591"/>
      <c r="L55" s="591"/>
      <c r="M55" s="591"/>
      <c r="N55" s="591"/>
      <c r="O55" s="591"/>
      <c r="P55" s="591"/>
      <c r="Q55" s="591"/>
      <c r="R55" s="591"/>
      <c r="S55" s="591"/>
      <c r="T55" s="592"/>
      <c r="U55" s="592"/>
      <c r="V55" s="592"/>
      <c r="W55" s="592"/>
      <c r="X55" s="592"/>
      <c r="Y55" s="137" t="s">
        <v>49</v>
      </c>
      <c r="Z55" s="51"/>
      <c r="AA55" s="138" t="s">
        <v>97</v>
      </c>
      <c r="AB55" s="593">
        <f>IFERROR(T56/T54*100,0)</f>
        <v>0</v>
      </c>
      <c r="AC55" s="593"/>
      <c r="AD55" s="593"/>
      <c r="AE55" s="139" t="s">
        <v>98</v>
      </c>
      <c r="AF55" s="140" t="s">
        <v>99</v>
      </c>
      <c r="AG55" s="51" t="s">
        <v>52</v>
      </c>
      <c r="AH55" s="79" t="e">
        <f>IF(T54=0,"",(IF(AND(AB55&gt;=200/3,T56&lt;=T55),"○","×")))</f>
        <v>#N/A</v>
      </c>
      <c r="AI55" s="125"/>
      <c r="AJ55" s="125"/>
      <c r="AK55" s="125"/>
      <c r="AL55" s="125"/>
      <c r="AM55" s="141"/>
      <c r="AN55" s="142"/>
      <c r="AO55" s="129"/>
      <c r="AP55" s="129"/>
      <c r="AQ55" s="590" t="s">
        <v>100</v>
      </c>
      <c r="AR55" s="590"/>
      <c r="AS55" s="590"/>
      <c r="AT55" s="590"/>
      <c r="AU55" s="590"/>
      <c r="AV55" s="590"/>
      <c r="AW55" s="590"/>
      <c r="AX55" s="590"/>
      <c r="AY55" s="590"/>
      <c r="AZ55" s="590"/>
      <c r="BA55" s="590"/>
      <c r="BB55" s="590"/>
      <c r="BC55" s="590"/>
      <c r="BD55" s="590"/>
      <c r="BE55" s="590"/>
    </row>
    <row r="56" spans="1:57" ht="26.25" customHeight="1">
      <c r="A56" s="51"/>
      <c r="B56" s="143"/>
      <c r="C56" s="594" t="s">
        <v>101</v>
      </c>
      <c r="D56" s="594"/>
      <c r="E56" s="594"/>
      <c r="F56" s="594"/>
      <c r="G56" s="594"/>
      <c r="H56" s="594"/>
      <c r="I56" s="594"/>
      <c r="J56" s="594"/>
      <c r="K56" s="594"/>
      <c r="L56" s="594"/>
      <c r="M56" s="594"/>
      <c r="N56" s="594"/>
      <c r="O56" s="594"/>
      <c r="P56" s="594"/>
      <c r="Q56" s="594"/>
      <c r="R56" s="594"/>
      <c r="S56" s="594"/>
      <c r="T56" s="595"/>
      <c r="U56" s="595"/>
      <c r="V56" s="595"/>
      <c r="W56" s="595"/>
      <c r="X56" s="595"/>
      <c r="Y56" s="144" t="s">
        <v>49</v>
      </c>
      <c r="Z56" s="145" t="s">
        <v>52</v>
      </c>
      <c r="AA56" s="146"/>
      <c r="AB56" s="147"/>
      <c r="AC56" s="148"/>
      <c r="AD56" s="149"/>
      <c r="AE56" s="149"/>
      <c r="AF56" s="140"/>
      <c r="AG56" s="51"/>
      <c r="AH56" s="51"/>
      <c r="AI56" s="125"/>
      <c r="AJ56" s="51"/>
      <c r="AK56" s="125"/>
      <c r="AL56" s="125"/>
      <c r="AM56" s="142"/>
      <c r="AN56" s="142"/>
      <c r="AO56" s="129"/>
      <c r="AP56" s="129"/>
      <c r="AQ56" s="20"/>
    </row>
    <row r="57" spans="1:57" ht="16.5" customHeight="1">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125"/>
      <c r="AK57" s="125"/>
      <c r="AL57" s="125"/>
      <c r="AM57" s="150"/>
      <c r="AN57" s="150"/>
      <c r="AO57" s="151"/>
      <c r="AP57" s="129"/>
    </row>
    <row r="58" spans="1:57" ht="18" customHeight="1">
      <c r="A58" s="51"/>
      <c r="B58" s="67" t="s">
        <v>102</v>
      </c>
      <c r="C58" s="67"/>
      <c r="D58" s="67"/>
      <c r="E58" s="67"/>
      <c r="F58" s="67"/>
      <c r="G58" s="67"/>
      <c r="H58" s="67"/>
      <c r="I58" s="67"/>
      <c r="J58" s="67"/>
      <c r="K58" s="67"/>
      <c r="L58" s="67"/>
      <c r="Z58" s="51"/>
      <c r="AA58" s="51"/>
      <c r="AB58" s="51"/>
      <c r="AC58" s="51"/>
      <c r="AD58" s="51"/>
      <c r="AE58" s="51"/>
      <c r="AF58" s="51"/>
      <c r="AG58" s="51"/>
      <c r="AH58" s="51"/>
      <c r="AI58" s="51"/>
      <c r="AJ58" s="51"/>
      <c r="AK58" s="51"/>
      <c r="AL58" s="51"/>
      <c r="AM58" s="150"/>
      <c r="AN58" s="150"/>
      <c r="AO58" s="151"/>
      <c r="AP58" s="129"/>
    </row>
    <row r="59" spans="1:57" ht="3" customHeight="1">
      <c r="A59" s="51"/>
      <c r="B59" s="51"/>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116"/>
      <c r="AM59" s="152"/>
      <c r="AN59" s="152"/>
      <c r="AO59" s="150"/>
      <c r="AP59" s="142"/>
    </row>
    <row r="60" spans="1:57" ht="13.5" customHeight="1">
      <c r="A60" s="51"/>
      <c r="B60" s="596"/>
      <c r="C60" s="596"/>
      <c r="D60" s="597" t="s">
        <v>103</v>
      </c>
      <c r="E60" s="597"/>
      <c r="F60" s="597"/>
      <c r="G60" s="597"/>
      <c r="H60" s="597"/>
      <c r="I60" s="597"/>
      <c r="J60" s="597"/>
      <c r="K60" s="597"/>
      <c r="L60" s="597"/>
      <c r="M60" s="597"/>
      <c r="N60" s="597"/>
      <c r="O60" s="597"/>
      <c r="P60" s="597"/>
      <c r="Q60" s="597"/>
      <c r="R60" s="597"/>
      <c r="S60" s="597"/>
      <c r="T60" s="597"/>
      <c r="U60" s="597"/>
      <c r="V60" s="597"/>
      <c r="W60" s="597"/>
      <c r="X60" s="597"/>
      <c r="Y60" s="597"/>
      <c r="Z60" s="597"/>
      <c r="AA60" s="116"/>
      <c r="AC60" s="68"/>
      <c r="AD60" s="68"/>
      <c r="AE60" s="68"/>
      <c r="AF60" s="68"/>
      <c r="AG60" s="68"/>
      <c r="AH60" s="68"/>
      <c r="AI60" s="598"/>
      <c r="AJ60" s="598"/>
      <c r="AK60" s="598"/>
      <c r="AL60" s="55"/>
      <c r="AM60" s="153" t="b">
        <f>FALSE()</f>
        <v>0</v>
      </c>
      <c r="AN60" s="152"/>
      <c r="AO60" s="152"/>
      <c r="AP60" s="121"/>
    </row>
    <row r="61" spans="1:57" ht="2.25" customHeight="1">
      <c r="A61" s="51"/>
      <c r="B61" s="55"/>
      <c r="C61" s="55"/>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55"/>
      <c r="AM61" s="152"/>
      <c r="AN61" s="152"/>
      <c r="AO61" s="152"/>
      <c r="AP61" s="121"/>
    </row>
    <row r="62" spans="1:57" ht="6" customHeight="1">
      <c r="A62" s="51"/>
      <c r="B62" s="155"/>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55"/>
      <c r="AB62" s="156"/>
      <c r="AC62" s="156"/>
      <c r="AD62" s="156"/>
      <c r="AE62" s="156"/>
      <c r="AF62" s="156"/>
      <c r="AG62" s="156"/>
      <c r="AH62" s="156"/>
      <c r="AI62" s="156"/>
      <c r="AJ62" s="156"/>
      <c r="AK62" s="156"/>
      <c r="AL62" s="55"/>
      <c r="AM62" s="152"/>
      <c r="AN62" s="152"/>
      <c r="AO62" s="152"/>
      <c r="AP62" s="121"/>
    </row>
    <row r="63" spans="1:57" ht="16.5" customHeight="1">
      <c r="A63" s="51"/>
      <c r="B63" s="106"/>
      <c r="C63" s="599" t="s">
        <v>104</v>
      </c>
      <c r="D63" s="599"/>
      <c r="E63" s="599"/>
      <c r="F63" s="599"/>
      <c r="G63" s="599"/>
      <c r="H63" s="599"/>
      <c r="I63" s="599"/>
      <c r="J63" s="599"/>
      <c r="K63" s="599"/>
      <c r="L63" s="599"/>
      <c r="M63" s="599"/>
      <c r="N63" s="599"/>
      <c r="O63" s="599"/>
      <c r="P63" s="599"/>
      <c r="Q63" s="599"/>
      <c r="R63" s="599"/>
      <c r="S63" s="599"/>
      <c r="T63" s="599"/>
      <c r="U63" s="106"/>
      <c r="V63" s="106"/>
      <c r="W63" s="106"/>
      <c r="X63" s="106"/>
      <c r="Y63" s="106"/>
      <c r="Z63" s="106"/>
      <c r="AA63" s="106"/>
      <c r="AB63" s="106"/>
      <c r="AC63" s="106"/>
      <c r="AD63" s="94"/>
      <c r="AE63" s="94"/>
      <c r="AF63" s="94"/>
      <c r="AG63" s="94"/>
      <c r="AH63" s="94"/>
      <c r="AI63" s="94"/>
      <c r="AJ63" s="94"/>
      <c r="AK63" s="94"/>
      <c r="AL63" s="55"/>
      <c r="AM63" s="152"/>
      <c r="AN63" s="152"/>
      <c r="AO63" s="152"/>
      <c r="AP63" s="121"/>
    </row>
    <row r="64" spans="1:57" ht="18.75" customHeight="1">
      <c r="A64" s="51"/>
      <c r="B64" s="55"/>
      <c r="C64" s="596"/>
      <c r="D64" s="596"/>
      <c r="E64" s="600" t="s">
        <v>105</v>
      </c>
      <c r="F64" s="600"/>
      <c r="G64" s="600"/>
      <c r="H64" s="600"/>
      <c r="I64" s="600"/>
      <c r="J64" s="600"/>
      <c r="K64" s="600"/>
      <c r="L64" s="600"/>
      <c r="M64" s="600"/>
      <c r="N64" s="600"/>
      <c r="O64" s="600"/>
      <c r="P64" s="600"/>
      <c r="Q64" s="600"/>
      <c r="R64" s="600"/>
      <c r="S64" s="158" t="s">
        <v>52</v>
      </c>
      <c r="T64" s="79" t="str">
        <f>IF(H7="", "",IF(AM60=TRUE(), "", IF(AM64=TRUE(),"○","×")))</f>
        <v/>
      </c>
      <c r="U64" s="55"/>
      <c r="V64" s="159"/>
      <c r="W64" s="159"/>
      <c r="X64" s="159"/>
      <c r="Y64" s="159"/>
      <c r="Z64" s="159"/>
      <c r="AA64" s="159"/>
      <c r="AB64" s="159"/>
      <c r="AC64" s="159"/>
      <c r="AD64" s="159"/>
      <c r="AE64" s="159"/>
      <c r="AF64" s="159"/>
      <c r="AG64" s="159"/>
      <c r="AH64" s="159"/>
      <c r="AI64" s="159"/>
      <c r="AJ64" s="159"/>
      <c r="AK64" s="159"/>
      <c r="AL64" s="55"/>
      <c r="AM64" s="153" t="b">
        <f>FALSE()</f>
        <v>0</v>
      </c>
      <c r="AN64" s="152"/>
      <c r="AO64" s="152"/>
      <c r="AP64" s="121"/>
    </row>
    <row r="65" spans="1:57" ht="14.25" customHeight="1">
      <c r="A65" s="51"/>
      <c r="B65" s="160"/>
      <c r="C65" s="161" t="s">
        <v>106</v>
      </c>
      <c r="D65" s="162" t="s">
        <v>107</v>
      </c>
      <c r="E65" s="93"/>
      <c r="F65" s="93"/>
      <c r="G65" s="93"/>
      <c r="H65" s="93"/>
      <c r="I65" s="93"/>
      <c r="J65" s="93"/>
      <c r="K65" s="93"/>
      <c r="L65" s="93"/>
      <c r="M65" s="93"/>
      <c r="N65" s="93"/>
      <c r="O65" s="93"/>
      <c r="P65" s="93"/>
      <c r="Q65" s="93"/>
      <c r="R65" s="93"/>
      <c r="S65" s="162"/>
      <c r="T65" s="162"/>
      <c r="U65" s="162"/>
      <c r="V65" s="93"/>
      <c r="W65" s="93"/>
      <c r="X65" s="93"/>
      <c r="Y65" s="93"/>
      <c r="Z65" s="163"/>
      <c r="AA65" s="163"/>
      <c r="AB65" s="163"/>
      <c r="AC65" s="163"/>
      <c r="AD65" s="164"/>
      <c r="AE65" s="164"/>
      <c r="AF65" s="164"/>
      <c r="AG65" s="164"/>
      <c r="AH65" s="68"/>
      <c r="AI65" s="68"/>
      <c r="AJ65" s="68"/>
      <c r="AK65" s="165"/>
      <c r="AL65" s="55"/>
      <c r="AM65" s="152"/>
      <c r="AN65" s="152"/>
      <c r="AO65" s="152"/>
      <c r="AP65" s="121"/>
    </row>
    <row r="66" spans="1:57" ht="14.25" customHeight="1">
      <c r="A66" s="51"/>
      <c r="B66" s="160"/>
      <c r="C66" s="166" t="s">
        <v>108</v>
      </c>
      <c r="D66" s="167" t="s">
        <v>109</v>
      </c>
      <c r="E66" s="167"/>
      <c r="F66" s="167"/>
      <c r="G66" s="167"/>
      <c r="H66" s="167"/>
      <c r="I66" s="167"/>
      <c r="J66" s="167"/>
      <c r="K66" s="167"/>
      <c r="L66" s="167"/>
      <c r="M66" s="167"/>
      <c r="N66" s="167"/>
      <c r="O66" s="167"/>
      <c r="P66" s="167"/>
      <c r="Q66" s="167"/>
      <c r="R66" s="167"/>
      <c r="S66" s="167"/>
      <c r="T66" s="167"/>
      <c r="U66" s="167"/>
      <c r="V66" s="167"/>
      <c r="W66" s="167"/>
      <c r="X66" s="167"/>
      <c r="Y66" s="167"/>
      <c r="Z66" s="168"/>
      <c r="AA66" s="168"/>
      <c r="AB66" s="168"/>
      <c r="AC66" s="168"/>
      <c r="AD66" s="169"/>
      <c r="AE66" s="169"/>
      <c r="AF66" s="169"/>
      <c r="AG66" s="169"/>
      <c r="AH66" s="170"/>
      <c r="AI66" s="170"/>
      <c r="AJ66" s="170"/>
      <c r="AK66" s="171"/>
      <c r="AL66" s="55"/>
      <c r="AM66" s="152"/>
      <c r="AN66" s="152"/>
      <c r="AO66" s="152"/>
      <c r="AP66" s="121"/>
    </row>
    <row r="67" spans="1:57" ht="14.25" customHeight="1">
      <c r="A67" s="51"/>
      <c r="B67" s="160"/>
      <c r="C67" s="172" t="s">
        <v>110</v>
      </c>
      <c r="D67" s="173" t="s">
        <v>111</v>
      </c>
      <c r="E67" s="174"/>
      <c r="F67" s="174"/>
      <c r="G67" s="174"/>
      <c r="H67" s="174"/>
      <c r="I67" s="174"/>
      <c r="J67" s="174"/>
      <c r="K67" s="174"/>
      <c r="L67" s="174"/>
      <c r="M67" s="174"/>
      <c r="N67" s="174"/>
      <c r="O67" s="174"/>
      <c r="P67" s="174"/>
      <c r="Q67" s="174"/>
      <c r="R67" s="174"/>
      <c r="S67" s="174"/>
      <c r="T67" s="174"/>
      <c r="U67" s="174"/>
      <c r="V67" s="174"/>
      <c r="W67" s="174"/>
      <c r="X67" s="174"/>
      <c r="Y67" s="174"/>
      <c r="Z67" s="175"/>
      <c r="AA67" s="175"/>
      <c r="AB67" s="175"/>
      <c r="AC67" s="175"/>
      <c r="AD67" s="176"/>
      <c r="AE67" s="176"/>
      <c r="AF67" s="176"/>
      <c r="AG67" s="176"/>
      <c r="AH67" s="177"/>
      <c r="AI67" s="177"/>
      <c r="AJ67" s="177"/>
      <c r="AK67" s="178"/>
      <c r="AL67" s="179"/>
      <c r="AM67" s="152"/>
      <c r="AN67" s="152"/>
      <c r="AO67" s="152"/>
      <c r="AP67" s="121"/>
    </row>
    <row r="68" spans="1:57" ht="11.25" customHeight="1">
      <c r="A68" s="51"/>
      <c r="B68" s="160"/>
      <c r="C68" s="180"/>
      <c r="D68" s="93"/>
      <c r="E68" s="114"/>
      <c r="F68" s="114"/>
      <c r="G68" s="114"/>
      <c r="H68" s="114"/>
      <c r="I68" s="114"/>
      <c r="J68" s="114"/>
      <c r="K68" s="114"/>
      <c r="L68" s="114"/>
      <c r="M68" s="114"/>
      <c r="N68" s="114"/>
      <c r="O68" s="114"/>
      <c r="P68" s="114"/>
      <c r="Q68" s="114"/>
      <c r="R68" s="114"/>
      <c r="S68" s="114"/>
      <c r="T68" s="114"/>
      <c r="U68" s="114"/>
      <c r="V68" s="114"/>
      <c r="W68" s="114"/>
      <c r="X68" s="114"/>
      <c r="Y68" s="114"/>
      <c r="Z68" s="163"/>
      <c r="AA68" s="163"/>
      <c r="AB68" s="163"/>
      <c r="AC68" s="163"/>
      <c r="AD68" s="164"/>
      <c r="AE68" s="164"/>
      <c r="AF68" s="164"/>
      <c r="AG68" s="164"/>
      <c r="AH68" s="68"/>
      <c r="AI68" s="68"/>
      <c r="AJ68" s="68"/>
      <c r="AK68" s="68"/>
      <c r="AL68" s="179"/>
      <c r="AM68" s="152"/>
      <c r="AN68" s="152"/>
      <c r="AO68" s="152"/>
      <c r="AP68" s="121"/>
    </row>
    <row r="69" spans="1:57" ht="14.25" customHeight="1">
      <c r="A69" s="51"/>
      <c r="B69" s="55"/>
      <c r="C69" s="599" t="s">
        <v>112</v>
      </c>
      <c r="D69" s="599"/>
      <c r="E69" s="599"/>
      <c r="F69" s="599"/>
      <c r="G69" s="599"/>
      <c r="H69" s="599"/>
      <c r="I69" s="599"/>
      <c r="J69" s="599"/>
      <c r="K69" s="599"/>
      <c r="L69" s="599"/>
      <c r="M69" s="599"/>
      <c r="N69" s="599"/>
      <c r="O69" s="599"/>
      <c r="P69" s="599"/>
      <c r="Q69" s="599"/>
      <c r="R69" s="599"/>
      <c r="S69" s="181"/>
      <c r="T69" s="181"/>
      <c r="U69" s="181"/>
      <c r="V69" s="181"/>
      <c r="W69" s="181"/>
      <c r="X69" s="181"/>
      <c r="Y69" s="181"/>
      <c r="Z69" s="181"/>
      <c r="AA69" s="181"/>
      <c r="AB69" s="181"/>
      <c r="AC69" s="181"/>
      <c r="AD69" s="181"/>
      <c r="AE69" s="181"/>
      <c r="AF69" s="181"/>
      <c r="AG69" s="181"/>
      <c r="AH69" s="181"/>
      <c r="AI69" s="181"/>
      <c r="AJ69" s="181"/>
      <c r="AK69" s="181"/>
      <c r="AL69" s="181"/>
      <c r="AM69" s="152"/>
      <c r="AN69" s="152"/>
      <c r="AO69" s="152"/>
      <c r="AP69" s="121"/>
    </row>
    <row r="70" spans="1:57" ht="21.75" customHeight="1">
      <c r="A70" s="51"/>
      <c r="B70" s="157"/>
      <c r="C70" s="596"/>
      <c r="D70" s="596"/>
      <c r="E70" s="600" t="s">
        <v>113</v>
      </c>
      <c r="F70" s="600"/>
      <c r="G70" s="600"/>
      <c r="H70" s="600"/>
      <c r="I70" s="600"/>
      <c r="J70" s="600"/>
      <c r="K70" s="600"/>
      <c r="L70" s="600"/>
      <c r="M70" s="600"/>
      <c r="N70" s="600"/>
      <c r="O70" s="600"/>
      <c r="P70" s="600"/>
      <c r="Q70" s="600"/>
      <c r="R70" s="600"/>
      <c r="S70" s="158" t="s">
        <v>52</v>
      </c>
      <c r="T70" s="79" t="str">
        <f>IF(H7="", "",IF(AM60=TRUE(),"",IF(AND(AM70=TRUE(),OR(AND(AN70=TRUE(),J73&lt;&gt;""),AND(AO71=TRUE(),J75&lt;&gt;""))),"○","×")))</f>
        <v/>
      </c>
      <c r="U70" s="182"/>
      <c r="V70" s="183"/>
      <c r="W70" s="183"/>
      <c r="X70" s="183"/>
      <c r="Y70" s="183"/>
      <c r="Z70" s="183"/>
      <c r="AA70" s="183"/>
      <c r="AB70" s="183"/>
      <c r="AC70" s="183"/>
      <c r="AD70" s="183"/>
      <c r="AE70" s="183"/>
      <c r="AF70" s="183"/>
      <c r="AG70" s="183"/>
      <c r="AH70" s="183"/>
      <c r="AI70" s="183"/>
      <c r="AJ70" s="183"/>
      <c r="AK70" s="183"/>
      <c r="AL70" s="181"/>
      <c r="AM70" s="153" t="b">
        <f>FALSE()</f>
        <v>0</v>
      </c>
      <c r="AN70" s="153" t="b">
        <f>FALSE()</f>
        <v>0</v>
      </c>
      <c r="AO70" s="152"/>
      <c r="AP70" s="121"/>
    </row>
    <row r="71" spans="1:57" ht="30.75" customHeight="1">
      <c r="A71" s="51"/>
      <c r="B71" s="601"/>
      <c r="C71" s="161" t="s">
        <v>106</v>
      </c>
      <c r="D71" s="602" t="s">
        <v>114</v>
      </c>
      <c r="E71" s="602"/>
      <c r="F71" s="602"/>
      <c r="G71" s="602"/>
      <c r="H71" s="602"/>
      <c r="I71" s="602"/>
      <c r="J71" s="602"/>
      <c r="K71" s="602"/>
      <c r="L71" s="602"/>
      <c r="M71" s="602"/>
      <c r="N71" s="602"/>
      <c r="O71" s="602"/>
      <c r="P71" s="602"/>
      <c r="Q71" s="602"/>
      <c r="R71" s="602"/>
      <c r="S71" s="602"/>
      <c r="T71" s="602"/>
      <c r="U71" s="602"/>
      <c r="V71" s="602"/>
      <c r="W71" s="602"/>
      <c r="X71" s="602"/>
      <c r="Y71" s="602"/>
      <c r="Z71" s="602"/>
      <c r="AA71" s="602"/>
      <c r="AB71" s="602"/>
      <c r="AC71" s="602"/>
      <c r="AD71" s="602"/>
      <c r="AE71" s="602"/>
      <c r="AF71" s="602"/>
      <c r="AG71" s="602"/>
      <c r="AH71" s="602"/>
      <c r="AI71" s="602"/>
      <c r="AJ71" s="602"/>
      <c r="AK71" s="602"/>
      <c r="AL71" s="55"/>
      <c r="AM71" s="153" t="b">
        <f>TRUE()</f>
        <v>1</v>
      </c>
      <c r="AN71" s="152"/>
      <c r="AO71" s="153" t="b">
        <f>FALSE()</f>
        <v>0</v>
      </c>
      <c r="AP71" s="121"/>
    </row>
    <row r="72" spans="1:57" ht="28.5" customHeight="1">
      <c r="A72" s="51"/>
      <c r="B72" s="601"/>
      <c r="C72" s="603"/>
      <c r="D72" s="604" t="s">
        <v>115</v>
      </c>
      <c r="E72" s="604"/>
      <c r="F72" s="604"/>
      <c r="G72" s="604"/>
      <c r="H72" s="605"/>
      <c r="I72" s="606" t="s">
        <v>47</v>
      </c>
      <c r="J72" s="607" t="s">
        <v>116</v>
      </c>
      <c r="K72" s="607"/>
      <c r="L72" s="607"/>
      <c r="M72" s="607"/>
      <c r="N72" s="607"/>
      <c r="O72" s="607"/>
      <c r="P72" s="607"/>
      <c r="Q72" s="607"/>
      <c r="R72" s="607"/>
      <c r="S72" s="607"/>
      <c r="T72" s="607"/>
      <c r="U72" s="607"/>
      <c r="V72" s="607"/>
      <c r="W72" s="607"/>
      <c r="X72" s="607"/>
      <c r="Y72" s="607"/>
      <c r="Z72" s="607"/>
      <c r="AA72" s="607"/>
      <c r="AB72" s="607"/>
      <c r="AC72" s="607"/>
      <c r="AD72" s="607"/>
      <c r="AE72" s="607"/>
      <c r="AF72" s="607"/>
      <c r="AG72" s="607"/>
      <c r="AH72" s="607"/>
      <c r="AI72" s="607"/>
      <c r="AJ72" s="607"/>
      <c r="AK72" s="607"/>
      <c r="AL72" s="55"/>
      <c r="AM72" s="152"/>
      <c r="AN72" s="152"/>
      <c r="AO72" s="152"/>
      <c r="AP72" s="121"/>
    </row>
    <row r="73" spans="1:57" ht="34.5" customHeight="1">
      <c r="A73" s="51"/>
      <c r="B73" s="601"/>
      <c r="C73" s="603"/>
      <c r="D73" s="604"/>
      <c r="E73" s="604"/>
      <c r="F73" s="604"/>
      <c r="G73" s="604"/>
      <c r="H73" s="605"/>
      <c r="I73" s="606"/>
      <c r="J73" s="608"/>
      <c r="K73" s="608"/>
      <c r="L73" s="608"/>
      <c r="M73" s="608"/>
      <c r="N73" s="608"/>
      <c r="O73" s="608"/>
      <c r="P73" s="608"/>
      <c r="Q73" s="608"/>
      <c r="R73" s="608"/>
      <c r="S73" s="608"/>
      <c r="T73" s="608"/>
      <c r="U73" s="608"/>
      <c r="V73" s="608"/>
      <c r="W73" s="608"/>
      <c r="X73" s="608"/>
      <c r="Y73" s="608"/>
      <c r="Z73" s="608"/>
      <c r="AA73" s="608"/>
      <c r="AB73" s="608"/>
      <c r="AC73" s="608"/>
      <c r="AD73" s="608"/>
      <c r="AE73" s="608"/>
      <c r="AF73" s="608"/>
      <c r="AG73" s="608"/>
      <c r="AH73" s="608"/>
      <c r="AI73" s="608"/>
      <c r="AJ73" s="608"/>
      <c r="AK73" s="608"/>
      <c r="AL73" s="55"/>
      <c r="AM73" s="55"/>
      <c r="AN73" s="55"/>
      <c r="AO73" s="121"/>
      <c r="AP73" s="121"/>
      <c r="AQ73" s="609" t="s">
        <v>117</v>
      </c>
      <c r="AR73" s="609"/>
      <c r="AS73" s="609"/>
      <c r="AT73" s="609"/>
      <c r="AU73" s="609"/>
      <c r="AV73" s="609"/>
      <c r="AW73" s="609"/>
      <c r="AX73" s="609"/>
      <c r="AY73" s="609"/>
      <c r="AZ73" s="609"/>
      <c r="BA73" s="609"/>
      <c r="BB73" s="609"/>
      <c r="BC73" s="609"/>
      <c r="BD73" s="609"/>
      <c r="BE73" s="609"/>
    </row>
    <row r="74" spans="1:57" ht="15" customHeight="1">
      <c r="A74" s="51"/>
      <c r="B74" s="601"/>
      <c r="C74" s="603"/>
      <c r="D74" s="604"/>
      <c r="E74" s="604"/>
      <c r="F74" s="604"/>
      <c r="G74" s="604"/>
      <c r="H74" s="610"/>
      <c r="I74" s="611" t="s">
        <v>50</v>
      </c>
      <c r="J74" s="184" t="s">
        <v>118</v>
      </c>
      <c r="K74" s="185"/>
      <c r="L74" s="185"/>
      <c r="M74" s="185"/>
      <c r="N74" s="185"/>
      <c r="O74" s="185"/>
      <c r="P74" s="185"/>
      <c r="Q74" s="185"/>
      <c r="R74" s="185"/>
      <c r="S74" s="612" t="s">
        <v>119</v>
      </c>
      <c r="T74" s="612"/>
      <c r="U74" s="612"/>
      <c r="V74" s="612"/>
      <c r="W74" s="612"/>
      <c r="X74" s="612"/>
      <c r="Y74" s="612"/>
      <c r="Z74" s="612"/>
      <c r="AA74" s="612"/>
      <c r="AB74" s="612"/>
      <c r="AC74" s="612"/>
      <c r="AD74" s="612"/>
      <c r="AE74" s="612"/>
      <c r="AF74" s="612"/>
      <c r="AG74" s="612"/>
      <c r="AH74" s="612"/>
      <c r="AI74" s="612"/>
      <c r="AJ74" s="612"/>
      <c r="AK74" s="612"/>
      <c r="AL74" s="55"/>
      <c r="AM74" s="186"/>
      <c r="AO74" s="55"/>
      <c r="AP74" s="55"/>
    </row>
    <row r="75" spans="1:57" ht="33" customHeight="1">
      <c r="A75" s="51"/>
      <c r="B75" s="601"/>
      <c r="C75" s="603"/>
      <c r="D75" s="604"/>
      <c r="E75" s="604"/>
      <c r="F75" s="604"/>
      <c r="G75" s="604"/>
      <c r="H75" s="610"/>
      <c r="I75" s="611"/>
      <c r="J75" s="613"/>
      <c r="K75" s="613"/>
      <c r="L75" s="613"/>
      <c r="M75" s="613"/>
      <c r="N75" s="613"/>
      <c r="O75" s="613"/>
      <c r="P75" s="613"/>
      <c r="Q75" s="613"/>
      <c r="R75" s="613"/>
      <c r="S75" s="613"/>
      <c r="T75" s="613"/>
      <c r="U75" s="613"/>
      <c r="V75" s="613"/>
      <c r="W75" s="613"/>
      <c r="X75" s="613"/>
      <c r="Y75" s="613"/>
      <c r="Z75" s="613"/>
      <c r="AA75" s="613"/>
      <c r="AB75" s="613"/>
      <c r="AC75" s="613"/>
      <c r="AD75" s="613"/>
      <c r="AE75" s="613"/>
      <c r="AF75" s="613"/>
      <c r="AG75" s="613"/>
      <c r="AH75" s="613"/>
      <c r="AI75" s="613"/>
      <c r="AJ75" s="613"/>
      <c r="AK75" s="613"/>
      <c r="AL75" s="55"/>
      <c r="AM75" s="55"/>
      <c r="AN75" s="55"/>
      <c r="AQ75" s="609" t="s">
        <v>117</v>
      </c>
      <c r="AR75" s="609"/>
      <c r="AS75" s="609"/>
      <c r="AT75" s="609"/>
      <c r="AU75" s="609"/>
      <c r="AV75" s="609"/>
      <c r="AW75" s="609"/>
      <c r="AX75" s="609"/>
      <c r="AY75" s="609"/>
      <c r="AZ75" s="609"/>
      <c r="BA75" s="609"/>
      <c r="BB75" s="609"/>
      <c r="BC75" s="609"/>
      <c r="BD75" s="609"/>
      <c r="BE75" s="609"/>
    </row>
    <row r="76" spans="1:57" ht="16.5" customHeight="1">
      <c r="A76" s="51"/>
      <c r="B76" s="187"/>
      <c r="C76" s="188" t="s">
        <v>108</v>
      </c>
      <c r="D76" s="173" t="s">
        <v>120</v>
      </c>
      <c r="E76" s="189"/>
      <c r="F76" s="189"/>
      <c r="G76" s="189"/>
      <c r="H76" s="174"/>
      <c r="I76" s="174"/>
      <c r="J76" s="174"/>
      <c r="K76" s="174"/>
      <c r="L76" s="174"/>
      <c r="M76" s="174"/>
      <c r="N76" s="174"/>
      <c r="O76" s="174"/>
      <c r="P76" s="174"/>
      <c r="Q76" s="174"/>
      <c r="R76" s="174"/>
      <c r="S76" s="174"/>
      <c r="T76" s="174"/>
      <c r="U76" s="174"/>
      <c r="V76" s="174"/>
      <c r="W76" s="174"/>
      <c r="X76" s="174"/>
      <c r="Y76" s="174"/>
      <c r="Z76" s="175"/>
      <c r="AA76" s="175"/>
      <c r="AB76" s="175"/>
      <c r="AC76" s="175"/>
      <c r="AD76" s="176"/>
      <c r="AE76" s="176"/>
      <c r="AF76" s="176"/>
      <c r="AG76" s="176"/>
      <c r="AH76" s="177"/>
      <c r="AI76" s="177"/>
      <c r="AJ76" s="177"/>
      <c r="AK76" s="190"/>
      <c r="AL76" s="179"/>
      <c r="AM76" s="186"/>
      <c r="AO76" s="55"/>
      <c r="AP76" s="55"/>
    </row>
    <row r="77" spans="1:57" ht="11.25" customHeight="1">
      <c r="A77" s="51"/>
      <c r="B77" s="69"/>
      <c r="C77" s="69"/>
      <c r="D77" s="69"/>
      <c r="E77" s="69"/>
      <c r="F77" s="69"/>
      <c r="G77" s="69"/>
      <c r="H77" s="69"/>
      <c r="I77" s="69"/>
      <c r="J77" s="69"/>
      <c r="K77" s="69"/>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55"/>
      <c r="AM77" s="186"/>
    </row>
    <row r="78" spans="1:57" ht="18.75" customHeight="1">
      <c r="A78" s="51"/>
      <c r="B78" s="67" t="s">
        <v>121</v>
      </c>
      <c r="C78" s="67"/>
      <c r="D78" s="67"/>
      <c r="E78" s="67"/>
      <c r="F78" s="67"/>
      <c r="G78" s="67"/>
      <c r="H78" s="67"/>
      <c r="I78" s="67"/>
      <c r="J78" s="67"/>
      <c r="K78" s="67"/>
      <c r="L78" s="67"/>
      <c r="Q78" s="51"/>
      <c r="R78" s="51"/>
      <c r="S78" s="51"/>
      <c r="T78" s="51"/>
      <c r="U78" s="51"/>
      <c r="V78" s="51"/>
      <c r="W78" s="51"/>
      <c r="X78" s="51"/>
      <c r="Y78" s="51"/>
      <c r="Z78" s="51"/>
      <c r="AA78" s="51"/>
      <c r="AB78" s="51"/>
      <c r="AC78" s="51"/>
      <c r="AD78" s="51"/>
      <c r="AE78" s="51"/>
      <c r="AF78" s="51"/>
      <c r="AG78" s="51"/>
      <c r="AH78" s="51"/>
      <c r="AI78" s="51"/>
      <c r="AJ78" s="51"/>
      <c r="AK78" s="51"/>
      <c r="AL78" s="51"/>
    </row>
    <row r="79" spans="1:57" ht="3.75" customHeight="1">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5"/>
    </row>
    <row r="80" spans="1:57" ht="15.75" customHeight="1">
      <c r="A80" s="51"/>
      <c r="B80" s="191"/>
      <c r="C80" s="597" t="s">
        <v>103</v>
      </c>
      <c r="D80" s="597"/>
      <c r="E80" s="597"/>
      <c r="F80" s="597"/>
      <c r="G80" s="597"/>
      <c r="H80" s="597"/>
      <c r="I80" s="597"/>
      <c r="J80" s="597"/>
      <c r="K80" s="597"/>
      <c r="L80" s="597"/>
      <c r="M80" s="597"/>
      <c r="N80" s="597"/>
      <c r="O80" s="597"/>
      <c r="P80" s="597"/>
      <c r="Q80" s="597"/>
      <c r="R80" s="597"/>
      <c r="S80" s="597"/>
      <c r="T80" s="597"/>
      <c r="U80" s="597"/>
      <c r="V80" s="597"/>
      <c r="W80" s="597"/>
      <c r="X80" s="51"/>
      <c r="Y80" s="51"/>
      <c r="Z80" s="192"/>
      <c r="AA80" s="192"/>
      <c r="AB80" s="192"/>
      <c r="AC80" s="192"/>
      <c r="AD80" s="192"/>
      <c r="AE80" s="192"/>
      <c r="AF80" s="192"/>
      <c r="AG80" s="192"/>
      <c r="AH80" s="192"/>
      <c r="AI80" s="192"/>
      <c r="AJ80" s="192"/>
      <c r="AK80" s="192"/>
      <c r="AL80" s="192"/>
      <c r="AM80" s="193" t="b">
        <f>FALSE()</f>
        <v>0</v>
      </c>
      <c r="AN80" s="194"/>
    </row>
    <row r="81" spans="1:57" s="51" customFormat="1" ht="6" customHeight="1">
      <c r="B81" s="164"/>
      <c r="C81" s="195"/>
      <c r="D81" s="196"/>
      <c r="E81" s="196"/>
      <c r="F81" s="196"/>
      <c r="G81" s="196"/>
      <c r="H81" s="196"/>
      <c r="I81" s="196"/>
      <c r="J81" s="196"/>
      <c r="K81" s="196"/>
      <c r="L81" s="196"/>
      <c r="M81" s="196"/>
      <c r="N81" s="196"/>
      <c r="O81" s="196"/>
      <c r="P81" s="196"/>
      <c r="Q81" s="196"/>
      <c r="R81" s="195"/>
      <c r="S81" s="195"/>
      <c r="T81" s="195"/>
      <c r="U81" s="195"/>
      <c r="V81" s="195"/>
      <c r="W81" s="195"/>
      <c r="Y81" s="197"/>
      <c r="Z81" s="192"/>
      <c r="AA81" s="192"/>
      <c r="AB81" s="192"/>
      <c r="AC81" s="192"/>
      <c r="AD81" s="192"/>
      <c r="AE81" s="192"/>
      <c r="AF81" s="192"/>
      <c r="AG81" s="192"/>
      <c r="AH81" s="192"/>
      <c r="AI81" s="192"/>
      <c r="AJ81" s="192"/>
      <c r="AK81" s="192"/>
      <c r="AL81" s="192"/>
      <c r="AM81" s="198"/>
      <c r="AN81" s="198"/>
      <c r="AO81" s="194"/>
      <c r="AP81" s="194"/>
    </row>
    <row r="82" spans="1:57" ht="18" customHeight="1">
      <c r="A82" s="51"/>
      <c r="B82" s="596"/>
      <c r="C82" s="596"/>
      <c r="D82" s="614" t="s">
        <v>113</v>
      </c>
      <c r="E82" s="614"/>
      <c r="F82" s="614"/>
      <c r="G82" s="614"/>
      <c r="H82" s="614"/>
      <c r="I82" s="614"/>
      <c r="J82" s="614"/>
      <c r="K82" s="614"/>
      <c r="L82" s="614"/>
      <c r="M82" s="614"/>
      <c r="N82" s="614"/>
      <c r="O82" s="614"/>
      <c r="P82" s="614"/>
      <c r="Q82" s="614"/>
      <c r="R82" s="199" t="s">
        <v>52</v>
      </c>
      <c r="S82" s="79" t="str">
        <f>IF(H7="", "", IF(AM80=TRUE(),"",IF(AM83="記入不要","",IF(AND(AM84=TRUE(),OR(AN84=TRUE(),AO84=TRUE(),AP84=TRUE())),"○","×"))))</f>
        <v/>
      </c>
      <c r="T82" s="200"/>
      <c r="U82" s="201"/>
      <c r="V82" s="192"/>
      <c r="W82" s="192"/>
      <c r="X82" s="192"/>
      <c r="Y82" s="192"/>
      <c r="Z82" s="192"/>
      <c r="AA82" s="192"/>
      <c r="AB82" s="192"/>
      <c r="AC82" s="192"/>
      <c r="AD82" s="192"/>
      <c r="AE82" s="192"/>
      <c r="AF82" s="192"/>
      <c r="AG82" s="192"/>
      <c r="AH82" s="192"/>
      <c r="AI82" s="192"/>
      <c r="AJ82" s="192"/>
      <c r="AK82" s="192"/>
      <c r="AL82" s="192"/>
      <c r="AM82" s="194"/>
      <c r="AN82" s="194"/>
      <c r="AO82" s="198"/>
      <c r="AP82" s="198"/>
    </row>
    <row r="83" spans="1:57" ht="27.75" customHeight="1">
      <c r="A83" s="51"/>
      <c r="B83" s="161" t="s">
        <v>106</v>
      </c>
      <c r="C83" s="615" t="s">
        <v>122</v>
      </c>
      <c r="D83" s="615"/>
      <c r="E83" s="615"/>
      <c r="F83" s="615"/>
      <c r="G83" s="615"/>
      <c r="H83" s="615"/>
      <c r="I83" s="615"/>
      <c r="J83" s="615"/>
      <c r="K83" s="615"/>
      <c r="L83" s="615"/>
      <c r="M83" s="615"/>
      <c r="N83" s="615"/>
      <c r="O83" s="615"/>
      <c r="P83" s="615"/>
      <c r="Q83" s="615"/>
      <c r="R83" s="615"/>
      <c r="S83" s="615"/>
      <c r="T83" s="615"/>
      <c r="U83" s="615"/>
      <c r="V83" s="615"/>
      <c r="W83" s="615"/>
      <c r="X83" s="615"/>
      <c r="Y83" s="615"/>
      <c r="Z83" s="615"/>
      <c r="AA83" s="615"/>
      <c r="AB83" s="615"/>
      <c r="AC83" s="615"/>
      <c r="AD83" s="615"/>
      <c r="AE83" s="615"/>
      <c r="AF83" s="615"/>
      <c r="AG83" s="615"/>
      <c r="AH83" s="615"/>
      <c r="AI83" s="615"/>
      <c r="AJ83" s="615"/>
      <c r="AK83" s="615"/>
      <c r="AL83" s="55"/>
      <c r="AM83" s="202"/>
      <c r="AN83" s="203"/>
      <c r="AO83" s="203"/>
      <c r="AP83" s="203"/>
    </row>
    <row r="84" spans="1:57" ht="27" customHeight="1">
      <c r="A84" s="51"/>
      <c r="B84" s="603"/>
      <c r="C84" s="604" t="s">
        <v>123</v>
      </c>
      <c r="D84" s="604"/>
      <c r="E84" s="604"/>
      <c r="F84" s="604"/>
      <c r="G84" s="204"/>
      <c r="H84" s="205" t="s">
        <v>47</v>
      </c>
      <c r="I84" s="616" t="s">
        <v>124</v>
      </c>
      <c r="J84" s="616"/>
      <c r="K84" s="616"/>
      <c r="L84" s="616"/>
      <c r="M84" s="616"/>
      <c r="N84" s="616"/>
      <c r="O84" s="616"/>
      <c r="P84" s="616"/>
      <c r="Q84" s="616"/>
      <c r="R84" s="616"/>
      <c r="S84" s="616"/>
      <c r="T84" s="616"/>
      <c r="U84" s="616"/>
      <c r="V84" s="616"/>
      <c r="W84" s="616"/>
      <c r="X84" s="616"/>
      <c r="Y84" s="616"/>
      <c r="Z84" s="616"/>
      <c r="AA84" s="616"/>
      <c r="AB84" s="616"/>
      <c r="AC84" s="616"/>
      <c r="AD84" s="616"/>
      <c r="AE84" s="616"/>
      <c r="AF84" s="616"/>
      <c r="AG84" s="616"/>
      <c r="AH84" s="616"/>
      <c r="AI84" s="616"/>
      <c r="AJ84" s="616"/>
      <c r="AK84" s="616"/>
      <c r="AL84" s="55"/>
      <c r="AM84" s="206" t="b">
        <f>FALSE()</f>
        <v>0</v>
      </c>
      <c r="AN84" s="193" t="b">
        <f>FALSE()</f>
        <v>0</v>
      </c>
      <c r="AO84" s="206" t="b">
        <f>FALSE()</f>
        <v>0</v>
      </c>
      <c r="AP84" s="206" t="b">
        <f>FALSE()</f>
        <v>0</v>
      </c>
    </row>
    <row r="85" spans="1:57" ht="37.5" customHeight="1">
      <c r="A85" s="51"/>
      <c r="B85" s="603"/>
      <c r="C85" s="604"/>
      <c r="D85" s="604"/>
      <c r="E85" s="604"/>
      <c r="F85" s="604"/>
      <c r="G85" s="207"/>
      <c r="H85" s="208" t="s">
        <v>50</v>
      </c>
      <c r="I85" s="617" t="s">
        <v>125</v>
      </c>
      <c r="J85" s="617"/>
      <c r="K85" s="617"/>
      <c r="L85" s="617"/>
      <c r="M85" s="617"/>
      <c r="N85" s="617"/>
      <c r="O85" s="617"/>
      <c r="P85" s="617"/>
      <c r="Q85" s="617"/>
      <c r="R85" s="617"/>
      <c r="S85" s="617"/>
      <c r="T85" s="617"/>
      <c r="U85" s="617"/>
      <c r="V85" s="617"/>
      <c r="W85" s="617"/>
      <c r="X85" s="617"/>
      <c r="Y85" s="617"/>
      <c r="Z85" s="617"/>
      <c r="AA85" s="617"/>
      <c r="AB85" s="617"/>
      <c r="AC85" s="617"/>
      <c r="AD85" s="617"/>
      <c r="AE85" s="617"/>
      <c r="AF85" s="617"/>
      <c r="AG85" s="617"/>
      <c r="AH85" s="617"/>
      <c r="AI85" s="617"/>
      <c r="AJ85" s="617"/>
      <c r="AK85" s="617"/>
      <c r="AL85" s="55"/>
      <c r="AM85" s="209"/>
      <c r="AN85" s="16"/>
      <c r="AO85" s="16"/>
      <c r="AP85" s="16"/>
    </row>
    <row r="86" spans="1:57" ht="36" customHeight="1">
      <c r="A86" s="51"/>
      <c r="B86" s="603"/>
      <c r="C86" s="604"/>
      <c r="D86" s="604"/>
      <c r="E86" s="604"/>
      <c r="F86" s="604"/>
      <c r="G86" s="210"/>
      <c r="H86" s="211" t="s">
        <v>53</v>
      </c>
      <c r="I86" s="618" t="s">
        <v>126</v>
      </c>
      <c r="J86" s="618"/>
      <c r="K86" s="618"/>
      <c r="L86" s="618"/>
      <c r="M86" s="618"/>
      <c r="N86" s="618"/>
      <c r="O86" s="618"/>
      <c r="P86" s="618"/>
      <c r="Q86" s="618"/>
      <c r="R86" s="618"/>
      <c r="S86" s="618"/>
      <c r="T86" s="618"/>
      <c r="U86" s="618"/>
      <c r="V86" s="618"/>
      <c r="W86" s="618"/>
      <c r="X86" s="618"/>
      <c r="Y86" s="618"/>
      <c r="Z86" s="618"/>
      <c r="AA86" s="618"/>
      <c r="AB86" s="618"/>
      <c r="AC86" s="618"/>
      <c r="AD86" s="618"/>
      <c r="AE86" s="618"/>
      <c r="AF86" s="618"/>
      <c r="AG86" s="618"/>
      <c r="AH86" s="618"/>
      <c r="AI86" s="618"/>
      <c r="AJ86" s="618"/>
      <c r="AK86" s="618"/>
      <c r="AL86" s="55"/>
      <c r="AM86" s="209"/>
      <c r="AN86" s="16"/>
      <c r="AO86" s="16"/>
      <c r="AP86" s="16"/>
    </row>
    <row r="87" spans="1:57" ht="21" customHeight="1">
      <c r="A87" s="51"/>
      <c r="B87" s="212" t="s">
        <v>108</v>
      </c>
      <c r="C87" s="619" t="s">
        <v>120</v>
      </c>
      <c r="D87" s="619"/>
      <c r="E87" s="619"/>
      <c r="F87" s="619"/>
      <c r="G87" s="619"/>
      <c r="H87" s="619"/>
      <c r="I87" s="619"/>
      <c r="J87" s="619"/>
      <c r="K87" s="619"/>
      <c r="L87" s="619"/>
      <c r="M87" s="619"/>
      <c r="N87" s="619"/>
      <c r="O87" s="619"/>
      <c r="P87" s="619"/>
      <c r="Q87" s="619"/>
      <c r="R87" s="619"/>
      <c r="S87" s="619"/>
      <c r="T87" s="619"/>
      <c r="U87" s="619"/>
      <c r="V87" s="619"/>
      <c r="W87" s="619"/>
      <c r="X87" s="619"/>
      <c r="Y87" s="619"/>
      <c r="Z87" s="619"/>
      <c r="AA87" s="619"/>
      <c r="AB87" s="619"/>
      <c r="AC87" s="619"/>
      <c r="AD87" s="619"/>
      <c r="AE87" s="619"/>
      <c r="AF87" s="619"/>
      <c r="AG87" s="619"/>
      <c r="AH87" s="619"/>
      <c r="AI87" s="619"/>
      <c r="AJ87" s="619"/>
      <c r="AK87" s="619"/>
      <c r="AL87" s="179"/>
      <c r="AM87" s="209"/>
      <c r="AN87" s="16"/>
      <c r="AO87" s="16"/>
    </row>
    <row r="88" spans="1:57" ht="6" customHeight="1">
      <c r="A88" s="51"/>
      <c r="B88" s="213"/>
      <c r="C88" s="213"/>
      <c r="D88" s="213"/>
      <c r="E88" s="213"/>
      <c r="F88" s="213"/>
      <c r="G88" s="213"/>
      <c r="H88" s="213"/>
      <c r="I88" s="213"/>
      <c r="J88" s="213"/>
      <c r="K88" s="213"/>
      <c r="L88" s="213"/>
      <c r="M88" s="213"/>
      <c r="N88" s="213"/>
      <c r="O88" s="213"/>
      <c r="P88" s="213"/>
      <c r="Q88" s="213"/>
      <c r="R88" s="213"/>
      <c r="S88" s="213"/>
      <c r="T88" s="213"/>
      <c r="U88" s="106"/>
      <c r="V88" s="214"/>
      <c r="W88" s="214"/>
      <c r="X88" s="214"/>
      <c r="Y88" s="146"/>
      <c r="Z88" s="215"/>
      <c r="AA88" s="146"/>
      <c r="AB88" s="147"/>
      <c r="AC88" s="148"/>
      <c r="AD88" s="149"/>
      <c r="AE88" s="149"/>
      <c r="AF88" s="140"/>
      <c r="AG88" s="113"/>
      <c r="AH88" s="216"/>
      <c r="AI88" s="217"/>
      <c r="AJ88" s="125"/>
      <c r="AK88" s="125"/>
      <c r="AL88" s="125"/>
      <c r="AM88" s="209"/>
      <c r="AN88" s="16"/>
      <c r="AO88" s="16"/>
    </row>
    <row r="89" spans="1:57" s="56" customFormat="1" ht="21.75" customHeight="1">
      <c r="A89" s="55"/>
      <c r="B89" s="576" t="s">
        <v>127</v>
      </c>
      <c r="C89" s="576"/>
      <c r="D89" s="576"/>
      <c r="E89" s="576"/>
      <c r="F89" s="576"/>
      <c r="G89" s="576"/>
      <c r="H89" s="576"/>
      <c r="I89" s="576"/>
      <c r="J89" s="576"/>
      <c r="K89" s="576"/>
      <c r="L89" s="576"/>
      <c r="M89" s="576"/>
      <c r="N89" s="576"/>
      <c r="O89" s="576"/>
      <c r="P89" s="576"/>
      <c r="Q89" s="576"/>
      <c r="R89" s="576"/>
      <c r="S89" s="576"/>
      <c r="T89" s="576"/>
      <c r="U89" s="576"/>
      <c r="V89" s="576"/>
      <c r="W89" s="576"/>
      <c r="X89" s="576"/>
      <c r="Y89" s="576"/>
      <c r="Z89" s="576"/>
      <c r="AA89" s="576"/>
      <c r="AB89" s="576"/>
      <c r="AC89" s="576"/>
      <c r="AD89" s="576"/>
      <c r="AE89" s="576"/>
      <c r="AF89" s="576"/>
      <c r="AG89" s="576"/>
      <c r="AH89" s="576"/>
      <c r="AI89" s="576"/>
      <c r="AJ89" s="576"/>
      <c r="AK89" s="576"/>
      <c r="AL89" s="55"/>
      <c r="AM89" s="218"/>
      <c r="AN89" s="219"/>
      <c r="AO89" s="219"/>
    </row>
    <row r="90" spans="1:57" s="56" customFormat="1" ht="6" customHeight="1">
      <c r="A90" s="55"/>
      <c r="B90" s="195"/>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55"/>
      <c r="AM90" s="218"/>
      <c r="AN90" s="219"/>
      <c r="AO90" s="219"/>
    </row>
    <row r="91" spans="1:57" ht="27.75" customHeight="1">
      <c r="A91" s="51"/>
      <c r="B91" s="620" t="s">
        <v>128</v>
      </c>
      <c r="C91" s="620"/>
      <c r="D91" s="620"/>
      <c r="E91" s="620"/>
      <c r="F91" s="620"/>
      <c r="G91" s="620"/>
      <c r="H91" s="620"/>
      <c r="I91" s="620"/>
      <c r="J91" s="620"/>
      <c r="K91" s="620"/>
      <c r="L91" s="620"/>
      <c r="M91" s="620"/>
      <c r="N91" s="620"/>
      <c r="O91" s="620"/>
      <c r="P91" s="620"/>
      <c r="Q91" s="620"/>
      <c r="R91" s="85" t="s">
        <v>129</v>
      </c>
      <c r="S91" s="220" t="e">
        <f>'別紙様式3-2（処遇改善加算　個票）'!AC5</f>
        <v>#N/A</v>
      </c>
      <c r="T91" s="621" t="s">
        <v>130</v>
      </c>
      <c r="U91" s="621"/>
      <c r="V91" s="621"/>
      <c r="W91" s="621"/>
      <c r="X91" s="621"/>
      <c r="Y91" s="621"/>
      <c r="Z91" s="621"/>
      <c r="AA91" s="621"/>
      <c r="AB91" s="621"/>
      <c r="AC91" s="621"/>
      <c r="AD91" s="621"/>
      <c r="AE91" s="621"/>
      <c r="AF91" s="621"/>
      <c r="AG91" s="94"/>
      <c r="AH91" s="94"/>
      <c r="AI91" s="94"/>
      <c r="AJ91" s="94"/>
      <c r="AK91" s="51"/>
      <c r="AL91" s="51"/>
      <c r="AM91" s="206" t="str">
        <f>IF(COUNTIF(S91:S92, "×")&gt;0, "設定できない", "要件を満たす")</f>
        <v>要件を満たす</v>
      </c>
      <c r="AN91" s="16"/>
      <c r="AO91" s="16"/>
      <c r="AX91" s="62"/>
    </row>
    <row r="92" spans="1:57" ht="27.75" customHeight="1">
      <c r="A92" s="51"/>
      <c r="B92" s="620" t="s">
        <v>131</v>
      </c>
      <c r="C92" s="620"/>
      <c r="D92" s="620"/>
      <c r="E92" s="620"/>
      <c r="F92" s="620"/>
      <c r="G92" s="620"/>
      <c r="H92" s="620"/>
      <c r="I92" s="620"/>
      <c r="J92" s="620"/>
      <c r="K92" s="620"/>
      <c r="L92" s="620"/>
      <c r="M92" s="620"/>
      <c r="N92" s="620"/>
      <c r="O92" s="620"/>
      <c r="P92" s="620"/>
      <c r="Q92" s="620"/>
      <c r="R92" s="85" t="s">
        <v>129</v>
      </c>
      <c r="S92" s="220" t="str">
        <f>'別紙様式3-2（処遇改善加算　個票）'!AC7</f>
        <v/>
      </c>
      <c r="T92" s="621" t="s">
        <v>130</v>
      </c>
      <c r="U92" s="621"/>
      <c r="V92" s="621"/>
      <c r="W92" s="621"/>
      <c r="X92" s="621"/>
      <c r="Y92" s="621"/>
      <c r="Z92" s="621"/>
      <c r="AA92" s="621"/>
      <c r="AB92" s="621"/>
      <c r="AC92" s="621"/>
      <c r="AD92" s="621"/>
      <c r="AE92" s="621"/>
      <c r="AF92" s="621"/>
      <c r="AG92" s="94"/>
      <c r="AH92" s="94"/>
      <c r="AI92" s="94"/>
      <c r="AJ92" s="94"/>
      <c r="AK92" s="51"/>
      <c r="AL92" s="51"/>
      <c r="AM92" s="203"/>
      <c r="AN92" s="16"/>
      <c r="AO92" s="16"/>
      <c r="AY92" s="62"/>
    </row>
    <row r="93" spans="1:57" ht="5.25" customHeight="1">
      <c r="A93" s="51"/>
      <c r="B93" s="160"/>
      <c r="C93" s="51"/>
      <c r="D93" s="94"/>
      <c r="E93" s="94"/>
      <c r="F93" s="94"/>
      <c r="G93" s="94"/>
      <c r="H93" s="94"/>
      <c r="I93" s="94"/>
      <c r="J93" s="94"/>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51"/>
      <c r="AL93" s="51"/>
      <c r="AM93" s="203"/>
      <c r="AN93" s="16"/>
      <c r="AO93" s="16"/>
      <c r="AT93" s="62"/>
      <c r="AU93" s="62"/>
      <c r="AV93" s="62"/>
      <c r="AW93" s="62"/>
      <c r="AX93" s="62"/>
    </row>
    <row r="94" spans="1:57" ht="20.25" customHeight="1">
      <c r="A94" s="51"/>
      <c r="B94" s="221" t="s">
        <v>132</v>
      </c>
      <c r="D94" s="222"/>
      <c r="E94" s="222"/>
      <c r="F94" s="222"/>
      <c r="G94" s="222"/>
      <c r="H94" s="222"/>
      <c r="I94" s="222"/>
      <c r="J94" s="222"/>
      <c r="K94" s="222"/>
      <c r="L94" s="222"/>
      <c r="M94" s="222"/>
      <c r="N94" s="222"/>
      <c r="O94" s="222"/>
      <c r="P94" s="222"/>
      <c r="Q94" s="94"/>
      <c r="R94" s="94"/>
      <c r="S94" s="94"/>
      <c r="T94" s="94"/>
      <c r="U94" s="94"/>
      <c r="V94" s="94"/>
      <c r="W94" s="94"/>
      <c r="X94" s="94"/>
      <c r="Y94" s="94"/>
      <c r="Z94" s="94"/>
      <c r="AA94" s="94"/>
      <c r="AB94" s="94"/>
      <c r="AC94" s="94"/>
      <c r="AD94" s="94"/>
      <c r="AE94" s="94"/>
      <c r="AF94" s="94"/>
      <c r="AG94" s="94"/>
      <c r="AH94" s="94"/>
      <c r="AI94" s="94"/>
      <c r="AJ94" s="94"/>
      <c r="AK94" s="79" t="str">
        <f>IF(H7="", "",IF(AK92="○", "", IF(OR(AM96=TRUE(),AM97=TRUE(),AM98=TRUE(),AND(AM99=TRUE(),G99&lt;&gt;"")), "○", "×")))</f>
        <v/>
      </c>
      <c r="AL94" s="51"/>
      <c r="AM94" s="223"/>
      <c r="AN94" s="16"/>
      <c r="AO94" s="16"/>
      <c r="AX94" s="62"/>
      <c r="AZ94" s="224"/>
      <c r="BA94" s="224"/>
    </row>
    <row r="95" spans="1:57" ht="19.5" customHeight="1">
      <c r="A95" s="55"/>
      <c r="B95" s="225" t="s">
        <v>133</v>
      </c>
      <c r="C95" s="226"/>
      <c r="D95" s="227"/>
      <c r="E95" s="228"/>
      <c r="F95" s="229"/>
      <c r="G95" s="229"/>
      <c r="H95" s="229"/>
      <c r="I95" s="229"/>
      <c r="J95" s="229"/>
      <c r="K95" s="229"/>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30"/>
      <c r="AL95" s="55"/>
      <c r="AM95" s="231"/>
      <c r="AN95" s="231"/>
      <c r="AO95" s="231"/>
      <c r="AP95" s="198"/>
      <c r="AQ95" s="609" t="s">
        <v>134</v>
      </c>
      <c r="AR95" s="609"/>
      <c r="AS95" s="609"/>
      <c r="AT95" s="609"/>
      <c r="AU95" s="609"/>
      <c r="AV95" s="609"/>
      <c r="AW95" s="609"/>
      <c r="AX95" s="609"/>
      <c r="AY95" s="609"/>
      <c r="AZ95" s="609"/>
      <c r="BA95" s="609"/>
      <c r="BB95" s="609"/>
      <c r="BC95" s="609"/>
      <c r="BD95" s="609"/>
      <c r="BE95" s="609"/>
    </row>
    <row r="96" spans="1:57" s="56" customFormat="1" ht="18" customHeight="1">
      <c r="A96" s="55"/>
      <c r="B96" s="232"/>
      <c r="C96" s="233"/>
      <c r="D96" s="68" t="s">
        <v>135</v>
      </c>
      <c r="E96" s="164"/>
      <c r="F96" s="164"/>
      <c r="G96" s="164"/>
      <c r="H96" s="164"/>
      <c r="I96" s="164"/>
      <c r="J96" s="164"/>
      <c r="K96" s="164"/>
      <c r="L96" s="164"/>
      <c r="M96" s="164"/>
      <c r="N96" s="164"/>
      <c r="O96" s="164"/>
      <c r="P96" s="164"/>
      <c r="Q96" s="164"/>
      <c r="R96" s="164"/>
      <c r="S96" s="164"/>
      <c r="T96" s="164"/>
      <c r="U96" s="164"/>
      <c r="V96" s="164"/>
      <c r="W96" s="164"/>
      <c r="X96" s="164"/>
      <c r="Y96" s="164"/>
      <c r="Z96" s="164"/>
      <c r="AA96" s="164"/>
      <c r="AB96" s="164"/>
      <c r="AC96" s="164"/>
      <c r="AD96" s="164"/>
      <c r="AE96" s="164"/>
      <c r="AF96" s="164"/>
      <c r="AG96" s="164"/>
      <c r="AH96" s="164"/>
      <c r="AI96" s="70"/>
      <c r="AJ96" s="234"/>
      <c r="AK96" s="235"/>
      <c r="AL96" s="55"/>
      <c r="AM96" s="206" t="b">
        <f>FALSE()</f>
        <v>0</v>
      </c>
      <c r="AN96" s="236"/>
      <c r="AO96" s="236"/>
      <c r="AP96" s="237"/>
      <c r="AQ96" s="237"/>
      <c r="AR96" s="237"/>
      <c r="AS96" s="237"/>
      <c r="AT96" s="237"/>
      <c r="AU96" s="237"/>
      <c r="AV96" s="238"/>
      <c r="AW96" s="61"/>
    </row>
    <row r="97" spans="1:57" s="56" customFormat="1" ht="16.5" customHeight="1">
      <c r="A97" s="55"/>
      <c r="B97" s="232"/>
      <c r="C97" s="239"/>
      <c r="D97" s="68" t="s">
        <v>136</v>
      </c>
      <c r="E97" s="240"/>
      <c r="F97" s="240"/>
      <c r="G97" s="240"/>
      <c r="H97" s="240"/>
      <c r="I97" s="240"/>
      <c r="J97" s="240"/>
      <c r="K97" s="240"/>
      <c r="L97" s="240"/>
      <c r="M97" s="240"/>
      <c r="N97" s="240"/>
      <c r="O97" s="240"/>
      <c r="P97" s="240"/>
      <c r="Q97" s="240"/>
      <c r="R97" s="240"/>
      <c r="S97" s="240"/>
      <c r="T97" s="164"/>
      <c r="U97" s="164"/>
      <c r="V97" s="164"/>
      <c r="W97" s="164"/>
      <c r="X97" s="164"/>
      <c r="Y97" s="164"/>
      <c r="Z97" s="164"/>
      <c r="AA97" s="164"/>
      <c r="AB97" s="164"/>
      <c r="AC97" s="164"/>
      <c r="AD97" s="164"/>
      <c r="AE97" s="164"/>
      <c r="AF97" s="164"/>
      <c r="AG97" s="164"/>
      <c r="AH97" s="164"/>
      <c r="AI97" s="70"/>
      <c r="AJ97" s="234"/>
      <c r="AK97" s="235"/>
      <c r="AL97" s="55"/>
      <c r="AM97" s="206" t="b">
        <f>FALSE()</f>
        <v>0</v>
      </c>
      <c r="AN97" s="236"/>
      <c r="AO97" s="236"/>
      <c r="AP97" s="237"/>
      <c r="AQ97" s="237"/>
      <c r="AR97" s="237"/>
      <c r="AS97" s="237"/>
      <c r="AT97" s="237"/>
      <c r="AU97" s="238"/>
      <c r="AV97" s="61"/>
    </row>
    <row r="98" spans="1:57" s="56" customFormat="1" ht="15.75" customHeight="1">
      <c r="A98" s="55"/>
      <c r="B98" s="232"/>
      <c r="C98" s="239"/>
      <c r="D98" s="622" t="s">
        <v>137</v>
      </c>
      <c r="E98" s="622"/>
      <c r="F98" s="622"/>
      <c r="G98" s="622"/>
      <c r="H98" s="622"/>
      <c r="I98" s="622"/>
      <c r="J98" s="622"/>
      <c r="K98" s="622"/>
      <c r="L98" s="622"/>
      <c r="M98" s="622"/>
      <c r="N98" s="622"/>
      <c r="O98" s="622"/>
      <c r="P98" s="622"/>
      <c r="Q98" s="622"/>
      <c r="R98" s="622"/>
      <c r="S98" s="622"/>
      <c r="T98" s="622"/>
      <c r="U98" s="622"/>
      <c r="V98" s="622"/>
      <c r="W98" s="622"/>
      <c r="X98" s="622"/>
      <c r="Y98" s="622"/>
      <c r="Z98" s="622"/>
      <c r="AA98" s="622"/>
      <c r="AB98" s="622"/>
      <c r="AC98" s="622"/>
      <c r="AD98" s="622"/>
      <c r="AE98" s="622"/>
      <c r="AF98" s="622"/>
      <c r="AG98" s="622"/>
      <c r="AH98" s="622"/>
      <c r="AI98" s="622"/>
      <c r="AJ98" s="234"/>
      <c r="AK98" s="235"/>
      <c r="AL98" s="241"/>
      <c r="AM98" s="206" t="b">
        <f>FALSE()</f>
        <v>0</v>
      </c>
      <c r="AN98" s="236"/>
      <c r="AO98" s="236"/>
      <c r="AP98" s="237"/>
      <c r="AQ98" s="237"/>
      <c r="AR98" s="237"/>
      <c r="AS98" s="237"/>
      <c r="AT98" s="237"/>
      <c r="AU98" s="238"/>
      <c r="AV98" s="61"/>
    </row>
    <row r="99" spans="1:57" s="56" customFormat="1" ht="33" customHeight="1">
      <c r="A99" s="55"/>
      <c r="B99" s="242"/>
      <c r="C99" s="243"/>
      <c r="D99" s="244" t="s">
        <v>138</v>
      </c>
      <c r="E99" s="245"/>
      <c r="F99" s="246"/>
      <c r="G99" s="623"/>
      <c r="H99" s="623"/>
      <c r="I99" s="623"/>
      <c r="J99" s="623"/>
      <c r="K99" s="623"/>
      <c r="L99" s="623"/>
      <c r="M99" s="623"/>
      <c r="N99" s="623"/>
      <c r="O99" s="623"/>
      <c r="P99" s="623"/>
      <c r="Q99" s="623"/>
      <c r="R99" s="623"/>
      <c r="S99" s="623"/>
      <c r="T99" s="623"/>
      <c r="U99" s="623"/>
      <c r="V99" s="623"/>
      <c r="W99" s="623"/>
      <c r="X99" s="623"/>
      <c r="Y99" s="623"/>
      <c r="Z99" s="623"/>
      <c r="AA99" s="623"/>
      <c r="AB99" s="623"/>
      <c r="AC99" s="623"/>
      <c r="AD99" s="623"/>
      <c r="AE99" s="623"/>
      <c r="AF99" s="623"/>
      <c r="AG99" s="623"/>
      <c r="AH99" s="623"/>
      <c r="AI99" s="623"/>
      <c r="AJ99" s="623"/>
      <c r="AK99" s="247" t="s">
        <v>98</v>
      </c>
      <c r="AL99" s="55"/>
      <c r="AM99" s="206" t="b">
        <f>FALSE()</f>
        <v>0</v>
      </c>
      <c r="AN99" s="248"/>
      <c r="AO99" s="248"/>
      <c r="AQ99" s="624" t="s">
        <v>139</v>
      </c>
      <c r="AR99" s="624"/>
      <c r="AS99" s="624"/>
      <c r="AT99" s="624"/>
      <c r="AU99" s="624"/>
      <c r="AV99" s="624"/>
      <c r="AW99" s="624"/>
      <c r="AX99" s="624"/>
      <c r="AY99" s="624"/>
      <c r="AZ99" s="624"/>
      <c r="BA99" s="624"/>
      <c r="BB99" s="624"/>
      <c r="BC99" s="624"/>
      <c r="BD99" s="624"/>
      <c r="BE99" s="624"/>
    </row>
    <row r="100" spans="1:57" s="56" customFormat="1" ht="6" customHeight="1">
      <c r="A100" s="51"/>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55"/>
      <c r="AM100" s="203"/>
      <c r="AN100" s="249"/>
      <c r="AO100" s="249"/>
      <c r="AP100" s="250"/>
      <c r="AQ100" s="250"/>
      <c r="AR100" s="250"/>
      <c r="AS100" s="250"/>
      <c r="AT100" s="250"/>
      <c r="AU100" s="250"/>
      <c r="AV100" s="250"/>
      <c r="AW100" s="250"/>
      <c r="AX100" s="250"/>
      <c r="AY100" s="250"/>
      <c r="AZ100" s="250"/>
      <c r="BA100" s="250"/>
      <c r="BB100" s="55"/>
      <c r="BC100" s="55"/>
      <c r="BD100" s="55"/>
      <c r="BE100" s="55"/>
    </row>
    <row r="101" spans="1:57" s="56" customFormat="1" ht="18" customHeight="1">
      <c r="A101" s="51"/>
      <c r="B101" s="216" t="s">
        <v>140</v>
      </c>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203"/>
      <c r="AN101" s="16"/>
      <c r="AO101" s="16"/>
      <c r="AP101"/>
      <c r="AQ101"/>
      <c r="AR101"/>
      <c r="AS101"/>
      <c r="AT101"/>
      <c r="AU101"/>
      <c r="AV101"/>
      <c r="AW101"/>
      <c r="AX101" s="251"/>
      <c r="AY101" s="251"/>
      <c r="AZ101" s="252"/>
    </row>
    <row r="102" spans="1:57" s="56" customFormat="1" ht="26.25" customHeight="1">
      <c r="A102" s="51"/>
      <c r="B102" s="625" t="s">
        <v>141</v>
      </c>
      <c r="C102" s="625"/>
      <c r="D102" s="625"/>
      <c r="E102" s="625"/>
      <c r="F102" s="625"/>
      <c r="G102" s="625"/>
      <c r="H102" s="625"/>
      <c r="I102" s="625"/>
      <c r="J102" s="625"/>
      <c r="K102" s="625"/>
      <c r="L102" s="625"/>
      <c r="M102" s="625"/>
      <c r="N102" s="625"/>
      <c r="O102" s="625"/>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253"/>
      <c r="AL102" s="51"/>
      <c r="AM102" s="254" t="b">
        <f>FALSE()</f>
        <v>0</v>
      </c>
      <c r="AN102" s="16"/>
      <c r="AO102" s="16"/>
      <c r="AP102"/>
      <c r="AQ102"/>
      <c r="AR102"/>
      <c r="AS102"/>
      <c r="AT102"/>
      <c r="AU102"/>
      <c r="AV102"/>
      <c r="AW102"/>
      <c r="AX102" s="251"/>
      <c r="AY102" s="251"/>
      <c r="AZ102" s="252"/>
    </row>
    <row r="103" spans="1:57" s="56" customFormat="1" ht="30.75" customHeight="1">
      <c r="A103" s="51"/>
      <c r="B103" s="584" t="s">
        <v>142</v>
      </c>
      <c r="C103" s="584"/>
      <c r="D103" s="584"/>
      <c r="E103" s="584"/>
      <c r="F103" s="584"/>
      <c r="G103" s="584"/>
      <c r="H103" s="584"/>
      <c r="I103" s="584"/>
      <c r="J103" s="584"/>
      <c r="K103" s="584"/>
      <c r="L103" s="584"/>
      <c r="M103" s="584"/>
      <c r="N103" s="584"/>
      <c r="O103" s="584"/>
      <c r="P103" s="584"/>
      <c r="Q103" s="584"/>
      <c r="R103" s="584"/>
      <c r="S103" s="584"/>
      <c r="T103" s="584"/>
      <c r="U103" s="584"/>
      <c r="V103" s="584"/>
      <c r="W103" s="584"/>
      <c r="X103" s="584"/>
      <c r="Y103" s="584"/>
      <c r="Z103" s="584"/>
      <c r="AA103" s="584"/>
      <c r="AB103" s="584"/>
      <c r="AC103" s="584"/>
      <c r="AD103" s="584"/>
      <c r="AE103" s="584"/>
      <c r="AF103" s="584"/>
      <c r="AG103" s="584"/>
      <c r="AH103" s="584"/>
      <c r="AI103" s="584"/>
      <c r="AJ103" s="584"/>
      <c r="AK103" s="122" t="str">
        <f>IF(H7="", "", IF(AM102=TRUE(), "", IF(OR(AND(AI105="該当", AN112&gt;=2, AN116&gt;=2, AN120&gt;=2, AN124&gt;=2, AN128&gt;=3, OR(AM128=TRUE(),AM129= TRUE()), AN136&gt;=2), AND(AI105="", AI108="該当", AN112&gt;=1, AN116&gt;=1, AN120&gt;=1, AN124&gt;=1, AN128&gt;=2, AN136&gt;=1)), "○", "×")))</f>
        <v/>
      </c>
      <c r="AL103" s="51"/>
      <c r="AM103" s="16"/>
      <c r="AN103" s="16"/>
      <c r="AO103" s="16"/>
      <c r="AP103"/>
      <c r="AQ103"/>
      <c r="AR103"/>
      <c r="AS103"/>
      <c r="AT103"/>
      <c r="AU103"/>
      <c r="AV103"/>
      <c r="AW103"/>
      <c r="AX103" s="251"/>
      <c r="AY103" s="251"/>
      <c r="AZ103" s="252"/>
    </row>
    <row r="104" spans="1:57" s="56" customFormat="1" ht="6" customHeight="1">
      <c r="A104" s="51"/>
      <c r="B104" s="216"/>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5"/>
      <c r="AM104" s="255"/>
      <c r="AN104" s="255"/>
      <c r="AO104" s="255"/>
      <c r="AP104" s="118"/>
      <c r="AQ104" s="118"/>
      <c r="AR104" s="118"/>
      <c r="AS104" s="118"/>
      <c r="AT104" s="118"/>
      <c r="AU104" s="118"/>
      <c r="AV104" s="118"/>
      <c r="AW104" s="118"/>
      <c r="AX104" s="256"/>
      <c r="AY104" s="256"/>
      <c r="AZ104" s="252"/>
    </row>
    <row r="105" spans="1:57" s="56" customFormat="1" ht="13.5" customHeight="1">
      <c r="A105" s="51"/>
      <c r="B105" s="257" t="s">
        <v>143</v>
      </c>
      <c r="C105" s="68"/>
      <c r="D105" s="68"/>
      <c r="E105" s="68"/>
      <c r="F105" s="68"/>
      <c r="G105" s="68"/>
      <c r="H105" s="68"/>
      <c r="I105" s="68"/>
      <c r="J105" s="68"/>
      <c r="K105" s="68"/>
      <c r="L105" s="68"/>
      <c r="M105" s="68"/>
      <c r="N105" s="68"/>
      <c r="O105" s="68"/>
      <c r="P105" s="68"/>
      <c r="Q105" s="68"/>
      <c r="R105" s="68"/>
      <c r="S105" s="68"/>
      <c r="T105" s="68"/>
      <c r="U105" s="68"/>
      <c r="V105" s="55"/>
      <c r="W105" s="68"/>
      <c r="X105" s="68"/>
      <c r="Y105" s="68"/>
      <c r="Z105" s="68"/>
      <c r="AA105" s="68"/>
      <c r="AB105" s="68"/>
      <c r="AC105" s="68"/>
      <c r="AD105" s="68"/>
      <c r="AE105" s="68"/>
      <c r="AF105" s="68"/>
      <c r="AG105" s="68"/>
      <c r="AH105" s="55"/>
      <c r="AI105" s="626" t="str">
        <f>IF(AN49&lt;&gt;0, "該当", "")</f>
        <v/>
      </c>
      <c r="AJ105" s="626"/>
      <c r="AK105" s="626"/>
      <c r="AL105" s="55"/>
      <c r="AM105" s="219"/>
      <c r="AN105" s="219"/>
      <c r="AO105" s="219"/>
      <c r="AX105" s="252"/>
      <c r="AY105" s="252"/>
      <c r="AZ105" s="252"/>
    </row>
    <row r="106" spans="1:57" s="56" customFormat="1" ht="45" customHeight="1">
      <c r="A106" s="51"/>
      <c r="B106" s="155" t="s">
        <v>129</v>
      </c>
      <c r="C106" s="627" t="s">
        <v>144</v>
      </c>
      <c r="D106" s="627"/>
      <c r="E106" s="627"/>
      <c r="F106" s="627"/>
      <c r="G106" s="627"/>
      <c r="H106" s="627"/>
      <c r="I106" s="627"/>
      <c r="J106" s="627"/>
      <c r="K106" s="627"/>
      <c r="L106" s="627"/>
      <c r="M106" s="627"/>
      <c r="N106" s="627"/>
      <c r="O106" s="627"/>
      <c r="P106" s="627"/>
      <c r="Q106" s="627"/>
      <c r="R106" s="627"/>
      <c r="S106" s="627"/>
      <c r="T106" s="627"/>
      <c r="U106" s="627"/>
      <c r="V106" s="627"/>
      <c r="W106" s="627"/>
      <c r="X106" s="627"/>
      <c r="Y106" s="627"/>
      <c r="Z106" s="627"/>
      <c r="AA106" s="627"/>
      <c r="AB106" s="627"/>
      <c r="AC106" s="627"/>
      <c r="AD106" s="627"/>
      <c r="AE106" s="627"/>
      <c r="AF106" s="627"/>
      <c r="AG106" s="627"/>
      <c r="AH106" s="627"/>
      <c r="AI106" s="627"/>
      <c r="AJ106" s="627"/>
      <c r="AK106" s="627"/>
      <c r="AL106" s="55"/>
      <c r="AM106" s="219"/>
      <c r="AN106" s="219"/>
      <c r="AO106" s="219"/>
      <c r="AX106" s="252"/>
      <c r="AY106" s="252"/>
      <c r="AZ106" s="252"/>
    </row>
    <row r="107" spans="1:57" s="56" customFormat="1" ht="6" customHeight="1">
      <c r="A107" s="51"/>
      <c r="B107" s="155"/>
      <c r="C107" s="258"/>
      <c r="D107" s="258"/>
      <c r="E107" s="258"/>
      <c r="F107" s="258"/>
      <c r="G107" s="258"/>
      <c r="H107" s="258"/>
      <c r="I107" s="258"/>
      <c r="J107" s="258"/>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c r="AK107" s="258"/>
      <c r="AL107" s="55"/>
      <c r="AM107" s="219"/>
      <c r="AN107" s="219"/>
      <c r="AO107" s="16"/>
      <c r="AX107" s="252"/>
      <c r="AY107" s="252"/>
      <c r="AZ107" s="252"/>
    </row>
    <row r="108" spans="1:57" s="56" customFormat="1" ht="18" customHeight="1">
      <c r="A108" s="51"/>
      <c r="B108" s="257" t="s">
        <v>145</v>
      </c>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68"/>
      <c r="AI108" s="628" t="str">
        <f>IF(AN47=AN49, "", "該当")</f>
        <v/>
      </c>
      <c r="AJ108" s="628"/>
      <c r="AK108" s="628"/>
      <c r="AL108" s="55"/>
      <c r="AM108" s="219"/>
      <c r="AN108" s="219"/>
      <c r="AO108" s="219"/>
      <c r="AX108" s="252"/>
      <c r="AY108" s="252"/>
      <c r="AZ108" s="252"/>
    </row>
    <row r="109" spans="1:57" s="56" customFormat="1" ht="42.75" customHeight="1">
      <c r="A109" s="51"/>
      <c r="B109" s="155" t="s">
        <v>129</v>
      </c>
      <c r="C109" s="627" t="s">
        <v>146</v>
      </c>
      <c r="D109" s="627"/>
      <c r="E109" s="627"/>
      <c r="F109" s="627"/>
      <c r="G109" s="627"/>
      <c r="H109" s="627"/>
      <c r="I109" s="627"/>
      <c r="J109" s="627"/>
      <c r="K109" s="627"/>
      <c r="L109" s="627"/>
      <c r="M109" s="627"/>
      <c r="N109" s="627"/>
      <c r="O109" s="627"/>
      <c r="P109" s="627"/>
      <c r="Q109" s="627"/>
      <c r="R109" s="627"/>
      <c r="S109" s="627"/>
      <c r="T109" s="627"/>
      <c r="U109" s="627"/>
      <c r="V109" s="627"/>
      <c r="W109" s="627"/>
      <c r="X109" s="627"/>
      <c r="Y109" s="627"/>
      <c r="Z109" s="627"/>
      <c r="AA109" s="627"/>
      <c r="AB109" s="627"/>
      <c r="AC109" s="627"/>
      <c r="AD109" s="627"/>
      <c r="AE109" s="627"/>
      <c r="AF109" s="627"/>
      <c r="AG109" s="627"/>
      <c r="AH109" s="627"/>
      <c r="AI109" s="627"/>
      <c r="AJ109" s="627"/>
      <c r="AK109" s="627"/>
      <c r="AL109" s="55"/>
      <c r="AM109" s="219"/>
      <c r="AN109" s="219"/>
      <c r="AO109" s="219"/>
    </row>
    <row r="110" spans="1:57" s="56" customFormat="1" ht="9" customHeight="1">
      <c r="A110" s="51"/>
      <c r="B110" s="155"/>
      <c r="C110" s="258"/>
      <c r="D110" s="258"/>
      <c r="E110" s="258"/>
      <c r="F110" s="258"/>
      <c r="G110" s="258"/>
      <c r="H110" s="258"/>
      <c r="I110" s="258"/>
      <c r="J110" s="258"/>
      <c r="K110" s="258"/>
      <c r="L110" s="258"/>
      <c r="M110" s="258"/>
      <c r="N110" s="258"/>
      <c r="O110" s="258"/>
      <c r="P110" s="258"/>
      <c r="Q110" s="258"/>
      <c r="R110" s="258"/>
      <c r="S110" s="258"/>
      <c r="T110" s="258"/>
      <c r="U110" s="258"/>
      <c r="V110" s="258"/>
      <c r="W110" s="258"/>
      <c r="X110" s="258"/>
      <c r="Y110" s="258"/>
      <c r="Z110" s="258"/>
      <c r="AA110" s="258"/>
      <c r="AB110" s="258"/>
      <c r="AC110" s="258"/>
      <c r="AD110" s="258"/>
      <c r="AE110" s="258"/>
      <c r="AF110" s="258"/>
      <c r="AG110" s="258"/>
      <c r="AH110" s="258"/>
      <c r="AI110" s="258"/>
      <c r="AJ110" s="258"/>
      <c r="AK110" s="258"/>
      <c r="AL110" s="55"/>
      <c r="AM110" s="219"/>
      <c r="AN110" s="219"/>
      <c r="AO110" s="219"/>
    </row>
    <row r="111" spans="1:57" s="56" customFormat="1" ht="18" customHeight="1">
      <c r="A111" s="51"/>
      <c r="B111" s="629" t="s">
        <v>147</v>
      </c>
      <c r="C111" s="629"/>
      <c r="D111" s="629"/>
      <c r="E111" s="629"/>
      <c r="F111" s="630" t="s">
        <v>148</v>
      </c>
      <c r="G111" s="630"/>
      <c r="H111" s="630"/>
      <c r="I111" s="630"/>
      <c r="J111" s="630"/>
      <c r="K111" s="630"/>
      <c r="L111" s="630"/>
      <c r="M111" s="630"/>
      <c r="N111" s="630"/>
      <c r="O111" s="630"/>
      <c r="P111" s="630"/>
      <c r="Q111" s="630"/>
      <c r="R111" s="630"/>
      <c r="S111" s="630"/>
      <c r="T111" s="630"/>
      <c r="U111" s="630"/>
      <c r="V111" s="630"/>
      <c r="W111" s="630"/>
      <c r="X111" s="630"/>
      <c r="Y111" s="630"/>
      <c r="Z111" s="630"/>
      <c r="AA111" s="630"/>
      <c r="AB111" s="630"/>
      <c r="AC111" s="630"/>
      <c r="AD111" s="630"/>
      <c r="AE111" s="630"/>
      <c r="AF111" s="630"/>
      <c r="AG111" s="630"/>
      <c r="AH111" s="630"/>
      <c r="AI111" s="630"/>
      <c r="AJ111" s="630"/>
      <c r="AK111" s="630"/>
      <c r="AL111" s="55"/>
      <c r="AM111" s="259"/>
      <c r="AN111" s="259"/>
      <c r="AO111" s="260"/>
      <c r="AP111" s="224"/>
      <c r="AQ111" s="224"/>
      <c r="AR111" s="224"/>
      <c r="AS111" s="224"/>
      <c r="AT111" s="224"/>
      <c r="AU111" s="224"/>
      <c r="AV111" s="224"/>
      <c r="AW111" s="224"/>
      <c r="AX111" s="224"/>
      <c r="AY111" s="224"/>
      <c r="AZ111" s="224"/>
    </row>
    <row r="112" spans="1:57" s="56" customFormat="1" ht="18" customHeight="1">
      <c r="A112" s="51"/>
      <c r="B112" s="631" t="s">
        <v>149</v>
      </c>
      <c r="C112" s="631"/>
      <c r="D112" s="631"/>
      <c r="E112" s="631"/>
      <c r="F112" s="204"/>
      <c r="G112" s="632" t="s">
        <v>150</v>
      </c>
      <c r="H112" s="632"/>
      <c r="I112" s="632"/>
      <c r="J112" s="632"/>
      <c r="K112" s="632"/>
      <c r="L112" s="632"/>
      <c r="M112" s="632"/>
      <c r="N112" s="632"/>
      <c r="O112" s="632"/>
      <c r="P112" s="632"/>
      <c r="Q112" s="632"/>
      <c r="R112" s="632"/>
      <c r="S112" s="632"/>
      <c r="T112" s="632"/>
      <c r="U112" s="632"/>
      <c r="V112" s="632"/>
      <c r="W112" s="632"/>
      <c r="X112" s="632"/>
      <c r="Y112" s="632"/>
      <c r="Z112" s="632"/>
      <c r="AA112" s="632"/>
      <c r="AB112" s="632"/>
      <c r="AC112" s="632"/>
      <c r="AD112" s="632"/>
      <c r="AE112" s="632"/>
      <c r="AF112" s="632"/>
      <c r="AG112" s="632"/>
      <c r="AH112" s="632"/>
      <c r="AI112" s="632"/>
      <c r="AJ112" s="632"/>
      <c r="AK112" s="632"/>
      <c r="AL112" s="55"/>
      <c r="AM112" s="206" t="b">
        <f>FALSE()</f>
        <v>0</v>
      </c>
      <c r="AN112" s="633">
        <f>COUNTIF(AM112:AM115, TRUE())</f>
        <v>0</v>
      </c>
      <c r="AO112" s="248"/>
      <c r="AP112" s="261"/>
      <c r="AQ112" s="634" t="str">
        <f>IF(AI105="該当",  "！この区分（４項目）から２つ以上の取組が選択されていません。",  "！この区分（４項目）から１つ以上の取組が選択されていません。")</f>
        <v>！この区分（４項目）から１つ以上の取組が選択されていません。</v>
      </c>
      <c r="AR112" s="634"/>
      <c r="AS112" s="634"/>
      <c r="AT112" s="634"/>
      <c r="AU112" s="634"/>
      <c r="AV112" s="634"/>
      <c r="AW112" s="634"/>
      <c r="AX112" s="634"/>
      <c r="AY112" s="634"/>
      <c r="AZ112" s="634"/>
      <c r="BA112" s="634"/>
      <c r="BB112" s="634"/>
      <c r="BC112" s="634"/>
      <c r="BD112" s="634"/>
      <c r="BE112" s="634"/>
    </row>
    <row r="113" spans="1:57" s="56" customFormat="1" ht="18" customHeight="1">
      <c r="A113" s="51"/>
      <c r="B113" s="631"/>
      <c r="C113" s="631"/>
      <c r="D113" s="631"/>
      <c r="E113" s="631"/>
      <c r="F113" s="262"/>
      <c r="G113" s="635" t="s">
        <v>151</v>
      </c>
      <c r="H113" s="635"/>
      <c r="I113" s="635"/>
      <c r="J113" s="635"/>
      <c r="K113" s="635"/>
      <c r="L113" s="635"/>
      <c r="M113" s="635"/>
      <c r="N113" s="635"/>
      <c r="O113" s="635"/>
      <c r="P113" s="635"/>
      <c r="Q113" s="635"/>
      <c r="R113" s="635"/>
      <c r="S113" s="635"/>
      <c r="T113" s="635"/>
      <c r="U113" s="635"/>
      <c r="V113" s="635"/>
      <c r="W113" s="635"/>
      <c r="X113" s="635"/>
      <c r="Y113" s="635"/>
      <c r="Z113" s="635"/>
      <c r="AA113" s="635"/>
      <c r="AB113" s="635"/>
      <c r="AC113" s="635"/>
      <c r="AD113" s="635"/>
      <c r="AE113" s="635"/>
      <c r="AF113" s="635"/>
      <c r="AG113" s="635"/>
      <c r="AH113" s="635"/>
      <c r="AI113" s="635"/>
      <c r="AJ113" s="635"/>
      <c r="AK113" s="263"/>
      <c r="AL113" s="55"/>
      <c r="AM113" s="206" t="b">
        <f>FALSE()</f>
        <v>0</v>
      </c>
      <c r="AN113" s="633"/>
      <c r="AO113" s="248"/>
      <c r="AP113" s="261"/>
      <c r="AQ113" s="634"/>
      <c r="AR113" s="634"/>
      <c r="AS113" s="634"/>
      <c r="AT113" s="634"/>
      <c r="AU113" s="634"/>
      <c r="AV113" s="634"/>
      <c r="AW113" s="634"/>
      <c r="AX113" s="634"/>
      <c r="AY113" s="634"/>
      <c r="AZ113" s="634"/>
      <c r="BA113" s="634"/>
      <c r="BB113" s="634"/>
      <c r="BC113" s="634"/>
      <c r="BD113" s="634"/>
      <c r="BE113" s="634"/>
    </row>
    <row r="114" spans="1:57" s="56" customFormat="1" ht="18" customHeight="1">
      <c r="A114" s="51"/>
      <c r="B114" s="631"/>
      <c r="C114" s="631"/>
      <c r="D114" s="631"/>
      <c r="E114" s="631"/>
      <c r="F114" s="262"/>
      <c r="G114" s="636" t="s">
        <v>152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6"/>
      <c r="AL114" s="55"/>
      <c r="AM114" s="206" t="b">
        <f>FALSE()</f>
        <v>0</v>
      </c>
      <c r="AN114" s="633"/>
      <c r="AO114" s="248"/>
      <c r="AP114" s="261"/>
      <c r="AQ114" s="634"/>
      <c r="AR114" s="634"/>
      <c r="AS114" s="634"/>
      <c r="AT114" s="634"/>
      <c r="AU114" s="634"/>
      <c r="AV114" s="634"/>
      <c r="AW114" s="634"/>
      <c r="AX114" s="634"/>
      <c r="AY114" s="634"/>
      <c r="AZ114" s="634"/>
      <c r="BA114" s="634"/>
      <c r="BB114" s="634"/>
      <c r="BC114" s="634"/>
      <c r="BD114" s="634"/>
      <c r="BE114" s="634"/>
    </row>
    <row r="115" spans="1:57" s="56" customFormat="1" ht="15" customHeight="1">
      <c r="A115" s="51"/>
      <c r="B115" s="631"/>
      <c r="C115" s="631"/>
      <c r="D115" s="631"/>
      <c r="E115" s="631"/>
      <c r="F115" s="207"/>
      <c r="G115" s="637" t="s">
        <v>153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264"/>
      <c r="AL115" s="55"/>
      <c r="AM115" s="206" t="b">
        <f>FALSE()</f>
        <v>0</v>
      </c>
      <c r="AN115" s="633"/>
      <c r="AO115" s="248"/>
      <c r="AP115" s="261"/>
      <c r="AQ115" s="634"/>
      <c r="AR115" s="634"/>
      <c r="AS115" s="634"/>
      <c r="AT115" s="634"/>
      <c r="AU115" s="634"/>
      <c r="AV115" s="634"/>
      <c r="AW115" s="634"/>
      <c r="AX115" s="634"/>
      <c r="AY115" s="634"/>
      <c r="AZ115" s="634"/>
      <c r="BA115" s="634"/>
      <c r="BB115" s="634"/>
      <c r="BC115" s="634"/>
      <c r="BD115" s="634"/>
      <c r="BE115" s="634"/>
    </row>
    <row r="116" spans="1:57" s="56" customFormat="1" ht="28.5" customHeight="1">
      <c r="A116" s="51"/>
      <c r="B116" s="631" t="s">
        <v>154</v>
      </c>
      <c r="C116" s="631"/>
      <c r="D116" s="631"/>
      <c r="E116" s="631"/>
      <c r="F116" s="265"/>
      <c r="G116" s="638" t="s">
        <v>155</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8"/>
      <c r="AL116" s="55"/>
      <c r="AM116" s="206" t="b">
        <f>FALSE()</f>
        <v>0</v>
      </c>
      <c r="AN116" s="633">
        <f>COUNTIF(AM116:AM119, TRUE())</f>
        <v>0</v>
      </c>
      <c r="AO116" s="248"/>
      <c r="AP116" s="261"/>
      <c r="AQ116" s="634" t="str">
        <f>IF(AI105="該当", "！この区分（４項目）から２つ以上の取組が選択されていません。",  "！この区分（４項目）から１つ以上の取組が選択されていません。")</f>
        <v>！この区分（４項目）から１つ以上の取組が選択されていません。</v>
      </c>
      <c r="AR116" s="634"/>
      <c r="AS116" s="634"/>
      <c r="AT116" s="634"/>
      <c r="AU116" s="634"/>
      <c r="AV116" s="634"/>
      <c r="AW116" s="634"/>
      <c r="AX116" s="634"/>
      <c r="AY116" s="634"/>
      <c r="AZ116" s="634"/>
      <c r="BA116" s="634"/>
      <c r="BB116" s="634"/>
      <c r="BC116" s="634"/>
      <c r="BD116" s="634"/>
      <c r="BE116" s="634"/>
    </row>
    <row r="117" spans="1:57" s="56" customFormat="1" ht="18" customHeight="1">
      <c r="A117" s="51"/>
      <c r="B117" s="631"/>
      <c r="C117" s="631"/>
      <c r="D117" s="631"/>
      <c r="E117" s="631"/>
      <c r="F117" s="262"/>
      <c r="G117" s="635" t="s">
        <v>156</v>
      </c>
      <c r="H117" s="635"/>
      <c r="I117" s="635"/>
      <c r="J117" s="635"/>
      <c r="K117" s="635"/>
      <c r="L117" s="635"/>
      <c r="M117" s="635"/>
      <c r="N117" s="635"/>
      <c r="O117" s="635"/>
      <c r="P117" s="635"/>
      <c r="Q117" s="635"/>
      <c r="R117" s="635"/>
      <c r="S117" s="635"/>
      <c r="T117" s="635"/>
      <c r="U117" s="635"/>
      <c r="V117" s="635"/>
      <c r="W117" s="635"/>
      <c r="X117" s="635"/>
      <c r="Y117" s="635"/>
      <c r="Z117" s="635"/>
      <c r="AA117" s="635"/>
      <c r="AB117" s="635"/>
      <c r="AC117" s="635"/>
      <c r="AD117" s="635"/>
      <c r="AE117" s="635"/>
      <c r="AF117" s="635"/>
      <c r="AG117" s="635"/>
      <c r="AH117" s="635"/>
      <c r="AI117" s="635"/>
      <c r="AJ117" s="635"/>
      <c r="AK117" s="266"/>
      <c r="AL117" s="55"/>
      <c r="AM117" s="206" t="b">
        <f>FALSE()</f>
        <v>0</v>
      </c>
      <c r="AN117" s="633"/>
      <c r="AO117" s="248"/>
      <c r="AP117" s="261"/>
      <c r="AQ117" s="634"/>
      <c r="AR117" s="634"/>
      <c r="AS117" s="634"/>
      <c r="AT117" s="634"/>
      <c r="AU117" s="634"/>
      <c r="AV117" s="634"/>
      <c r="AW117" s="634"/>
      <c r="AX117" s="634"/>
      <c r="AY117" s="634"/>
      <c r="AZ117" s="634"/>
      <c r="BA117" s="634"/>
      <c r="BB117" s="634"/>
      <c r="BC117" s="634"/>
      <c r="BD117" s="634"/>
      <c r="BE117" s="634"/>
    </row>
    <row r="118" spans="1:57" s="56" customFormat="1" ht="18" customHeight="1">
      <c r="A118" s="51"/>
      <c r="B118" s="631"/>
      <c r="C118" s="631"/>
      <c r="D118" s="631"/>
      <c r="E118" s="631"/>
      <c r="F118" s="262"/>
      <c r="G118" s="635" t="s">
        <v>157</v>
      </c>
      <c r="H118" s="635"/>
      <c r="I118" s="635"/>
      <c r="J118" s="635"/>
      <c r="K118" s="635"/>
      <c r="L118" s="635"/>
      <c r="M118" s="635"/>
      <c r="N118" s="635"/>
      <c r="O118" s="635"/>
      <c r="P118" s="635"/>
      <c r="Q118" s="635"/>
      <c r="R118" s="635"/>
      <c r="S118" s="635"/>
      <c r="T118" s="635"/>
      <c r="U118" s="635"/>
      <c r="V118" s="635"/>
      <c r="W118" s="635"/>
      <c r="X118" s="635"/>
      <c r="Y118" s="635"/>
      <c r="Z118" s="635"/>
      <c r="AA118" s="635"/>
      <c r="AB118" s="635"/>
      <c r="AC118" s="635"/>
      <c r="AD118" s="635"/>
      <c r="AE118" s="635"/>
      <c r="AF118" s="635"/>
      <c r="AG118" s="635"/>
      <c r="AH118" s="635"/>
      <c r="AI118" s="635"/>
      <c r="AJ118" s="635"/>
      <c r="AK118" s="263"/>
      <c r="AL118" s="55"/>
      <c r="AM118" s="206" t="b">
        <f>FALSE()</f>
        <v>0</v>
      </c>
      <c r="AN118" s="633"/>
      <c r="AO118" s="248"/>
      <c r="AP118" s="261"/>
      <c r="AQ118" s="634"/>
      <c r="AR118" s="634"/>
      <c r="AS118" s="634"/>
      <c r="AT118" s="634"/>
      <c r="AU118" s="634"/>
      <c r="AV118" s="634"/>
      <c r="AW118" s="634"/>
      <c r="AX118" s="634"/>
      <c r="AY118" s="634"/>
      <c r="AZ118" s="634"/>
      <c r="BA118" s="634"/>
      <c r="BB118" s="634"/>
      <c r="BC118" s="634"/>
      <c r="BD118" s="634"/>
      <c r="BE118" s="634"/>
    </row>
    <row r="119" spans="1:57" s="56" customFormat="1" ht="18" customHeight="1">
      <c r="A119" s="51"/>
      <c r="B119" s="631"/>
      <c r="C119" s="631"/>
      <c r="D119" s="631"/>
      <c r="E119" s="631"/>
      <c r="F119" s="267"/>
      <c r="G119" s="639" t="s">
        <v>158</v>
      </c>
      <c r="H119" s="639"/>
      <c r="I119" s="639"/>
      <c r="J119" s="639"/>
      <c r="K119" s="639"/>
      <c r="L119" s="639"/>
      <c r="M119" s="639"/>
      <c r="N119" s="639"/>
      <c r="O119" s="639"/>
      <c r="P119" s="639"/>
      <c r="Q119" s="639"/>
      <c r="R119" s="639"/>
      <c r="S119" s="639"/>
      <c r="T119" s="639"/>
      <c r="U119" s="639"/>
      <c r="V119" s="639"/>
      <c r="W119" s="639"/>
      <c r="X119" s="639"/>
      <c r="Y119" s="639"/>
      <c r="Z119" s="639"/>
      <c r="AA119" s="639"/>
      <c r="AB119" s="639"/>
      <c r="AC119" s="639"/>
      <c r="AD119" s="639"/>
      <c r="AE119" s="639"/>
      <c r="AF119" s="639"/>
      <c r="AG119" s="639"/>
      <c r="AH119" s="639"/>
      <c r="AI119" s="639"/>
      <c r="AJ119" s="639"/>
      <c r="AK119" s="639"/>
      <c r="AL119" s="55"/>
      <c r="AM119" s="206" t="b">
        <f>FALSE()</f>
        <v>0</v>
      </c>
      <c r="AN119" s="633"/>
      <c r="AO119" s="248"/>
      <c r="AP119" s="261"/>
      <c r="AQ119" s="634"/>
      <c r="AR119" s="634"/>
      <c r="AS119" s="634"/>
      <c r="AT119" s="634"/>
      <c r="AU119" s="634"/>
      <c r="AV119" s="634"/>
      <c r="AW119" s="634"/>
      <c r="AX119" s="634"/>
      <c r="AY119" s="634"/>
      <c r="AZ119" s="634"/>
      <c r="BA119" s="634"/>
      <c r="BB119" s="634"/>
      <c r="BC119" s="634"/>
      <c r="BD119" s="634"/>
      <c r="BE119" s="634"/>
    </row>
    <row r="120" spans="1:57" s="56" customFormat="1" ht="21" customHeight="1">
      <c r="A120" s="51"/>
      <c r="B120" s="631" t="s">
        <v>159</v>
      </c>
      <c r="C120" s="631"/>
      <c r="D120" s="631"/>
      <c r="E120" s="631"/>
      <c r="F120" s="268"/>
      <c r="G120" s="640" t="s">
        <v>160</v>
      </c>
      <c r="H120" s="640"/>
      <c r="I120" s="640"/>
      <c r="J120" s="640"/>
      <c r="K120" s="640"/>
      <c r="L120" s="640"/>
      <c r="M120" s="640"/>
      <c r="N120" s="640"/>
      <c r="O120" s="640"/>
      <c r="P120" s="640"/>
      <c r="Q120" s="640"/>
      <c r="R120" s="640"/>
      <c r="S120" s="640"/>
      <c r="T120" s="640"/>
      <c r="U120" s="640"/>
      <c r="V120" s="640"/>
      <c r="W120" s="640"/>
      <c r="X120" s="640"/>
      <c r="Y120" s="640"/>
      <c r="Z120" s="640"/>
      <c r="AA120" s="640"/>
      <c r="AB120" s="640"/>
      <c r="AC120" s="640"/>
      <c r="AD120" s="640"/>
      <c r="AE120" s="640"/>
      <c r="AF120" s="640"/>
      <c r="AG120" s="640"/>
      <c r="AH120" s="640"/>
      <c r="AI120" s="640"/>
      <c r="AJ120" s="640"/>
      <c r="AK120" s="266"/>
      <c r="AL120" s="55"/>
      <c r="AM120" s="206" t="b">
        <f>FALSE()</f>
        <v>0</v>
      </c>
      <c r="AN120" s="633">
        <f>COUNTIF(AM120:AM123, TRUE())</f>
        <v>0</v>
      </c>
      <c r="AO120" s="248"/>
      <c r="AP120" s="261"/>
      <c r="AQ120" s="634" t="str">
        <f>IF(AI105="該当", "！この区分（４項目）から２つ以上の取組が選択されていません。",  "！この区分（４項目）から１つ以上の取組が選択されていません。")</f>
        <v>！この区分（４項目）から１つ以上の取組が選択されていません。</v>
      </c>
      <c r="AR120" s="634"/>
      <c r="AS120" s="634"/>
      <c r="AT120" s="634"/>
      <c r="AU120" s="634"/>
      <c r="AV120" s="634"/>
      <c r="AW120" s="634"/>
      <c r="AX120" s="634"/>
      <c r="AY120" s="634"/>
      <c r="AZ120" s="634"/>
      <c r="BA120" s="634"/>
      <c r="BB120" s="634"/>
      <c r="BC120" s="634"/>
      <c r="BD120" s="634"/>
      <c r="BE120" s="634"/>
    </row>
    <row r="121" spans="1:57" s="56" customFormat="1" ht="21" customHeight="1">
      <c r="A121" s="51"/>
      <c r="B121" s="631"/>
      <c r="C121" s="631"/>
      <c r="D121" s="631"/>
      <c r="E121" s="631"/>
      <c r="F121" s="262"/>
      <c r="G121" s="636" t="s">
        <v>161</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6"/>
      <c r="AL121" s="55"/>
      <c r="AM121" s="206" t="b">
        <f>FALSE()</f>
        <v>0</v>
      </c>
      <c r="AN121" s="633"/>
      <c r="AO121" s="248"/>
      <c r="AP121" s="261"/>
      <c r="AQ121" s="634"/>
      <c r="AR121" s="634"/>
      <c r="AS121" s="634"/>
      <c r="AT121" s="634"/>
      <c r="AU121" s="634"/>
      <c r="AV121" s="634"/>
      <c r="AW121" s="634"/>
      <c r="AX121" s="634"/>
      <c r="AY121" s="634"/>
      <c r="AZ121" s="634"/>
      <c r="BA121" s="634"/>
      <c r="BB121" s="634"/>
      <c r="BC121" s="634"/>
      <c r="BD121" s="634"/>
      <c r="BE121" s="634"/>
    </row>
    <row r="122" spans="1:57" s="56" customFormat="1" ht="23.25" customHeight="1">
      <c r="A122" s="51"/>
      <c r="B122" s="631"/>
      <c r="C122" s="631"/>
      <c r="D122" s="631"/>
      <c r="E122" s="631"/>
      <c r="F122" s="262"/>
      <c r="G122" s="636" t="s">
        <v>162</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6"/>
      <c r="AL122" s="55"/>
      <c r="AM122" s="206" t="b">
        <f>FALSE()</f>
        <v>0</v>
      </c>
      <c r="AN122" s="633"/>
      <c r="AO122" s="248"/>
      <c r="AP122" s="261"/>
      <c r="AQ122" s="634"/>
      <c r="AR122" s="634"/>
      <c r="AS122" s="634"/>
      <c r="AT122" s="634"/>
      <c r="AU122" s="634"/>
      <c r="AV122" s="634"/>
      <c r="AW122" s="634"/>
      <c r="AX122" s="634"/>
      <c r="AY122" s="634"/>
      <c r="AZ122" s="634"/>
      <c r="BA122" s="634"/>
      <c r="BB122" s="634"/>
      <c r="BC122" s="634"/>
      <c r="BD122" s="634"/>
      <c r="BE122" s="634"/>
    </row>
    <row r="123" spans="1:57" s="56" customFormat="1" ht="18" customHeight="1">
      <c r="A123" s="51"/>
      <c r="B123" s="631"/>
      <c r="C123" s="631"/>
      <c r="D123" s="631"/>
      <c r="E123" s="631"/>
      <c r="F123" s="207"/>
      <c r="G123" s="641" t="s">
        <v>163</v>
      </c>
      <c r="H123" s="641"/>
      <c r="I123" s="641"/>
      <c r="J123" s="641"/>
      <c r="K123" s="641"/>
      <c r="L123" s="641"/>
      <c r="M123" s="641"/>
      <c r="N123" s="641"/>
      <c r="O123" s="641"/>
      <c r="P123" s="641"/>
      <c r="Q123" s="641"/>
      <c r="R123" s="641"/>
      <c r="S123" s="641"/>
      <c r="T123" s="641"/>
      <c r="U123" s="641"/>
      <c r="V123" s="641"/>
      <c r="W123" s="641"/>
      <c r="X123" s="641"/>
      <c r="Y123" s="641"/>
      <c r="Z123" s="641"/>
      <c r="AA123" s="641"/>
      <c r="AB123" s="641"/>
      <c r="AC123" s="641"/>
      <c r="AD123" s="641"/>
      <c r="AE123" s="641"/>
      <c r="AF123" s="641"/>
      <c r="AG123" s="641"/>
      <c r="AH123" s="641"/>
      <c r="AI123" s="641"/>
      <c r="AJ123" s="641"/>
      <c r="AK123" s="641"/>
      <c r="AL123" s="55"/>
      <c r="AM123" s="206" t="b">
        <f>FALSE()</f>
        <v>0</v>
      </c>
      <c r="AN123" s="633"/>
      <c r="AO123" s="248"/>
      <c r="AP123" s="261"/>
      <c r="AQ123" s="634"/>
      <c r="AR123" s="634"/>
      <c r="AS123" s="634"/>
      <c r="AT123" s="634"/>
      <c r="AU123" s="634"/>
      <c r="AV123" s="634"/>
      <c r="AW123" s="634"/>
      <c r="AX123" s="634"/>
      <c r="AY123" s="634"/>
      <c r="AZ123" s="634"/>
      <c r="BA123" s="634"/>
      <c r="BB123" s="634"/>
      <c r="BC123" s="634"/>
      <c r="BD123" s="634"/>
      <c r="BE123" s="634"/>
    </row>
    <row r="124" spans="1:57" s="56" customFormat="1" ht="18" customHeight="1">
      <c r="A124" s="51"/>
      <c r="B124" s="631" t="s">
        <v>164</v>
      </c>
      <c r="C124" s="631"/>
      <c r="D124" s="631"/>
      <c r="E124" s="631"/>
      <c r="F124" s="265"/>
      <c r="G124" s="638" t="s">
        <v>165</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8"/>
      <c r="AL124" s="51"/>
      <c r="AM124" s="206" t="b">
        <f>FALSE()</f>
        <v>0</v>
      </c>
      <c r="AN124" s="633">
        <f>COUNTIF(AM124:AM127, TRUE())</f>
        <v>0</v>
      </c>
      <c r="AO124" s="248"/>
      <c r="AP124" s="261"/>
      <c r="AQ124" s="634" t="str">
        <f>IF(AI105="該当", "！この区分（４項目）から２つ以上の取組が選択されていません。",  "！この区分（４項目）から１つ以上の取組が選択されていません。")</f>
        <v>！この区分（４項目）から１つ以上の取組が選択されていません。</v>
      </c>
      <c r="AR124" s="634"/>
      <c r="AS124" s="634"/>
      <c r="AT124" s="634"/>
      <c r="AU124" s="634"/>
      <c r="AV124" s="634"/>
      <c r="AW124" s="634"/>
      <c r="AX124" s="634"/>
      <c r="AY124" s="634"/>
      <c r="AZ124" s="634"/>
      <c r="BA124" s="634"/>
      <c r="BB124" s="634"/>
      <c r="BC124" s="634"/>
      <c r="BD124" s="634"/>
      <c r="BE124" s="634"/>
    </row>
    <row r="125" spans="1:57" s="56" customFormat="1" ht="18" customHeight="1">
      <c r="A125" s="51"/>
      <c r="B125" s="631"/>
      <c r="C125" s="631"/>
      <c r="D125" s="631"/>
      <c r="E125" s="631"/>
      <c r="F125" s="262"/>
      <c r="G125" s="642" t="s">
        <v>166</v>
      </c>
      <c r="H125" s="642"/>
      <c r="I125" s="642"/>
      <c r="J125" s="642"/>
      <c r="K125" s="642"/>
      <c r="L125" s="642"/>
      <c r="M125" s="642"/>
      <c r="N125" s="642"/>
      <c r="O125" s="642"/>
      <c r="P125" s="642"/>
      <c r="Q125" s="642"/>
      <c r="R125" s="642"/>
      <c r="S125" s="642"/>
      <c r="T125" s="642"/>
      <c r="U125" s="642"/>
      <c r="V125" s="642"/>
      <c r="W125" s="642"/>
      <c r="X125" s="642"/>
      <c r="Y125" s="642"/>
      <c r="Z125" s="642"/>
      <c r="AA125" s="642"/>
      <c r="AB125" s="642"/>
      <c r="AC125" s="642"/>
      <c r="AD125" s="642"/>
      <c r="AE125" s="642"/>
      <c r="AF125" s="642"/>
      <c r="AG125" s="642"/>
      <c r="AH125" s="642"/>
      <c r="AI125" s="642"/>
      <c r="AJ125" s="642"/>
      <c r="AK125" s="642"/>
      <c r="AL125" s="55"/>
      <c r="AM125" s="206" t="b">
        <f>FALSE()</f>
        <v>0</v>
      </c>
      <c r="AN125" s="633"/>
      <c r="AO125" s="248"/>
      <c r="AP125" s="261"/>
      <c r="AQ125" s="634"/>
      <c r="AR125" s="634"/>
      <c r="AS125" s="634"/>
      <c r="AT125" s="634"/>
      <c r="AU125" s="634"/>
      <c r="AV125" s="634"/>
      <c r="AW125" s="634"/>
      <c r="AX125" s="634"/>
      <c r="AY125" s="634"/>
      <c r="AZ125" s="634"/>
      <c r="BA125" s="634"/>
      <c r="BB125" s="634"/>
      <c r="BC125" s="634"/>
      <c r="BD125" s="634"/>
      <c r="BE125" s="634"/>
    </row>
    <row r="126" spans="1:57" s="56" customFormat="1" ht="18" customHeight="1">
      <c r="A126" s="51"/>
      <c r="B126" s="631"/>
      <c r="C126" s="631"/>
      <c r="D126" s="631"/>
      <c r="E126" s="631"/>
      <c r="F126" s="262"/>
      <c r="G126" s="636" t="s">
        <v>167</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6"/>
      <c r="AL126" s="55"/>
      <c r="AM126" s="206" t="b">
        <f>FALSE()</f>
        <v>0</v>
      </c>
      <c r="AN126" s="633"/>
      <c r="AO126" s="248"/>
      <c r="AP126" s="261"/>
      <c r="AQ126" s="634"/>
      <c r="AR126" s="634"/>
      <c r="AS126" s="634"/>
      <c r="AT126" s="634"/>
      <c r="AU126" s="634"/>
      <c r="AV126" s="634"/>
      <c r="AW126" s="634"/>
      <c r="AX126" s="634"/>
      <c r="AY126" s="634"/>
      <c r="AZ126" s="634"/>
      <c r="BA126" s="634"/>
      <c r="BB126" s="634"/>
      <c r="BC126" s="634"/>
      <c r="BD126" s="634"/>
      <c r="BE126" s="634"/>
    </row>
    <row r="127" spans="1:57" s="56" customFormat="1" ht="18" customHeight="1">
      <c r="A127" s="51"/>
      <c r="B127" s="631"/>
      <c r="C127" s="631"/>
      <c r="D127" s="631"/>
      <c r="E127" s="631"/>
      <c r="F127" s="267"/>
      <c r="G127" s="641" t="s">
        <v>168</v>
      </c>
      <c r="H127" s="641"/>
      <c r="I127" s="641"/>
      <c r="J127" s="641"/>
      <c r="K127" s="641"/>
      <c r="L127" s="641"/>
      <c r="M127" s="641"/>
      <c r="N127" s="641"/>
      <c r="O127" s="641"/>
      <c r="P127" s="641"/>
      <c r="Q127" s="641"/>
      <c r="R127" s="641"/>
      <c r="S127" s="641"/>
      <c r="T127" s="641"/>
      <c r="U127" s="641"/>
      <c r="V127" s="641"/>
      <c r="W127" s="641"/>
      <c r="X127" s="641"/>
      <c r="Y127" s="641"/>
      <c r="Z127" s="641"/>
      <c r="AA127" s="641"/>
      <c r="AB127" s="641"/>
      <c r="AC127" s="641"/>
      <c r="AD127" s="641"/>
      <c r="AE127" s="641"/>
      <c r="AF127" s="641"/>
      <c r="AG127" s="641"/>
      <c r="AH127" s="641"/>
      <c r="AI127" s="641"/>
      <c r="AJ127" s="641"/>
      <c r="AK127" s="641"/>
      <c r="AL127" s="55"/>
      <c r="AM127" s="206" t="b">
        <f>FALSE()</f>
        <v>0</v>
      </c>
      <c r="AN127" s="633"/>
      <c r="AO127" s="248"/>
      <c r="AP127" s="261"/>
      <c r="AQ127" s="634"/>
      <c r="AR127" s="634"/>
      <c r="AS127" s="634"/>
      <c r="AT127" s="634"/>
      <c r="AU127" s="634"/>
      <c r="AV127" s="634"/>
      <c r="AW127" s="634"/>
      <c r="AX127" s="634"/>
      <c r="AY127" s="634"/>
      <c r="AZ127" s="634"/>
      <c r="BA127" s="634"/>
      <c r="BB127" s="634"/>
      <c r="BC127" s="634"/>
      <c r="BD127" s="634"/>
      <c r="BE127" s="634"/>
    </row>
    <row r="128" spans="1:57" s="56" customFormat="1" ht="25.5" customHeight="1">
      <c r="A128" s="51"/>
      <c r="B128" s="643" t="s">
        <v>169</v>
      </c>
      <c r="C128" s="643"/>
      <c r="D128" s="643"/>
      <c r="E128" s="643"/>
      <c r="F128" s="268"/>
      <c r="G128" s="638" t="s">
        <v>170</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8"/>
      <c r="AL128" s="55"/>
      <c r="AM128" s="206" t="b">
        <f>FALSE()</f>
        <v>0</v>
      </c>
      <c r="AN128" s="633">
        <f>COUNTIF(AM128:AM135, TRUE())</f>
        <v>0</v>
      </c>
      <c r="AO128" s="248"/>
      <c r="AP128" s="261"/>
      <c r="AQ128" s="644" t="str">
        <f>IF(AND(AI105="該当", AND(AM128=FALSE(),AM129= FALSE())), "！⑰又は⑱の取組は必須です。",  "")</f>
        <v/>
      </c>
      <c r="AR128" s="644"/>
      <c r="AS128" s="644"/>
      <c r="AT128" s="644"/>
      <c r="AU128" s="644"/>
      <c r="AV128" s="644"/>
      <c r="AW128" s="644"/>
      <c r="AX128" s="644"/>
      <c r="AY128" s="644"/>
      <c r="AZ128" s="644"/>
      <c r="BA128" s="644"/>
      <c r="BB128" s="644"/>
      <c r="BC128" s="644"/>
      <c r="BD128" s="644"/>
      <c r="BE128" s="644"/>
    </row>
    <row r="129" spans="1:57" s="56" customFormat="1" ht="18" customHeight="1">
      <c r="A129" s="51"/>
      <c r="B129" s="643"/>
      <c r="C129" s="643"/>
      <c r="D129" s="643"/>
      <c r="E129" s="643"/>
      <c r="F129" s="262"/>
      <c r="G129" s="645" t="s">
        <v>171</v>
      </c>
      <c r="H129" s="645"/>
      <c r="I129" s="645"/>
      <c r="J129" s="645"/>
      <c r="K129" s="645"/>
      <c r="L129" s="645"/>
      <c r="M129" s="645"/>
      <c r="N129" s="645"/>
      <c r="O129" s="645"/>
      <c r="P129" s="645"/>
      <c r="Q129" s="645"/>
      <c r="R129" s="645"/>
      <c r="S129" s="645"/>
      <c r="T129" s="645"/>
      <c r="U129" s="645"/>
      <c r="V129" s="645"/>
      <c r="W129" s="645"/>
      <c r="X129" s="645"/>
      <c r="Y129" s="645"/>
      <c r="Z129" s="645"/>
      <c r="AA129" s="645"/>
      <c r="AB129" s="645"/>
      <c r="AC129" s="645"/>
      <c r="AD129" s="645"/>
      <c r="AE129" s="645"/>
      <c r="AF129" s="645"/>
      <c r="AG129" s="645"/>
      <c r="AH129" s="645"/>
      <c r="AI129" s="645"/>
      <c r="AJ129" s="645"/>
      <c r="AK129" s="263"/>
      <c r="AL129" s="55"/>
      <c r="AM129" s="206" t="b">
        <f>FALSE()</f>
        <v>0</v>
      </c>
      <c r="AN129" s="633"/>
      <c r="AO129" s="248"/>
      <c r="AP129" s="261"/>
      <c r="AQ129" s="634" t="str">
        <f>IF(AI105="該当", "！この区分（４項目）から３つ以上の取組が選択されていません。",  "！この区分（４項目）から２つ以上の取組が選択されていません。")</f>
        <v>！この区分（４項目）から２つ以上の取組が選択されていません。</v>
      </c>
      <c r="AR129" s="634"/>
      <c r="AS129" s="634"/>
      <c r="AT129" s="634"/>
      <c r="AU129" s="634"/>
      <c r="AV129" s="634"/>
      <c r="AW129" s="634"/>
      <c r="AX129" s="634"/>
      <c r="AY129" s="634"/>
      <c r="AZ129" s="634"/>
      <c r="BA129" s="634"/>
      <c r="BB129" s="634"/>
      <c r="BC129" s="634"/>
      <c r="BD129" s="634"/>
      <c r="BE129" s="634"/>
    </row>
    <row r="130" spans="1:57" s="56" customFormat="1" ht="18" customHeight="1">
      <c r="A130" s="51"/>
      <c r="B130" s="643"/>
      <c r="C130" s="643"/>
      <c r="D130" s="643"/>
      <c r="E130" s="643"/>
      <c r="F130" s="262"/>
      <c r="G130" s="636" t="s">
        <v>172</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6"/>
      <c r="AL130" s="55"/>
      <c r="AM130" s="206" t="b">
        <f>FALSE()</f>
        <v>0</v>
      </c>
      <c r="AN130" s="633"/>
      <c r="AO130" s="248"/>
      <c r="AP130" s="261"/>
      <c r="AQ130" s="634"/>
      <c r="AR130" s="634"/>
      <c r="AS130" s="634"/>
      <c r="AT130" s="634"/>
      <c r="AU130" s="634"/>
      <c r="AV130" s="634"/>
      <c r="AW130" s="634"/>
      <c r="AX130" s="634"/>
      <c r="AY130" s="634"/>
      <c r="AZ130" s="634"/>
      <c r="BA130" s="634"/>
      <c r="BB130" s="634"/>
      <c r="BC130" s="634"/>
      <c r="BD130" s="634"/>
      <c r="BE130" s="634"/>
    </row>
    <row r="131" spans="1:57" s="56" customFormat="1" ht="18" customHeight="1">
      <c r="A131" s="51"/>
      <c r="B131" s="643"/>
      <c r="C131" s="643"/>
      <c r="D131" s="643"/>
      <c r="E131" s="643"/>
      <c r="F131" s="262"/>
      <c r="G131" s="646" t="s">
        <v>173</v>
      </c>
      <c r="H131" s="646"/>
      <c r="I131" s="646"/>
      <c r="J131" s="646"/>
      <c r="K131" s="646"/>
      <c r="L131" s="646"/>
      <c r="M131" s="646"/>
      <c r="N131" s="646"/>
      <c r="O131" s="646"/>
      <c r="P131" s="646"/>
      <c r="Q131" s="646"/>
      <c r="R131" s="646"/>
      <c r="S131" s="646"/>
      <c r="T131" s="646"/>
      <c r="U131" s="646"/>
      <c r="V131" s="646"/>
      <c r="W131" s="646"/>
      <c r="X131" s="646"/>
      <c r="Y131" s="646"/>
      <c r="Z131" s="646"/>
      <c r="AA131" s="646"/>
      <c r="AB131" s="646"/>
      <c r="AC131" s="646"/>
      <c r="AD131" s="646"/>
      <c r="AE131" s="646"/>
      <c r="AF131" s="646"/>
      <c r="AG131" s="646"/>
      <c r="AH131" s="646"/>
      <c r="AI131" s="646"/>
      <c r="AJ131" s="646"/>
      <c r="AK131" s="264"/>
      <c r="AL131" s="55"/>
      <c r="AM131" s="206" t="b">
        <f>FALSE()</f>
        <v>0</v>
      </c>
      <c r="AN131" s="633"/>
      <c r="AO131" s="248"/>
      <c r="AP131" s="261"/>
      <c r="AQ131" s="634"/>
      <c r="AR131" s="634"/>
      <c r="AS131" s="634"/>
      <c r="AT131" s="634"/>
      <c r="AU131" s="634"/>
      <c r="AV131" s="634"/>
      <c r="AW131" s="634"/>
      <c r="AX131" s="634"/>
      <c r="AY131" s="634"/>
      <c r="AZ131" s="634"/>
      <c r="BA131" s="634"/>
      <c r="BB131" s="634"/>
      <c r="BC131" s="634"/>
      <c r="BD131" s="634"/>
      <c r="BE131" s="634"/>
    </row>
    <row r="132" spans="1:57" s="56" customFormat="1" ht="18" customHeight="1">
      <c r="A132" s="51"/>
      <c r="B132" s="643"/>
      <c r="C132" s="643"/>
      <c r="D132" s="643"/>
      <c r="E132" s="643"/>
      <c r="F132" s="262"/>
      <c r="G132" s="639" t="s">
        <v>174</v>
      </c>
      <c r="H132" s="639"/>
      <c r="I132" s="639"/>
      <c r="J132" s="639"/>
      <c r="K132" s="639"/>
      <c r="L132" s="639"/>
      <c r="M132" s="639"/>
      <c r="N132" s="639"/>
      <c r="O132" s="639"/>
      <c r="P132" s="639"/>
      <c r="Q132" s="639"/>
      <c r="R132" s="639"/>
      <c r="S132" s="639"/>
      <c r="T132" s="639"/>
      <c r="U132" s="639"/>
      <c r="V132" s="639"/>
      <c r="W132" s="639"/>
      <c r="X132" s="639"/>
      <c r="Y132" s="639"/>
      <c r="Z132" s="639"/>
      <c r="AA132" s="639"/>
      <c r="AB132" s="639"/>
      <c r="AC132" s="639"/>
      <c r="AD132" s="639"/>
      <c r="AE132" s="639"/>
      <c r="AF132" s="639"/>
      <c r="AG132" s="639"/>
      <c r="AH132" s="639"/>
      <c r="AI132" s="639"/>
      <c r="AJ132" s="639"/>
      <c r="AK132" s="639"/>
      <c r="AL132" s="55"/>
      <c r="AM132" s="206" t="b">
        <f>FALSE()</f>
        <v>0</v>
      </c>
      <c r="AN132" s="633"/>
      <c r="AO132" s="248"/>
      <c r="AP132" s="261"/>
      <c r="AQ132" s="634"/>
      <c r="AR132" s="634"/>
      <c r="AS132" s="634"/>
      <c r="AT132" s="634"/>
      <c r="AU132" s="634"/>
      <c r="AV132" s="634"/>
      <c r="AW132" s="634"/>
      <c r="AX132" s="634"/>
      <c r="AY132" s="634"/>
      <c r="AZ132" s="634"/>
      <c r="BA132" s="634"/>
      <c r="BB132" s="634"/>
      <c r="BC132" s="634"/>
      <c r="BD132" s="634"/>
      <c r="BE132" s="634"/>
    </row>
    <row r="133" spans="1:57" s="56" customFormat="1" ht="28.5" customHeight="1">
      <c r="A133" s="51"/>
      <c r="B133" s="643"/>
      <c r="C133" s="643"/>
      <c r="D133" s="643"/>
      <c r="E133" s="643"/>
      <c r="F133" s="269"/>
      <c r="G133" s="636" t="s">
        <v>175</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6"/>
      <c r="AL133" s="55"/>
      <c r="AM133" s="206" t="b">
        <f>FALSE()</f>
        <v>0</v>
      </c>
      <c r="AN133" s="633"/>
      <c r="AO133" s="248"/>
      <c r="AP133" s="261"/>
      <c r="AQ133" s="634"/>
      <c r="AR133" s="634"/>
      <c r="AS133" s="634"/>
      <c r="AT133" s="634"/>
      <c r="AU133" s="634"/>
      <c r="AV133" s="634"/>
      <c r="AW133" s="634"/>
      <c r="AX133" s="634"/>
      <c r="AY133" s="634"/>
      <c r="AZ133" s="634"/>
      <c r="BA133" s="634"/>
      <c r="BB133" s="634"/>
      <c r="BC133" s="634"/>
      <c r="BD133" s="634"/>
      <c r="BE133" s="634"/>
    </row>
    <row r="134" spans="1:57" s="56" customFormat="1" ht="33" customHeight="1">
      <c r="A134" s="51"/>
      <c r="B134" s="643"/>
      <c r="C134" s="643"/>
      <c r="D134" s="643"/>
      <c r="E134" s="643"/>
      <c r="F134" s="262"/>
      <c r="G134" s="636" t="s">
        <v>176</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6"/>
      <c r="AL134" s="55"/>
      <c r="AM134" s="206" t="b">
        <f>FALSE()</f>
        <v>0</v>
      </c>
      <c r="AN134" s="633"/>
      <c r="AO134" s="219"/>
      <c r="AQ134" s="634"/>
      <c r="AR134" s="634"/>
      <c r="AS134" s="634"/>
      <c r="AT134" s="634"/>
      <c r="AU134" s="634"/>
      <c r="AV134" s="634"/>
      <c r="AW134" s="634"/>
      <c r="AX134" s="634"/>
      <c r="AY134" s="634"/>
      <c r="AZ134" s="634"/>
      <c r="BA134" s="634"/>
      <c r="BB134" s="634"/>
      <c r="BC134" s="634"/>
      <c r="BD134" s="634"/>
      <c r="BE134" s="634"/>
    </row>
    <row r="135" spans="1:57" s="56" customFormat="1" ht="22.5" customHeight="1">
      <c r="A135" s="51"/>
      <c r="B135" s="643"/>
      <c r="C135" s="643"/>
      <c r="D135" s="643"/>
      <c r="E135" s="643"/>
      <c r="F135" s="269"/>
      <c r="G135" s="639" t="s">
        <v>177</v>
      </c>
      <c r="H135" s="639"/>
      <c r="I135" s="639"/>
      <c r="J135" s="639"/>
      <c r="K135" s="639"/>
      <c r="L135" s="639"/>
      <c r="M135" s="639"/>
      <c r="N135" s="639"/>
      <c r="O135" s="639"/>
      <c r="P135" s="639"/>
      <c r="Q135" s="639"/>
      <c r="R135" s="639"/>
      <c r="S135" s="639"/>
      <c r="T135" s="639"/>
      <c r="U135" s="639"/>
      <c r="V135" s="639"/>
      <c r="W135" s="639"/>
      <c r="X135" s="639"/>
      <c r="Y135" s="639"/>
      <c r="Z135" s="639"/>
      <c r="AA135" s="639"/>
      <c r="AB135" s="639"/>
      <c r="AC135" s="639"/>
      <c r="AD135" s="639"/>
      <c r="AE135" s="639"/>
      <c r="AF135" s="639"/>
      <c r="AG135" s="639"/>
      <c r="AH135" s="639"/>
      <c r="AI135" s="639"/>
      <c r="AJ135" s="639"/>
      <c r="AK135" s="639"/>
      <c r="AL135" s="270"/>
      <c r="AM135" s="206" t="b">
        <f>FALSE()</f>
        <v>0</v>
      </c>
      <c r="AN135" s="633"/>
      <c r="AO135" s="219"/>
      <c r="AQ135" s="634"/>
      <c r="AR135" s="634"/>
      <c r="AS135" s="634"/>
      <c r="AT135" s="634"/>
      <c r="AU135" s="634"/>
      <c r="AV135" s="634"/>
      <c r="AW135" s="634"/>
      <c r="AX135" s="634"/>
      <c r="AY135" s="634"/>
      <c r="AZ135" s="634"/>
      <c r="BA135" s="634"/>
      <c r="BB135" s="634"/>
      <c r="BC135" s="634"/>
      <c r="BD135" s="634"/>
      <c r="BE135" s="634"/>
    </row>
    <row r="136" spans="1:57" s="56" customFormat="1" ht="18" customHeight="1">
      <c r="A136" s="51"/>
      <c r="B136" s="631" t="s">
        <v>178</v>
      </c>
      <c r="C136" s="631"/>
      <c r="D136" s="631"/>
      <c r="E136" s="631"/>
      <c r="F136" s="265"/>
      <c r="G136" s="638" t="s">
        <v>179</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8"/>
      <c r="AL136" s="55"/>
      <c r="AM136" s="206" t="b">
        <f>FALSE()</f>
        <v>0</v>
      </c>
      <c r="AN136" s="633">
        <f>COUNTIF(AM136:AM139,TRUE())</f>
        <v>0</v>
      </c>
      <c r="AO136" s="248"/>
      <c r="AP136" s="261"/>
      <c r="AQ136" s="634" t="str">
        <f>IF(AI105="該当", "！この区分（４項目）から２つ以上の取組が選択されていません。",  "！この区分（４項目）から１つ以上の取組が選択されていません。")</f>
        <v>！この区分（４項目）から１つ以上の取組が選択されていません。</v>
      </c>
      <c r="AR136" s="634"/>
      <c r="AS136" s="634"/>
      <c r="AT136" s="634"/>
      <c r="AU136" s="634"/>
      <c r="AV136" s="634"/>
      <c r="AW136" s="634"/>
      <c r="AX136" s="634"/>
      <c r="AY136" s="634"/>
      <c r="AZ136" s="634"/>
      <c r="BA136" s="634"/>
      <c r="BB136" s="634"/>
      <c r="BC136" s="634"/>
      <c r="BD136" s="634"/>
      <c r="BE136" s="634"/>
    </row>
    <row r="137" spans="1:57" s="56" customFormat="1" ht="18" customHeight="1">
      <c r="A137" s="51"/>
      <c r="B137" s="631"/>
      <c r="C137" s="631"/>
      <c r="D137" s="631"/>
      <c r="E137" s="631"/>
      <c r="F137" s="262"/>
      <c r="G137" s="645" t="s">
        <v>180</v>
      </c>
      <c r="H137" s="645"/>
      <c r="I137" s="645"/>
      <c r="J137" s="645"/>
      <c r="K137" s="645"/>
      <c r="L137" s="645"/>
      <c r="M137" s="645"/>
      <c r="N137" s="645"/>
      <c r="O137" s="645"/>
      <c r="P137" s="645"/>
      <c r="Q137" s="645"/>
      <c r="R137" s="645"/>
      <c r="S137" s="645"/>
      <c r="T137" s="645"/>
      <c r="U137" s="645"/>
      <c r="V137" s="645"/>
      <c r="W137" s="645"/>
      <c r="X137" s="645"/>
      <c r="Y137" s="645"/>
      <c r="Z137" s="645"/>
      <c r="AA137" s="645"/>
      <c r="AB137" s="645"/>
      <c r="AC137" s="645"/>
      <c r="AD137" s="645"/>
      <c r="AE137" s="645"/>
      <c r="AF137" s="645"/>
      <c r="AG137" s="645"/>
      <c r="AH137" s="645"/>
      <c r="AI137" s="645"/>
      <c r="AJ137" s="645"/>
      <c r="AK137" s="263"/>
      <c r="AL137" s="55"/>
      <c r="AM137" s="206" t="b">
        <f>FALSE()</f>
        <v>0</v>
      </c>
      <c r="AN137" s="633"/>
      <c r="AO137" s="248"/>
      <c r="AP137" s="261"/>
      <c r="AQ137" s="634"/>
      <c r="AR137" s="634"/>
      <c r="AS137" s="634"/>
      <c r="AT137" s="634"/>
      <c r="AU137" s="634"/>
      <c r="AV137" s="634"/>
      <c r="AW137" s="634"/>
      <c r="AX137" s="634"/>
      <c r="AY137" s="634"/>
      <c r="AZ137" s="634"/>
      <c r="BA137" s="634"/>
      <c r="BB137" s="634"/>
      <c r="BC137" s="634"/>
      <c r="BD137" s="634"/>
      <c r="BE137" s="634"/>
    </row>
    <row r="138" spans="1:57" s="56" customFormat="1" ht="18" customHeight="1">
      <c r="A138" s="51"/>
      <c r="B138" s="631"/>
      <c r="C138" s="631"/>
      <c r="D138" s="631"/>
      <c r="E138" s="631"/>
      <c r="F138" s="262"/>
      <c r="G138" s="645" t="s">
        <v>181</v>
      </c>
      <c r="H138" s="645"/>
      <c r="I138" s="645"/>
      <c r="J138" s="645"/>
      <c r="K138" s="645"/>
      <c r="L138" s="645"/>
      <c r="M138" s="645"/>
      <c r="N138" s="645"/>
      <c r="O138" s="645"/>
      <c r="P138" s="645"/>
      <c r="Q138" s="645"/>
      <c r="R138" s="645"/>
      <c r="S138" s="645"/>
      <c r="T138" s="645"/>
      <c r="U138" s="645"/>
      <c r="V138" s="645"/>
      <c r="W138" s="645"/>
      <c r="X138" s="645"/>
      <c r="Y138" s="645"/>
      <c r="Z138" s="645"/>
      <c r="AA138" s="645"/>
      <c r="AB138" s="645"/>
      <c r="AC138" s="645"/>
      <c r="AD138" s="645"/>
      <c r="AE138" s="645"/>
      <c r="AF138" s="645"/>
      <c r="AG138" s="645"/>
      <c r="AH138" s="645"/>
      <c r="AI138" s="645"/>
      <c r="AJ138" s="645"/>
      <c r="AK138" s="263"/>
      <c r="AL138" s="51"/>
      <c r="AM138" s="206" t="b">
        <f>FALSE()</f>
        <v>0</v>
      </c>
      <c r="AN138" s="633"/>
      <c r="AO138" s="248"/>
      <c r="AP138" s="261"/>
      <c r="AQ138" s="634"/>
      <c r="AR138" s="634"/>
      <c r="AS138" s="634"/>
      <c r="AT138" s="634"/>
      <c r="AU138" s="634"/>
      <c r="AV138" s="634"/>
      <c r="AW138" s="634"/>
      <c r="AX138" s="634"/>
      <c r="AY138" s="634"/>
      <c r="AZ138" s="634"/>
      <c r="BA138" s="634"/>
      <c r="BB138" s="634"/>
      <c r="BC138" s="634"/>
      <c r="BD138" s="634"/>
      <c r="BE138" s="634"/>
    </row>
    <row r="139" spans="1:57" s="56" customFormat="1" ht="19.5" customHeight="1">
      <c r="A139" s="51"/>
      <c r="B139" s="631"/>
      <c r="C139" s="631"/>
      <c r="D139" s="631"/>
      <c r="E139" s="631"/>
      <c r="F139" s="210"/>
      <c r="G139" s="647" t="s">
        <v>182</v>
      </c>
      <c r="H139" s="647"/>
      <c r="I139" s="647"/>
      <c r="J139" s="647"/>
      <c r="K139" s="647"/>
      <c r="L139" s="647"/>
      <c r="M139" s="647"/>
      <c r="N139" s="647"/>
      <c r="O139" s="647"/>
      <c r="P139" s="647"/>
      <c r="Q139" s="647"/>
      <c r="R139" s="647"/>
      <c r="S139" s="647"/>
      <c r="T139" s="647"/>
      <c r="U139" s="647"/>
      <c r="V139" s="647"/>
      <c r="W139" s="647"/>
      <c r="X139" s="647"/>
      <c r="Y139" s="647"/>
      <c r="Z139" s="647"/>
      <c r="AA139" s="647"/>
      <c r="AB139" s="647"/>
      <c r="AC139" s="647"/>
      <c r="AD139" s="647"/>
      <c r="AE139" s="647"/>
      <c r="AF139" s="647"/>
      <c r="AG139" s="647"/>
      <c r="AH139" s="647"/>
      <c r="AI139" s="647"/>
      <c r="AJ139" s="647"/>
      <c r="AK139" s="271"/>
      <c r="AL139" s="55"/>
      <c r="AM139" s="206" t="b">
        <f>FALSE()</f>
        <v>0</v>
      </c>
      <c r="AN139" s="633"/>
      <c r="AO139" s="272"/>
      <c r="AP139" s="273"/>
      <c r="AQ139" s="634"/>
      <c r="AR139" s="634"/>
      <c r="AS139" s="634"/>
      <c r="AT139" s="634"/>
      <c r="AU139" s="634"/>
      <c r="AV139" s="634"/>
      <c r="AW139" s="634"/>
      <c r="AX139" s="634"/>
      <c r="AY139" s="634"/>
      <c r="AZ139" s="634"/>
      <c r="BA139" s="634"/>
      <c r="BB139" s="634"/>
      <c r="BC139" s="634"/>
      <c r="BD139" s="634"/>
      <c r="BE139" s="634"/>
    </row>
    <row r="140" spans="1:57" ht="9" customHeight="1">
      <c r="A140" s="51"/>
      <c r="B140" s="106"/>
      <c r="C140" s="106"/>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c r="AA140" s="106"/>
      <c r="AB140" s="106"/>
      <c r="AC140" s="106"/>
      <c r="AD140" s="106"/>
      <c r="AE140" s="106"/>
      <c r="AF140" s="106"/>
      <c r="AG140" s="106"/>
      <c r="AH140" s="106"/>
      <c r="AI140" s="106"/>
      <c r="AJ140" s="106"/>
      <c r="AK140" s="106"/>
      <c r="AL140" s="51"/>
      <c r="AM140" s="274"/>
      <c r="AN140" s="275"/>
      <c r="AO140" s="275"/>
      <c r="AP140" s="251"/>
      <c r="AQ140" s="251"/>
      <c r="AR140" s="251"/>
      <c r="AS140" s="251"/>
      <c r="AT140" s="276"/>
      <c r="AU140" s="276"/>
      <c r="AV140" s="276"/>
      <c r="AW140" s="276"/>
      <c r="AX140" s="276"/>
      <c r="AY140" s="251"/>
    </row>
    <row r="141" spans="1:57" ht="17.25" customHeight="1">
      <c r="A141" s="55"/>
      <c r="B141" s="277" t="s">
        <v>183</v>
      </c>
      <c r="C141" s="278"/>
      <c r="D141" s="278"/>
      <c r="E141" s="278"/>
      <c r="F141" s="278"/>
      <c r="G141" s="278"/>
      <c r="H141" s="278"/>
      <c r="I141" s="278"/>
      <c r="J141" s="278"/>
      <c r="K141" s="278"/>
      <c r="L141" s="278"/>
      <c r="M141" s="278"/>
      <c r="N141" s="278"/>
      <c r="O141" s="278"/>
      <c r="P141" s="278"/>
      <c r="Q141" s="278"/>
      <c r="R141" s="279"/>
      <c r="S141" s="279"/>
      <c r="T141" s="279"/>
      <c r="U141" s="279"/>
      <c r="V141" s="279"/>
      <c r="W141" s="279"/>
      <c r="X141" s="279"/>
      <c r="Y141" s="279"/>
      <c r="Z141" s="279"/>
      <c r="AA141" s="279"/>
      <c r="AB141" s="279"/>
      <c r="AC141" s="279"/>
      <c r="AD141" s="279"/>
      <c r="AE141" s="279"/>
      <c r="AF141" s="279"/>
      <c r="AG141" s="279"/>
      <c r="AH141" s="279"/>
      <c r="AI141" s="279"/>
      <c r="AJ141" s="280"/>
      <c r="AK141" s="94"/>
      <c r="AL141" s="51"/>
      <c r="AM141" s="16"/>
      <c r="AN141" s="16"/>
      <c r="AO141" s="16"/>
      <c r="AY141" s="62"/>
    </row>
    <row r="142" spans="1:57" s="56" customFormat="1" ht="39" customHeight="1">
      <c r="A142" s="55"/>
      <c r="B142" s="648"/>
      <c r="C142" s="648"/>
      <c r="D142" s="648"/>
      <c r="E142" s="648"/>
      <c r="F142" s="648"/>
      <c r="G142" s="648"/>
      <c r="H142" s="648"/>
      <c r="I142" s="648"/>
      <c r="J142" s="648"/>
      <c r="K142" s="648"/>
      <c r="L142" s="648"/>
      <c r="M142" s="648"/>
      <c r="N142" s="648"/>
      <c r="O142" s="648"/>
      <c r="P142" s="648"/>
      <c r="Q142" s="648"/>
      <c r="R142" s="648"/>
      <c r="S142" s="648"/>
      <c r="T142" s="648"/>
      <c r="U142" s="648"/>
      <c r="V142" s="648"/>
      <c r="W142" s="648"/>
      <c r="X142" s="648"/>
      <c r="Y142" s="648"/>
      <c r="Z142" s="648"/>
      <c r="AA142" s="648"/>
      <c r="AB142" s="648"/>
      <c r="AC142" s="648"/>
      <c r="AD142" s="648"/>
      <c r="AE142" s="648"/>
      <c r="AF142" s="648"/>
      <c r="AG142" s="648"/>
      <c r="AH142" s="648"/>
      <c r="AI142" s="648"/>
      <c r="AJ142" s="648"/>
      <c r="AK142" s="648"/>
      <c r="AL142" s="55"/>
      <c r="AM142" s="16"/>
      <c r="AN142" s="281"/>
      <c r="AO142" s="281"/>
      <c r="AP142" s="282"/>
      <c r="AQ142" s="282"/>
      <c r="AR142" s="282"/>
      <c r="AS142" s="282"/>
      <c r="AT142" s="282"/>
      <c r="AU142" s="282"/>
      <c r="AV142" s="282"/>
      <c r="AW142" s="282"/>
      <c r="AX142" s="282"/>
      <c r="AY142" s="282"/>
      <c r="AZ142" s="282"/>
      <c r="BA142" s="282"/>
    </row>
    <row r="143" spans="1:57" s="56" customFormat="1" ht="15.75" customHeight="1">
      <c r="A143" s="51"/>
      <c r="B143" s="283" t="s">
        <v>184</v>
      </c>
      <c r="C143" s="84" t="s">
        <v>185</v>
      </c>
      <c r="D143" s="70"/>
      <c r="E143" s="164"/>
      <c r="F143" s="70"/>
      <c r="G143" s="70"/>
      <c r="H143" s="164"/>
      <c r="I143" s="164"/>
      <c r="J143" s="164"/>
      <c r="K143" s="164"/>
      <c r="L143" s="164"/>
      <c r="M143" s="164"/>
      <c r="N143" s="164"/>
      <c r="O143" s="164"/>
      <c r="P143" s="164"/>
      <c r="Q143" s="164"/>
      <c r="R143" s="164"/>
      <c r="S143" s="164"/>
      <c r="T143" s="164"/>
      <c r="U143" s="164"/>
      <c r="V143" s="164"/>
      <c r="W143" s="164"/>
      <c r="X143" s="284"/>
      <c r="Y143" s="164"/>
      <c r="Z143" s="164"/>
      <c r="AA143" s="164"/>
      <c r="AB143" s="164"/>
      <c r="AC143" s="164"/>
      <c r="AD143" s="164"/>
      <c r="AE143" s="164"/>
      <c r="AF143" s="164"/>
      <c r="AG143" s="164"/>
      <c r="AH143" s="164"/>
      <c r="AI143" s="164"/>
      <c r="AJ143" s="164"/>
      <c r="AK143" s="71"/>
      <c r="AL143" s="55"/>
      <c r="AM143" s="16"/>
      <c r="AN143" s="219"/>
      <c r="AO143" s="219"/>
      <c r="AT143" s="61"/>
      <c r="AU143" s="61"/>
      <c r="AV143" s="61"/>
      <c r="AW143" s="61"/>
      <c r="AX143" s="61"/>
    </row>
    <row r="144" spans="1:57" ht="20.25" customHeight="1">
      <c r="A144" s="55"/>
      <c r="B144" s="155" t="s">
        <v>184</v>
      </c>
      <c r="C144" s="649" t="s">
        <v>186</v>
      </c>
      <c r="D144" s="649"/>
      <c r="E144" s="649"/>
      <c r="F144" s="649"/>
      <c r="G144" s="649"/>
      <c r="H144" s="649"/>
      <c r="I144" s="649"/>
      <c r="J144" s="649"/>
      <c r="K144" s="649"/>
      <c r="L144" s="649"/>
      <c r="M144" s="649"/>
      <c r="N144" s="649"/>
      <c r="O144" s="649"/>
      <c r="P144" s="649"/>
      <c r="Q144" s="649"/>
      <c r="R144" s="649"/>
      <c r="S144" s="649"/>
      <c r="T144" s="649"/>
      <c r="U144" s="649"/>
      <c r="V144" s="649"/>
      <c r="W144" s="649"/>
      <c r="X144" s="649"/>
      <c r="Y144" s="649"/>
      <c r="Z144" s="649"/>
      <c r="AA144" s="649"/>
      <c r="AB144" s="649"/>
      <c r="AC144" s="649"/>
      <c r="AD144" s="649"/>
      <c r="AE144" s="649"/>
      <c r="AF144" s="649"/>
      <c r="AG144" s="649"/>
      <c r="AH144" s="649"/>
      <c r="AI144" s="649"/>
      <c r="AJ144" s="649"/>
      <c r="AK144" s="649"/>
      <c r="AL144" s="51"/>
      <c r="AM144" s="16"/>
      <c r="AN144" s="16"/>
      <c r="AO144" s="16"/>
      <c r="AT144" s="62"/>
      <c r="AU144" s="62"/>
      <c r="AV144" s="62"/>
      <c r="AW144" s="62"/>
      <c r="AX144" s="62"/>
    </row>
    <row r="145" spans="1:53" s="56" customFormat="1" ht="16.5" customHeight="1">
      <c r="A145" s="51"/>
      <c r="B145" s="70"/>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85"/>
      <c r="AK145" s="285" t="str">
        <f>IF(H7="", "", IF(COUNTA(E149,H149,K149,T150,AA150)=5,"○","×"))</f>
        <v/>
      </c>
      <c r="AL145" s="55"/>
      <c r="AM145" s="16"/>
      <c r="AN145" s="281"/>
      <c r="AO145" s="281"/>
      <c r="AP145" s="282"/>
      <c r="AQ145" s="282"/>
      <c r="AR145" s="282"/>
      <c r="AS145" s="282"/>
      <c r="AT145" s="282"/>
      <c r="AU145" s="282"/>
      <c r="AV145" s="282"/>
      <c r="AW145" s="282"/>
      <c r="AX145" s="282"/>
      <c r="AY145" s="282"/>
      <c r="AZ145" s="282"/>
      <c r="BA145" s="282"/>
    </row>
    <row r="146" spans="1:53" ht="11.25" customHeight="1">
      <c r="A146" s="51"/>
      <c r="B146" s="286"/>
      <c r="C146" s="287"/>
      <c r="D146" s="287"/>
      <c r="E146" s="287"/>
      <c r="F146" s="287"/>
      <c r="G146" s="287"/>
      <c r="H146" s="287"/>
      <c r="I146" s="287"/>
      <c r="J146" s="287"/>
      <c r="K146" s="287"/>
      <c r="L146" s="287"/>
      <c r="M146" s="287"/>
      <c r="N146" s="287"/>
      <c r="O146" s="287"/>
      <c r="P146" s="287"/>
      <c r="Q146" s="287"/>
      <c r="R146" s="287"/>
      <c r="S146" s="287"/>
      <c r="T146" s="287"/>
      <c r="U146" s="287"/>
      <c r="V146" s="287"/>
      <c r="W146" s="287"/>
      <c r="X146" s="287"/>
      <c r="Y146" s="287"/>
      <c r="Z146" s="287"/>
      <c r="AA146" s="287"/>
      <c r="AB146" s="287"/>
      <c r="AC146" s="287"/>
      <c r="AD146" s="287"/>
      <c r="AE146" s="287"/>
      <c r="AF146" s="287"/>
      <c r="AG146" s="287"/>
      <c r="AH146" s="287"/>
      <c r="AI146" s="287"/>
      <c r="AJ146" s="287"/>
      <c r="AK146" s="288"/>
      <c r="AL146" s="51"/>
      <c r="AM146" s="16"/>
      <c r="AN146" s="16"/>
      <c r="AO146" s="16"/>
      <c r="AY146" s="62"/>
    </row>
    <row r="147" spans="1:53" ht="66" customHeight="1">
      <c r="A147" s="51"/>
      <c r="B147" s="289" t="s">
        <v>187</v>
      </c>
      <c r="C147" s="650" t="s">
        <v>188</v>
      </c>
      <c r="D147" s="650"/>
      <c r="E147" s="650"/>
      <c r="F147" s="650"/>
      <c r="G147" s="650"/>
      <c r="H147" s="650"/>
      <c r="I147" s="650"/>
      <c r="J147" s="650"/>
      <c r="K147" s="650"/>
      <c r="L147" s="650"/>
      <c r="M147" s="650"/>
      <c r="N147" s="650"/>
      <c r="O147" s="650"/>
      <c r="P147" s="650"/>
      <c r="Q147" s="650"/>
      <c r="R147" s="650"/>
      <c r="S147" s="650"/>
      <c r="T147" s="650"/>
      <c r="U147" s="650"/>
      <c r="V147" s="650"/>
      <c r="W147" s="650"/>
      <c r="X147" s="650"/>
      <c r="Y147" s="650"/>
      <c r="Z147" s="650"/>
      <c r="AA147" s="650"/>
      <c r="AB147" s="650"/>
      <c r="AC147" s="650"/>
      <c r="AD147" s="650"/>
      <c r="AE147" s="650"/>
      <c r="AF147" s="650"/>
      <c r="AG147" s="650"/>
      <c r="AH147" s="650"/>
      <c r="AI147" s="650"/>
      <c r="AJ147" s="650"/>
      <c r="AK147" s="290"/>
      <c r="AL147" s="51"/>
      <c r="AM147" s="16"/>
      <c r="AN147" s="16"/>
      <c r="AO147" s="16"/>
    </row>
    <row r="148" spans="1:53" ht="6" customHeight="1">
      <c r="A148" s="291"/>
      <c r="B148" s="289"/>
      <c r="C148" s="93"/>
      <c r="D148" s="292"/>
      <c r="E148" s="292"/>
      <c r="F148" s="292"/>
      <c r="G148" s="292"/>
      <c r="H148" s="292"/>
      <c r="I148" s="292"/>
      <c r="J148" s="292"/>
      <c r="K148" s="292"/>
      <c r="L148" s="292"/>
      <c r="M148" s="292"/>
      <c r="N148" s="292"/>
      <c r="O148" s="292"/>
      <c r="P148" s="292"/>
      <c r="Q148" s="292"/>
      <c r="R148" s="292"/>
      <c r="S148" s="292"/>
      <c r="T148" s="292"/>
      <c r="U148" s="292"/>
      <c r="V148" s="292"/>
      <c r="W148" s="292"/>
      <c r="X148" s="292"/>
      <c r="Y148" s="292"/>
      <c r="Z148" s="292"/>
      <c r="AA148" s="292"/>
      <c r="AB148" s="292"/>
      <c r="AC148" s="292"/>
      <c r="AD148" s="292"/>
      <c r="AE148" s="292"/>
      <c r="AF148" s="292"/>
      <c r="AG148" s="292"/>
      <c r="AH148" s="292"/>
      <c r="AI148" s="292"/>
      <c r="AJ148" s="292"/>
      <c r="AK148" s="290"/>
      <c r="AL148" s="51"/>
      <c r="AM148" s="16"/>
      <c r="AN148" s="16"/>
      <c r="AO148" s="16"/>
    </row>
    <row r="149" spans="1:53" s="298" customFormat="1" ht="19.5" customHeight="1">
      <c r="A149" s="291"/>
      <c r="B149" s="293"/>
      <c r="C149" s="294" t="s">
        <v>189</v>
      </c>
      <c r="D149" s="294"/>
      <c r="E149" s="651"/>
      <c r="F149" s="651"/>
      <c r="G149" s="294" t="s">
        <v>190</v>
      </c>
      <c r="H149" s="651"/>
      <c r="I149" s="651"/>
      <c r="J149" s="294" t="s">
        <v>191</v>
      </c>
      <c r="K149" s="651"/>
      <c r="L149" s="651"/>
      <c r="M149" s="294" t="s">
        <v>192</v>
      </c>
      <c r="N149" s="292"/>
      <c r="O149" s="652" t="s">
        <v>11</v>
      </c>
      <c r="P149" s="652"/>
      <c r="Q149" s="652"/>
      <c r="R149" s="653" t="str">
        <f>IF(H7="","",H7)</f>
        <v/>
      </c>
      <c r="S149" s="653"/>
      <c r="T149" s="653"/>
      <c r="U149" s="653"/>
      <c r="V149" s="653"/>
      <c r="W149" s="653"/>
      <c r="X149" s="653"/>
      <c r="Y149" s="653"/>
      <c r="Z149" s="653"/>
      <c r="AA149" s="653"/>
      <c r="AB149" s="653"/>
      <c r="AC149" s="653"/>
      <c r="AD149" s="653"/>
      <c r="AE149" s="653"/>
      <c r="AF149" s="653"/>
      <c r="AG149" s="653"/>
      <c r="AH149" s="653"/>
      <c r="AI149" s="653"/>
      <c r="AJ149" s="295"/>
      <c r="AK149" s="296"/>
      <c r="AL149" s="291"/>
      <c r="AM149" s="16"/>
      <c r="AN149" s="297"/>
      <c r="AO149" s="297"/>
    </row>
    <row r="150" spans="1:53" s="298" customFormat="1" ht="19.5" customHeight="1">
      <c r="A150" s="51"/>
      <c r="B150" s="293"/>
      <c r="C150" s="299"/>
      <c r="D150" s="294"/>
      <c r="E150" s="294"/>
      <c r="F150" s="294"/>
      <c r="G150" s="294"/>
      <c r="H150" s="294"/>
      <c r="I150" s="294"/>
      <c r="J150" s="294"/>
      <c r="K150" s="294"/>
      <c r="L150" s="294"/>
      <c r="M150" s="294"/>
      <c r="N150" s="294"/>
      <c r="O150" s="654" t="s">
        <v>193</v>
      </c>
      <c r="P150" s="654"/>
      <c r="Q150" s="654"/>
      <c r="R150" s="655" t="s">
        <v>21</v>
      </c>
      <c r="S150" s="655"/>
      <c r="T150" s="656" t="str">
        <f>IF(基本情報入力シート!M27="", "", 基本情報入力シート!M27)</f>
        <v/>
      </c>
      <c r="U150" s="656"/>
      <c r="V150" s="656"/>
      <c r="W150" s="656"/>
      <c r="X150" s="656"/>
      <c r="Y150" s="657" t="s">
        <v>22</v>
      </c>
      <c r="Z150" s="657"/>
      <c r="AA150" s="656" t="str">
        <f>IF(基本情報入力シート!M28="", "", 基本情報入力シート!M28)</f>
        <v/>
      </c>
      <c r="AB150" s="656"/>
      <c r="AC150" s="656"/>
      <c r="AD150" s="656"/>
      <c r="AE150" s="656"/>
      <c r="AF150" s="656"/>
      <c r="AG150" s="656"/>
      <c r="AH150" s="656"/>
      <c r="AI150" s="656"/>
      <c r="AJ150" s="299"/>
      <c r="AK150" s="300"/>
      <c r="AL150" s="291"/>
      <c r="AM150" s="16"/>
      <c r="AN150" s="297"/>
      <c r="AO150" s="297"/>
    </row>
    <row r="151" spans="1:53" ht="7.5" customHeight="1">
      <c r="A151" s="51"/>
      <c r="B151" s="301"/>
      <c r="C151" s="302"/>
      <c r="D151" s="303"/>
      <c r="E151" s="303"/>
      <c r="F151" s="303"/>
      <c r="G151" s="303"/>
      <c r="H151" s="303"/>
      <c r="I151" s="303"/>
      <c r="J151" s="303"/>
      <c r="K151" s="303"/>
      <c r="L151" s="303"/>
      <c r="M151" s="303"/>
      <c r="N151" s="303"/>
      <c r="O151" s="303"/>
      <c r="P151" s="303"/>
      <c r="Q151" s="303"/>
      <c r="R151" s="303"/>
      <c r="S151" s="303"/>
      <c r="T151" s="303"/>
      <c r="U151" s="303"/>
      <c r="V151" s="303"/>
      <c r="W151" s="303"/>
      <c r="X151" s="303"/>
      <c r="Y151" s="303"/>
      <c r="Z151" s="303"/>
      <c r="AA151" s="303"/>
      <c r="AB151" s="303"/>
      <c r="AC151" s="303"/>
      <c r="AD151" s="303"/>
      <c r="AE151" s="303"/>
      <c r="AF151" s="303"/>
      <c r="AG151" s="303"/>
      <c r="AH151" s="303"/>
      <c r="AI151" s="303"/>
      <c r="AJ151" s="303"/>
      <c r="AK151" s="304"/>
      <c r="AL151" s="305"/>
      <c r="AM151" s="16"/>
      <c r="AN151" s="16"/>
      <c r="AO151" s="16"/>
    </row>
    <row r="152" spans="1:53" ht="7.5" customHeight="1">
      <c r="A152" s="51"/>
      <c r="B152" s="52"/>
      <c r="C152" s="294"/>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1"/>
      <c r="AM152" s="16"/>
      <c r="AN152" s="16"/>
      <c r="AO152" s="16"/>
    </row>
    <row r="153" spans="1:53" ht="14.4">
      <c r="A153" s="51"/>
      <c r="B153" s="306" t="s">
        <v>194</v>
      </c>
      <c r="C153" s="307"/>
      <c r="D153" s="55"/>
      <c r="E153" s="55"/>
      <c r="F153" s="54" t="s">
        <v>195</v>
      </c>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16"/>
      <c r="AN153" s="16"/>
      <c r="AO153" s="16"/>
    </row>
    <row r="154" spans="1:53">
      <c r="A154" s="51"/>
      <c r="B154" s="283" t="s">
        <v>59</v>
      </c>
      <c r="C154" s="106" t="s">
        <v>196</v>
      </c>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16"/>
      <c r="AN154" s="16"/>
      <c r="AO154" s="16"/>
    </row>
    <row r="155" spans="1:53">
      <c r="A155" s="51"/>
      <c r="B155" s="283" t="s">
        <v>184</v>
      </c>
      <c r="C155" s="106" t="s">
        <v>197</v>
      </c>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c r="AD155" s="106"/>
      <c r="AE155" s="106"/>
      <c r="AF155" s="106"/>
      <c r="AG155" s="106"/>
      <c r="AH155" s="106"/>
      <c r="AI155" s="106"/>
      <c r="AJ155" s="106"/>
      <c r="AK155" s="106"/>
      <c r="AL155" s="51"/>
      <c r="AM155" s="16"/>
      <c r="AN155" s="16"/>
      <c r="AO155" s="16"/>
    </row>
    <row r="156" spans="1:53" ht="12" customHeight="1">
      <c r="A156" s="51"/>
      <c r="B156" s="54"/>
      <c r="C156" s="307"/>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16"/>
      <c r="AN156" s="16"/>
      <c r="AO156" s="16"/>
    </row>
    <row r="157" spans="1:53">
      <c r="A157" s="51"/>
      <c r="B157" s="658" t="s">
        <v>44</v>
      </c>
      <c r="C157" s="658"/>
      <c r="D157" s="658"/>
      <c r="E157" s="658"/>
      <c r="F157" s="658"/>
      <c r="G157" s="658"/>
      <c r="H157" s="658"/>
      <c r="I157" s="658"/>
      <c r="J157" s="658"/>
      <c r="K157" s="658"/>
      <c r="L157" s="658"/>
      <c r="M157" s="658"/>
      <c r="N157" s="658"/>
      <c r="O157" s="658"/>
      <c r="P157" s="658"/>
      <c r="Q157" s="658"/>
      <c r="R157" s="658"/>
      <c r="S157" s="658"/>
      <c r="T157" s="658"/>
      <c r="U157" s="658"/>
      <c r="V157" s="658"/>
      <c r="W157" s="658"/>
      <c r="X157" s="658"/>
      <c r="Y157" s="658"/>
      <c r="Z157" s="658"/>
      <c r="AA157" s="658"/>
      <c r="AB157" s="658"/>
      <c r="AC157" s="658"/>
      <c r="AD157" s="658"/>
      <c r="AE157" s="658"/>
      <c r="AF157" s="658"/>
      <c r="AG157" s="658"/>
      <c r="AH157" s="658"/>
      <c r="AI157" s="658"/>
      <c r="AJ157" s="658"/>
      <c r="AK157" s="658"/>
      <c r="AL157" s="51"/>
      <c r="AM157" s="16"/>
      <c r="AN157" s="16"/>
      <c r="AO157" s="16"/>
    </row>
    <row r="158" spans="1:53" ht="15" customHeight="1">
      <c r="A158" s="51"/>
      <c r="B158" s="308" t="s">
        <v>198</v>
      </c>
      <c r="C158" s="659" t="s">
        <v>199</v>
      </c>
      <c r="D158" s="659"/>
      <c r="E158" s="659"/>
      <c r="F158" s="659"/>
      <c r="G158" s="659"/>
      <c r="H158" s="659"/>
      <c r="I158" s="659"/>
      <c r="J158" s="659"/>
      <c r="K158" s="659"/>
      <c r="L158" s="659"/>
      <c r="M158" s="659"/>
      <c r="N158" s="659"/>
      <c r="O158" s="659"/>
      <c r="P158" s="659"/>
      <c r="Q158" s="659"/>
      <c r="R158" s="659"/>
      <c r="S158" s="659"/>
      <c r="T158" s="659"/>
      <c r="U158" s="659"/>
      <c r="V158" s="659"/>
      <c r="W158" s="659"/>
      <c r="X158" s="659"/>
      <c r="Y158" s="659"/>
      <c r="Z158" s="659"/>
      <c r="AA158" s="659"/>
      <c r="AB158" s="659"/>
      <c r="AC158" s="659"/>
      <c r="AD158" s="659"/>
      <c r="AE158" s="659"/>
      <c r="AF158" s="659"/>
      <c r="AG158" s="659"/>
      <c r="AH158" s="659"/>
      <c r="AI158" s="659"/>
      <c r="AJ158" s="659"/>
      <c r="AK158" s="309" t="str">
        <f>AE20</f>
        <v/>
      </c>
      <c r="AL158" s="51"/>
      <c r="AM158" s="16"/>
      <c r="AN158" s="16"/>
      <c r="AO158" s="16"/>
    </row>
    <row r="159" spans="1:53" ht="15" customHeight="1">
      <c r="A159" s="51"/>
      <c r="B159" s="310" t="s">
        <v>200</v>
      </c>
      <c r="C159" s="660" t="s">
        <v>201</v>
      </c>
      <c r="D159" s="660"/>
      <c r="E159" s="660"/>
      <c r="F159" s="660"/>
      <c r="G159" s="660"/>
      <c r="H159" s="660"/>
      <c r="I159" s="660"/>
      <c r="J159" s="660"/>
      <c r="K159" s="660"/>
      <c r="L159" s="660"/>
      <c r="M159" s="660"/>
      <c r="N159" s="660"/>
      <c r="O159" s="660"/>
      <c r="P159" s="660"/>
      <c r="Q159" s="660"/>
      <c r="R159" s="660"/>
      <c r="S159" s="660"/>
      <c r="T159" s="660"/>
      <c r="U159" s="660"/>
      <c r="V159" s="660"/>
      <c r="W159" s="660"/>
      <c r="X159" s="660"/>
      <c r="Y159" s="660"/>
      <c r="Z159" s="660"/>
      <c r="AA159" s="660"/>
      <c r="AB159" s="660"/>
      <c r="AC159" s="660"/>
      <c r="AD159" s="660"/>
      <c r="AE159" s="660"/>
      <c r="AF159" s="660"/>
      <c r="AG159" s="660"/>
      <c r="AH159" s="660"/>
      <c r="AI159" s="660"/>
      <c r="AJ159" s="660"/>
      <c r="AK159" s="309" t="str">
        <f>Y26</f>
        <v/>
      </c>
      <c r="AL159" s="51"/>
      <c r="AM159" s="16"/>
      <c r="AN159" s="16"/>
      <c r="AO159" s="16"/>
    </row>
    <row r="160" spans="1:53" ht="12" customHeight="1">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16"/>
      <c r="AN160" s="16"/>
      <c r="AO160" s="16"/>
    </row>
    <row r="161" spans="1:41" ht="13.5" customHeight="1">
      <c r="A161" s="51"/>
      <c r="B161" s="658" t="s">
        <v>80</v>
      </c>
      <c r="C161" s="658"/>
      <c r="D161" s="658"/>
      <c r="E161" s="658"/>
      <c r="F161" s="658"/>
      <c r="G161" s="658"/>
      <c r="H161" s="658"/>
      <c r="I161" s="658"/>
      <c r="J161" s="658"/>
      <c r="K161" s="658"/>
      <c r="L161" s="658"/>
      <c r="M161" s="658"/>
      <c r="N161" s="658"/>
      <c r="O161" s="658"/>
      <c r="P161" s="658"/>
      <c r="Q161" s="658"/>
      <c r="R161" s="658"/>
      <c r="S161" s="658"/>
      <c r="T161" s="658"/>
      <c r="U161" s="658"/>
      <c r="V161" s="658"/>
      <c r="W161" s="658"/>
      <c r="X161" s="658"/>
      <c r="Y161" s="658"/>
      <c r="Z161" s="658"/>
      <c r="AA161" s="658"/>
      <c r="AB161" s="658"/>
      <c r="AC161" s="658"/>
      <c r="AD161" s="658"/>
      <c r="AE161" s="658"/>
      <c r="AF161" s="658"/>
      <c r="AG161" s="658"/>
      <c r="AH161" s="658"/>
      <c r="AI161" s="658"/>
      <c r="AJ161" s="658"/>
      <c r="AK161" s="658"/>
      <c r="AL161" s="51"/>
      <c r="AM161" s="16"/>
      <c r="AN161" s="16"/>
      <c r="AO161" s="16"/>
    </row>
    <row r="162" spans="1:41" ht="15" customHeight="1">
      <c r="A162" s="51"/>
      <c r="B162" s="311" t="s">
        <v>198</v>
      </c>
      <c r="C162" s="661" t="s">
        <v>202</v>
      </c>
      <c r="D162" s="661"/>
      <c r="E162" s="661"/>
      <c r="F162" s="661"/>
      <c r="G162" s="661"/>
      <c r="H162" s="661"/>
      <c r="I162" s="661"/>
      <c r="J162" s="662" t="s">
        <v>203</v>
      </c>
      <c r="K162" s="662"/>
      <c r="L162" s="662"/>
      <c r="M162" s="662"/>
      <c r="N162" s="662"/>
      <c r="O162" s="662"/>
      <c r="P162" s="662"/>
      <c r="Q162" s="662"/>
      <c r="R162" s="662"/>
      <c r="S162" s="662"/>
      <c r="T162" s="662"/>
      <c r="U162" s="662"/>
      <c r="V162" s="662"/>
      <c r="W162" s="662"/>
      <c r="X162" s="662"/>
      <c r="Y162" s="662"/>
      <c r="Z162" s="662"/>
      <c r="AA162" s="662"/>
      <c r="AB162" s="662"/>
      <c r="AC162" s="662"/>
      <c r="AD162" s="662"/>
      <c r="AE162" s="662"/>
      <c r="AF162" s="662"/>
      <c r="AG162" s="662"/>
      <c r="AH162" s="662"/>
      <c r="AI162" s="662"/>
      <c r="AJ162" s="662"/>
      <c r="AK162" s="309" t="str">
        <f>IF(H7="", "", IF(AND(AA50="○", AK48="○"), "○", "×"))</f>
        <v/>
      </c>
      <c r="AL162" s="51"/>
      <c r="AM162" s="16"/>
      <c r="AN162" s="16"/>
      <c r="AO162" s="16"/>
    </row>
    <row r="163" spans="1:41" ht="15" customHeight="1">
      <c r="A163" s="51"/>
      <c r="B163" s="311" t="s">
        <v>200</v>
      </c>
      <c r="C163" s="663" t="s">
        <v>204</v>
      </c>
      <c r="D163" s="663"/>
      <c r="E163" s="663"/>
      <c r="F163" s="663"/>
      <c r="G163" s="663"/>
      <c r="H163" s="663"/>
      <c r="I163" s="663"/>
      <c r="J163" s="662" t="s">
        <v>205</v>
      </c>
      <c r="K163" s="662"/>
      <c r="L163" s="662"/>
      <c r="M163" s="662"/>
      <c r="N163" s="662"/>
      <c r="O163" s="662"/>
      <c r="P163" s="662"/>
      <c r="Q163" s="662"/>
      <c r="R163" s="662"/>
      <c r="S163" s="662"/>
      <c r="T163" s="662"/>
      <c r="U163" s="662"/>
      <c r="V163" s="662"/>
      <c r="W163" s="662"/>
      <c r="X163" s="662"/>
      <c r="Y163" s="662"/>
      <c r="Z163" s="662"/>
      <c r="AA163" s="662"/>
      <c r="AB163" s="662"/>
      <c r="AC163" s="662"/>
      <c r="AD163" s="662"/>
      <c r="AE163" s="662"/>
      <c r="AF163" s="662"/>
      <c r="AG163" s="662"/>
      <c r="AH163" s="662"/>
      <c r="AI163" s="662"/>
      <c r="AJ163" s="662"/>
      <c r="AK163" s="309" t="str">
        <f>IF(H7="", "", IF(AND(AK53="○", AH55="○"), "○", "×"))</f>
        <v/>
      </c>
      <c r="AL163" s="51"/>
      <c r="AM163" s="16"/>
      <c r="AN163" s="16"/>
      <c r="AO163" s="16"/>
    </row>
    <row r="164" spans="1:41" ht="15" customHeight="1">
      <c r="A164" s="51"/>
      <c r="B164" s="311" t="s">
        <v>206</v>
      </c>
      <c r="C164" s="664" t="s">
        <v>207</v>
      </c>
      <c r="D164" s="664"/>
      <c r="E164" s="664"/>
      <c r="F164" s="664"/>
      <c r="G164" s="664"/>
      <c r="H164" s="664"/>
      <c r="I164" s="664"/>
      <c r="J164" s="665" t="s">
        <v>208</v>
      </c>
      <c r="K164" s="665"/>
      <c r="L164" s="665"/>
      <c r="M164" s="665"/>
      <c r="N164" s="665"/>
      <c r="O164" s="665"/>
      <c r="P164" s="665"/>
      <c r="Q164" s="665"/>
      <c r="R164" s="665"/>
      <c r="S164" s="665"/>
      <c r="T164" s="665"/>
      <c r="U164" s="665"/>
      <c r="V164" s="665"/>
      <c r="W164" s="665"/>
      <c r="X164" s="665"/>
      <c r="Y164" s="665"/>
      <c r="Z164" s="665"/>
      <c r="AA164" s="665"/>
      <c r="AB164" s="665"/>
      <c r="AC164" s="665"/>
      <c r="AD164" s="665"/>
      <c r="AE164" s="665"/>
      <c r="AF164" s="665"/>
      <c r="AG164" s="665"/>
      <c r="AH164" s="665"/>
      <c r="AI164" s="665"/>
      <c r="AJ164" s="665"/>
      <c r="AK164" s="309" t="str">
        <f>IF(H7="", "", IF(AM60=TRUE(), "", IF(AND(T64="○", T70="○"), "○", "×")))</f>
        <v/>
      </c>
      <c r="AL164" s="51"/>
      <c r="AM164" s="16"/>
      <c r="AN164" s="16"/>
      <c r="AO164" s="16"/>
    </row>
    <row r="165" spans="1:41" ht="15" customHeight="1">
      <c r="A165" s="51"/>
      <c r="B165" s="311" t="s">
        <v>209</v>
      </c>
      <c r="C165" s="664" t="s">
        <v>210</v>
      </c>
      <c r="D165" s="664"/>
      <c r="E165" s="664"/>
      <c r="F165" s="664"/>
      <c r="G165" s="664"/>
      <c r="H165" s="664"/>
      <c r="I165" s="664"/>
      <c r="J165" s="665" t="s">
        <v>211</v>
      </c>
      <c r="K165" s="665"/>
      <c r="L165" s="665"/>
      <c r="M165" s="665"/>
      <c r="N165" s="665"/>
      <c r="O165" s="665"/>
      <c r="P165" s="665"/>
      <c r="Q165" s="665"/>
      <c r="R165" s="665"/>
      <c r="S165" s="665"/>
      <c r="T165" s="665"/>
      <c r="U165" s="665"/>
      <c r="V165" s="665"/>
      <c r="W165" s="665"/>
      <c r="X165" s="665"/>
      <c r="Y165" s="665"/>
      <c r="Z165" s="665"/>
      <c r="AA165" s="665"/>
      <c r="AB165" s="665"/>
      <c r="AC165" s="665"/>
      <c r="AD165" s="665"/>
      <c r="AE165" s="665"/>
      <c r="AF165" s="665"/>
      <c r="AG165" s="665"/>
      <c r="AH165" s="665"/>
      <c r="AI165" s="665"/>
      <c r="AJ165" s="665"/>
      <c r="AK165" s="309" t="str">
        <f>S82</f>
        <v/>
      </c>
      <c r="AL165" s="51"/>
      <c r="AM165" s="16"/>
      <c r="AN165" s="16"/>
      <c r="AO165" s="16"/>
    </row>
    <row r="166" spans="1:41" ht="30" customHeight="1">
      <c r="A166" s="51"/>
      <c r="B166" s="311" t="s">
        <v>212</v>
      </c>
      <c r="C166" s="664" t="s">
        <v>213</v>
      </c>
      <c r="D166" s="664"/>
      <c r="E166" s="664"/>
      <c r="F166" s="664"/>
      <c r="G166" s="664"/>
      <c r="H166" s="664"/>
      <c r="I166" s="664"/>
      <c r="J166" s="665" t="s">
        <v>214</v>
      </c>
      <c r="K166" s="665"/>
      <c r="L166" s="665"/>
      <c r="M166" s="665"/>
      <c r="N166" s="665"/>
      <c r="O166" s="665"/>
      <c r="P166" s="665"/>
      <c r="Q166" s="665"/>
      <c r="R166" s="665"/>
      <c r="S166" s="665"/>
      <c r="T166" s="665"/>
      <c r="U166" s="665"/>
      <c r="V166" s="665"/>
      <c r="W166" s="665"/>
      <c r="X166" s="665"/>
      <c r="Y166" s="665"/>
      <c r="Z166" s="665"/>
      <c r="AA166" s="665"/>
      <c r="AB166" s="665"/>
      <c r="AC166" s="665"/>
      <c r="AD166" s="665"/>
      <c r="AE166" s="665"/>
      <c r="AF166" s="665"/>
      <c r="AG166" s="665"/>
      <c r="AH166" s="665"/>
      <c r="AI166" s="665"/>
      <c r="AJ166" s="665"/>
      <c r="AK166" s="309" t="e">
        <f>IF(AND(S91="", S92=""), "", IF(OR(AND(S91="○", S92="○"), AND(OR(S91="×", S92="×"), AK94="○"), AND(S91="○", S92=""), AND(S91="", S92="○")), "○", "×"))</f>
        <v>#N/A</v>
      </c>
      <c r="AL166" s="51"/>
      <c r="AM166" s="16"/>
      <c r="AN166" s="16"/>
      <c r="AO166" s="16"/>
    </row>
    <row r="167" spans="1:41" ht="15" customHeight="1">
      <c r="A167" s="51"/>
      <c r="B167" s="312" t="s">
        <v>215</v>
      </c>
      <c r="C167" s="666" t="s">
        <v>216</v>
      </c>
      <c r="D167" s="666"/>
      <c r="E167" s="666"/>
      <c r="F167" s="666"/>
      <c r="G167" s="666"/>
      <c r="H167" s="666"/>
      <c r="I167" s="666"/>
      <c r="J167" s="667" t="s">
        <v>217</v>
      </c>
      <c r="K167" s="667"/>
      <c r="L167" s="667"/>
      <c r="M167" s="667"/>
      <c r="N167" s="667"/>
      <c r="O167" s="667"/>
      <c r="P167" s="667"/>
      <c r="Q167" s="667"/>
      <c r="R167" s="667"/>
      <c r="S167" s="667"/>
      <c r="T167" s="667"/>
      <c r="U167" s="667"/>
      <c r="V167" s="667"/>
      <c r="W167" s="667"/>
      <c r="X167" s="667"/>
      <c r="Y167" s="667"/>
      <c r="Z167" s="667"/>
      <c r="AA167" s="667"/>
      <c r="AB167" s="667"/>
      <c r="AC167" s="667"/>
      <c r="AD167" s="667"/>
      <c r="AE167" s="667"/>
      <c r="AF167" s="667"/>
      <c r="AG167" s="667"/>
      <c r="AH167" s="667"/>
      <c r="AI167" s="667"/>
      <c r="AJ167" s="667"/>
      <c r="AK167" s="313" t="str">
        <f>IF(H7="", "", IF(OR(AM102=TRUE(), AK103="○"), "○", "×"))</f>
        <v/>
      </c>
      <c r="AL167" s="51"/>
      <c r="AM167" s="16"/>
      <c r="AN167" s="16"/>
      <c r="AO167" s="16"/>
    </row>
    <row r="168" spans="1:41">
      <c r="B168" s="113"/>
      <c r="C168" s="113"/>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c r="AA168" s="113"/>
      <c r="AB168" s="113"/>
      <c r="AC168" s="113"/>
      <c r="AD168" s="113"/>
      <c r="AE168" s="113"/>
      <c r="AF168" s="113"/>
      <c r="AG168" s="113"/>
      <c r="AH168" s="113"/>
      <c r="AI168" s="113"/>
      <c r="AJ168" s="113"/>
      <c r="AK168" s="113"/>
      <c r="AM168" s="16"/>
      <c r="AN168" s="16"/>
      <c r="AO168" s="16"/>
    </row>
    <row r="169" spans="1:41">
      <c r="B169" s="314"/>
      <c r="C169" s="314"/>
      <c r="D169" s="314"/>
      <c r="E169" s="314"/>
      <c r="F169" s="314"/>
      <c r="G169" s="314"/>
      <c r="H169" s="314"/>
      <c r="I169" s="314"/>
      <c r="J169" s="314"/>
      <c r="K169" s="314"/>
      <c r="L169" s="314"/>
      <c r="M169" s="314"/>
      <c r="N169" s="314"/>
      <c r="O169" s="314"/>
      <c r="P169" s="314"/>
      <c r="Q169" s="314"/>
      <c r="R169" s="314"/>
      <c r="S169" s="314"/>
      <c r="T169" s="314"/>
      <c r="U169" s="314"/>
      <c r="V169" s="314"/>
      <c r="W169" s="314"/>
      <c r="X169" s="314"/>
      <c r="Y169" s="314"/>
      <c r="Z169" s="314"/>
      <c r="AA169" s="314"/>
      <c r="AB169" s="314"/>
      <c r="AC169" s="314"/>
      <c r="AD169" s="314"/>
      <c r="AE169" s="314"/>
      <c r="AF169" s="314"/>
      <c r="AG169" s="314"/>
      <c r="AH169" s="314"/>
      <c r="AI169" s="314"/>
      <c r="AJ169" s="314"/>
      <c r="AK169" s="314"/>
      <c r="AM169" s="16"/>
      <c r="AN169" s="16"/>
      <c r="AO169" s="16"/>
    </row>
    <row r="170" spans="1:41">
      <c r="B170" s="314"/>
      <c r="C170" s="314"/>
      <c r="D170" s="314"/>
      <c r="E170" s="314"/>
      <c r="F170" s="314"/>
      <c r="G170" s="314"/>
      <c r="H170" s="314"/>
      <c r="I170" s="314"/>
      <c r="J170" s="314"/>
      <c r="K170" s="314"/>
      <c r="L170" s="314"/>
      <c r="M170" s="314"/>
      <c r="N170" s="314"/>
      <c r="O170" s="314"/>
      <c r="P170" s="314"/>
      <c r="Q170" s="314"/>
      <c r="R170" s="314"/>
      <c r="S170" s="314"/>
      <c r="T170" s="314"/>
      <c r="U170" s="314"/>
      <c r="V170" s="314"/>
      <c r="W170" s="314"/>
      <c r="X170" s="314"/>
      <c r="Y170" s="314"/>
      <c r="Z170" s="314"/>
      <c r="AA170" s="314"/>
      <c r="AB170" s="314"/>
      <c r="AC170" s="314"/>
      <c r="AD170" s="314"/>
      <c r="AE170" s="314"/>
      <c r="AF170" s="314"/>
      <c r="AG170" s="314"/>
      <c r="AH170" s="314"/>
      <c r="AI170" s="314"/>
      <c r="AJ170" s="314"/>
      <c r="AK170" s="314"/>
      <c r="AM170" s="16"/>
      <c r="AN170" s="16"/>
      <c r="AO170" s="16"/>
    </row>
    <row r="171" spans="1:41">
      <c r="B171" s="314"/>
      <c r="C171" s="314"/>
      <c r="D171" s="314"/>
      <c r="E171" s="314"/>
      <c r="F171" s="314"/>
      <c r="G171" s="314"/>
      <c r="H171" s="314"/>
      <c r="I171" s="314"/>
      <c r="J171" s="314"/>
      <c r="K171" s="314"/>
      <c r="L171" s="314"/>
      <c r="M171" s="314"/>
      <c r="N171" s="314"/>
      <c r="O171" s="314"/>
      <c r="P171" s="314"/>
      <c r="Q171" s="314"/>
      <c r="R171" s="314"/>
      <c r="S171" s="314"/>
      <c r="T171" s="314"/>
      <c r="U171" s="314"/>
      <c r="V171" s="314"/>
      <c r="W171" s="314"/>
      <c r="X171" s="314"/>
      <c r="Y171" s="314"/>
      <c r="Z171" s="314"/>
      <c r="AA171" s="314"/>
      <c r="AB171" s="314"/>
      <c r="AC171" s="314"/>
      <c r="AD171" s="314"/>
      <c r="AE171" s="314"/>
      <c r="AF171" s="314"/>
      <c r="AG171" s="314"/>
      <c r="AH171" s="314"/>
      <c r="AI171" s="314"/>
      <c r="AJ171" s="314"/>
      <c r="AK171" s="314"/>
      <c r="AM171" s="16"/>
      <c r="AN171" s="16"/>
      <c r="AO171" s="16"/>
    </row>
    <row r="172" spans="1:41">
      <c r="B172" s="314"/>
      <c r="C172" s="314"/>
      <c r="D172" s="314"/>
      <c r="E172" s="314"/>
      <c r="F172" s="314"/>
      <c r="G172" s="314"/>
      <c r="H172" s="314"/>
      <c r="I172" s="314"/>
      <c r="J172" s="314"/>
      <c r="K172" s="314"/>
      <c r="L172" s="314"/>
      <c r="M172" s="314"/>
      <c r="N172" s="314"/>
      <c r="O172" s="314"/>
      <c r="P172" s="314"/>
      <c r="Q172" s="314"/>
      <c r="R172" s="314"/>
      <c r="S172" s="314"/>
      <c r="T172" s="314"/>
      <c r="U172" s="314"/>
      <c r="V172" s="314"/>
      <c r="W172" s="314"/>
      <c r="X172" s="314"/>
      <c r="Y172" s="314"/>
      <c r="Z172" s="314"/>
      <c r="AA172" s="314"/>
      <c r="AB172" s="314"/>
      <c r="AC172" s="314"/>
      <c r="AD172" s="314"/>
      <c r="AE172" s="314"/>
      <c r="AF172" s="314"/>
      <c r="AG172" s="314"/>
      <c r="AH172" s="314"/>
      <c r="AI172" s="314"/>
      <c r="AJ172" s="314"/>
      <c r="AK172" s="314"/>
      <c r="AM172" s="16"/>
      <c r="AN172" s="16"/>
      <c r="AO172" s="16"/>
    </row>
    <row r="173" spans="1:41">
      <c r="B173" s="314"/>
      <c r="C173" s="314"/>
      <c r="D173" s="314"/>
      <c r="E173" s="314"/>
      <c r="F173" s="314"/>
      <c r="G173" s="314"/>
      <c r="H173" s="314"/>
      <c r="I173" s="314"/>
      <c r="J173" s="314"/>
      <c r="K173" s="314"/>
      <c r="L173" s="314"/>
      <c r="M173" s="314"/>
      <c r="N173" s="314"/>
      <c r="O173" s="314"/>
      <c r="P173" s="314"/>
      <c r="Q173" s="314"/>
      <c r="R173" s="314"/>
      <c r="S173" s="314"/>
      <c r="T173" s="314"/>
      <c r="U173" s="314"/>
      <c r="V173" s="314"/>
      <c r="W173" s="314"/>
      <c r="X173" s="314"/>
      <c r="Y173" s="314"/>
      <c r="Z173" s="314"/>
      <c r="AA173" s="314"/>
      <c r="AB173" s="314"/>
      <c r="AC173" s="314"/>
      <c r="AD173" s="314"/>
      <c r="AE173" s="314"/>
      <c r="AF173" s="314"/>
      <c r="AG173" s="314"/>
      <c r="AH173" s="314"/>
      <c r="AI173" s="314"/>
      <c r="AJ173" s="314"/>
      <c r="AK173" s="314"/>
      <c r="AM173" s="16"/>
      <c r="AN173" s="16"/>
      <c r="AO173" s="16"/>
    </row>
    <row r="174" spans="1:41">
      <c r="B174" s="314"/>
      <c r="C174" s="314"/>
      <c r="D174" s="314"/>
      <c r="E174" s="314"/>
      <c r="F174" s="314"/>
      <c r="G174" s="314"/>
      <c r="H174" s="314"/>
      <c r="I174" s="314"/>
      <c r="J174" s="314"/>
      <c r="K174" s="314"/>
      <c r="L174" s="314"/>
      <c r="M174" s="314"/>
      <c r="N174" s="314"/>
      <c r="O174" s="314"/>
      <c r="P174" s="314"/>
      <c r="Q174" s="314"/>
      <c r="R174" s="314"/>
      <c r="S174" s="314"/>
      <c r="T174" s="314"/>
      <c r="U174" s="314"/>
      <c r="V174" s="314"/>
      <c r="W174" s="314"/>
      <c r="X174" s="314"/>
      <c r="Y174" s="314"/>
      <c r="Z174" s="314"/>
      <c r="AA174" s="314"/>
      <c r="AB174" s="314"/>
      <c r="AC174" s="314"/>
      <c r="AD174" s="314"/>
      <c r="AE174" s="314"/>
      <c r="AF174" s="314"/>
      <c r="AG174" s="314"/>
      <c r="AH174" s="314"/>
      <c r="AI174" s="314"/>
      <c r="AJ174" s="314"/>
      <c r="AK174" s="314"/>
      <c r="AM174" s="16"/>
      <c r="AN174" s="16"/>
      <c r="AO174" s="16"/>
    </row>
    <row r="175" spans="1:41">
      <c r="B175" s="314"/>
      <c r="C175" s="314"/>
      <c r="D175" s="314"/>
      <c r="E175" s="314"/>
      <c r="F175" s="314"/>
      <c r="G175" s="314"/>
      <c r="H175" s="314"/>
      <c r="I175" s="314"/>
      <c r="J175" s="314"/>
      <c r="K175" s="314"/>
      <c r="L175" s="314"/>
      <c r="M175" s="314"/>
      <c r="N175" s="314"/>
      <c r="O175" s="314"/>
      <c r="P175" s="314"/>
      <c r="Q175" s="314"/>
      <c r="R175" s="314"/>
      <c r="S175" s="314"/>
      <c r="T175" s="314"/>
      <c r="U175" s="314"/>
      <c r="V175" s="314"/>
      <c r="W175" s="314"/>
      <c r="X175" s="314"/>
      <c r="Y175" s="314"/>
      <c r="Z175" s="314"/>
      <c r="AA175" s="314"/>
      <c r="AB175" s="314"/>
      <c r="AC175" s="314"/>
      <c r="AD175" s="314"/>
      <c r="AE175" s="314"/>
      <c r="AF175" s="314"/>
      <c r="AG175" s="314"/>
      <c r="AH175" s="314"/>
      <c r="AI175" s="314"/>
      <c r="AJ175" s="314"/>
      <c r="AK175" s="314"/>
      <c r="AM175" s="16"/>
      <c r="AN175" s="16"/>
      <c r="AO175" s="16"/>
    </row>
    <row r="176" spans="1:41">
      <c r="B176" s="314"/>
      <c r="C176" s="314"/>
      <c r="D176" s="314"/>
      <c r="E176" s="314"/>
      <c r="F176" s="314"/>
      <c r="G176" s="314"/>
      <c r="H176" s="314"/>
      <c r="I176" s="314"/>
      <c r="J176" s="314"/>
      <c r="K176" s="314"/>
      <c r="L176" s="314"/>
      <c r="M176" s="314"/>
      <c r="N176" s="314"/>
      <c r="O176" s="314"/>
      <c r="P176" s="314"/>
      <c r="Q176" s="314"/>
      <c r="R176" s="314"/>
      <c r="S176" s="314"/>
      <c r="T176" s="314"/>
      <c r="U176" s="314"/>
      <c r="V176" s="314"/>
      <c r="W176" s="314"/>
      <c r="X176" s="314"/>
      <c r="Y176" s="314"/>
      <c r="Z176" s="314"/>
      <c r="AA176" s="314"/>
      <c r="AB176" s="314"/>
      <c r="AC176" s="314"/>
      <c r="AD176" s="314"/>
      <c r="AE176" s="314"/>
      <c r="AF176" s="314"/>
      <c r="AG176" s="314"/>
      <c r="AH176" s="314"/>
      <c r="AI176" s="314"/>
      <c r="AJ176" s="314"/>
      <c r="AK176" s="314"/>
      <c r="AM176" s="16"/>
      <c r="AN176" s="16"/>
      <c r="AO176" s="16"/>
    </row>
    <row r="177" spans="2:37">
      <c r="B177" s="314"/>
      <c r="C177" s="314"/>
      <c r="D177" s="314"/>
      <c r="E177" s="314"/>
      <c r="F177" s="314"/>
      <c r="G177" s="314"/>
      <c r="H177" s="314"/>
      <c r="I177" s="314"/>
      <c r="J177" s="314"/>
      <c r="K177" s="314"/>
      <c r="L177" s="314"/>
      <c r="M177" s="314"/>
      <c r="N177" s="314"/>
      <c r="O177" s="314"/>
      <c r="P177" s="314"/>
      <c r="Q177" s="314"/>
      <c r="R177" s="314"/>
      <c r="S177" s="314"/>
      <c r="T177" s="314"/>
      <c r="U177" s="314"/>
      <c r="V177" s="314"/>
      <c r="W177" s="314"/>
      <c r="X177" s="314"/>
      <c r="Y177" s="314"/>
      <c r="Z177" s="314"/>
      <c r="AA177" s="314"/>
      <c r="AB177" s="314"/>
      <c r="AC177" s="314"/>
      <c r="AD177" s="314"/>
      <c r="AE177" s="314"/>
      <c r="AF177" s="314"/>
      <c r="AG177" s="314"/>
      <c r="AH177" s="314"/>
      <c r="AI177" s="314"/>
      <c r="AJ177" s="314"/>
      <c r="AK177" s="314"/>
    </row>
    <row r="178" spans="2:37">
      <c r="B178" s="314"/>
      <c r="C178" s="314"/>
      <c r="D178" s="314"/>
      <c r="E178" s="314"/>
      <c r="F178" s="314"/>
      <c r="G178" s="314"/>
      <c r="H178" s="314"/>
      <c r="I178" s="314"/>
      <c r="J178" s="314"/>
      <c r="K178" s="314"/>
      <c r="L178" s="314"/>
      <c r="M178" s="314"/>
      <c r="N178" s="314"/>
      <c r="O178" s="314"/>
      <c r="P178" s="314"/>
      <c r="Q178" s="314"/>
      <c r="R178" s="314"/>
      <c r="S178" s="314"/>
      <c r="T178" s="314"/>
      <c r="U178" s="314"/>
      <c r="V178" s="314"/>
      <c r="W178" s="314"/>
      <c r="X178" s="314"/>
      <c r="Y178" s="314"/>
      <c r="Z178" s="314"/>
      <c r="AA178" s="314"/>
      <c r="AB178" s="314"/>
      <c r="AC178" s="314"/>
      <c r="AD178" s="314"/>
      <c r="AE178" s="314"/>
      <c r="AF178" s="314"/>
      <c r="AG178" s="314"/>
      <c r="AH178" s="314"/>
      <c r="AI178" s="314"/>
      <c r="AJ178" s="314"/>
      <c r="AK178" s="314"/>
    </row>
    <row r="179" spans="2:37">
      <c r="B179" s="314"/>
      <c r="C179" s="314"/>
      <c r="D179" s="314"/>
      <c r="E179" s="314"/>
      <c r="F179" s="314"/>
      <c r="G179" s="314"/>
      <c r="H179" s="314"/>
      <c r="I179" s="314"/>
      <c r="J179" s="314"/>
      <c r="K179" s="314"/>
      <c r="L179" s="314"/>
      <c r="M179" s="314"/>
      <c r="N179" s="314"/>
      <c r="O179" s="314"/>
      <c r="P179" s="314"/>
      <c r="Q179" s="314"/>
      <c r="R179" s="314"/>
      <c r="S179" s="314"/>
      <c r="T179" s="314"/>
      <c r="U179" s="314"/>
      <c r="V179" s="314"/>
      <c r="W179" s="314"/>
      <c r="X179" s="314"/>
      <c r="Y179" s="314"/>
      <c r="Z179" s="314"/>
      <c r="AA179" s="314"/>
      <c r="AB179" s="314"/>
      <c r="AC179" s="314"/>
      <c r="AD179" s="314"/>
      <c r="AE179" s="314"/>
      <c r="AF179" s="314"/>
      <c r="AG179" s="314"/>
      <c r="AH179" s="314"/>
      <c r="AI179" s="314"/>
      <c r="AJ179" s="314"/>
      <c r="AK179" s="314"/>
    </row>
    <row r="180" spans="2:37">
      <c r="B180" s="314"/>
      <c r="C180" s="314"/>
      <c r="D180" s="314"/>
      <c r="E180" s="314"/>
      <c r="F180" s="314"/>
      <c r="G180" s="314"/>
      <c r="H180" s="314"/>
      <c r="I180" s="314"/>
      <c r="J180" s="314"/>
      <c r="K180" s="314"/>
      <c r="L180" s="314"/>
      <c r="M180" s="314"/>
      <c r="N180" s="314"/>
      <c r="O180" s="314"/>
      <c r="P180" s="314"/>
      <c r="Q180" s="314"/>
      <c r="R180" s="314"/>
      <c r="S180" s="314"/>
      <c r="T180" s="314"/>
      <c r="U180" s="314"/>
      <c r="V180" s="314"/>
      <c r="W180" s="314"/>
      <c r="X180" s="314"/>
      <c r="Y180" s="314"/>
      <c r="Z180" s="314"/>
      <c r="AA180" s="314"/>
      <c r="AB180" s="314"/>
      <c r="AC180" s="314"/>
      <c r="AD180" s="314"/>
      <c r="AE180" s="314"/>
      <c r="AF180" s="314"/>
      <c r="AG180" s="314"/>
      <c r="AH180" s="314"/>
      <c r="AI180" s="314"/>
      <c r="AJ180" s="314"/>
      <c r="AK180" s="314"/>
    </row>
    <row r="181" spans="2:37">
      <c r="B181" s="314"/>
      <c r="C181" s="314"/>
      <c r="D181" s="314"/>
      <c r="E181" s="314"/>
      <c r="F181" s="314"/>
      <c r="G181" s="314"/>
      <c r="H181" s="314"/>
      <c r="I181" s="314"/>
      <c r="J181" s="314"/>
      <c r="K181" s="314"/>
      <c r="L181" s="314"/>
      <c r="M181" s="314"/>
      <c r="N181" s="314"/>
      <c r="O181" s="314"/>
      <c r="P181" s="314"/>
      <c r="Q181" s="314"/>
      <c r="R181" s="314"/>
      <c r="S181" s="314"/>
      <c r="T181" s="314"/>
      <c r="U181" s="314"/>
      <c r="V181" s="314"/>
      <c r="W181" s="314"/>
      <c r="X181" s="314"/>
      <c r="Y181" s="314"/>
      <c r="Z181" s="314"/>
      <c r="AA181" s="314"/>
      <c r="AB181" s="314"/>
      <c r="AC181" s="314"/>
      <c r="AD181" s="314"/>
      <c r="AE181" s="314"/>
      <c r="AF181" s="314"/>
      <c r="AG181" s="314"/>
      <c r="AH181" s="314"/>
      <c r="AI181" s="314"/>
      <c r="AJ181" s="314"/>
      <c r="AK181" s="314"/>
    </row>
    <row r="182" spans="2:37">
      <c r="C182" s="314"/>
    </row>
  </sheetData>
  <sheetProtection algorithmName="SHA-512" hashValue="4sdr++DpLYI7+iDfYpN97A41G1I+N/kMeDzTAr760FCqLYzVK73OsQqN9mmkpXX4DCjM6uGZHU8sg2elS8Q51Q==" saltValue="sciQ6V42BdY34WkdfcZkTQ==" spinCount="100000" sheet="1" formatCells="0" formatColumns="0" formatRows="0"/>
  <mergeCells count="208">
    <mergeCell ref="C165:I165"/>
    <mergeCell ref="J165:AJ165"/>
    <mergeCell ref="C166:I166"/>
    <mergeCell ref="J166:AJ166"/>
    <mergeCell ref="C167:I167"/>
    <mergeCell ref="J167:AJ167"/>
    <mergeCell ref="B157:AK157"/>
    <mergeCell ref="C158:AJ158"/>
    <mergeCell ref="C159:AJ159"/>
    <mergeCell ref="B161:AK161"/>
    <mergeCell ref="C162:I162"/>
    <mergeCell ref="J162:AJ162"/>
    <mergeCell ref="C163:I163"/>
    <mergeCell ref="J163:AJ163"/>
    <mergeCell ref="C164:I164"/>
    <mergeCell ref="J164:AJ164"/>
    <mergeCell ref="C147:AJ147"/>
    <mergeCell ref="E149:F149"/>
    <mergeCell ref="H149:I149"/>
    <mergeCell ref="K149:L149"/>
    <mergeCell ref="O149:Q149"/>
    <mergeCell ref="R149:AI149"/>
    <mergeCell ref="O150:Q150"/>
    <mergeCell ref="R150:S150"/>
    <mergeCell ref="T150:X150"/>
    <mergeCell ref="Y150:Z150"/>
    <mergeCell ref="AA150:AI150"/>
    <mergeCell ref="B136:E139"/>
    <mergeCell ref="G136:AK136"/>
    <mergeCell ref="AN136:AN139"/>
    <mergeCell ref="AQ136:BE139"/>
    <mergeCell ref="G137:AJ137"/>
    <mergeCell ref="G138:AJ138"/>
    <mergeCell ref="G139:AJ139"/>
    <mergeCell ref="B142:AK142"/>
    <mergeCell ref="C144:AK144"/>
    <mergeCell ref="B128:E135"/>
    <mergeCell ref="G128:AK128"/>
    <mergeCell ref="AN128:AN135"/>
    <mergeCell ref="AQ128:BE128"/>
    <mergeCell ref="G129:AJ129"/>
    <mergeCell ref="AQ129:BE135"/>
    <mergeCell ref="G130:AK130"/>
    <mergeCell ref="G131:AJ131"/>
    <mergeCell ref="G132:AK132"/>
    <mergeCell ref="G133:AK133"/>
    <mergeCell ref="G134:AK134"/>
    <mergeCell ref="G135:AK135"/>
    <mergeCell ref="B120:E123"/>
    <mergeCell ref="G120:AJ120"/>
    <mergeCell ref="AN120:AN123"/>
    <mergeCell ref="AQ120:BE123"/>
    <mergeCell ref="G121:AK121"/>
    <mergeCell ref="G122:AK122"/>
    <mergeCell ref="G123:AK123"/>
    <mergeCell ref="B124:E127"/>
    <mergeCell ref="G124:AK124"/>
    <mergeCell ref="AN124:AN127"/>
    <mergeCell ref="AQ124:BE127"/>
    <mergeCell ref="G125:AK125"/>
    <mergeCell ref="G126:AK126"/>
    <mergeCell ref="G127:AK127"/>
    <mergeCell ref="AN112:AN115"/>
    <mergeCell ref="AQ112:BE115"/>
    <mergeCell ref="G113:AJ113"/>
    <mergeCell ref="G114:AK114"/>
    <mergeCell ref="G115:AJ115"/>
    <mergeCell ref="B116:E119"/>
    <mergeCell ref="G116:AK116"/>
    <mergeCell ref="AN116:AN119"/>
    <mergeCell ref="AQ116:BE119"/>
    <mergeCell ref="G117:AJ117"/>
    <mergeCell ref="G118:AJ118"/>
    <mergeCell ref="G119:AK119"/>
    <mergeCell ref="B102:AJ102"/>
    <mergeCell ref="B103:AJ103"/>
    <mergeCell ref="AI105:AK105"/>
    <mergeCell ref="C106:AK106"/>
    <mergeCell ref="AI108:AK108"/>
    <mergeCell ref="C109:AK109"/>
    <mergeCell ref="B111:E111"/>
    <mergeCell ref="F111:AK111"/>
    <mergeCell ref="B112:E115"/>
    <mergeCell ref="G112:AK112"/>
    <mergeCell ref="C87:AK87"/>
    <mergeCell ref="B89:AK89"/>
    <mergeCell ref="B91:Q91"/>
    <mergeCell ref="T91:AF91"/>
    <mergeCell ref="B92:Q92"/>
    <mergeCell ref="T92:AF92"/>
    <mergeCell ref="AQ95:BE95"/>
    <mergeCell ref="D98:AI98"/>
    <mergeCell ref="G99:AJ99"/>
    <mergeCell ref="AQ99:BE99"/>
    <mergeCell ref="C80:W80"/>
    <mergeCell ref="B82:C82"/>
    <mergeCell ref="D82:Q82"/>
    <mergeCell ref="C83:AK83"/>
    <mergeCell ref="B84:B86"/>
    <mergeCell ref="C84:F86"/>
    <mergeCell ref="I84:AK84"/>
    <mergeCell ref="I85:AK85"/>
    <mergeCell ref="I86:AK86"/>
    <mergeCell ref="B71:B75"/>
    <mergeCell ref="D71:AK71"/>
    <mergeCell ref="C72:C75"/>
    <mergeCell ref="D72:G75"/>
    <mergeCell ref="H72:H73"/>
    <mergeCell ref="I72:I73"/>
    <mergeCell ref="J72:AK72"/>
    <mergeCell ref="J73:AK73"/>
    <mergeCell ref="AQ73:BE73"/>
    <mergeCell ref="H74:H75"/>
    <mergeCell ref="I74:I75"/>
    <mergeCell ref="S74:AK74"/>
    <mergeCell ref="J75:AK75"/>
    <mergeCell ref="AQ75:BE75"/>
    <mergeCell ref="B60:C60"/>
    <mergeCell ref="D60:Z60"/>
    <mergeCell ref="AI60:AK60"/>
    <mergeCell ref="C63:T63"/>
    <mergeCell ref="C64:D64"/>
    <mergeCell ref="E64:R64"/>
    <mergeCell ref="C69:R69"/>
    <mergeCell ref="C70:D70"/>
    <mergeCell ref="E70:R70"/>
    <mergeCell ref="B54:S54"/>
    <mergeCell ref="T54:X54"/>
    <mergeCell ref="AQ54:BE54"/>
    <mergeCell ref="B55:S55"/>
    <mergeCell ref="T55:X55"/>
    <mergeCell ref="AB55:AD55"/>
    <mergeCell ref="AQ55:BE55"/>
    <mergeCell ref="C56:S56"/>
    <mergeCell ref="T56:X56"/>
    <mergeCell ref="B46:AK46"/>
    <mergeCell ref="B47:AK47"/>
    <mergeCell ref="B48:AJ48"/>
    <mergeCell ref="B49:S49"/>
    <mergeCell ref="T49:X49"/>
    <mergeCell ref="B50:S50"/>
    <mergeCell ref="T50:X50"/>
    <mergeCell ref="B52:AK52"/>
    <mergeCell ref="B53:AJ53"/>
    <mergeCell ref="C37:AK37"/>
    <mergeCell ref="C38:AK38"/>
    <mergeCell ref="C39:AK39"/>
    <mergeCell ref="B41:AK41"/>
    <mergeCell ref="C42:AK42"/>
    <mergeCell ref="B43:E43"/>
    <mergeCell ref="F43:AK43"/>
    <mergeCell ref="AQ43:BE44"/>
    <mergeCell ref="B44:E44"/>
    <mergeCell ref="F44:AK44"/>
    <mergeCell ref="B31:B34"/>
    <mergeCell ref="C31:P31"/>
    <mergeCell ref="Q31:V31"/>
    <mergeCell ref="C32:P32"/>
    <mergeCell ref="Q32:V32"/>
    <mergeCell ref="C33:P33"/>
    <mergeCell ref="Q33:V33"/>
    <mergeCell ref="C34:P34"/>
    <mergeCell ref="Q34:V34"/>
    <mergeCell ref="C23:AK23"/>
    <mergeCell ref="C26:P26"/>
    <mergeCell ref="Q26:V26"/>
    <mergeCell ref="Y26:Y30"/>
    <mergeCell ref="AQ26:BE30"/>
    <mergeCell ref="B27:B28"/>
    <mergeCell ref="C27:P27"/>
    <mergeCell ref="Q27:V27"/>
    <mergeCell ref="C28:P28"/>
    <mergeCell ref="Q28:V28"/>
    <mergeCell ref="C29:P29"/>
    <mergeCell ref="Q29:V29"/>
    <mergeCell ref="C30:P30"/>
    <mergeCell ref="Q30:V30"/>
    <mergeCell ref="B17:AC17"/>
    <mergeCell ref="C18:V18"/>
    <mergeCell ref="W18:AB18"/>
    <mergeCell ref="C19:V19"/>
    <mergeCell ref="W19:AB19"/>
    <mergeCell ref="C20:V20"/>
    <mergeCell ref="W20:AB20"/>
    <mergeCell ref="AE20:AE21"/>
    <mergeCell ref="AQ20:BE20"/>
    <mergeCell ref="C21:V21"/>
    <mergeCell ref="W21:AB21"/>
    <mergeCell ref="B11:G11"/>
    <mergeCell ref="H11:AK11"/>
    <mergeCell ref="B12:G12"/>
    <mergeCell ref="H12:AK12"/>
    <mergeCell ref="B13:G13"/>
    <mergeCell ref="H13:K13"/>
    <mergeCell ref="L13:U13"/>
    <mergeCell ref="V13:Y13"/>
    <mergeCell ref="Z13:AK13"/>
    <mergeCell ref="Z1:AC1"/>
    <mergeCell ref="AD1:AK1"/>
    <mergeCell ref="B3:AL3"/>
    <mergeCell ref="B6:G6"/>
    <mergeCell ref="H6:AK6"/>
    <mergeCell ref="B7:G7"/>
    <mergeCell ref="H7:AK7"/>
    <mergeCell ref="B8:G10"/>
    <mergeCell ref="I8:M8"/>
    <mergeCell ref="H9:AK9"/>
    <mergeCell ref="H10:AK10"/>
  </mergeCells>
  <phoneticPr fontId="76"/>
  <conditionalFormatting sqref="B111:F111 B112:AK127 B128:G128 B129:AK139">
    <cfRule type="expression" dxfId="51" priority="30">
      <formula>#REF!=1</formula>
    </cfRule>
  </conditionalFormatting>
  <conditionalFormatting sqref="B43:AK44">
    <cfRule type="expression" dxfId="48" priority="19">
      <formula>OR(AND($Q$34="", $H$7&lt;&gt;""), AND($Q$34=0, $H$7&lt;&gt;""))</formula>
    </cfRule>
  </conditionalFormatting>
  <conditionalFormatting sqref="B48:AK48 B53:AK53 B103:AK103">
    <cfRule type="expression" dxfId="47" priority="5">
      <formula>$BA$2="補助金様式を都道府県に提出"</formula>
    </cfRule>
    <cfRule type="expression" dxfId="46" priority="6">
      <formula>$AK$64="○"</formula>
    </cfRule>
  </conditionalFormatting>
  <conditionalFormatting sqref="B63:AK77">
    <cfRule type="expression" dxfId="45" priority="29">
      <formula>$AM$60=1</formula>
    </cfRule>
  </conditionalFormatting>
  <conditionalFormatting sqref="B80:AK87">
    <cfRule type="expression" dxfId="44" priority="32">
      <formula>AND($AN$48=0, $H$7&lt;&gt;"")</formula>
    </cfRule>
  </conditionalFormatting>
  <conditionalFormatting sqref="B82:AK87">
    <cfRule type="expression" dxfId="43" priority="36">
      <formula>AND($AM$80=1, $H$7&lt;&gt;"")</formula>
    </cfRule>
  </conditionalFormatting>
  <conditionalFormatting sqref="B91:AK99">
    <cfRule type="expression" dxfId="42" priority="7">
      <formula>AND($AN$49=0, $H$7&lt;&gt;"")</formula>
    </cfRule>
  </conditionalFormatting>
  <conditionalFormatting sqref="B94:AK99">
    <cfRule type="expression" dxfId="41" priority="38">
      <formula>AND($AM$91="要件を満たす", $H$7&lt;&gt;"")</formula>
    </cfRule>
  </conditionalFormatting>
  <conditionalFormatting sqref="B105:AK106">
    <cfRule type="expression" dxfId="40" priority="9">
      <formula>AND($AI$105="", $H$7&lt;&gt;"")</formula>
    </cfRule>
  </conditionalFormatting>
  <conditionalFormatting sqref="B105:AK110 B111:F111 B112:AK127 B128:G128 B129:AK139">
    <cfRule type="expression" dxfId="39" priority="37">
      <formula>AND($AM$102=1, $H$7&lt;&gt;"")</formula>
    </cfRule>
  </conditionalFormatting>
  <conditionalFormatting sqref="B108:AK110">
    <cfRule type="expression" dxfId="38" priority="8">
      <formula>AND($AI$108="", $H$7&lt;&gt;"")</formula>
    </cfRule>
  </conditionalFormatting>
  <conditionalFormatting sqref="S91">
    <cfRule type="expression" dxfId="37" priority="18">
      <formula>$S$91="○"</formula>
    </cfRule>
  </conditionalFormatting>
  <conditionalFormatting sqref="S92">
    <cfRule type="expression" dxfId="36" priority="17">
      <formula>$S$92="○"</formula>
    </cfRule>
  </conditionalFormatting>
  <conditionalFormatting sqref="AD19:AE19">
    <cfRule type="expression" dxfId="35" priority="15">
      <formula>$AE$19&lt;&gt;"×"</formula>
    </cfRule>
  </conditionalFormatting>
  <conditionalFormatting sqref="AK158:AK159 AK162:AK167">
    <cfRule type="expression" dxfId="34" priority="11">
      <formula>AND(AK158="", $H$7&lt;&gt;"")</formula>
    </cfRule>
  </conditionalFormatting>
  <conditionalFormatting sqref="AM19:BA19 AQ20:BE20">
    <cfRule type="expression" dxfId="33" priority="22">
      <formula>AND($AE$19&lt;&gt;"×",$AE$20="○")</formula>
    </cfRule>
  </conditionalFormatting>
  <conditionalFormatting sqref="AM19:BA19">
    <cfRule type="expression" dxfId="32" priority="21">
      <formula>$AE$19&lt;&gt;"×"</formula>
    </cfRule>
  </conditionalFormatting>
  <conditionalFormatting sqref="AO111:AZ111">
    <cfRule type="expression" dxfId="31" priority="23">
      <formula>OR(#REF!="該当",AND(#REF!="該当",#REF!="○"))</formula>
    </cfRule>
  </conditionalFormatting>
  <conditionalFormatting sqref="AQ20:BE20">
    <cfRule type="expression" dxfId="30" priority="20">
      <formula>$AE$20="○"</formula>
    </cfRule>
  </conditionalFormatting>
  <conditionalFormatting sqref="AQ26:BE30">
    <cfRule type="expression" dxfId="29" priority="16">
      <formula>$Y$26="○"</formula>
    </cfRule>
  </conditionalFormatting>
  <conditionalFormatting sqref="AQ43:BE44">
    <cfRule type="expression" dxfId="28" priority="2">
      <formula>OR($Q$34="", AND($Q$34&lt;&gt;"", $F$43&lt;&gt;"", $F$44&lt;&gt;""))</formula>
    </cfRule>
  </conditionalFormatting>
  <conditionalFormatting sqref="AQ54:BE54">
    <cfRule type="expression" dxfId="27" priority="13">
      <formula>$AH$54&lt;&gt;"×"</formula>
    </cfRule>
    <cfRule type="expression" dxfId="26" priority="12">
      <formula>AND($AH$54&lt;&gt;"×",$AH$55&lt;&gt;"×")</formula>
    </cfRule>
  </conditionalFormatting>
  <conditionalFormatting sqref="AQ55:BE55">
    <cfRule type="expression" dxfId="25" priority="14">
      <formula>$AH$55&lt;&gt;"×"</formula>
    </cfRule>
  </conditionalFormatting>
  <conditionalFormatting sqref="AQ73:BE73">
    <cfRule type="expression" dxfId="24" priority="34">
      <formula>OR(AND($AM$70=0,$J$73=""),AND($AN$70=1,$J$73&lt;&gt;""))</formula>
    </cfRule>
  </conditionalFormatting>
  <conditionalFormatting sqref="AQ75:BE75">
    <cfRule type="expression" dxfId="23" priority="33">
      <formula>OR(AND($AO$71=0,$J$75=""),AND($AO$71=1,$J$75&lt;&gt;""))</formula>
    </cfRule>
  </conditionalFormatting>
  <conditionalFormatting sqref="AQ95:BE95">
    <cfRule type="expression" dxfId="22" priority="10">
      <formula>OR($AK$94="○", $AK$94="")</formula>
    </cfRule>
  </conditionalFormatting>
  <conditionalFormatting sqref="AQ99:BE99">
    <cfRule type="expression" dxfId="21" priority="35">
      <formula>OR($AM$99=0, AND($AM$99=1, $G$99&lt;&gt;""))</formula>
    </cfRule>
  </conditionalFormatting>
  <conditionalFormatting sqref="AQ112:BE115">
    <cfRule type="expression" dxfId="20" priority="24">
      <formula>$AN$112&gt;=2</formula>
    </cfRule>
  </conditionalFormatting>
  <conditionalFormatting sqref="AQ116:BE119">
    <cfRule type="expression" dxfId="19" priority="25">
      <formula>$AN$116&gt;=2</formula>
    </cfRule>
  </conditionalFormatting>
  <conditionalFormatting sqref="AQ120:BE123">
    <cfRule type="expression" dxfId="18" priority="26">
      <formula>$AN$120&gt;=2</formula>
    </cfRule>
  </conditionalFormatting>
  <conditionalFormatting sqref="AQ124:BE127">
    <cfRule type="expression" dxfId="17" priority="27">
      <formula>$AN$124&gt;=2</formula>
    </cfRule>
  </conditionalFormatting>
  <conditionalFormatting sqref="AQ128:BE128">
    <cfRule type="expression" dxfId="16" priority="3">
      <formula>$AQ$128=""</formula>
    </cfRule>
  </conditionalFormatting>
  <conditionalFormatting sqref="AQ129:BE135">
    <cfRule type="expression" dxfId="15" priority="28">
      <formula>$AN$128&gt;=2</formula>
    </cfRule>
  </conditionalFormatting>
  <conditionalFormatting sqref="AQ136:BE139">
    <cfRule type="expression" dxfId="14" priority="4">
      <formula>$AN$136&gt;=2</formula>
    </cfRule>
  </conditionalFormatting>
  <conditionalFormatting sqref="AZ94:BA94">
    <cfRule type="expression" dxfId="13" priority="31">
      <formula>OR(#REF!&lt;&gt;"×",$AK$94="○")</formula>
    </cfRule>
  </conditionalFormatting>
  <dataValidations count="2">
    <dataValidation allowBlank="1" showInputMessage="1" showErrorMessage="1" sqref="B13 L13 L15 O15:V15 AA15:AB15 AE15:AK15 L16:S16 AD20:AE20 L35:S35 AK143 E149:F149 H149:I149 K149:L149 T150" xr:uid="{00000000-0002-0000-0100-000000000000}">
      <formula1>0</formula1>
      <formula2>0</formula2>
    </dataValidation>
    <dataValidation type="list" allowBlank="1" showInputMessage="1" showErrorMessage="1" sqref="N88:P88" xr:uid="{00000000-0002-0000-0100-000002000000}">
      <formula1>"令和,平成"</formula1>
      <formula2>0</formula2>
    </dataValidation>
  </dataValidations>
  <printOptions horizontalCentered="1"/>
  <pageMargins left="0.55138888888888904" right="0.55138888888888904" top="0.82708333333333295" bottom="0.23611111111111099" header="0.511811023622047" footer="0.511811023622047"/>
  <pageSetup paperSize="9" scale="80" orientation="portrait" horizontalDpi="300" verticalDpi="300" r:id="rId1"/>
  <rowBreaks count="3" manualBreakCount="3">
    <brk id="45" max="16383" man="1"/>
    <brk id="88" max="16383" man="1"/>
    <brk id="14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92" r:id="rId4" name="Check Box 220">
              <controlPr defaultSize="0" autoPict="0">
                <anchor moveWithCells="1" sizeWithCells="1">
                  <from>
                    <xdr:col>1</xdr:col>
                    <xdr:colOff>160020</xdr:colOff>
                    <xdr:row>98</xdr:row>
                    <xdr:rowOff>106680</xdr:rowOff>
                  </from>
                  <to>
                    <xdr:col>2</xdr:col>
                    <xdr:colOff>15240</xdr:colOff>
                    <xdr:row>99</xdr:row>
                    <xdr:rowOff>30480</xdr:rowOff>
                  </to>
                </anchor>
              </controlPr>
            </control>
          </mc:Choice>
        </mc:AlternateContent>
        <mc:AlternateContent xmlns:mc="http://schemas.openxmlformats.org/markup-compatibility/2006">
          <mc:Choice Requires="x14">
            <control shapeId="2091" r:id="rId5" name="Check Box 253">
              <controlPr defaultSize="0" autoPict="0">
                <anchor moveWithCells="1" sizeWithCells="1">
                  <from>
                    <xdr:col>2</xdr:col>
                    <xdr:colOff>76200</xdr:colOff>
                    <xdr:row>62</xdr:row>
                    <xdr:rowOff>160020</xdr:rowOff>
                  </from>
                  <to>
                    <xdr:col>3</xdr:col>
                    <xdr:colOff>152400</xdr:colOff>
                    <xdr:row>63</xdr:row>
                    <xdr:rowOff>190500</xdr:rowOff>
                  </to>
                </anchor>
              </controlPr>
            </control>
          </mc:Choice>
        </mc:AlternateContent>
        <mc:AlternateContent xmlns:mc="http://schemas.openxmlformats.org/markup-compatibility/2006">
          <mc:Choice Requires="x14">
            <control shapeId="2090" r:id="rId6" name="Check Box 254">
              <controlPr defaultSize="0" autoPict="0">
                <anchor moveWithCells="1" sizeWithCells="1">
                  <from>
                    <xdr:col>2</xdr:col>
                    <xdr:colOff>68580</xdr:colOff>
                    <xdr:row>69</xdr:row>
                    <xdr:rowOff>15240</xdr:rowOff>
                  </from>
                  <to>
                    <xdr:col>3</xdr:col>
                    <xdr:colOff>152400</xdr:colOff>
                    <xdr:row>70</xdr:row>
                    <xdr:rowOff>15240</xdr:rowOff>
                  </to>
                </anchor>
              </controlPr>
            </control>
          </mc:Choice>
        </mc:AlternateContent>
        <mc:AlternateContent xmlns:mc="http://schemas.openxmlformats.org/markup-compatibility/2006">
          <mc:Choice Requires="x14">
            <control shapeId="2089" r:id="rId7" name="Check Box 255">
              <controlPr defaultSize="0" autoPict="0">
                <anchor moveWithCells="1" sizeWithCells="1">
                  <from>
                    <xdr:col>6</xdr:col>
                    <xdr:colOff>129540</xdr:colOff>
                    <xdr:row>71</xdr:row>
                    <xdr:rowOff>228600</xdr:rowOff>
                  </from>
                  <to>
                    <xdr:col>7</xdr:col>
                    <xdr:colOff>182880</xdr:colOff>
                    <xdr:row>72</xdr:row>
                    <xdr:rowOff>137160</xdr:rowOff>
                  </to>
                </anchor>
              </controlPr>
            </control>
          </mc:Choice>
        </mc:AlternateContent>
        <mc:AlternateContent xmlns:mc="http://schemas.openxmlformats.org/markup-compatibility/2006">
          <mc:Choice Requires="x14">
            <control shapeId="2088" r:id="rId8" name="Check Box 256">
              <controlPr defaultSize="0" autoPict="0">
                <anchor moveWithCells="1" sizeWithCells="1">
                  <from>
                    <xdr:col>6</xdr:col>
                    <xdr:colOff>129540</xdr:colOff>
                    <xdr:row>74</xdr:row>
                    <xdr:rowOff>0</xdr:rowOff>
                  </from>
                  <to>
                    <xdr:col>8</xdr:col>
                    <xdr:colOff>7620</xdr:colOff>
                    <xdr:row>75</xdr:row>
                    <xdr:rowOff>137160</xdr:rowOff>
                  </to>
                </anchor>
              </controlPr>
            </control>
          </mc:Choice>
        </mc:AlternateContent>
        <mc:AlternateContent xmlns:mc="http://schemas.openxmlformats.org/markup-compatibility/2006">
          <mc:Choice Requires="x14">
            <control shapeId="2087" r:id="rId9" name="Check Box 258">
              <controlPr defaultSize="0" autoPict="0">
                <anchor moveWithCells="1" sizeWithCells="1">
                  <from>
                    <xdr:col>1</xdr:col>
                    <xdr:colOff>45720</xdr:colOff>
                    <xdr:row>81</xdr:row>
                    <xdr:rowOff>22860</xdr:rowOff>
                  </from>
                  <to>
                    <xdr:col>2</xdr:col>
                    <xdr:colOff>45720</xdr:colOff>
                    <xdr:row>82</xdr:row>
                    <xdr:rowOff>7620</xdr:rowOff>
                  </to>
                </anchor>
              </controlPr>
            </control>
          </mc:Choice>
        </mc:AlternateContent>
        <mc:AlternateContent xmlns:mc="http://schemas.openxmlformats.org/markup-compatibility/2006">
          <mc:Choice Requires="x14">
            <control shapeId="2086" r:id="rId10" name="Check Box 259">
              <controlPr defaultSize="0" autoPict="0">
                <anchor moveWithCells="1" sizeWithCells="1">
                  <from>
                    <xdr:col>5</xdr:col>
                    <xdr:colOff>152400</xdr:colOff>
                    <xdr:row>83</xdr:row>
                    <xdr:rowOff>45720</xdr:rowOff>
                  </from>
                  <to>
                    <xdr:col>7</xdr:col>
                    <xdr:colOff>60960</xdr:colOff>
                    <xdr:row>84</xdr:row>
                    <xdr:rowOff>30480</xdr:rowOff>
                  </to>
                </anchor>
              </controlPr>
            </control>
          </mc:Choice>
        </mc:AlternateContent>
        <mc:AlternateContent xmlns:mc="http://schemas.openxmlformats.org/markup-compatibility/2006">
          <mc:Choice Requires="x14">
            <control shapeId="2085" r:id="rId11" name="Check Box 260">
              <controlPr defaultSize="0" autoPict="0">
                <anchor moveWithCells="1" sizeWithCells="1">
                  <from>
                    <xdr:col>6</xdr:col>
                    <xdr:colOff>0</xdr:colOff>
                    <xdr:row>84</xdr:row>
                    <xdr:rowOff>106680</xdr:rowOff>
                  </from>
                  <to>
                    <xdr:col>7</xdr:col>
                    <xdr:colOff>60960</xdr:colOff>
                    <xdr:row>85</xdr:row>
                    <xdr:rowOff>83820</xdr:rowOff>
                  </to>
                </anchor>
              </controlPr>
            </control>
          </mc:Choice>
        </mc:AlternateContent>
        <mc:AlternateContent xmlns:mc="http://schemas.openxmlformats.org/markup-compatibility/2006">
          <mc:Choice Requires="x14">
            <control shapeId="2084" r:id="rId12" name="Check Box 261">
              <controlPr defaultSize="0" autoPict="0">
                <anchor moveWithCells="1" sizeWithCells="1">
                  <from>
                    <xdr:col>6</xdr:col>
                    <xdr:colOff>0</xdr:colOff>
                    <xdr:row>85</xdr:row>
                    <xdr:rowOff>99060</xdr:rowOff>
                  </from>
                  <to>
                    <xdr:col>7</xdr:col>
                    <xdr:colOff>45720</xdr:colOff>
                    <xdr:row>86</xdr:row>
                    <xdr:rowOff>91440</xdr:rowOff>
                  </to>
                </anchor>
              </controlPr>
            </control>
          </mc:Choice>
        </mc:AlternateContent>
        <mc:AlternateContent xmlns:mc="http://schemas.openxmlformats.org/markup-compatibility/2006">
          <mc:Choice Requires="x14">
            <control shapeId="2083" r:id="rId13" name="Check Box 262">
              <controlPr defaultSize="0" autoPict="0">
                <anchor moveWithCells="1" sizeWithCells="1">
                  <from>
                    <xdr:col>1</xdr:col>
                    <xdr:colOff>152400</xdr:colOff>
                    <xdr:row>94</xdr:row>
                    <xdr:rowOff>182880</xdr:rowOff>
                  </from>
                  <to>
                    <xdr:col>3</xdr:col>
                    <xdr:colOff>15240</xdr:colOff>
                    <xdr:row>96</xdr:row>
                    <xdr:rowOff>15240</xdr:rowOff>
                  </to>
                </anchor>
              </controlPr>
            </control>
          </mc:Choice>
        </mc:AlternateContent>
        <mc:AlternateContent xmlns:mc="http://schemas.openxmlformats.org/markup-compatibility/2006">
          <mc:Choice Requires="x14">
            <control shapeId="2082" r:id="rId14" name="Check Box 263">
              <controlPr defaultSize="0" autoPict="0">
                <anchor moveWithCells="1" sizeWithCells="1">
                  <from>
                    <xdr:col>1</xdr:col>
                    <xdr:colOff>144780</xdr:colOff>
                    <xdr:row>96</xdr:row>
                    <xdr:rowOff>0</xdr:rowOff>
                  </from>
                  <to>
                    <xdr:col>2</xdr:col>
                    <xdr:colOff>137160</xdr:colOff>
                    <xdr:row>97</xdr:row>
                    <xdr:rowOff>0</xdr:rowOff>
                  </to>
                </anchor>
              </controlPr>
            </control>
          </mc:Choice>
        </mc:AlternateContent>
        <mc:AlternateContent xmlns:mc="http://schemas.openxmlformats.org/markup-compatibility/2006">
          <mc:Choice Requires="x14">
            <control shapeId="2081" r:id="rId15" name="Check Box 264">
              <controlPr defaultSize="0" autoPict="0">
                <anchor moveWithCells="1" sizeWithCells="1">
                  <from>
                    <xdr:col>1</xdr:col>
                    <xdr:colOff>144780</xdr:colOff>
                    <xdr:row>96</xdr:row>
                    <xdr:rowOff>152400</xdr:rowOff>
                  </from>
                  <to>
                    <xdr:col>3</xdr:col>
                    <xdr:colOff>53340</xdr:colOff>
                    <xdr:row>98</xdr:row>
                    <xdr:rowOff>15240</xdr:rowOff>
                  </to>
                </anchor>
              </controlPr>
            </control>
          </mc:Choice>
        </mc:AlternateContent>
        <mc:AlternateContent xmlns:mc="http://schemas.openxmlformats.org/markup-compatibility/2006">
          <mc:Choice Requires="x14">
            <control shapeId="2080" r:id="rId16" name="Check Box 309">
              <controlPr defaultSize="0" autoPict="0">
                <anchor moveWithCells="1" sizeWithCells="1">
                  <from>
                    <xdr:col>4</xdr:col>
                    <xdr:colOff>129540</xdr:colOff>
                    <xdr:row>111</xdr:row>
                    <xdr:rowOff>0</xdr:rowOff>
                  </from>
                  <to>
                    <xdr:col>5</xdr:col>
                    <xdr:colOff>137160</xdr:colOff>
                    <xdr:row>112</xdr:row>
                    <xdr:rowOff>0</xdr:rowOff>
                  </to>
                </anchor>
              </controlPr>
            </control>
          </mc:Choice>
        </mc:AlternateContent>
        <mc:AlternateContent xmlns:mc="http://schemas.openxmlformats.org/markup-compatibility/2006">
          <mc:Choice Requires="x14">
            <control shapeId="2079" r:id="rId17" name="Check Box 310">
              <controlPr defaultSize="0" autoPict="0">
                <anchor moveWithCells="1" sizeWithCells="1">
                  <from>
                    <xdr:col>4</xdr:col>
                    <xdr:colOff>137160</xdr:colOff>
                    <xdr:row>112</xdr:row>
                    <xdr:rowOff>15240</xdr:rowOff>
                  </from>
                  <to>
                    <xdr:col>5</xdr:col>
                    <xdr:colOff>129540</xdr:colOff>
                    <xdr:row>113</xdr:row>
                    <xdr:rowOff>0</xdr:rowOff>
                  </to>
                </anchor>
              </controlPr>
            </control>
          </mc:Choice>
        </mc:AlternateContent>
        <mc:AlternateContent xmlns:mc="http://schemas.openxmlformats.org/markup-compatibility/2006">
          <mc:Choice Requires="x14">
            <control shapeId="2078" r:id="rId18" name="Check Box 311">
              <controlPr defaultSize="0" autoPict="0">
                <anchor moveWithCells="1" sizeWithCells="1">
                  <from>
                    <xdr:col>4</xdr:col>
                    <xdr:colOff>137160</xdr:colOff>
                    <xdr:row>113</xdr:row>
                    <xdr:rowOff>0</xdr:rowOff>
                  </from>
                  <to>
                    <xdr:col>5</xdr:col>
                    <xdr:colOff>137160</xdr:colOff>
                    <xdr:row>114</xdr:row>
                    <xdr:rowOff>7620</xdr:rowOff>
                  </to>
                </anchor>
              </controlPr>
            </control>
          </mc:Choice>
        </mc:AlternateContent>
        <mc:AlternateContent xmlns:mc="http://schemas.openxmlformats.org/markup-compatibility/2006">
          <mc:Choice Requires="x14">
            <control shapeId="2077" r:id="rId19" name="Check Box 312">
              <controlPr defaultSize="0" autoPict="0">
                <anchor moveWithCells="1" sizeWithCells="1">
                  <from>
                    <xdr:col>4</xdr:col>
                    <xdr:colOff>137160</xdr:colOff>
                    <xdr:row>113</xdr:row>
                    <xdr:rowOff>175260</xdr:rowOff>
                  </from>
                  <to>
                    <xdr:col>5</xdr:col>
                    <xdr:colOff>137160</xdr:colOff>
                    <xdr:row>114</xdr:row>
                    <xdr:rowOff>152400</xdr:rowOff>
                  </to>
                </anchor>
              </controlPr>
            </control>
          </mc:Choice>
        </mc:AlternateContent>
        <mc:AlternateContent xmlns:mc="http://schemas.openxmlformats.org/markup-compatibility/2006">
          <mc:Choice Requires="x14">
            <control shapeId="2076" r:id="rId20" name="Check Box 313">
              <controlPr defaultSize="0" autoPict="0">
                <anchor moveWithCells="1" sizeWithCells="1">
                  <from>
                    <xdr:col>5</xdr:col>
                    <xdr:colOff>0</xdr:colOff>
                    <xdr:row>116</xdr:row>
                    <xdr:rowOff>0</xdr:rowOff>
                  </from>
                  <to>
                    <xdr:col>6</xdr:col>
                    <xdr:colOff>7620</xdr:colOff>
                    <xdr:row>117</xdr:row>
                    <xdr:rowOff>0</xdr:rowOff>
                  </to>
                </anchor>
              </controlPr>
            </control>
          </mc:Choice>
        </mc:AlternateContent>
        <mc:AlternateContent xmlns:mc="http://schemas.openxmlformats.org/markup-compatibility/2006">
          <mc:Choice Requires="x14">
            <control shapeId="2075" r:id="rId21" name="Check Box 314">
              <controlPr defaultSize="0" autoPict="0">
                <anchor moveWithCells="1" sizeWithCells="1">
                  <from>
                    <xdr:col>4</xdr:col>
                    <xdr:colOff>144780</xdr:colOff>
                    <xdr:row>115</xdr:row>
                    <xdr:rowOff>7620</xdr:rowOff>
                  </from>
                  <to>
                    <xdr:col>5</xdr:col>
                    <xdr:colOff>152400</xdr:colOff>
                    <xdr:row>116</xdr:row>
                    <xdr:rowOff>0</xdr:rowOff>
                  </to>
                </anchor>
              </controlPr>
            </control>
          </mc:Choice>
        </mc:AlternateContent>
        <mc:AlternateContent xmlns:mc="http://schemas.openxmlformats.org/markup-compatibility/2006">
          <mc:Choice Requires="x14">
            <control shapeId="2074" r:id="rId22" name="Check Box 315">
              <controlPr defaultSize="0" autoPict="0">
                <anchor moveWithCells="1" sizeWithCells="1">
                  <from>
                    <xdr:col>4</xdr:col>
                    <xdr:colOff>144780</xdr:colOff>
                    <xdr:row>117</xdr:row>
                    <xdr:rowOff>0</xdr:rowOff>
                  </from>
                  <to>
                    <xdr:col>5</xdr:col>
                    <xdr:colOff>152400</xdr:colOff>
                    <xdr:row>118</xdr:row>
                    <xdr:rowOff>0</xdr:rowOff>
                  </to>
                </anchor>
              </controlPr>
            </control>
          </mc:Choice>
        </mc:AlternateContent>
        <mc:AlternateContent xmlns:mc="http://schemas.openxmlformats.org/markup-compatibility/2006">
          <mc:Choice Requires="x14">
            <control shapeId="2073" r:id="rId23" name="Check Box 316">
              <controlPr defaultSize="0" autoPict="0">
                <anchor moveWithCells="1" siz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2072" r:id="rId24" name="Check Box 317">
              <controlPr defaultSize="0" autoPict="0">
                <anchor moveWithCells="1" sizeWithCells="1">
                  <from>
                    <xdr:col>4</xdr:col>
                    <xdr:colOff>137160</xdr:colOff>
                    <xdr:row>119</xdr:row>
                    <xdr:rowOff>0</xdr:rowOff>
                  </from>
                  <to>
                    <xdr:col>5</xdr:col>
                    <xdr:colOff>137160</xdr:colOff>
                    <xdr:row>120</xdr:row>
                    <xdr:rowOff>0</xdr:rowOff>
                  </to>
                </anchor>
              </controlPr>
            </control>
          </mc:Choice>
        </mc:AlternateContent>
        <mc:AlternateContent xmlns:mc="http://schemas.openxmlformats.org/markup-compatibility/2006">
          <mc:Choice Requires="x14">
            <control shapeId="2071" r:id="rId25" name="Check Box 318">
              <controlPr defaultSize="0" autoPict="0">
                <anchor moveWithCells="1" sizeWithCells="1">
                  <from>
                    <xdr:col>4</xdr:col>
                    <xdr:colOff>137160</xdr:colOff>
                    <xdr:row>120</xdr:row>
                    <xdr:rowOff>7620</xdr:rowOff>
                  </from>
                  <to>
                    <xdr:col>5</xdr:col>
                    <xdr:colOff>144780</xdr:colOff>
                    <xdr:row>121</xdr:row>
                    <xdr:rowOff>0</xdr:rowOff>
                  </to>
                </anchor>
              </controlPr>
            </control>
          </mc:Choice>
        </mc:AlternateContent>
        <mc:AlternateContent xmlns:mc="http://schemas.openxmlformats.org/markup-compatibility/2006">
          <mc:Choice Requires="x14">
            <control shapeId="2070" r:id="rId26" name="Check Box 319">
              <controlPr defaultSize="0" autoPict="0">
                <anchor moveWithCells="1" sizeWithCells="1">
                  <from>
                    <xdr:col>4</xdr:col>
                    <xdr:colOff>137160</xdr:colOff>
                    <xdr:row>121</xdr:row>
                    <xdr:rowOff>0</xdr:rowOff>
                  </from>
                  <to>
                    <xdr:col>6</xdr:col>
                    <xdr:colOff>7620</xdr:colOff>
                    <xdr:row>122</xdr:row>
                    <xdr:rowOff>38100</xdr:rowOff>
                  </to>
                </anchor>
              </controlPr>
            </control>
          </mc:Choice>
        </mc:AlternateContent>
        <mc:AlternateContent xmlns:mc="http://schemas.openxmlformats.org/markup-compatibility/2006">
          <mc:Choice Requires="x14">
            <control shapeId="2069" r:id="rId27" name="Check Box 320">
              <controlPr defaultSize="0" autoPict="0">
                <anchor moveWithCells="1" sizeWithCells="1">
                  <from>
                    <xdr:col>4</xdr:col>
                    <xdr:colOff>137160</xdr:colOff>
                    <xdr:row>121</xdr:row>
                    <xdr:rowOff>228600</xdr:rowOff>
                  </from>
                  <to>
                    <xdr:col>5</xdr:col>
                    <xdr:colOff>137160</xdr:colOff>
                    <xdr:row>122</xdr:row>
                    <xdr:rowOff>175260</xdr:rowOff>
                  </to>
                </anchor>
              </controlPr>
            </control>
          </mc:Choice>
        </mc:AlternateContent>
        <mc:AlternateContent xmlns:mc="http://schemas.openxmlformats.org/markup-compatibility/2006">
          <mc:Choice Requires="x14">
            <control shapeId="2068" r:id="rId28" name="Check Box 321">
              <controlPr defaultSize="0" autoPict="0">
                <anchor moveWithCells="1" sizeWithCells="1">
                  <from>
                    <xdr:col>4</xdr:col>
                    <xdr:colOff>144780</xdr:colOff>
                    <xdr:row>123</xdr:row>
                    <xdr:rowOff>0</xdr:rowOff>
                  </from>
                  <to>
                    <xdr:col>5</xdr:col>
                    <xdr:colOff>152400</xdr:colOff>
                    <xdr:row>124</xdr:row>
                    <xdr:rowOff>0</xdr:rowOff>
                  </to>
                </anchor>
              </controlPr>
            </control>
          </mc:Choice>
        </mc:AlternateContent>
        <mc:AlternateContent xmlns:mc="http://schemas.openxmlformats.org/markup-compatibility/2006">
          <mc:Choice Requires="x14">
            <control shapeId="2067" r:id="rId29" name="Check Box 322">
              <controlPr defaultSize="0" autoPict="0">
                <anchor moveWithCells="1" sizeWithCells="1">
                  <from>
                    <xdr:col>5</xdr:col>
                    <xdr:colOff>0</xdr:colOff>
                    <xdr:row>124</xdr:row>
                    <xdr:rowOff>0</xdr:rowOff>
                  </from>
                  <to>
                    <xdr:col>6</xdr:col>
                    <xdr:colOff>0</xdr:colOff>
                    <xdr:row>125</xdr:row>
                    <xdr:rowOff>7620</xdr:rowOff>
                  </to>
                </anchor>
              </controlPr>
            </control>
          </mc:Choice>
        </mc:AlternateContent>
        <mc:AlternateContent xmlns:mc="http://schemas.openxmlformats.org/markup-compatibility/2006">
          <mc:Choice Requires="x14">
            <control shapeId="2066" r:id="rId30" name="Check Box 323">
              <controlPr defaultSize="0" autoPict="0">
                <anchor moveWithCells="1" sizeWithCells="1">
                  <from>
                    <xdr:col>4</xdr:col>
                    <xdr:colOff>144780</xdr:colOff>
                    <xdr:row>125</xdr:row>
                    <xdr:rowOff>0</xdr:rowOff>
                  </from>
                  <to>
                    <xdr:col>5</xdr:col>
                    <xdr:colOff>152400</xdr:colOff>
                    <xdr:row>126</xdr:row>
                    <xdr:rowOff>0</xdr:rowOff>
                  </to>
                </anchor>
              </controlPr>
            </control>
          </mc:Choice>
        </mc:AlternateContent>
        <mc:AlternateContent xmlns:mc="http://schemas.openxmlformats.org/markup-compatibility/2006">
          <mc:Choice Requires="x14">
            <control shapeId="2065" r:id="rId31" name="Check Box 324">
              <controlPr defaultSize="0" autoPict="0">
                <anchor moveWithCells="1" sizeWithCells="1">
                  <from>
                    <xdr:col>4</xdr:col>
                    <xdr:colOff>144780</xdr:colOff>
                    <xdr:row>125</xdr:row>
                    <xdr:rowOff>175260</xdr:rowOff>
                  </from>
                  <to>
                    <xdr:col>5</xdr:col>
                    <xdr:colOff>152400</xdr:colOff>
                    <xdr:row>126</xdr:row>
                    <xdr:rowOff>182880</xdr:rowOff>
                  </to>
                </anchor>
              </controlPr>
            </control>
          </mc:Choice>
        </mc:AlternateContent>
        <mc:AlternateContent xmlns:mc="http://schemas.openxmlformats.org/markup-compatibility/2006">
          <mc:Choice Requires="x14">
            <control shapeId="2064" r:id="rId32" name="Check Box 325">
              <controlPr defaultSize="0" autoPict="0">
                <anchor moveWithCells="1" sizeWithCells="1">
                  <from>
                    <xdr:col>4</xdr:col>
                    <xdr:colOff>144780</xdr:colOff>
                    <xdr:row>127</xdr:row>
                    <xdr:rowOff>0</xdr:rowOff>
                  </from>
                  <to>
                    <xdr:col>6</xdr:col>
                    <xdr:colOff>7620</xdr:colOff>
                    <xdr:row>128</xdr:row>
                    <xdr:rowOff>0</xdr:rowOff>
                  </to>
                </anchor>
              </controlPr>
            </control>
          </mc:Choice>
        </mc:AlternateContent>
        <mc:AlternateContent xmlns:mc="http://schemas.openxmlformats.org/markup-compatibility/2006">
          <mc:Choice Requires="x14">
            <control shapeId="2063" r:id="rId33" name="Check Box 326">
              <controlPr defaultSize="0" autoPict="0">
                <anchor moveWithCells="1" sizeWithCells="1">
                  <from>
                    <xdr:col>4</xdr:col>
                    <xdr:colOff>144780</xdr:colOff>
                    <xdr:row>127</xdr:row>
                    <xdr:rowOff>182880</xdr:rowOff>
                  </from>
                  <to>
                    <xdr:col>5</xdr:col>
                    <xdr:colOff>152400</xdr:colOff>
                    <xdr:row>129</xdr:row>
                    <xdr:rowOff>7620</xdr:rowOff>
                  </to>
                </anchor>
              </controlPr>
            </control>
          </mc:Choice>
        </mc:AlternateContent>
        <mc:AlternateContent xmlns:mc="http://schemas.openxmlformats.org/markup-compatibility/2006">
          <mc:Choice Requires="x14">
            <control shapeId="2062" r:id="rId34" name="Check Box 327">
              <controlPr defaultSize="0" autoPict="0">
                <anchor moveWithCells="1" sizeWithCells="1">
                  <from>
                    <xdr:col>4</xdr:col>
                    <xdr:colOff>144780</xdr:colOff>
                    <xdr:row>129</xdr:row>
                    <xdr:rowOff>0</xdr:rowOff>
                  </from>
                  <to>
                    <xdr:col>5</xdr:col>
                    <xdr:colOff>152400</xdr:colOff>
                    <xdr:row>130</xdr:row>
                    <xdr:rowOff>0</xdr:rowOff>
                  </to>
                </anchor>
              </controlPr>
            </control>
          </mc:Choice>
        </mc:AlternateContent>
        <mc:AlternateContent xmlns:mc="http://schemas.openxmlformats.org/markup-compatibility/2006">
          <mc:Choice Requires="x14">
            <control shapeId="2061" r:id="rId35" name="Check Box 328">
              <controlPr defaultSize="0" autoPict="0">
                <anchor moveWithCells="1" sizeWithCells="1">
                  <from>
                    <xdr:col>5</xdr:col>
                    <xdr:colOff>0</xdr:colOff>
                    <xdr:row>130</xdr:row>
                    <xdr:rowOff>0</xdr:rowOff>
                  </from>
                  <to>
                    <xdr:col>6</xdr:col>
                    <xdr:colOff>0</xdr:colOff>
                    <xdr:row>131</xdr:row>
                    <xdr:rowOff>0</xdr:rowOff>
                  </to>
                </anchor>
              </controlPr>
            </control>
          </mc:Choice>
        </mc:AlternateContent>
        <mc:AlternateContent xmlns:mc="http://schemas.openxmlformats.org/markup-compatibility/2006">
          <mc:Choice Requires="x14">
            <control shapeId="2060" r:id="rId36" name="Check Box 329">
              <controlPr defaultSize="0" autoPict="0">
                <anchor moveWithCells="1" sizeWithCells="1">
                  <from>
                    <xdr:col>5</xdr:col>
                    <xdr:colOff>0</xdr:colOff>
                    <xdr:row>131</xdr:row>
                    <xdr:rowOff>0</xdr:rowOff>
                  </from>
                  <to>
                    <xdr:col>6</xdr:col>
                    <xdr:colOff>7620</xdr:colOff>
                    <xdr:row>132</xdr:row>
                    <xdr:rowOff>0</xdr:rowOff>
                  </to>
                </anchor>
              </controlPr>
            </control>
          </mc:Choice>
        </mc:AlternateContent>
        <mc:AlternateContent xmlns:mc="http://schemas.openxmlformats.org/markup-compatibility/2006">
          <mc:Choice Requires="x14">
            <control shapeId="2059" r:id="rId37" name="Check Box 330">
              <controlPr defaultSize="0" autoPict="0">
                <anchor moveWithCells="1" sizeWithCells="1">
                  <from>
                    <xdr:col>4</xdr:col>
                    <xdr:colOff>144780</xdr:colOff>
                    <xdr:row>135</xdr:row>
                    <xdr:rowOff>0</xdr:rowOff>
                  </from>
                  <to>
                    <xdr:col>5</xdr:col>
                    <xdr:colOff>152400</xdr:colOff>
                    <xdr:row>136</xdr:row>
                    <xdr:rowOff>0</xdr:rowOff>
                  </to>
                </anchor>
              </controlPr>
            </control>
          </mc:Choice>
        </mc:AlternateContent>
        <mc:AlternateContent xmlns:mc="http://schemas.openxmlformats.org/markup-compatibility/2006">
          <mc:Choice Requires="x14">
            <control shapeId="2058" r:id="rId38" name="Check Box 331">
              <controlPr defaultSize="0" autoPict="0">
                <anchor moveWithCells="1" sizeWithCells="1">
                  <from>
                    <xdr:col>4</xdr:col>
                    <xdr:colOff>137160</xdr:colOff>
                    <xdr:row>136</xdr:row>
                    <xdr:rowOff>0</xdr:rowOff>
                  </from>
                  <to>
                    <xdr:col>5</xdr:col>
                    <xdr:colOff>144780</xdr:colOff>
                    <xdr:row>137</xdr:row>
                    <xdr:rowOff>7620</xdr:rowOff>
                  </to>
                </anchor>
              </controlPr>
            </control>
          </mc:Choice>
        </mc:AlternateContent>
        <mc:AlternateContent xmlns:mc="http://schemas.openxmlformats.org/markup-compatibility/2006">
          <mc:Choice Requires="x14">
            <control shapeId="2057" r:id="rId39" name="Check Box 332">
              <controlPr defaultSize="0" autoPict="0">
                <anchor moveWithCells="1" sizeWithCells="1">
                  <from>
                    <xdr:col>4</xdr:col>
                    <xdr:colOff>137160</xdr:colOff>
                    <xdr:row>137</xdr:row>
                    <xdr:rowOff>0</xdr:rowOff>
                  </from>
                  <to>
                    <xdr:col>5</xdr:col>
                    <xdr:colOff>152400</xdr:colOff>
                    <xdr:row>138</xdr:row>
                    <xdr:rowOff>0</xdr:rowOff>
                  </to>
                </anchor>
              </controlPr>
            </control>
          </mc:Choice>
        </mc:AlternateContent>
        <mc:AlternateContent xmlns:mc="http://schemas.openxmlformats.org/markup-compatibility/2006">
          <mc:Choice Requires="x14">
            <control shapeId="2056" r:id="rId40" name="Check Box 333">
              <controlPr defaultSize="0" autoPict="0">
                <anchor moveWithCells="1" sizeWithCells="1">
                  <from>
                    <xdr:col>5</xdr:col>
                    <xdr:colOff>0</xdr:colOff>
                    <xdr:row>138</xdr:row>
                    <xdr:rowOff>0</xdr:rowOff>
                  </from>
                  <to>
                    <xdr:col>6</xdr:col>
                    <xdr:colOff>0</xdr:colOff>
                    <xdr:row>139</xdr:row>
                    <xdr:rowOff>0</xdr:rowOff>
                  </to>
                </anchor>
              </controlPr>
            </control>
          </mc:Choice>
        </mc:AlternateContent>
        <mc:AlternateContent xmlns:mc="http://schemas.openxmlformats.org/markup-compatibility/2006">
          <mc:Choice Requires="x14">
            <control shapeId="2055" r:id="rId41" name="Check Box 334">
              <controlPr defaultSize="0" autoPict="0">
                <anchor moveWithCells="1" sizeWithCells="1">
                  <from>
                    <xdr:col>4</xdr:col>
                    <xdr:colOff>144780</xdr:colOff>
                    <xdr:row>133</xdr:row>
                    <xdr:rowOff>7620</xdr:rowOff>
                  </from>
                  <to>
                    <xdr:col>5</xdr:col>
                    <xdr:colOff>144780</xdr:colOff>
                    <xdr:row>134</xdr:row>
                    <xdr:rowOff>0</xdr:rowOff>
                  </to>
                </anchor>
              </controlPr>
            </control>
          </mc:Choice>
        </mc:AlternateContent>
        <mc:AlternateContent xmlns:mc="http://schemas.openxmlformats.org/markup-compatibility/2006">
          <mc:Choice Requires="x14">
            <control shapeId="2054" r:id="rId42" name="Check Box 335">
              <controlPr defaultSize="0" autoPict="0">
                <anchor moveWithCells="1" sizeWithCells="1">
                  <from>
                    <xdr:col>5</xdr:col>
                    <xdr:colOff>0</xdr:colOff>
                    <xdr:row>134</xdr:row>
                    <xdr:rowOff>0</xdr:rowOff>
                  </from>
                  <to>
                    <xdr:col>6</xdr:col>
                    <xdr:colOff>7620</xdr:colOff>
                    <xdr:row>135</xdr:row>
                    <xdr:rowOff>0</xdr:rowOff>
                  </to>
                </anchor>
              </controlPr>
            </control>
          </mc:Choice>
        </mc:AlternateContent>
        <mc:AlternateContent xmlns:mc="http://schemas.openxmlformats.org/markup-compatibility/2006">
          <mc:Choice Requires="x14">
            <control shapeId="2053" r:id="rId43" name="Check Box 336">
              <controlPr defaultSize="0" autoPict="0">
                <anchor moveWithCells="1" sizeWithCells="1">
                  <from>
                    <xdr:col>4</xdr:col>
                    <xdr:colOff>144780</xdr:colOff>
                    <xdr:row>132</xdr:row>
                    <xdr:rowOff>0</xdr:rowOff>
                  </from>
                  <to>
                    <xdr:col>5</xdr:col>
                    <xdr:colOff>152400</xdr:colOff>
                    <xdr:row>133</xdr:row>
                    <xdr:rowOff>0</xdr:rowOff>
                  </to>
                </anchor>
              </controlPr>
            </control>
          </mc:Choice>
        </mc:AlternateContent>
        <mc:AlternateContent xmlns:mc="http://schemas.openxmlformats.org/markup-compatibility/2006">
          <mc:Choice Requires="x14">
            <control shapeId="2052" r:id="rId44" name="Check Box 252">
              <controlPr defaultSize="0" autoPict="0">
                <anchor moveWithCells="1" sizeWithCells="1">
                  <from>
                    <xdr:col>1</xdr:col>
                    <xdr:colOff>68580</xdr:colOff>
                    <xdr:row>58</xdr:row>
                    <xdr:rowOff>0</xdr:rowOff>
                  </from>
                  <to>
                    <xdr:col>2</xdr:col>
                    <xdr:colOff>114300</xdr:colOff>
                    <xdr:row>61</xdr:row>
                    <xdr:rowOff>15240</xdr:rowOff>
                  </to>
                </anchor>
              </controlPr>
            </control>
          </mc:Choice>
        </mc:AlternateContent>
        <mc:AlternateContent xmlns:mc="http://schemas.openxmlformats.org/markup-compatibility/2006">
          <mc:Choice Requires="x14">
            <control shapeId="2051" r:id="rId45" name="Check Box 337">
              <controlPr defaultSize="0" autoPict="0">
                <anchor moveWithCells="1" sizeWithCells="1">
                  <from>
                    <xdr:col>36</xdr:col>
                    <xdr:colOff>15240</xdr:colOff>
                    <xdr:row>101</xdr:row>
                    <xdr:rowOff>45720</xdr:rowOff>
                  </from>
                  <to>
                    <xdr:col>37</xdr:col>
                    <xdr:colOff>60960</xdr:colOff>
                    <xdr:row>102</xdr:row>
                    <xdr:rowOff>38100</xdr:rowOff>
                  </to>
                </anchor>
              </controlPr>
            </control>
          </mc:Choice>
        </mc:AlternateContent>
        <mc:AlternateContent xmlns:mc="http://schemas.openxmlformats.org/markup-compatibility/2006">
          <mc:Choice Requires="x14">
            <control shapeId="2050" r:id="rId46" name="Check Box 257">
              <controlPr defaultSize="0" autoPict="0">
                <anchor moveWithCells="1" sizeWithCells="1">
                  <from>
                    <xdr:col>0</xdr:col>
                    <xdr:colOff>121920</xdr:colOff>
                    <xdr:row>78</xdr:row>
                    <xdr:rowOff>15240</xdr:rowOff>
                  </from>
                  <to>
                    <xdr:col>2</xdr:col>
                    <xdr:colOff>60960</xdr:colOff>
                    <xdr:row>80</xdr:row>
                    <xdr:rowOff>15240</xdr:rowOff>
                  </to>
                </anchor>
              </controlPr>
            </control>
          </mc:Choice>
        </mc:AlternateContent>
        <mc:AlternateContent xmlns:mc="http://schemas.openxmlformats.org/markup-compatibility/2006">
          <mc:Choice Requires="x14">
            <control shapeId="2049" r:id="rId47" name="Check Box 338">
              <controlPr defaultSize="0" autoPict="0">
                <anchor moveWithCells="1" sizeWithCells="1">
                  <from>
                    <xdr:col>1</xdr:col>
                    <xdr:colOff>144780</xdr:colOff>
                    <xdr:row>98</xdr:row>
                    <xdr:rowOff>7620</xdr:rowOff>
                  </from>
                  <to>
                    <xdr:col>3</xdr:col>
                    <xdr:colOff>45720</xdr:colOff>
                    <xdr:row>99</xdr:row>
                    <xdr:rowOff>15240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0" id="{4873CE40-1440-4C78-A26E-88912F50CCCB}">
            <xm:f>AND('別紙様式3-2（処遇改善加算　個票）'!$N$6=0, $H$7&lt;&gt;"")</xm:f>
            <x14:dxf>
              <font>
                <color rgb="FFDDD9C3"/>
              </font>
              <fill>
                <patternFill>
                  <bgColor theme="2" tint="-9.9978637043366805E-2"/>
                </patternFill>
              </fill>
              <border diagonalUp="0" diagonalDown="0">
                <left/>
                <right/>
                <top/>
                <bottom/>
              </border>
            </x14:dxf>
          </x14:cfRule>
          <xm:sqref>B50:S50</xm:sqref>
        </x14:conditionalFormatting>
        <x14:conditionalFormatting xmlns:xm="http://schemas.microsoft.com/office/excel/2006/main">
          <x14:cfRule type="expression" priority="39" id="{73ADD7C1-3488-41C7-8F1D-93C3CA12F8FD}">
            <xm:f>AND('別紙様式3-2（処遇改善加算　個票）'!$N$7=0, $H$7&lt;&gt;"")</xm:f>
            <x14:dxf>
              <font>
                <color rgb="FFDDD9C3"/>
              </font>
              <fill>
                <patternFill>
                  <bgColor theme="2" tint="-9.9978637043366805E-2"/>
                </patternFill>
              </fill>
              <border diagonalUp="0" diagonalDown="0">
                <left/>
                <right/>
                <top/>
                <bottom/>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113"/>
  <sheetViews>
    <sheetView view="pageBreakPreview" zoomScale="50" zoomScaleNormal="120" zoomScalePageLayoutView="50" workbookViewId="0">
      <selection activeCell="AB16" sqref="AB16"/>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33203125" customWidth="1"/>
    <col min="14" max="14" width="29.33203125" customWidth="1"/>
    <col min="15" max="15" width="15.77734375" style="16" customWidth="1"/>
    <col min="16" max="16" width="14.77734375" style="16" customWidth="1"/>
    <col min="17" max="18" width="6.77734375" style="16" customWidth="1"/>
    <col min="19" max="19" width="12.77734375" customWidth="1"/>
    <col min="20" max="20" width="6.33203125" style="16" customWidth="1"/>
    <col min="21" max="21" width="12.77734375" customWidth="1"/>
    <col min="22" max="22" width="6" style="16" customWidth="1"/>
    <col min="23" max="23" width="12" style="16" customWidth="1"/>
    <col min="24" max="24" width="1.44140625" style="16" customWidth="1"/>
    <col min="25" max="25" width="14.77734375" style="16" customWidth="1"/>
    <col min="26" max="26" width="12.77734375" style="315" customWidth="1"/>
    <col min="27" max="27" width="12.77734375" customWidth="1"/>
    <col min="28" max="28" width="9.77734375" style="16" customWidth="1"/>
    <col min="29" max="30" width="6.77734375" customWidth="1"/>
    <col min="31" max="31" width="6.109375" style="16" customWidth="1"/>
    <col min="32" max="32" width="11.77734375" style="16" customWidth="1"/>
    <col min="33" max="33" width="15.109375" style="51" hidden="1" customWidth="1"/>
    <col min="34" max="34" width="10.77734375" style="51" hidden="1" customWidth="1"/>
    <col min="35" max="35" width="12.77734375" style="113" hidden="1" customWidth="1"/>
    <col min="36" max="36" width="15.77734375" style="51" hidden="1" customWidth="1"/>
    <col min="37" max="37" width="10.44140625" customWidth="1"/>
    <col min="38" max="38" width="10.77734375" customWidth="1"/>
    <col min="39" max="40" width="24.77734375" customWidth="1"/>
    <col min="41" max="16384" width="9" style="316"/>
  </cols>
  <sheetData>
    <row r="1" spans="1:41" ht="27" customHeight="1">
      <c r="A1" s="317" t="s">
        <v>218</v>
      </c>
      <c r="B1" s="318"/>
      <c r="C1" s="52"/>
      <c r="D1" s="52"/>
      <c r="E1" s="52"/>
      <c r="F1" s="52"/>
      <c r="G1" s="52"/>
      <c r="H1" s="52"/>
      <c r="I1" s="52"/>
      <c r="J1" s="52"/>
      <c r="K1" s="52"/>
      <c r="L1" s="52"/>
      <c r="M1" s="52"/>
      <c r="N1" s="52"/>
      <c r="O1" s="52"/>
      <c r="P1" s="52"/>
      <c r="Q1" s="52"/>
      <c r="R1" s="52"/>
      <c r="S1" s="52"/>
      <c r="T1" s="51"/>
      <c r="U1" s="51"/>
      <c r="V1" s="51"/>
      <c r="W1" s="51"/>
      <c r="X1" s="113"/>
      <c r="Y1" s="51"/>
      <c r="Z1" s="51"/>
      <c r="AA1" s="51"/>
      <c r="AB1" s="668" t="s">
        <v>39</v>
      </c>
      <c r="AC1" s="668"/>
      <c r="AD1" s="669" t="str">
        <f>IF(基本情報入力シート!G18="","",基本情報入力シート!G18)</f>
        <v/>
      </c>
      <c r="AE1" s="669"/>
      <c r="AF1" s="669"/>
      <c r="AI1" s="51"/>
      <c r="AK1" s="316"/>
      <c r="AL1" s="316"/>
      <c r="AM1" s="316"/>
      <c r="AN1" s="316"/>
    </row>
    <row r="2" spans="1:41" ht="10.5" customHeight="1">
      <c r="A2" s="52"/>
      <c r="B2" s="52"/>
      <c r="C2" s="52"/>
      <c r="D2" s="52"/>
      <c r="E2" s="52"/>
      <c r="F2" s="52"/>
      <c r="G2" s="52"/>
      <c r="H2" s="52"/>
      <c r="I2" s="52"/>
      <c r="J2" s="52"/>
      <c r="K2" s="52"/>
      <c r="L2" s="52"/>
      <c r="M2" s="52"/>
      <c r="N2" s="52"/>
      <c r="O2" s="52"/>
      <c r="P2" s="52"/>
      <c r="Q2" s="52"/>
      <c r="R2" s="52"/>
      <c r="S2" s="52"/>
      <c r="T2" s="51"/>
      <c r="U2" s="51"/>
      <c r="V2" s="51"/>
      <c r="W2" s="51"/>
      <c r="X2" s="113"/>
      <c r="Y2" s="51"/>
      <c r="Z2" s="51"/>
      <c r="AA2" s="51"/>
      <c r="AB2" s="51"/>
      <c r="AC2" s="51"/>
      <c r="AD2" s="51"/>
      <c r="AE2" s="51"/>
      <c r="AF2" s="51"/>
      <c r="AH2" s="113"/>
      <c r="AI2" s="51"/>
      <c r="AM2" s="316"/>
      <c r="AN2" s="316"/>
    </row>
    <row r="3" spans="1:41" ht="23.25" customHeight="1">
      <c r="A3" s="670" t="s">
        <v>11</v>
      </c>
      <c r="B3" s="670"/>
      <c r="C3" s="670"/>
      <c r="D3" s="670"/>
      <c r="E3" s="670"/>
      <c r="F3" s="671" t="str">
        <f>IF(基本情報入力シート!M23="","",基本情報入力シート!M23)</f>
        <v/>
      </c>
      <c r="G3" s="671"/>
      <c r="H3" s="671"/>
      <c r="I3" s="671"/>
      <c r="J3" s="671"/>
      <c r="K3" s="671"/>
      <c r="L3" s="671"/>
      <c r="M3" s="671"/>
      <c r="N3" s="51"/>
      <c r="O3" s="51"/>
      <c r="P3" s="51"/>
      <c r="Q3" s="51"/>
      <c r="R3" s="51"/>
      <c r="S3" s="51"/>
      <c r="T3" s="52"/>
      <c r="U3" s="52"/>
      <c r="V3" s="51"/>
      <c r="W3" s="51"/>
      <c r="X3" s="113"/>
      <c r="Y3" s="51"/>
      <c r="Z3" s="51"/>
      <c r="AA3" s="51"/>
      <c r="AB3" s="51"/>
      <c r="AC3" s="51"/>
      <c r="AD3" s="51"/>
      <c r="AE3" s="51"/>
      <c r="AF3" s="51"/>
      <c r="AH3" s="113"/>
      <c r="AI3" s="51"/>
      <c r="AM3" s="316"/>
      <c r="AN3" s="316"/>
    </row>
    <row r="4" spans="1:41" ht="21" customHeight="1">
      <c r="A4" s="319"/>
      <c r="B4" s="320"/>
      <c r="C4" s="320"/>
      <c r="D4" s="319"/>
      <c r="E4" s="319"/>
      <c r="F4" s="319"/>
      <c r="G4" s="319"/>
      <c r="H4" s="319"/>
      <c r="I4" s="319"/>
      <c r="J4" s="319"/>
      <c r="K4" s="319"/>
      <c r="L4" s="319"/>
      <c r="M4" s="52"/>
      <c r="N4" s="52"/>
      <c r="O4" s="52"/>
      <c r="P4" s="52"/>
      <c r="Q4" s="52"/>
      <c r="R4" s="52"/>
      <c r="S4" s="52"/>
      <c r="T4" s="52"/>
      <c r="U4" s="52"/>
      <c r="V4" s="51"/>
      <c r="W4" s="164" t="s">
        <v>219</v>
      </c>
      <c r="X4" s="51"/>
      <c r="Y4" s="321"/>
      <c r="Z4" s="321"/>
      <c r="AA4" s="321"/>
      <c r="AB4" s="321"/>
      <c r="AC4" s="321"/>
      <c r="AD4" s="321"/>
      <c r="AE4" s="321"/>
      <c r="AF4" s="321"/>
      <c r="AG4" s="321"/>
      <c r="AH4" s="321"/>
      <c r="AI4" s="51"/>
      <c r="AM4" s="316"/>
      <c r="AN4" s="316"/>
    </row>
    <row r="5" spans="1:41" ht="25.5" customHeight="1">
      <c r="A5" s="51"/>
      <c r="B5" s="672" t="s">
        <v>220</v>
      </c>
      <c r="C5" s="672"/>
      <c r="D5" s="672"/>
      <c r="E5" s="672"/>
      <c r="F5" s="672"/>
      <c r="G5" s="672"/>
      <c r="H5" s="672"/>
      <c r="I5" s="672"/>
      <c r="J5" s="672"/>
      <c r="K5" s="672"/>
      <c r="L5" s="672"/>
      <c r="M5" s="672"/>
      <c r="N5" s="322">
        <f>IFERROR(SUM(Q:R)+SUM(Z:Z),"")</f>
        <v>0</v>
      </c>
      <c r="O5" s="323" t="s">
        <v>49</v>
      </c>
      <c r="P5" s="324"/>
      <c r="Q5" s="324"/>
      <c r="R5" s="325"/>
      <c r="S5" s="325"/>
      <c r="T5" s="325"/>
      <c r="U5" s="325"/>
      <c r="V5" s="325"/>
      <c r="W5" s="673" t="s">
        <v>221</v>
      </c>
      <c r="X5" s="674" t="s">
        <v>222</v>
      </c>
      <c r="Y5" s="674"/>
      <c r="Z5" s="674"/>
      <c r="AA5" s="674"/>
      <c r="AB5" s="326">
        <f>SUM(W:X)</f>
        <v>0</v>
      </c>
      <c r="AC5" s="675" t="e">
        <f>IF(AB6=0, "", IF(AB5&gt;=AB6,"○","×"))</f>
        <v>#N/A</v>
      </c>
      <c r="AD5" s="676" t="s">
        <v>223</v>
      </c>
      <c r="AE5" s="676"/>
      <c r="AF5" s="676"/>
      <c r="AG5" s="321"/>
      <c r="AH5" s="321"/>
      <c r="AI5" s="316"/>
      <c r="AJ5" s="316"/>
      <c r="AK5" s="316"/>
      <c r="AL5" s="316"/>
      <c r="AM5" s="316"/>
      <c r="AN5" s="316"/>
    </row>
    <row r="6" spans="1:41" ht="30" customHeight="1">
      <c r="A6" s="51"/>
      <c r="B6" s="677"/>
      <c r="C6" s="677"/>
      <c r="D6" s="678" t="s">
        <v>224</v>
      </c>
      <c r="E6" s="678"/>
      <c r="F6" s="678"/>
      <c r="G6" s="678"/>
      <c r="H6" s="678"/>
      <c r="I6" s="678"/>
      <c r="J6" s="678"/>
      <c r="K6" s="678"/>
      <c r="L6" s="678"/>
      <c r="M6" s="678"/>
      <c r="N6" s="322" t="e">
        <f>SUM(S:S, AA:AA)</f>
        <v>#N/A</v>
      </c>
      <c r="O6" s="323" t="s">
        <v>49</v>
      </c>
      <c r="P6" s="324"/>
      <c r="Q6" s="324"/>
      <c r="R6" s="324"/>
      <c r="S6" s="324"/>
      <c r="T6" s="51"/>
      <c r="U6" s="51"/>
      <c r="V6" s="51"/>
      <c r="W6" s="673"/>
      <c r="X6" s="674" t="s">
        <v>225</v>
      </c>
      <c r="Y6" s="674"/>
      <c r="Z6" s="674"/>
      <c r="AA6" s="674"/>
      <c r="AB6" s="327" t="e">
        <f>SUM(AI:AI)</f>
        <v>#N/A</v>
      </c>
      <c r="AC6" s="675"/>
      <c r="AD6" s="676"/>
      <c r="AE6" s="676"/>
      <c r="AF6" s="676"/>
      <c r="AG6" s="321"/>
      <c r="AH6" s="321"/>
      <c r="AI6" s="316"/>
      <c r="AJ6" s="316"/>
      <c r="AK6" s="316"/>
      <c r="AL6" s="316"/>
      <c r="AM6" s="316"/>
      <c r="AN6" s="316"/>
    </row>
    <row r="7" spans="1:41" ht="33" customHeight="1">
      <c r="A7" s="51"/>
      <c r="B7" s="328"/>
      <c r="C7" s="329"/>
      <c r="D7" s="679" t="s">
        <v>226</v>
      </c>
      <c r="E7" s="679"/>
      <c r="F7" s="679"/>
      <c r="G7" s="679"/>
      <c r="H7" s="679"/>
      <c r="I7" s="679"/>
      <c r="J7" s="679"/>
      <c r="K7" s="679"/>
      <c r="L7" s="679"/>
      <c r="M7" s="679"/>
      <c r="N7" s="322" t="e">
        <f>ROUNDDOWN(SUM(U:U,AC:AD),0)</f>
        <v>#N/A</v>
      </c>
      <c r="O7" s="323" t="s">
        <v>49</v>
      </c>
      <c r="P7" s="324"/>
      <c r="Q7" s="324"/>
      <c r="R7" s="324"/>
      <c r="S7" s="324"/>
      <c r="T7" s="51"/>
      <c r="U7" s="51"/>
      <c r="V7" s="51"/>
      <c r="W7" s="673" t="s">
        <v>227</v>
      </c>
      <c r="X7" s="674" t="s">
        <v>222</v>
      </c>
      <c r="Y7" s="674"/>
      <c r="Z7" s="674"/>
      <c r="AA7" s="674"/>
      <c r="AB7" s="330">
        <f>SUM(AF:AF)</f>
        <v>0</v>
      </c>
      <c r="AC7" s="675" t="str">
        <f>IF(AB8=0, "", IF(AB7&gt;=AB8,"○","×"))</f>
        <v/>
      </c>
      <c r="AD7" s="676" t="s">
        <v>223</v>
      </c>
      <c r="AE7" s="676"/>
      <c r="AF7" s="676"/>
      <c r="AG7" s="321"/>
      <c r="AH7" s="321"/>
      <c r="AI7" s="316"/>
      <c r="AJ7" s="316"/>
      <c r="AK7" s="316"/>
      <c r="AL7" s="316"/>
      <c r="AM7" s="316"/>
      <c r="AN7" s="316"/>
    </row>
    <row r="8" spans="1:41" ht="25.5" customHeight="1">
      <c r="A8" s="51"/>
      <c r="B8" s="680" t="s">
        <v>228</v>
      </c>
      <c r="C8" s="680"/>
      <c r="D8" s="680"/>
      <c r="E8" s="680"/>
      <c r="F8" s="680"/>
      <c r="G8" s="680"/>
      <c r="H8" s="680"/>
      <c r="I8" s="680"/>
      <c r="J8" s="680"/>
      <c r="K8" s="680"/>
      <c r="L8" s="680"/>
      <c r="M8" s="680"/>
      <c r="N8" s="680"/>
      <c r="O8" s="680"/>
      <c r="P8" s="680"/>
      <c r="Q8" s="680"/>
      <c r="R8" s="680"/>
      <c r="S8" s="680"/>
      <c r="T8" s="680"/>
      <c r="U8" s="95"/>
      <c r="V8" s="95"/>
      <c r="W8" s="673"/>
      <c r="X8" s="674" t="s">
        <v>225</v>
      </c>
      <c r="Y8" s="674"/>
      <c r="Z8" s="674"/>
      <c r="AA8" s="674"/>
      <c r="AB8" s="327">
        <f>SUM(AJ:AJ)</f>
        <v>0</v>
      </c>
      <c r="AC8" s="675"/>
      <c r="AD8" s="676"/>
      <c r="AE8" s="676"/>
      <c r="AF8" s="676"/>
      <c r="AI8"/>
      <c r="AJ8" s="316"/>
      <c r="AK8" s="316"/>
      <c r="AL8" s="316"/>
      <c r="AM8" s="316"/>
      <c r="AN8" s="316"/>
    </row>
    <row r="9" spans="1:41" ht="42" customHeight="1">
      <c r="A9" s="52"/>
      <c r="B9" s="680"/>
      <c r="C9" s="680"/>
      <c r="D9" s="680"/>
      <c r="E9" s="680"/>
      <c r="F9" s="680"/>
      <c r="G9" s="680"/>
      <c r="H9" s="680"/>
      <c r="I9" s="680"/>
      <c r="J9" s="680"/>
      <c r="K9" s="680"/>
      <c r="L9" s="680"/>
      <c r="M9" s="680"/>
      <c r="N9" s="680"/>
      <c r="O9" s="680"/>
      <c r="P9" s="680"/>
      <c r="Q9" s="680"/>
      <c r="R9" s="680"/>
      <c r="S9" s="680"/>
      <c r="T9" s="680"/>
      <c r="U9" s="331"/>
      <c r="V9" s="331"/>
      <c r="W9" s="331"/>
      <c r="X9" s="332"/>
      <c r="Y9" s="331"/>
      <c r="Z9" s="331"/>
      <c r="AA9" s="333"/>
      <c r="AB9" s="333"/>
      <c r="AC9" s="333"/>
      <c r="AD9" s="333"/>
      <c r="AE9" s="333"/>
      <c r="AF9" s="333"/>
      <c r="AG9" s="333"/>
      <c r="AH9" s="332"/>
      <c r="AI9" s="51"/>
      <c r="AM9" s="316"/>
      <c r="AN9" s="316"/>
    </row>
    <row r="10" spans="1:41" ht="24" customHeight="1">
      <c r="A10" s="681"/>
      <c r="B10" s="682" t="s">
        <v>229</v>
      </c>
      <c r="C10" s="682"/>
      <c r="D10" s="682"/>
      <c r="E10" s="682"/>
      <c r="F10" s="682"/>
      <c r="G10" s="682"/>
      <c r="H10" s="682"/>
      <c r="I10" s="682"/>
      <c r="J10" s="682" t="s">
        <v>230</v>
      </c>
      <c r="K10" s="683" t="s">
        <v>32</v>
      </c>
      <c r="L10" s="683"/>
      <c r="M10" s="684" t="s">
        <v>33</v>
      </c>
      <c r="N10" s="685" t="s">
        <v>34</v>
      </c>
      <c r="O10" s="686" t="s">
        <v>231</v>
      </c>
      <c r="P10" s="687" t="s">
        <v>232</v>
      </c>
      <c r="Q10" s="687"/>
      <c r="R10" s="687"/>
      <c r="S10" s="687"/>
      <c r="T10" s="687"/>
      <c r="U10" s="687"/>
      <c r="V10" s="687"/>
      <c r="W10" s="687"/>
      <c r="X10" s="687"/>
      <c r="Y10" s="687"/>
      <c r="Z10" s="687"/>
      <c r="AA10" s="687"/>
      <c r="AB10" s="687"/>
      <c r="AC10" s="687"/>
      <c r="AD10" s="687"/>
      <c r="AE10" s="687"/>
      <c r="AF10" s="687"/>
      <c r="AG10" s="688" t="s">
        <v>233</v>
      </c>
      <c r="AH10" s="689" t="s">
        <v>234</v>
      </c>
      <c r="AI10" s="688" t="s">
        <v>235</v>
      </c>
      <c r="AJ10" s="688"/>
      <c r="AK10" s="690"/>
      <c r="AL10" s="690"/>
      <c r="AM10" s="316"/>
      <c r="AN10" s="316"/>
    </row>
    <row r="11" spans="1:41" ht="21.75" customHeight="1">
      <c r="A11" s="681"/>
      <c r="B11" s="682"/>
      <c r="C11" s="682"/>
      <c r="D11" s="682"/>
      <c r="E11" s="682"/>
      <c r="F11" s="682"/>
      <c r="G11" s="682"/>
      <c r="H11" s="682"/>
      <c r="I11" s="682"/>
      <c r="J11" s="682"/>
      <c r="K11" s="683"/>
      <c r="L11" s="683"/>
      <c r="M11" s="684"/>
      <c r="N11" s="685"/>
      <c r="O11" s="686"/>
      <c r="P11" s="691" t="s">
        <v>236</v>
      </c>
      <c r="Q11" s="691"/>
      <c r="R11" s="691"/>
      <c r="S11" s="691"/>
      <c r="T11" s="691"/>
      <c r="U11" s="691"/>
      <c r="V11" s="691"/>
      <c r="W11" s="691"/>
      <c r="X11" s="691"/>
      <c r="Y11" s="692" t="s">
        <v>237</v>
      </c>
      <c r="Z11" s="692"/>
      <c r="AA11" s="692"/>
      <c r="AB11" s="692"/>
      <c r="AC11" s="692"/>
      <c r="AD11" s="692"/>
      <c r="AE11" s="692"/>
      <c r="AF11" s="692"/>
      <c r="AG11" s="688"/>
      <c r="AH11" s="689"/>
      <c r="AI11" s="688"/>
      <c r="AJ11" s="688"/>
      <c r="AK11" s="690"/>
      <c r="AL11" s="690"/>
      <c r="AM11" s="316"/>
      <c r="AN11" s="316"/>
    </row>
    <row r="12" spans="1:41" ht="36.75" customHeight="1">
      <c r="A12" s="681"/>
      <c r="B12" s="682"/>
      <c r="C12" s="682"/>
      <c r="D12" s="682"/>
      <c r="E12" s="682"/>
      <c r="F12" s="682"/>
      <c r="G12" s="682"/>
      <c r="H12" s="682"/>
      <c r="I12" s="682"/>
      <c r="J12" s="682"/>
      <c r="K12" s="683"/>
      <c r="L12" s="683"/>
      <c r="M12" s="684"/>
      <c r="N12" s="685"/>
      <c r="O12" s="686"/>
      <c r="P12" s="693" t="s">
        <v>238</v>
      </c>
      <c r="Q12" s="694" t="s">
        <v>239</v>
      </c>
      <c r="R12" s="694"/>
      <c r="S12" s="694" t="s">
        <v>240</v>
      </c>
      <c r="T12" s="694" t="s">
        <v>202</v>
      </c>
      <c r="U12" s="695" t="s">
        <v>241</v>
      </c>
      <c r="V12" s="696" t="s">
        <v>242</v>
      </c>
      <c r="W12" s="697" t="s">
        <v>243</v>
      </c>
      <c r="X12" s="697"/>
      <c r="Y12" s="698" t="s">
        <v>244</v>
      </c>
      <c r="Z12" s="694" t="s">
        <v>239</v>
      </c>
      <c r="AA12" s="699" t="s">
        <v>240</v>
      </c>
      <c r="AB12" s="699" t="s">
        <v>202</v>
      </c>
      <c r="AC12" s="695" t="s">
        <v>241</v>
      </c>
      <c r="AD12" s="695"/>
      <c r="AE12" s="696" t="s">
        <v>242</v>
      </c>
      <c r="AF12" s="338" t="s">
        <v>243</v>
      </c>
      <c r="AG12" s="688"/>
      <c r="AH12" s="689"/>
      <c r="AI12" s="688"/>
      <c r="AJ12" s="688"/>
      <c r="AK12" s="690"/>
      <c r="AL12" s="690"/>
      <c r="AM12" s="316"/>
      <c r="AN12" s="316"/>
    </row>
    <row r="13" spans="1:41" ht="72" customHeight="1">
      <c r="A13" s="681"/>
      <c r="B13" s="682"/>
      <c r="C13" s="682"/>
      <c r="D13" s="682"/>
      <c r="E13" s="682"/>
      <c r="F13" s="682"/>
      <c r="G13" s="682"/>
      <c r="H13" s="682"/>
      <c r="I13" s="682"/>
      <c r="J13" s="682"/>
      <c r="K13" s="339" t="s">
        <v>36</v>
      </c>
      <c r="L13" s="339" t="s">
        <v>37</v>
      </c>
      <c r="M13" s="684"/>
      <c r="N13" s="685"/>
      <c r="O13" s="686"/>
      <c r="P13" s="693"/>
      <c r="Q13" s="694"/>
      <c r="R13" s="694"/>
      <c r="S13" s="694"/>
      <c r="T13" s="694"/>
      <c r="U13" s="695"/>
      <c r="V13" s="696"/>
      <c r="W13" s="700" t="s">
        <v>245</v>
      </c>
      <c r="X13" s="700"/>
      <c r="Y13" s="698"/>
      <c r="Z13" s="694"/>
      <c r="AA13" s="699"/>
      <c r="AB13" s="699"/>
      <c r="AC13" s="695"/>
      <c r="AD13" s="695"/>
      <c r="AE13" s="696"/>
      <c r="AF13" s="340" t="s">
        <v>245</v>
      </c>
      <c r="AG13" s="688"/>
      <c r="AH13" s="689"/>
      <c r="AI13" s="334" t="s">
        <v>246</v>
      </c>
      <c r="AJ13" s="335" t="s">
        <v>247</v>
      </c>
      <c r="AK13" s="336"/>
      <c r="AL13" s="336"/>
      <c r="AM13" s="316"/>
      <c r="AN13" s="316"/>
    </row>
    <row r="14" spans="1:41" s="361" customFormat="1" ht="30" customHeight="1">
      <c r="A14" s="341" t="s">
        <v>248</v>
      </c>
      <c r="B14" s="701" t="str">
        <f>IF(基本情報入力シート!C39="","",基本情報入力シート!C39)</f>
        <v/>
      </c>
      <c r="C14" s="701"/>
      <c r="D14" s="701"/>
      <c r="E14" s="701"/>
      <c r="F14" s="701"/>
      <c r="G14" s="701"/>
      <c r="H14" s="701"/>
      <c r="I14" s="701"/>
      <c r="J14" s="342" t="str">
        <f>IF(基本情報入力シート!M39="","",基本情報入力シート!M39)</f>
        <v/>
      </c>
      <c r="K14" s="343" t="str">
        <f>IF(基本情報入力シート!R39="","",基本情報入力シート!R39)</f>
        <v/>
      </c>
      <c r="L14" s="343" t="str">
        <f>IF(基本情報入力シート!W39="","",基本情報入力シート!W39)</f>
        <v/>
      </c>
      <c r="M14" s="342" t="str">
        <f>IF(基本情報入力シート!X39="","",基本情報入力シート!X39)</f>
        <v/>
      </c>
      <c r="N14" s="344" t="str">
        <f>IF(基本情報入力シート!Y39="","",基本情報入力シート!Y39)</f>
        <v/>
      </c>
      <c r="O14" s="345"/>
      <c r="P14" s="346"/>
      <c r="Q14" s="702"/>
      <c r="R14" s="702"/>
      <c r="S14" s="347" t="e">
        <v>#N/A</v>
      </c>
      <c r="T14" s="348"/>
      <c r="U14" s="349" t="e">
        <v>#N/A</v>
      </c>
      <c r="V14" s="350"/>
      <c r="W14" s="703"/>
      <c r="X14" s="703"/>
      <c r="Y14" s="351"/>
      <c r="Z14" s="352"/>
      <c r="AA14" s="353" t="e">
        <v>#N/A</v>
      </c>
      <c r="AB14" s="354"/>
      <c r="AC14" s="704" t="e">
        <v>#N/A</v>
      </c>
      <c r="AD14" s="704"/>
      <c r="AE14" s="350"/>
      <c r="AF14" s="355"/>
      <c r="AG14" s="356" t="e">
        <v>#N/A</v>
      </c>
      <c r="AH14" s="357" t="e">
        <v>#N/A</v>
      </c>
      <c r="AI14" s="358" t="e">
        <f t="shared" ref="AI14:AI45" si="0">IF(AND(OR(P14="処遇改善加算Ⅰ",P14="処遇改善加算Ⅱ"),AH14="対象"), 1,"")</f>
        <v>#N/A</v>
      </c>
      <c r="AJ14" s="359"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360"/>
      <c r="AL14" s="360"/>
      <c r="AN14" s="705"/>
      <c r="AO14" s="705"/>
    </row>
    <row r="15" spans="1:41" ht="30" customHeight="1">
      <c r="A15" s="362">
        <v>2</v>
      </c>
      <c r="B15" s="706" t="str">
        <f>IF(基本情報入力シート!C40="","",基本情報入力シート!C40)</f>
        <v/>
      </c>
      <c r="C15" s="706"/>
      <c r="D15" s="706"/>
      <c r="E15" s="706"/>
      <c r="F15" s="706"/>
      <c r="G15" s="706"/>
      <c r="H15" s="706"/>
      <c r="I15" s="706"/>
      <c r="J15" s="363" t="str">
        <f>IF(基本情報入力シート!M40="","",基本情報入力シート!M40)</f>
        <v/>
      </c>
      <c r="K15" s="364" t="str">
        <f>IF(基本情報入力シート!R40="","",基本情報入力シート!R40)</f>
        <v/>
      </c>
      <c r="L15" s="364" t="str">
        <f>IF(基本情報入力シート!W40="","",基本情報入力シート!W40)</f>
        <v/>
      </c>
      <c r="M15" s="363" t="str">
        <f>IF(基本情報入力シート!X40="","",基本情報入力シート!X40)</f>
        <v/>
      </c>
      <c r="N15" s="365" t="str">
        <f>IF(基本情報入力シート!Y40="","",基本情報入力シート!Y40)</f>
        <v/>
      </c>
      <c r="O15" s="366"/>
      <c r="P15" s="367"/>
      <c r="Q15" s="707"/>
      <c r="R15" s="707"/>
      <c r="S15" s="368" t="e">
        <v>#N/A</v>
      </c>
      <c r="T15" s="369"/>
      <c r="U15" s="370" t="e">
        <v>#N/A</v>
      </c>
      <c r="V15" s="369"/>
      <c r="W15" s="708"/>
      <c r="X15" s="708"/>
      <c r="Y15" s="367"/>
      <c r="Z15" s="372"/>
      <c r="AA15" s="373" t="e">
        <v>#N/A</v>
      </c>
      <c r="AB15" s="374"/>
      <c r="AC15" s="709" t="e">
        <v>#N/A</v>
      </c>
      <c r="AD15" s="709"/>
      <c r="AE15" s="375"/>
      <c r="AF15" s="376"/>
      <c r="AG15" s="356" t="e">
        <v>#N/A</v>
      </c>
      <c r="AH15" s="357" t="e">
        <v>#N/A</v>
      </c>
      <c r="AI15" s="358" t="e">
        <f t="shared" si="0"/>
        <v>#N/A</v>
      </c>
      <c r="AJ15" s="359" t="str">
        <f t="shared" si="1"/>
        <v/>
      </c>
      <c r="AK15" s="360"/>
      <c r="AL15" s="360"/>
      <c r="AM15" s="316"/>
      <c r="AN15" s="705"/>
      <c r="AO15" s="705"/>
    </row>
    <row r="16" spans="1:41" ht="30" customHeight="1">
      <c r="A16" s="362">
        <v>3</v>
      </c>
      <c r="B16" s="706" t="str">
        <f>IF(基本情報入力シート!C41="","",基本情報入力シート!C41)</f>
        <v/>
      </c>
      <c r="C16" s="706"/>
      <c r="D16" s="706"/>
      <c r="E16" s="706"/>
      <c r="F16" s="706"/>
      <c r="G16" s="706"/>
      <c r="H16" s="706"/>
      <c r="I16" s="706"/>
      <c r="J16" s="363" t="str">
        <f>IF(基本情報入力シート!M41="","",基本情報入力シート!M41)</f>
        <v/>
      </c>
      <c r="K16" s="364" t="str">
        <f>IF(基本情報入力シート!R41="","",基本情報入力シート!R41)</f>
        <v/>
      </c>
      <c r="L16" s="364" t="str">
        <f>IF(基本情報入力シート!W41="","",基本情報入力シート!W41)</f>
        <v/>
      </c>
      <c r="M16" s="363" t="str">
        <f>IF(基本情報入力シート!X41="","",基本情報入力シート!X41)</f>
        <v/>
      </c>
      <c r="N16" s="365" t="str">
        <f>IF(基本情報入力シート!Y41="","",基本情報入力シート!Y41)</f>
        <v/>
      </c>
      <c r="O16" s="366"/>
      <c r="P16" s="367"/>
      <c r="Q16" s="707"/>
      <c r="R16" s="707"/>
      <c r="S16" s="368" t="e">
        <v>#N/A</v>
      </c>
      <c r="T16" s="369"/>
      <c r="U16" s="370" t="e">
        <v>#N/A</v>
      </c>
      <c r="V16" s="369"/>
      <c r="W16" s="708"/>
      <c r="X16" s="708"/>
      <c r="Y16" s="367"/>
      <c r="Z16" s="372"/>
      <c r="AA16" s="373" t="e">
        <v>#N/A</v>
      </c>
      <c r="AB16" s="374"/>
      <c r="AC16" s="709" t="e">
        <v>#N/A</v>
      </c>
      <c r="AD16" s="709"/>
      <c r="AE16" s="375"/>
      <c r="AF16" s="376"/>
      <c r="AG16" s="356" t="e">
        <v>#N/A</v>
      </c>
      <c r="AH16" s="357" t="e">
        <v>#N/A</v>
      </c>
      <c r="AI16" s="358" t="e">
        <f t="shared" si="0"/>
        <v>#N/A</v>
      </c>
      <c r="AJ16" s="359" t="str">
        <f t="shared" si="1"/>
        <v/>
      </c>
      <c r="AK16" s="360"/>
      <c r="AL16" s="360"/>
      <c r="AM16" s="316"/>
      <c r="AN16" s="705"/>
      <c r="AO16" s="705"/>
    </row>
    <row r="17" spans="1:46" ht="30" customHeight="1">
      <c r="A17" s="362">
        <v>4</v>
      </c>
      <c r="B17" s="706" t="str">
        <f>IF(基本情報入力シート!C42="","",基本情報入力シート!C42)</f>
        <v/>
      </c>
      <c r="C17" s="706"/>
      <c r="D17" s="706"/>
      <c r="E17" s="706"/>
      <c r="F17" s="706"/>
      <c r="G17" s="706"/>
      <c r="H17" s="706"/>
      <c r="I17" s="706"/>
      <c r="J17" s="363" t="str">
        <f>IF(基本情報入力シート!M42="","",基本情報入力シート!M42)</f>
        <v/>
      </c>
      <c r="K17" s="364" t="str">
        <f>IF(基本情報入力シート!R42="","",基本情報入力シート!R42)</f>
        <v/>
      </c>
      <c r="L17" s="364" t="str">
        <f>IF(基本情報入力シート!W42="","",基本情報入力シート!W42)</f>
        <v/>
      </c>
      <c r="M17" s="363" t="str">
        <f>IF(基本情報入力シート!X42="","",基本情報入力シート!X42)</f>
        <v/>
      </c>
      <c r="N17" s="365" t="str">
        <f>IF(基本情報入力シート!Y42="","",基本情報入力シート!Y42)</f>
        <v/>
      </c>
      <c r="O17" s="366"/>
      <c r="P17" s="367"/>
      <c r="Q17" s="707"/>
      <c r="R17" s="707"/>
      <c r="S17" s="368" t="e">
        <v>#N/A</v>
      </c>
      <c r="T17" s="377"/>
      <c r="U17" s="370" t="e">
        <v>#N/A</v>
      </c>
      <c r="V17" s="369"/>
      <c r="W17" s="708"/>
      <c r="X17" s="708"/>
      <c r="Y17" s="367"/>
      <c r="Z17" s="372"/>
      <c r="AA17" s="373" t="e">
        <v>#N/A</v>
      </c>
      <c r="AB17" s="374"/>
      <c r="AC17" s="709" t="e">
        <v>#N/A</v>
      </c>
      <c r="AD17" s="709"/>
      <c r="AE17" s="375"/>
      <c r="AF17" s="376"/>
      <c r="AG17" s="356" t="e">
        <v>#N/A</v>
      </c>
      <c r="AH17" s="357" t="e">
        <v>#N/A</v>
      </c>
      <c r="AI17" s="358" t="e">
        <f t="shared" si="0"/>
        <v>#N/A</v>
      </c>
      <c r="AJ17" s="359" t="str">
        <f t="shared" si="1"/>
        <v/>
      </c>
      <c r="AK17" s="360"/>
      <c r="AL17" s="360"/>
      <c r="AM17" s="316"/>
      <c r="AN17" s="705"/>
      <c r="AO17" s="705"/>
    </row>
    <row r="18" spans="1:46" ht="30" customHeight="1">
      <c r="A18" s="362">
        <v>5</v>
      </c>
      <c r="B18" s="706" t="str">
        <f>IF(基本情報入力シート!C43="","",基本情報入力シート!C43)</f>
        <v/>
      </c>
      <c r="C18" s="706"/>
      <c r="D18" s="706"/>
      <c r="E18" s="706"/>
      <c r="F18" s="706"/>
      <c r="G18" s="706"/>
      <c r="H18" s="706"/>
      <c r="I18" s="706"/>
      <c r="J18" s="363" t="str">
        <f>IF(基本情報入力シート!M43="","",基本情報入力シート!M43)</f>
        <v/>
      </c>
      <c r="K18" s="364" t="str">
        <f>IF(基本情報入力シート!R43="","",基本情報入力シート!R43)</f>
        <v/>
      </c>
      <c r="L18" s="364" t="str">
        <f>IF(基本情報入力シート!W43="","",基本情報入力シート!W43)</f>
        <v/>
      </c>
      <c r="M18" s="363" t="str">
        <f>IF(基本情報入力シート!X43="","",基本情報入力シート!X43)</f>
        <v/>
      </c>
      <c r="N18" s="365" t="str">
        <f>IF(基本情報入力シート!Y43="","",基本情報入力シート!Y43)</f>
        <v/>
      </c>
      <c r="O18" s="366"/>
      <c r="P18" s="378"/>
      <c r="Q18" s="707"/>
      <c r="R18" s="707"/>
      <c r="S18" s="368" t="e">
        <v>#N/A</v>
      </c>
      <c r="T18" s="369"/>
      <c r="U18" s="370" t="e">
        <v>#N/A</v>
      </c>
      <c r="V18" s="369"/>
      <c r="W18" s="708"/>
      <c r="X18" s="708"/>
      <c r="Y18" s="367"/>
      <c r="Z18" s="372"/>
      <c r="AA18" s="373" t="e">
        <v>#N/A</v>
      </c>
      <c r="AB18" s="374"/>
      <c r="AC18" s="709" t="e">
        <v>#N/A</v>
      </c>
      <c r="AD18" s="709"/>
      <c r="AE18" s="375"/>
      <c r="AF18" s="376"/>
      <c r="AG18" s="356" t="e">
        <v>#N/A</v>
      </c>
      <c r="AH18" s="357" t="e">
        <v>#N/A</v>
      </c>
      <c r="AI18" s="358" t="e">
        <f t="shared" si="0"/>
        <v>#N/A</v>
      </c>
      <c r="AJ18" s="359" t="str">
        <f t="shared" si="1"/>
        <v/>
      </c>
      <c r="AK18" s="360"/>
      <c r="AL18" s="360"/>
      <c r="AM18" s="316"/>
      <c r="AN18" s="705"/>
      <c r="AO18" s="705"/>
    </row>
    <row r="19" spans="1:46" ht="30" customHeight="1">
      <c r="A19" s="362">
        <v>6</v>
      </c>
      <c r="B19" s="706" t="str">
        <f>IF(基本情報入力シート!C44="","",基本情報入力シート!C44)</f>
        <v/>
      </c>
      <c r="C19" s="706"/>
      <c r="D19" s="706"/>
      <c r="E19" s="706"/>
      <c r="F19" s="706"/>
      <c r="G19" s="706"/>
      <c r="H19" s="706"/>
      <c r="I19" s="706"/>
      <c r="J19" s="363" t="str">
        <f>IF(基本情報入力シート!M44="","",基本情報入力シート!M44)</f>
        <v/>
      </c>
      <c r="K19" s="364" t="str">
        <f>IF(基本情報入力シート!R44="","",基本情報入力シート!R44)</f>
        <v/>
      </c>
      <c r="L19" s="364" t="str">
        <f>IF(基本情報入力シート!W44="","",基本情報入力シート!W44)</f>
        <v/>
      </c>
      <c r="M19" s="363" t="str">
        <f>IF(基本情報入力シート!X44="","",基本情報入力シート!X44)</f>
        <v/>
      </c>
      <c r="N19" s="365" t="str">
        <f>IF(基本情報入力シート!Y44="","",基本情報入力シート!Y44)</f>
        <v/>
      </c>
      <c r="O19" s="366"/>
      <c r="P19" s="378"/>
      <c r="Q19" s="707"/>
      <c r="R19" s="707"/>
      <c r="S19" s="368" t="e">
        <v>#N/A</v>
      </c>
      <c r="T19" s="369"/>
      <c r="U19" s="370" t="e">
        <v>#N/A</v>
      </c>
      <c r="V19" s="369"/>
      <c r="W19" s="708"/>
      <c r="X19" s="708"/>
      <c r="Y19" s="367"/>
      <c r="Z19" s="372"/>
      <c r="AA19" s="373" t="e">
        <v>#N/A</v>
      </c>
      <c r="AB19" s="374"/>
      <c r="AC19" s="709" t="e">
        <v>#N/A</v>
      </c>
      <c r="AD19" s="709"/>
      <c r="AE19" s="375"/>
      <c r="AF19" s="376"/>
      <c r="AG19" s="356" t="e">
        <v>#N/A</v>
      </c>
      <c r="AH19" s="357" t="e">
        <v>#N/A</v>
      </c>
      <c r="AI19" s="358" t="e">
        <f t="shared" si="0"/>
        <v>#N/A</v>
      </c>
      <c r="AJ19" s="359" t="str">
        <f t="shared" si="1"/>
        <v/>
      </c>
      <c r="AK19" s="360"/>
      <c r="AL19" s="360"/>
      <c r="AM19" s="316"/>
      <c r="AN19" s="705"/>
      <c r="AO19" s="705"/>
    </row>
    <row r="20" spans="1:46" ht="30" customHeight="1">
      <c r="A20" s="362">
        <v>7</v>
      </c>
      <c r="B20" s="706" t="str">
        <f>IF(基本情報入力シート!C45="","",基本情報入力シート!C45)</f>
        <v/>
      </c>
      <c r="C20" s="706"/>
      <c r="D20" s="706"/>
      <c r="E20" s="706"/>
      <c r="F20" s="706"/>
      <c r="G20" s="706"/>
      <c r="H20" s="706"/>
      <c r="I20" s="706"/>
      <c r="J20" s="363" t="str">
        <f>IF(基本情報入力シート!M45="","",基本情報入力シート!M45)</f>
        <v/>
      </c>
      <c r="K20" s="364" t="str">
        <f>IF(基本情報入力シート!R45="","",基本情報入力シート!R45)</f>
        <v/>
      </c>
      <c r="L20" s="364" t="str">
        <f>IF(基本情報入力シート!W45="","",基本情報入力シート!W45)</f>
        <v/>
      </c>
      <c r="M20" s="363" t="str">
        <f>IF(基本情報入力シート!X45="","",基本情報入力シート!X45)</f>
        <v/>
      </c>
      <c r="N20" s="365" t="str">
        <f>IF(基本情報入力シート!Y45="","",基本情報入力シート!Y45)</f>
        <v/>
      </c>
      <c r="O20" s="366"/>
      <c r="P20" s="379"/>
      <c r="Q20" s="707"/>
      <c r="R20" s="707"/>
      <c r="S20" s="368" t="e">
        <v>#N/A</v>
      </c>
      <c r="T20" s="377"/>
      <c r="U20" s="370" t="e">
        <v>#N/A</v>
      </c>
      <c r="V20" s="369"/>
      <c r="W20" s="708"/>
      <c r="X20" s="708"/>
      <c r="Y20" s="367"/>
      <c r="Z20" s="372"/>
      <c r="AA20" s="373" t="e">
        <v>#N/A</v>
      </c>
      <c r="AB20" s="374"/>
      <c r="AC20" s="709" t="e">
        <v>#N/A</v>
      </c>
      <c r="AD20" s="709"/>
      <c r="AE20" s="375"/>
      <c r="AF20" s="376"/>
      <c r="AG20" s="356" t="e">
        <v>#N/A</v>
      </c>
      <c r="AH20" s="357" t="e">
        <v>#N/A</v>
      </c>
      <c r="AI20" s="358" t="e">
        <f t="shared" si="0"/>
        <v>#N/A</v>
      </c>
      <c r="AJ20" s="359" t="str">
        <f t="shared" si="1"/>
        <v/>
      </c>
      <c r="AK20" s="360"/>
      <c r="AL20" s="360"/>
      <c r="AM20" s="316"/>
      <c r="AN20" s="705"/>
      <c r="AO20" s="705"/>
    </row>
    <row r="21" spans="1:46" ht="30" customHeight="1">
      <c r="A21" s="362">
        <v>8</v>
      </c>
      <c r="B21" s="706" t="str">
        <f>IF(基本情報入力シート!C46="","",基本情報入力シート!C46)</f>
        <v/>
      </c>
      <c r="C21" s="706"/>
      <c r="D21" s="706"/>
      <c r="E21" s="706"/>
      <c r="F21" s="706"/>
      <c r="G21" s="706"/>
      <c r="H21" s="706"/>
      <c r="I21" s="706"/>
      <c r="J21" s="363" t="str">
        <f>IF(基本情報入力シート!M46="","",基本情報入力シート!M46)</f>
        <v/>
      </c>
      <c r="K21" s="364" t="str">
        <f>IF(基本情報入力シート!R46="","",基本情報入力シート!R46)</f>
        <v/>
      </c>
      <c r="L21" s="364" t="str">
        <f>IF(基本情報入力シート!W46="","",基本情報入力シート!W46)</f>
        <v/>
      </c>
      <c r="M21" s="363" t="str">
        <f>IF(基本情報入力シート!X46="","",基本情報入力シート!X46)</f>
        <v/>
      </c>
      <c r="N21" s="365" t="str">
        <f>IF(基本情報入力シート!Y46="","",基本情報入力シート!Y46)</f>
        <v/>
      </c>
      <c r="O21" s="366"/>
      <c r="P21" s="379"/>
      <c r="Q21" s="707"/>
      <c r="R21" s="707"/>
      <c r="S21" s="368" t="e">
        <v>#N/A</v>
      </c>
      <c r="T21" s="369"/>
      <c r="U21" s="370" t="e">
        <v>#N/A</v>
      </c>
      <c r="V21" s="369"/>
      <c r="W21" s="708"/>
      <c r="X21" s="708"/>
      <c r="Y21" s="367"/>
      <c r="Z21" s="372"/>
      <c r="AA21" s="373" t="e">
        <v>#N/A</v>
      </c>
      <c r="AB21" s="374"/>
      <c r="AC21" s="709" t="e">
        <v>#N/A</v>
      </c>
      <c r="AD21" s="709"/>
      <c r="AE21" s="375"/>
      <c r="AF21" s="376"/>
      <c r="AG21" s="356" t="e">
        <v>#N/A</v>
      </c>
      <c r="AH21" s="357" t="e">
        <v>#N/A</v>
      </c>
      <c r="AI21" s="358" t="e">
        <f t="shared" si="0"/>
        <v>#N/A</v>
      </c>
      <c r="AJ21" s="359" t="str">
        <f t="shared" si="1"/>
        <v/>
      </c>
      <c r="AK21" s="360"/>
      <c r="AL21" s="360"/>
      <c r="AM21" s="316"/>
      <c r="AN21" s="705"/>
      <c r="AO21" s="705"/>
    </row>
    <row r="22" spans="1:46" ht="30" customHeight="1">
      <c r="A22" s="362">
        <v>9</v>
      </c>
      <c r="B22" s="706" t="str">
        <f>IF(基本情報入力シート!C47="","",基本情報入力シート!C47)</f>
        <v/>
      </c>
      <c r="C22" s="706"/>
      <c r="D22" s="706"/>
      <c r="E22" s="706"/>
      <c r="F22" s="706"/>
      <c r="G22" s="706"/>
      <c r="H22" s="706"/>
      <c r="I22" s="706"/>
      <c r="J22" s="363" t="str">
        <f>IF(基本情報入力シート!M47="","",基本情報入力シート!M47)</f>
        <v/>
      </c>
      <c r="K22" s="364" t="str">
        <f>IF(基本情報入力シート!R47="","",基本情報入力シート!R47)</f>
        <v/>
      </c>
      <c r="L22" s="364" t="str">
        <f>IF(基本情報入力シート!W47="","",基本情報入力シート!W47)</f>
        <v/>
      </c>
      <c r="M22" s="363" t="str">
        <f>IF(基本情報入力シート!X47="","",基本情報入力シート!X47)</f>
        <v/>
      </c>
      <c r="N22" s="365" t="str">
        <f>IF(基本情報入力シート!Y47="","",基本情報入力シート!Y47)</f>
        <v/>
      </c>
      <c r="O22" s="366"/>
      <c r="P22" s="378"/>
      <c r="Q22" s="707"/>
      <c r="R22" s="707"/>
      <c r="S22" s="368" t="e">
        <v>#N/A</v>
      </c>
      <c r="T22" s="369"/>
      <c r="U22" s="370" t="e">
        <v>#N/A</v>
      </c>
      <c r="V22" s="369"/>
      <c r="W22" s="708"/>
      <c r="X22" s="708"/>
      <c r="Y22" s="367"/>
      <c r="Z22" s="372"/>
      <c r="AA22" s="373" t="e">
        <v>#N/A</v>
      </c>
      <c r="AB22" s="374"/>
      <c r="AC22" s="709" t="e">
        <v>#N/A</v>
      </c>
      <c r="AD22" s="709"/>
      <c r="AE22" s="375"/>
      <c r="AF22" s="376"/>
      <c r="AG22" s="356" t="e">
        <v>#N/A</v>
      </c>
      <c r="AH22" s="357" t="e">
        <v>#N/A</v>
      </c>
      <c r="AI22" s="358" t="e">
        <f t="shared" si="0"/>
        <v>#N/A</v>
      </c>
      <c r="AJ22" s="359" t="str">
        <f t="shared" si="1"/>
        <v/>
      </c>
      <c r="AK22" s="360"/>
      <c r="AL22" s="360"/>
      <c r="AM22" s="316"/>
      <c r="AN22" s="316"/>
    </row>
    <row r="23" spans="1:46" ht="30" customHeight="1">
      <c r="A23" s="362">
        <v>10</v>
      </c>
      <c r="B23" s="706" t="str">
        <f>IF(基本情報入力シート!C48="","",基本情報入力シート!C48)</f>
        <v/>
      </c>
      <c r="C23" s="706"/>
      <c r="D23" s="706"/>
      <c r="E23" s="706"/>
      <c r="F23" s="706"/>
      <c r="G23" s="706"/>
      <c r="H23" s="706"/>
      <c r="I23" s="706"/>
      <c r="J23" s="363" t="str">
        <f>IF(基本情報入力シート!M48="","",基本情報入力シート!M48)</f>
        <v/>
      </c>
      <c r="K23" s="364" t="str">
        <f>IF(基本情報入力シート!R48="","",基本情報入力シート!R48)</f>
        <v/>
      </c>
      <c r="L23" s="364" t="str">
        <f>IF(基本情報入力シート!W48="","",基本情報入力シート!W48)</f>
        <v/>
      </c>
      <c r="M23" s="363" t="str">
        <f>IF(基本情報入力シート!X48="","",基本情報入力シート!X48)</f>
        <v/>
      </c>
      <c r="N23" s="365" t="str">
        <f>IF(基本情報入力シート!Y48="","",基本情報入力シート!Y48)</f>
        <v/>
      </c>
      <c r="O23" s="366"/>
      <c r="P23" s="379"/>
      <c r="Q23" s="707"/>
      <c r="R23" s="707"/>
      <c r="S23" s="368" t="e">
        <v>#N/A</v>
      </c>
      <c r="T23" s="377"/>
      <c r="U23" s="370" t="e">
        <v>#N/A</v>
      </c>
      <c r="V23" s="369"/>
      <c r="W23" s="708"/>
      <c r="X23" s="708"/>
      <c r="Y23" s="367"/>
      <c r="Z23" s="372"/>
      <c r="AA23" s="373" t="e">
        <v>#N/A</v>
      </c>
      <c r="AB23" s="374"/>
      <c r="AC23" s="709" t="e">
        <v>#N/A</v>
      </c>
      <c r="AD23" s="709"/>
      <c r="AE23" s="375"/>
      <c r="AF23" s="376"/>
      <c r="AG23" s="356" t="e">
        <v>#N/A</v>
      </c>
      <c r="AH23" s="357" t="e">
        <v>#N/A</v>
      </c>
      <c r="AI23" s="358" t="e">
        <f t="shared" si="0"/>
        <v>#N/A</v>
      </c>
      <c r="AJ23" s="359" t="str">
        <f t="shared" si="1"/>
        <v/>
      </c>
      <c r="AK23" s="360"/>
      <c r="AL23" s="360"/>
      <c r="AM23" s="316"/>
      <c r="AN23" s="316"/>
    </row>
    <row r="24" spans="1:46" ht="30" customHeight="1">
      <c r="A24" s="362">
        <v>11</v>
      </c>
      <c r="B24" s="706" t="str">
        <f>IF(基本情報入力シート!C49="","",基本情報入力シート!C49)</f>
        <v/>
      </c>
      <c r="C24" s="706"/>
      <c r="D24" s="706"/>
      <c r="E24" s="706"/>
      <c r="F24" s="706"/>
      <c r="G24" s="706"/>
      <c r="H24" s="706"/>
      <c r="I24" s="706"/>
      <c r="J24" s="363" t="str">
        <f>IF(基本情報入力シート!M49="","",基本情報入力シート!M49)</f>
        <v/>
      </c>
      <c r="K24" s="364" t="str">
        <f>IF(基本情報入力シート!R49="","",基本情報入力シート!R49)</f>
        <v/>
      </c>
      <c r="L24" s="364" t="str">
        <f>IF(基本情報入力シート!W49="","",基本情報入力シート!W49)</f>
        <v/>
      </c>
      <c r="M24" s="363" t="str">
        <f>IF(基本情報入力シート!X49="","",基本情報入力シート!X49)</f>
        <v/>
      </c>
      <c r="N24" s="365" t="str">
        <f>IF(基本情報入力シート!Y49="","",基本情報入力シート!Y49)</f>
        <v/>
      </c>
      <c r="O24" s="366"/>
      <c r="P24" s="379"/>
      <c r="Q24" s="707"/>
      <c r="R24" s="707"/>
      <c r="S24" s="368" t="e">
        <v>#N/A</v>
      </c>
      <c r="T24" s="369"/>
      <c r="U24" s="370" t="e">
        <v>#N/A</v>
      </c>
      <c r="V24" s="369"/>
      <c r="W24" s="708"/>
      <c r="X24" s="708"/>
      <c r="Y24" s="367"/>
      <c r="Z24" s="372"/>
      <c r="AA24" s="373" t="e">
        <v>#N/A</v>
      </c>
      <c r="AB24" s="374"/>
      <c r="AC24" s="709" t="e">
        <v>#N/A</v>
      </c>
      <c r="AD24" s="709"/>
      <c r="AE24" s="375"/>
      <c r="AF24" s="376"/>
      <c r="AG24" s="356" t="e">
        <v>#N/A</v>
      </c>
      <c r="AH24" s="357" t="e">
        <v>#N/A</v>
      </c>
      <c r="AI24" s="358" t="e">
        <f t="shared" si="0"/>
        <v>#N/A</v>
      </c>
      <c r="AJ24" s="359" t="str">
        <f t="shared" si="1"/>
        <v/>
      </c>
      <c r="AK24" s="360"/>
      <c r="AL24" s="360"/>
      <c r="AM24" s="316"/>
      <c r="AN24" s="316"/>
    </row>
    <row r="25" spans="1:46" ht="30" customHeight="1">
      <c r="A25" s="362">
        <v>12</v>
      </c>
      <c r="B25" s="706" t="str">
        <f>IF(基本情報入力シート!C50="","",基本情報入力シート!C50)</f>
        <v/>
      </c>
      <c r="C25" s="706"/>
      <c r="D25" s="706"/>
      <c r="E25" s="706"/>
      <c r="F25" s="706"/>
      <c r="G25" s="706"/>
      <c r="H25" s="706"/>
      <c r="I25" s="706"/>
      <c r="J25" s="363" t="str">
        <f>IF(基本情報入力シート!M50="","",基本情報入力シート!M50)</f>
        <v/>
      </c>
      <c r="K25" s="364" t="str">
        <f>IF(基本情報入力シート!R50="","",基本情報入力シート!R50)</f>
        <v/>
      </c>
      <c r="L25" s="364" t="str">
        <f>IF(基本情報入力シート!W50="","",基本情報入力シート!W50)</f>
        <v/>
      </c>
      <c r="M25" s="363" t="str">
        <f>IF(基本情報入力シート!X50="","",基本情報入力シート!X50)</f>
        <v/>
      </c>
      <c r="N25" s="365" t="str">
        <f>IF(基本情報入力シート!Y50="","",基本情報入力シート!Y50)</f>
        <v/>
      </c>
      <c r="O25" s="366"/>
      <c r="P25" s="378"/>
      <c r="Q25" s="707"/>
      <c r="R25" s="707"/>
      <c r="S25" s="368" t="e">
        <v>#N/A</v>
      </c>
      <c r="T25" s="369"/>
      <c r="U25" s="370" t="e">
        <v>#N/A</v>
      </c>
      <c r="V25" s="369"/>
      <c r="W25" s="708"/>
      <c r="X25" s="708"/>
      <c r="Y25" s="367"/>
      <c r="Z25" s="372"/>
      <c r="AA25" s="373" t="e">
        <v>#N/A</v>
      </c>
      <c r="AB25" s="374"/>
      <c r="AC25" s="709" t="e">
        <v>#N/A</v>
      </c>
      <c r="AD25" s="709"/>
      <c r="AE25" s="375"/>
      <c r="AF25" s="376"/>
      <c r="AG25" s="356" t="e">
        <v>#N/A</v>
      </c>
      <c r="AH25" s="357" t="e">
        <v>#N/A</v>
      </c>
      <c r="AI25" s="358" t="e">
        <f t="shared" si="0"/>
        <v>#N/A</v>
      </c>
      <c r="AJ25" s="359" t="str">
        <f t="shared" si="1"/>
        <v/>
      </c>
      <c r="AK25" s="360"/>
      <c r="AL25" s="360"/>
      <c r="AM25" s="316"/>
      <c r="AN25" s="316"/>
    </row>
    <row r="26" spans="1:46" ht="30" customHeight="1">
      <c r="A26" s="362">
        <v>13</v>
      </c>
      <c r="B26" s="706" t="str">
        <f>IF(基本情報入力シート!C51="","",基本情報入力シート!C51)</f>
        <v/>
      </c>
      <c r="C26" s="706"/>
      <c r="D26" s="706"/>
      <c r="E26" s="706"/>
      <c r="F26" s="706"/>
      <c r="G26" s="706"/>
      <c r="H26" s="706"/>
      <c r="I26" s="706"/>
      <c r="J26" s="363" t="str">
        <f>IF(基本情報入力シート!M51="","",基本情報入力シート!M51)</f>
        <v/>
      </c>
      <c r="K26" s="364" t="str">
        <f>IF(基本情報入力シート!R51="","",基本情報入力シート!R51)</f>
        <v/>
      </c>
      <c r="L26" s="364" t="str">
        <f>IF(基本情報入力シート!W51="","",基本情報入力シート!W51)</f>
        <v/>
      </c>
      <c r="M26" s="363" t="str">
        <f>IF(基本情報入力シート!X51="","",基本情報入力シート!X51)</f>
        <v/>
      </c>
      <c r="N26" s="365" t="str">
        <f>IF(基本情報入力シート!Y51="","",基本情報入力シート!Y51)</f>
        <v/>
      </c>
      <c r="O26" s="366"/>
      <c r="P26" s="378"/>
      <c r="Q26" s="707"/>
      <c r="R26" s="707"/>
      <c r="S26" s="368" t="e">
        <v>#N/A</v>
      </c>
      <c r="T26" s="377"/>
      <c r="U26" s="370" t="e">
        <v>#N/A</v>
      </c>
      <c r="V26" s="369"/>
      <c r="W26" s="708"/>
      <c r="X26" s="708"/>
      <c r="Y26" s="367"/>
      <c r="Z26" s="372"/>
      <c r="AA26" s="373" t="e">
        <v>#N/A</v>
      </c>
      <c r="AB26" s="374"/>
      <c r="AC26" s="709" t="e">
        <v>#N/A</v>
      </c>
      <c r="AD26" s="709"/>
      <c r="AE26" s="375"/>
      <c r="AF26" s="376"/>
      <c r="AG26" s="356" t="e">
        <v>#N/A</v>
      </c>
      <c r="AH26" s="357" t="e">
        <v>#N/A</v>
      </c>
      <c r="AI26" s="358" t="e">
        <f t="shared" si="0"/>
        <v>#N/A</v>
      </c>
      <c r="AJ26" s="359" t="str">
        <f t="shared" si="1"/>
        <v/>
      </c>
      <c r="AK26" s="360"/>
      <c r="AL26" s="360"/>
      <c r="AM26" s="316"/>
      <c r="AN26" s="316"/>
    </row>
    <row r="27" spans="1:46" ht="30" customHeight="1">
      <c r="A27" s="362">
        <v>14</v>
      </c>
      <c r="B27" s="706" t="str">
        <f>IF(基本情報入力シート!C52="","",基本情報入力シート!C52)</f>
        <v/>
      </c>
      <c r="C27" s="706"/>
      <c r="D27" s="706"/>
      <c r="E27" s="706"/>
      <c r="F27" s="706"/>
      <c r="G27" s="706"/>
      <c r="H27" s="706"/>
      <c r="I27" s="706"/>
      <c r="J27" s="363" t="str">
        <f>IF(基本情報入力シート!M52="","",基本情報入力シート!M52)</f>
        <v/>
      </c>
      <c r="K27" s="364" t="str">
        <f>IF(基本情報入力シート!R52="","",基本情報入力シート!R52)</f>
        <v/>
      </c>
      <c r="L27" s="364" t="str">
        <f>IF(基本情報入力シート!W52="","",基本情報入力シート!W52)</f>
        <v/>
      </c>
      <c r="M27" s="363" t="str">
        <f>IF(基本情報入力シート!X52="","",基本情報入力シート!X52)</f>
        <v/>
      </c>
      <c r="N27" s="365" t="str">
        <f>IF(基本情報入力シート!Y52="","",基本情報入力シート!Y52)</f>
        <v/>
      </c>
      <c r="O27" s="366"/>
      <c r="P27" s="379"/>
      <c r="Q27" s="707"/>
      <c r="R27" s="707"/>
      <c r="S27" s="368" t="e">
        <v>#N/A</v>
      </c>
      <c r="T27" s="369"/>
      <c r="U27" s="370" t="e">
        <v>#N/A</v>
      </c>
      <c r="V27" s="369"/>
      <c r="W27" s="708"/>
      <c r="X27" s="708"/>
      <c r="Y27" s="367"/>
      <c r="Z27" s="372"/>
      <c r="AA27" s="373" t="e">
        <v>#N/A</v>
      </c>
      <c r="AB27" s="374"/>
      <c r="AC27" s="709" t="e">
        <v>#N/A</v>
      </c>
      <c r="AD27" s="709"/>
      <c r="AE27" s="375"/>
      <c r="AF27" s="376"/>
      <c r="AG27" s="356" t="e">
        <v>#N/A</v>
      </c>
      <c r="AH27" s="357" t="e">
        <v>#N/A</v>
      </c>
      <c r="AI27" s="358" t="e">
        <f t="shared" si="0"/>
        <v>#N/A</v>
      </c>
      <c r="AJ27" s="359" t="str">
        <f t="shared" si="1"/>
        <v/>
      </c>
      <c r="AK27" s="360"/>
      <c r="AL27" s="360"/>
      <c r="AM27" s="316"/>
      <c r="AN27" s="316"/>
    </row>
    <row r="28" spans="1:46" ht="30" customHeight="1">
      <c r="A28" s="362">
        <v>15</v>
      </c>
      <c r="B28" s="706" t="str">
        <f>IF(基本情報入力シート!C53="","",基本情報入力シート!C53)</f>
        <v/>
      </c>
      <c r="C28" s="706"/>
      <c r="D28" s="706"/>
      <c r="E28" s="706"/>
      <c r="F28" s="706"/>
      <c r="G28" s="706"/>
      <c r="H28" s="706"/>
      <c r="I28" s="706"/>
      <c r="J28" s="363" t="str">
        <f>IF(基本情報入力シート!M53="","",基本情報入力シート!M53)</f>
        <v/>
      </c>
      <c r="K28" s="364" t="str">
        <f>IF(基本情報入力シート!R53="","",基本情報入力シート!R53)</f>
        <v/>
      </c>
      <c r="L28" s="364" t="str">
        <f>IF(基本情報入力シート!W53="","",基本情報入力シート!W53)</f>
        <v/>
      </c>
      <c r="M28" s="363" t="str">
        <f>IF(基本情報入力シート!X53="","",基本情報入力シート!X53)</f>
        <v/>
      </c>
      <c r="N28" s="365" t="str">
        <f>IF(基本情報入力シート!Y53="","",基本情報入力シート!Y53)</f>
        <v/>
      </c>
      <c r="O28" s="366"/>
      <c r="P28" s="379"/>
      <c r="Q28" s="707"/>
      <c r="R28" s="707"/>
      <c r="S28" s="368" t="e">
        <v>#N/A</v>
      </c>
      <c r="T28" s="369"/>
      <c r="U28" s="370" t="e">
        <v>#N/A</v>
      </c>
      <c r="V28" s="369"/>
      <c r="W28" s="708"/>
      <c r="X28" s="708"/>
      <c r="Y28" s="367"/>
      <c r="Z28" s="372"/>
      <c r="AA28" s="373" t="e">
        <v>#N/A</v>
      </c>
      <c r="AB28" s="374"/>
      <c r="AC28" s="709" t="e">
        <v>#N/A</v>
      </c>
      <c r="AD28" s="709"/>
      <c r="AE28" s="375"/>
      <c r="AF28" s="376"/>
      <c r="AG28" s="356" t="e">
        <v>#N/A</v>
      </c>
      <c r="AH28" s="357" t="e">
        <v>#N/A</v>
      </c>
      <c r="AI28" s="358" t="e">
        <f t="shared" si="0"/>
        <v>#N/A</v>
      </c>
      <c r="AJ28" s="359" t="str">
        <f t="shared" si="1"/>
        <v/>
      </c>
      <c r="AK28" s="360"/>
      <c r="AL28" s="360"/>
      <c r="AM28" s="316"/>
      <c r="AN28" s="316"/>
    </row>
    <row r="29" spans="1:46" ht="30" customHeight="1">
      <c r="A29" s="362">
        <v>16</v>
      </c>
      <c r="B29" s="706" t="str">
        <f>IF(基本情報入力シート!C54="","",基本情報入力シート!C54)</f>
        <v/>
      </c>
      <c r="C29" s="706"/>
      <c r="D29" s="706"/>
      <c r="E29" s="706"/>
      <c r="F29" s="706"/>
      <c r="G29" s="706"/>
      <c r="H29" s="706"/>
      <c r="I29" s="706"/>
      <c r="J29" s="364" t="str">
        <f>IF(基本情報入力シート!M54="","",基本情報入力シート!M54)</f>
        <v/>
      </c>
      <c r="K29" s="364" t="str">
        <f>IF(基本情報入力シート!R54="","",基本情報入力シート!R54)</f>
        <v/>
      </c>
      <c r="L29" s="364" t="str">
        <f>IF(基本情報入力シート!W54="","",基本情報入力シート!W54)</f>
        <v/>
      </c>
      <c r="M29" s="364" t="str">
        <f>IF(基本情報入力シート!X54="","",基本情報入力シート!X54)</f>
        <v/>
      </c>
      <c r="N29" s="365" t="str">
        <f>IF(基本情報入力シート!Y54="","",基本情報入力シート!Y54)</f>
        <v/>
      </c>
      <c r="O29" s="366"/>
      <c r="P29" s="378"/>
      <c r="Q29" s="707"/>
      <c r="R29" s="707"/>
      <c r="S29" s="368" t="e">
        <v>#N/A</v>
      </c>
      <c r="T29" s="377"/>
      <c r="U29" s="370" t="e">
        <v>#N/A</v>
      </c>
      <c r="V29" s="369"/>
      <c r="W29" s="708"/>
      <c r="X29" s="708"/>
      <c r="Y29" s="367"/>
      <c r="Z29" s="372"/>
      <c r="AA29" s="373" t="e">
        <v>#N/A</v>
      </c>
      <c r="AB29" s="374"/>
      <c r="AC29" s="709" t="e">
        <v>#N/A</v>
      </c>
      <c r="AD29" s="709"/>
      <c r="AE29" s="375"/>
      <c r="AF29" s="376"/>
      <c r="AG29" s="356" t="e">
        <v>#N/A</v>
      </c>
      <c r="AH29" s="357" t="e">
        <v>#N/A</v>
      </c>
      <c r="AI29" s="358" t="e">
        <f t="shared" si="0"/>
        <v>#N/A</v>
      </c>
      <c r="AJ29" s="359" t="str">
        <f t="shared" si="1"/>
        <v/>
      </c>
      <c r="AK29" s="360"/>
      <c r="AL29" s="360"/>
      <c r="AM29" s="316"/>
      <c r="AN29" s="316"/>
    </row>
    <row r="30" spans="1:46" customFormat="1" ht="30" customHeight="1">
      <c r="A30" s="362">
        <v>17</v>
      </c>
      <c r="B30" s="706" t="str">
        <f>IF(基本情報入力シート!C55="","",基本情報入力シート!C55)</f>
        <v/>
      </c>
      <c r="C30" s="706"/>
      <c r="D30" s="706"/>
      <c r="E30" s="706"/>
      <c r="F30" s="706"/>
      <c r="G30" s="706"/>
      <c r="H30" s="706"/>
      <c r="I30" s="706"/>
      <c r="J30" s="363" t="str">
        <f>IF(基本情報入力シート!M55="","",基本情報入力シート!M55)</f>
        <v/>
      </c>
      <c r="K30" s="364" t="str">
        <f>IF(基本情報入力シート!R55="","",基本情報入力シート!R55)</f>
        <v/>
      </c>
      <c r="L30" s="364" t="str">
        <f>IF(基本情報入力シート!W55="","",基本情報入力シート!W55)</f>
        <v/>
      </c>
      <c r="M30" s="363" t="str">
        <f>IF(基本情報入力シート!X55="","",基本情報入力シート!X55)</f>
        <v/>
      </c>
      <c r="N30" s="365" t="str">
        <f>IF(基本情報入力シート!Y55="","",基本情報入力シート!Y55)</f>
        <v/>
      </c>
      <c r="O30" s="366"/>
      <c r="P30" s="379"/>
      <c r="Q30" s="707"/>
      <c r="R30" s="707"/>
      <c r="S30" s="368" t="e">
        <v>#N/A</v>
      </c>
      <c r="T30" s="369"/>
      <c r="U30" s="370" t="e">
        <v>#N/A</v>
      </c>
      <c r="V30" s="369"/>
      <c r="W30" s="708"/>
      <c r="X30" s="708"/>
      <c r="Y30" s="367"/>
      <c r="Z30" s="372"/>
      <c r="AA30" s="373" t="e">
        <v>#N/A</v>
      </c>
      <c r="AB30" s="374"/>
      <c r="AC30" s="709" t="e">
        <v>#N/A</v>
      </c>
      <c r="AD30" s="709"/>
      <c r="AE30" s="375"/>
      <c r="AF30" s="376"/>
      <c r="AG30" s="356" t="e">
        <v>#N/A</v>
      </c>
      <c r="AH30" s="357" t="e">
        <v>#N/A</v>
      </c>
      <c r="AI30" s="358" t="e">
        <f t="shared" si="0"/>
        <v>#N/A</v>
      </c>
      <c r="AJ30" s="359" t="str">
        <f t="shared" si="1"/>
        <v/>
      </c>
      <c r="AK30" s="360"/>
      <c r="AL30" s="360"/>
      <c r="AM30" s="316"/>
      <c r="AN30" s="316"/>
      <c r="AO30" s="316"/>
      <c r="AP30" s="316"/>
      <c r="AQ30" s="316"/>
      <c r="AR30" s="316"/>
      <c r="AS30" s="316"/>
      <c r="AT30" s="316"/>
    </row>
    <row r="31" spans="1:46" customFormat="1" ht="30" customHeight="1">
      <c r="A31" s="362">
        <v>18</v>
      </c>
      <c r="B31" s="706" t="str">
        <f>IF(基本情報入力シート!C56="","",基本情報入力シート!C56)</f>
        <v/>
      </c>
      <c r="C31" s="706"/>
      <c r="D31" s="706"/>
      <c r="E31" s="706"/>
      <c r="F31" s="706"/>
      <c r="G31" s="706"/>
      <c r="H31" s="706"/>
      <c r="I31" s="706"/>
      <c r="J31" s="363" t="str">
        <f>IF(基本情報入力シート!M56="","",基本情報入力シート!M56)</f>
        <v/>
      </c>
      <c r="K31" s="364" t="str">
        <f>IF(基本情報入力シート!R56="","",基本情報入力シート!R56)</f>
        <v/>
      </c>
      <c r="L31" s="364" t="str">
        <f>IF(基本情報入力シート!W56="","",基本情報入力シート!W56)</f>
        <v/>
      </c>
      <c r="M31" s="363" t="str">
        <f>IF(基本情報入力シート!X56="","",基本情報入力シート!X56)</f>
        <v/>
      </c>
      <c r="N31" s="365" t="str">
        <f>IF(基本情報入力シート!Y56="","",基本情報入力シート!Y56)</f>
        <v/>
      </c>
      <c r="O31" s="366"/>
      <c r="P31" s="379"/>
      <c r="Q31" s="707"/>
      <c r="R31" s="707"/>
      <c r="S31" s="368" t="e">
        <v>#N/A</v>
      </c>
      <c r="T31" s="369"/>
      <c r="U31" s="370" t="e">
        <v>#N/A</v>
      </c>
      <c r="V31" s="369"/>
      <c r="W31" s="708"/>
      <c r="X31" s="708"/>
      <c r="Y31" s="367"/>
      <c r="Z31" s="372"/>
      <c r="AA31" s="373" t="e">
        <v>#N/A</v>
      </c>
      <c r="AB31" s="374"/>
      <c r="AC31" s="709" t="e">
        <v>#N/A</v>
      </c>
      <c r="AD31" s="709"/>
      <c r="AE31" s="375"/>
      <c r="AF31" s="376"/>
      <c r="AG31" s="356" t="e">
        <v>#N/A</v>
      </c>
      <c r="AH31" s="357" t="e">
        <v>#N/A</v>
      </c>
      <c r="AI31" s="358" t="e">
        <f t="shared" si="0"/>
        <v>#N/A</v>
      </c>
      <c r="AJ31" s="359" t="str">
        <f t="shared" si="1"/>
        <v/>
      </c>
      <c r="AK31" s="360"/>
      <c r="AL31" s="360"/>
      <c r="AM31" s="316"/>
      <c r="AN31" s="316"/>
      <c r="AO31" s="316"/>
      <c r="AP31" s="316"/>
      <c r="AQ31" s="316"/>
      <c r="AR31" s="316"/>
      <c r="AS31" s="316"/>
      <c r="AT31" s="316"/>
    </row>
    <row r="32" spans="1:46" customFormat="1" ht="30" customHeight="1">
      <c r="A32" s="362">
        <v>19</v>
      </c>
      <c r="B32" s="706" t="str">
        <f>IF(基本情報入力シート!C57="","",基本情報入力シート!C57)</f>
        <v/>
      </c>
      <c r="C32" s="706"/>
      <c r="D32" s="706"/>
      <c r="E32" s="706"/>
      <c r="F32" s="706"/>
      <c r="G32" s="706"/>
      <c r="H32" s="706"/>
      <c r="I32" s="706"/>
      <c r="J32" s="363" t="str">
        <f>IF(基本情報入力シート!M57="","",基本情報入力シート!M57)</f>
        <v/>
      </c>
      <c r="K32" s="364" t="str">
        <f>IF(基本情報入力シート!R57="","",基本情報入力シート!R57)</f>
        <v/>
      </c>
      <c r="L32" s="364" t="str">
        <f>IF(基本情報入力シート!W57="","",基本情報入力シート!W57)</f>
        <v/>
      </c>
      <c r="M32" s="363" t="str">
        <f>IF(基本情報入力シート!X57="","",基本情報入力シート!X57)</f>
        <v/>
      </c>
      <c r="N32" s="365" t="str">
        <f>IF(基本情報入力シート!Y57="","",基本情報入力シート!Y57)</f>
        <v/>
      </c>
      <c r="O32" s="366"/>
      <c r="P32" s="378"/>
      <c r="Q32" s="707"/>
      <c r="R32" s="707"/>
      <c r="S32" s="368" t="e">
        <v>#N/A</v>
      </c>
      <c r="T32" s="377"/>
      <c r="U32" s="370" t="e">
        <v>#N/A</v>
      </c>
      <c r="V32" s="369"/>
      <c r="W32" s="708"/>
      <c r="X32" s="708"/>
      <c r="Y32" s="367"/>
      <c r="Z32" s="372"/>
      <c r="AA32" s="373" t="e">
        <v>#N/A</v>
      </c>
      <c r="AB32" s="374"/>
      <c r="AC32" s="709" t="e">
        <v>#N/A</v>
      </c>
      <c r="AD32" s="709"/>
      <c r="AE32" s="375"/>
      <c r="AF32" s="376"/>
      <c r="AG32" s="356" t="e">
        <v>#N/A</v>
      </c>
      <c r="AH32" s="357" t="e">
        <v>#N/A</v>
      </c>
      <c r="AI32" s="358" t="e">
        <f t="shared" si="0"/>
        <v>#N/A</v>
      </c>
      <c r="AJ32" s="359" t="str">
        <f t="shared" si="1"/>
        <v/>
      </c>
      <c r="AK32" s="360"/>
      <c r="AL32" s="360"/>
      <c r="AM32" s="316"/>
      <c r="AN32" s="316"/>
      <c r="AO32" s="316"/>
      <c r="AP32" s="316"/>
      <c r="AQ32" s="316"/>
      <c r="AR32" s="316"/>
      <c r="AS32" s="316"/>
      <c r="AT32" s="316"/>
    </row>
    <row r="33" spans="1:46" customFormat="1" ht="30" customHeight="1">
      <c r="A33" s="362">
        <v>20</v>
      </c>
      <c r="B33" s="706" t="str">
        <f>IF(基本情報入力シート!C58="","",基本情報入力シート!C58)</f>
        <v/>
      </c>
      <c r="C33" s="706"/>
      <c r="D33" s="706"/>
      <c r="E33" s="706"/>
      <c r="F33" s="706"/>
      <c r="G33" s="706"/>
      <c r="H33" s="706"/>
      <c r="I33" s="706"/>
      <c r="J33" s="363" t="str">
        <f>IF(基本情報入力シート!M58="","",基本情報入力シート!M58)</f>
        <v/>
      </c>
      <c r="K33" s="364" t="str">
        <f>IF(基本情報入力シート!R58="","",基本情報入力シート!R58)</f>
        <v/>
      </c>
      <c r="L33" s="364" t="str">
        <f>IF(基本情報入力シート!W58="","",基本情報入力シート!W58)</f>
        <v/>
      </c>
      <c r="M33" s="363" t="str">
        <f>IF(基本情報入力シート!X58="","",基本情報入力シート!X58)</f>
        <v/>
      </c>
      <c r="N33" s="365" t="str">
        <f>IF(基本情報入力シート!Y58="","",基本情報入力シート!Y58)</f>
        <v/>
      </c>
      <c r="O33" s="366"/>
      <c r="P33" s="378"/>
      <c r="Q33" s="707"/>
      <c r="R33" s="707"/>
      <c r="S33" s="368" t="e">
        <v>#N/A</v>
      </c>
      <c r="T33" s="369"/>
      <c r="U33" s="370" t="e">
        <v>#N/A</v>
      </c>
      <c r="V33" s="369"/>
      <c r="W33" s="708"/>
      <c r="X33" s="708"/>
      <c r="Y33" s="367"/>
      <c r="Z33" s="372"/>
      <c r="AA33" s="373" t="e">
        <v>#N/A</v>
      </c>
      <c r="AB33" s="374"/>
      <c r="AC33" s="709" t="e">
        <v>#N/A</v>
      </c>
      <c r="AD33" s="709"/>
      <c r="AE33" s="375"/>
      <c r="AF33" s="376"/>
      <c r="AG33" s="356" t="e">
        <v>#N/A</v>
      </c>
      <c r="AH33" s="357" t="e">
        <v>#N/A</v>
      </c>
      <c r="AI33" s="358" t="e">
        <f t="shared" si="0"/>
        <v>#N/A</v>
      </c>
      <c r="AJ33" s="359" t="str">
        <f t="shared" si="1"/>
        <v/>
      </c>
      <c r="AK33" s="360"/>
      <c r="AL33" s="360"/>
      <c r="AM33" s="316"/>
      <c r="AN33" s="316"/>
      <c r="AO33" s="316"/>
      <c r="AP33" s="316"/>
      <c r="AQ33" s="316"/>
      <c r="AR33" s="316"/>
      <c r="AS33" s="316"/>
      <c r="AT33" s="316"/>
    </row>
    <row r="34" spans="1:46" customFormat="1" ht="30" customHeight="1">
      <c r="A34" s="362">
        <v>21</v>
      </c>
      <c r="B34" s="706" t="str">
        <f>IF(基本情報入力シート!C59="","",基本情報入力シート!C59)</f>
        <v/>
      </c>
      <c r="C34" s="706"/>
      <c r="D34" s="706"/>
      <c r="E34" s="706"/>
      <c r="F34" s="706"/>
      <c r="G34" s="706"/>
      <c r="H34" s="706"/>
      <c r="I34" s="706"/>
      <c r="J34" s="364" t="str">
        <f>IF(基本情報入力シート!M59="","",基本情報入力シート!M59)</f>
        <v/>
      </c>
      <c r="K34" s="364" t="str">
        <f>IF(基本情報入力シート!R59="","",基本情報入力シート!R59)</f>
        <v/>
      </c>
      <c r="L34" s="364" t="str">
        <f>IF(基本情報入力シート!W59="","",基本情報入力シート!W59)</f>
        <v/>
      </c>
      <c r="M34" s="364" t="str">
        <f>IF(基本情報入力シート!X59="","",基本情報入力シート!X59)</f>
        <v/>
      </c>
      <c r="N34" s="365" t="str">
        <f>IF(基本情報入力シート!Y59="","",基本情報入力シート!Y59)</f>
        <v/>
      </c>
      <c r="O34" s="366"/>
      <c r="P34" s="379"/>
      <c r="Q34" s="707"/>
      <c r="R34" s="707"/>
      <c r="S34" s="368" t="e">
        <v>#N/A</v>
      </c>
      <c r="T34" s="369"/>
      <c r="U34" s="370" t="e">
        <v>#N/A</v>
      </c>
      <c r="V34" s="369"/>
      <c r="W34" s="708"/>
      <c r="X34" s="708"/>
      <c r="Y34" s="367"/>
      <c r="Z34" s="372"/>
      <c r="AA34" s="373" t="e">
        <v>#N/A</v>
      </c>
      <c r="AB34" s="374"/>
      <c r="AC34" s="709" t="e">
        <v>#N/A</v>
      </c>
      <c r="AD34" s="709"/>
      <c r="AE34" s="375"/>
      <c r="AF34" s="376"/>
      <c r="AG34" s="380" t="e">
        <v>#N/A</v>
      </c>
      <c r="AH34" s="381" t="e">
        <v>#N/A</v>
      </c>
      <c r="AI34" s="382" t="e">
        <f t="shared" si="0"/>
        <v>#N/A</v>
      </c>
      <c r="AJ34" s="383" t="str">
        <f t="shared" si="1"/>
        <v/>
      </c>
      <c r="AK34" s="360"/>
      <c r="AL34" s="360"/>
      <c r="AM34" s="316"/>
      <c r="AN34" s="316"/>
      <c r="AO34" s="316"/>
      <c r="AP34" s="316"/>
      <c r="AQ34" s="316"/>
      <c r="AR34" s="316"/>
      <c r="AS34" s="316"/>
      <c r="AT34" s="316"/>
    </row>
    <row r="35" spans="1:46" customFormat="1" ht="30" customHeight="1">
      <c r="A35" s="384">
        <v>22</v>
      </c>
      <c r="B35" s="710" t="str">
        <f>IF(基本情報入力シート!C60="","",基本情報入力シート!C60)</f>
        <v/>
      </c>
      <c r="C35" s="710"/>
      <c r="D35" s="710"/>
      <c r="E35" s="710"/>
      <c r="F35" s="710"/>
      <c r="G35" s="710"/>
      <c r="H35" s="710"/>
      <c r="I35" s="710"/>
      <c r="J35" s="385" t="str">
        <f>IF(基本情報入力シート!M60="","",基本情報入力シート!M60)</f>
        <v/>
      </c>
      <c r="K35" s="386" t="str">
        <f>IF(基本情報入力シート!R60="","",基本情報入力シート!R60)</f>
        <v/>
      </c>
      <c r="L35" s="386" t="str">
        <f>IF(基本情報入力シート!W60="","",基本情報入力シート!W60)</f>
        <v/>
      </c>
      <c r="M35" s="385" t="str">
        <f>IF(基本情報入力シート!X60="","",基本情報入力シート!X60)</f>
        <v/>
      </c>
      <c r="N35" s="387" t="str">
        <f>IF(基本情報入力シート!Y60="","",基本情報入力シート!Y60)</f>
        <v/>
      </c>
      <c r="O35" s="366"/>
      <c r="P35" s="379"/>
      <c r="Q35" s="707"/>
      <c r="R35" s="707"/>
      <c r="S35" s="388" t="e">
        <v>#N/A</v>
      </c>
      <c r="T35" s="377"/>
      <c r="U35" s="389" t="e">
        <v>#N/A</v>
      </c>
      <c r="V35" s="390"/>
      <c r="W35" s="708"/>
      <c r="X35" s="708"/>
      <c r="Y35" s="367"/>
      <c r="Z35" s="391"/>
      <c r="AA35" s="392" t="e">
        <v>#N/A</v>
      </c>
      <c r="AB35" s="393"/>
      <c r="AC35" s="711" t="e">
        <v>#N/A</v>
      </c>
      <c r="AD35" s="711"/>
      <c r="AE35" s="394"/>
      <c r="AF35" s="371"/>
      <c r="AG35" s="395" t="e">
        <v>#N/A</v>
      </c>
      <c r="AH35" s="396" t="e">
        <v>#N/A</v>
      </c>
      <c r="AI35" s="397" t="e">
        <f t="shared" si="0"/>
        <v>#N/A</v>
      </c>
      <c r="AJ35" s="398" t="str">
        <f t="shared" si="1"/>
        <v/>
      </c>
      <c r="AK35" s="360"/>
      <c r="AL35" s="360"/>
      <c r="AM35" s="316"/>
      <c r="AN35" s="316"/>
      <c r="AO35" s="316"/>
      <c r="AP35" s="316"/>
      <c r="AQ35" s="316"/>
      <c r="AR35" s="316"/>
      <c r="AS35" s="316"/>
      <c r="AT35" s="316"/>
    </row>
    <row r="36" spans="1:46" customFormat="1" ht="30" customHeight="1">
      <c r="A36" s="362">
        <v>23</v>
      </c>
      <c r="B36" s="706" t="str">
        <f>IF(基本情報入力シート!C61="","",基本情報入力シート!C61)</f>
        <v/>
      </c>
      <c r="C36" s="706"/>
      <c r="D36" s="706"/>
      <c r="E36" s="706"/>
      <c r="F36" s="706"/>
      <c r="G36" s="706"/>
      <c r="H36" s="706"/>
      <c r="I36" s="706"/>
      <c r="J36" s="363" t="str">
        <f>IF(基本情報入力シート!M61="","",基本情報入力シート!M61)</f>
        <v/>
      </c>
      <c r="K36" s="364" t="str">
        <f>IF(基本情報入力シート!R61="","",基本情報入力シート!R61)</f>
        <v/>
      </c>
      <c r="L36" s="364" t="str">
        <f>IF(基本情報入力シート!W61="","",基本情報入力シート!W61)</f>
        <v/>
      </c>
      <c r="M36" s="363" t="str">
        <f>IF(基本情報入力シート!X61="","",基本情報入力シート!X61)</f>
        <v/>
      </c>
      <c r="N36" s="365" t="str">
        <f>IF(基本情報入力シート!Y61="","",基本情報入力シート!Y61)</f>
        <v/>
      </c>
      <c r="O36" s="366"/>
      <c r="P36" s="378"/>
      <c r="Q36" s="707"/>
      <c r="R36" s="707"/>
      <c r="S36" s="368" t="e">
        <v>#N/A</v>
      </c>
      <c r="T36" s="369"/>
      <c r="U36" s="370" t="e">
        <v>#N/A</v>
      </c>
      <c r="V36" s="369"/>
      <c r="W36" s="708"/>
      <c r="X36" s="708"/>
      <c r="Y36" s="367"/>
      <c r="Z36" s="372"/>
      <c r="AA36" s="373" t="e">
        <v>#N/A</v>
      </c>
      <c r="AB36" s="374"/>
      <c r="AC36" s="709" t="e">
        <v>#N/A</v>
      </c>
      <c r="AD36" s="709"/>
      <c r="AE36" s="375"/>
      <c r="AF36" s="376"/>
      <c r="AG36" s="356" t="e">
        <v>#N/A</v>
      </c>
      <c r="AH36" s="357" t="e">
        <v>#N/A</v>
      </c>
      <c r="AI36" s="358" t="e">
        <f t="shared" si="0"/>
        <v>#N/A</v>
      </c>
      <c r="AJ36" s="359" t="str">
        <f t="shared" si="1"/>
        <v/>
      </c>
      <c r="AK36" s="360"/>
      <c r="AL36" s="360"/>
      <c r="AM36" s="316"/>
      <c r="AN36" s="316"/>
      <c r="AO36" s="316"/>
      <c r="AP36" s="316"/>
      <c r="AQ36" s="316"/>
      <c r="AR36" s="316"/>
      <c r="AS36" s="316"/>
      <c r="AT36" s="316"/>
    </row>
    <row r="37" spans="1:46" customFormat="1" ht="30" customHeight="1">
      <c r="A37" s="362">
        <v>24</v>
      </c>
      <c r="B37" s="706" t="str">
        <f>IF(基本情報入力シート!C62="","",基本情報入力シート!C62)</f>
        <v/>
      </c>
      <c r="C37" s="706"/>
      <c r="D37" s="706"/>
      <c r="E37" s="706"/>
      <c r="F37" s="706"/>
      <c r="G37" s="706"/>
      <c r="H37" s="706"/>
      <c r="I37" s="706"/>
      <c r="J37" s="363" t="str">
        <f>IF(基本情報入力シート!M62="","",基本情報入力シート!M62)</f>
        <v/>
      </c>
      <c r="K37" s="364" t="str">
        <f>IF(基本情報入力シート!R62="","",基本情報入力シート!R62)</f>
        <v/>
      </c>
      <c r="L37" s="364" t="str">
        <f>IF(基本情報入力シート!W62="","",基本情報入力シート!W62)</f>
        <v/>
      </c>
      <c r="M37" s="363" t="str">
        <f>IF(基本情報入力シート!X62="","",基本情報入力シート!X62)</f>
        <v/>
      </c>
      <c r="N37" s="365" t="str">
        <f>IF(基本情報入力シート!Y62="","",基本情報入力シート!Y62)</f>
        <v/>
      </c>
      <c r="O37" s="366"/>
      <c r="P37" s="379"/>
      <c r="Q37" s="707"/>
      <c r="R37" s="707"/>
      <c r="S37" s="368" t="e">
        <v>#N/A</v>
      </c>
      <c r="T37" s="369"/>
      <c r="U37" s="370" t="e">
        <v>#N/A</v>
      </c>
      <c r="V37" s="369"/>
      <c r="W37" s="708"/>
      <c r="X37" s="708"/>
      <c r="Y37" s="367"/>
      <c r="Z37" s="372"/>
      <c r="AA37" s="373" t="e">
        <v>#N/A</v>
      </c>
      <c r="AB37" s="374"/>
      <c r="AC37" s="709" t="e">
        <v>#N/A</v>
      </c>
      <c r="AD37" s="709"/>
      <c r="AE37" s="375"/>
      <c r="AF37" s="376"/>
      <c r="AG37" s="356" t="e">
        <v>#N/A</v>
      </c>
      <c r="AH37" s="357" t="e">
        <v>#N/A</v>
      </c>
      <c r="AI37" s="358" t="e">
        <f t="shared" si="0"/>
        <v>#N/A</v>
      </c>
      <c r="AJ37" s="359" t="str">
        <f t="shared" si="1"/>
        <v/>
      </c>
      <c r="AK37" s="360"/>
      <c r="AL37" s="360"/>
      <c r="AM37" s="316"/>
      <c r="AN37" s="316"/>
      <c r="AO37" s="316"/>
      <c r="AP37" s="316"/>
      <c r="AQ37" s="316"/>
      <c r="AR37" s="316"/>
      <c r="AS37" s="316"/>
      <c r="AT37" s="316"/>
    </row>
    <row r="38" spans="1:46" customFormat="1" ht="30" customHeight="1">
      <c r="A38" s="362">
        <v>25</v>
      </c>
      <c r="B38" s="706" t="str">
        <f>IF(基本情報入力シート!C63="","",基本情報入力シート!C63)</f>
        <v/>
      </c>
      <c r="C38" s="706"/>
      <c r="D38" s="706"/>
      <c r="E38" s="706"/>
      <c r="F38" s="706"/>
      <c r="G38" s="706"/>
      <c r="H38" s="706"/>
      <c r="I38" s="706"/>
      <c r="J38" s="363" t="str">
        <f>IF(基本情報入力シート!M63="","",基本情報入力シート!M63)</f>
        <v/>
      </c>
      <c r="K38" s="364" t="str">
        <f>IF(基本情報入力シート!R63="","",基本情報入力シート!R63)</f>
        <v/>
      </c>
      <c r="L38" s="364" t="str">
        <f>IF(基本情報入力シート!W63="","",基本情報入力シート!W63)</f>
        <v/>
      </c>
      <c r="M38" s="363" t="str">
        <f>IF(基本情報入力シート!X63="","",基本情報入力シート!X63)</f>
        <v/>
      </c>
      <c r="N38" s="365" t="str">
        <f>IF(基本情報入力シート!Y63="","",基本情報入力シート!Y63)</f>
        <v/>
      </c>
      <c r="O38" s="366"/>
      <c r="P38" s="379"/>
      <c r="Q38" s="707"/>
      <c r="R38" s="707"/>
      <c r="S38" s="368" t="e">
        <v>#N/A</v>
      </c>
      <c r="T38" s="377"/>
      <c r="U38" s="370" t="e">
        <v>#N/A</v>
      </c>
      <c r="V38" s="369"/>
      <c r="W38" s="708"/>
      <c r="X38" s="708"/>
      <c r="Y38" s="367"/>
      <c r="Z38" s="372"/>
      <c r="AA38" s="373" t="e">
        <v>#N/A</v>
      </c>
      <c r="AB38" s="374"/>
      <c r="AC38" s="709" t="e">
        <v>#N/A</v>
      </c>
      <c r="AD38" s="709"/>
      <c r="AE38" s="375"/>
      <c r="AF38" s="376"/>
      <c r="AG38" s="356" t="e">
        <v>#N/A</v>
      </c>
      <c r="AH38" s="357" t="e">
        <v>#N/A</v>
      </c>
      <c r="AI38" s="358" t="e">
        <f t="shared" si="0"/>
        <v>#N/A</v>
      </c>
      <c r="AJ38" s="359" t="str">
        <f t="shared" si="1"/>
        <v/>
      </c>
      <c r="AK38" s="360"/>
      <c r="AL38" s="360"/>
      <c r="AM38" s="316"/>
      <c r="AN38" s="316"/>
      <c r="AO38" s="316"/>
      <c r="AP38" s="316"/>
      <c r="AQ38" s="316"/>
      <c r="AR38" s="316"/>
      <c r="AS38" s="316"/>
      <c r="AT38" s="316"/>
    </row>
    <row r="39" spans="1:46" customFormat="1" ht="30" customHeight="1">
      <c r="A39" s="362">
        <v>26</v>
      </c>
      <c r="B39" s="706" t="str">
        <f>IF(基本情報入力シート!C64="","",基本情報入力シート!C64)</f>
        <v/>
      </c>
      <c r="C39" s="706"/>
      <c r="D39" s="706"/>
      <c r="E39" s="706"/>
      <c r="F39" s="706"/>
      <c r="G39" s="706"/>
      <c r="H39" s="706"/>
      <c r="I39" s="706"/>
      <c r="J39" s="363" t="str">
        <f>IF(基本情報入力シート!M64="","",基本情報入力シート!M64)</f>
        <v/>
      </c>
      <c r="K39" s="364" t="str">
        <f>IF(基本情報入力シート!R64="","",基本情報入力シート!R64)</f>
        <v/>
      </c>
      <c r="L39" s="364" t="str">
        <f>IF(基本情報入力シート!W64="","",基本情報入力シート!W64)</f>
        <v/>
      </c>
      <c r="M39" s="363" t="str">
        <f>IF(基本情報入力シート!X64="","",基本情報入力シート!X64)</f>
        <v/>
      </c>
      <c r="N39" s="365" t="str">
        <f>IF(基本情報入力シート!Y64="","",基本情報入力シート!Y64)</f>
        <v/>
      </c>
      <c r="O39" s="366"/>
      <c r="P39" s="378"/>
      <c r="Q39" s="707"/>
      <c r="R39" s="707"/>
      <c r="S39" s="368" t="e">
        <v>#N/A</v>
      </c>
      <c r="T39" s="369"/>
      <c r="U39" s="370" t="e">
        <v>#N/A</v>
      </c>
      <c r="V39" s="369"/>
      <c r="W39" s="708"/>
      <c r="X39" s="708"/>
      <c r="Y39" s="367"/>
      <c r="Z39" s="372"/>
      <c r="AA39" s="373" t="e">
        <v>#N/A</v>
      </c>
      <c r="AB39" s="374"/>
      <c r="AC39" s="709" t="e">
        <v>#N/A</v>
      </c>
      <c r="AD39" s="709"/>
      <c r="AE39" s="375"/>
      <c r="AF39" s="376"/>
      <c r="AG39" s="356" t="e">
        <v>#N/A</v>
      </c>
      <c r="AH39" s="357" t="e">
        <v>#N/A</v>
      </c>
      <c r="AI39" s="358" t="e">
        <f t="shared" si="0"/>
        <v>#N/A</v>
      </c>
      <c r="AJ39" s="359" t="str">
        <f t="shared" si="1"/>
        <v/>
      </c>
      <c r="AK39" s="360"/>
      <c r="AL39" s="360"/>
      <c r="AM39" s="316"/>
      <c r="AN39" s="316"/>
      <c r="AO39" s="316"/>
      <c r="AP39" s="316"/>
      <c r="AQ39" s="316"/>
      <c r="AR39" s="316"/>
      <c r="AS39" s="316"/>
      <c r="AT39" s="316"/>
    </row>
    <row r="40" spans="1:46" customFormat="1" ht="30" customHeight="1">
      <c r="A40" s="362">
        <v>27</v>
      </c>
      <c r="B40" s="706" t="str">
        <f>IF(基本情報入力シート!C65="","",基本情報入力シート!C65)</f>
        <v/>
      </c>
      <c r="C40" s="706"/>
      <c r="D40" s="706"/>
      <c r="E40" s="706"/>
      <c r="F40" s="706"/>
      <c r="G40" s="706"/>
      <c r="H40" s="706"/>
      <c r="I40" s="706"/>
      <c r="J40" s="363" t="str">
        <f>IF(基本情報入力シート!M65="","",基本情報入力シート!M65)</f>
        <v/>
      </c>
      <c r="K40" s="364" t="str">
        <f>IF(基本情報入力シート!R65="","",基本情報入力シート!R65)</f>
        <v/>
      </c>
      <c r="L40" s="364" t="str">
        <f>IF(基本情報入力シート!W65="","",基本情報入力シート!W65)</f>
        <v/>
      </c>
      <c r="M40" s="363" t="str">
        <f>IF(基本情報入力シート!X65="","",基本情報入力シート!X65)</f>
        <v/>
      </c>
      <c r="N40" s="365" t="str">
        <f>IF(基本情報入力シート!Y65="","",基本情報入力シート!Y65)</f>
        <v/>
      </c>
      <c r="O40" s="366"/>
      <c r="P40" s="378"/>
      <c r="Q40" s="707"/>
      <c r="R40" s="707"/>
      <c r="S40" s="368" t="e">
        <v>#N/A</v>
      </c>
      <c r="T40" s="369"/>
      <c r="U40" s="370" t="e">
        <v>#N/A</v>
      </c>
      <c r="V40" s="369"/>
      <c r="W40" s="708"/>
      <c r="X40" s="708"/>
      <c r="Y40" s="367"/>
      <c r="Z40" s="372"/>
      <c r="AA40" s="373" t="e">
        <v>#N/A</v>
      </c>
      <c r="AB40" s="374"/>
      <c r="AC40" s="709" t="e">
        <v>#N/A</v>
      </c>
      <c r="AD40" s="709"/>
      <c r="AE40" s="375"/>
      <c r="AF40" s="376"/>
      <c r="AG40" s="356" t="e">
        <v>#N/A</v>
      </c>
      <c r="AH40" s="357" t="e">
        <v>#N/A</v>
      </c>
      <c r="AI40" s="358" t="e">
        <f t="shared" si="0"/>
        <v>#N/A</v>
      </c>
      <c r="AJ40" s="359" t="str">
        <f t="shared" si="1"/>
        <v/>
      </c>
      <c r="AK40" s="360"/>
      <c r="AL40" s="360"/>
      <c r="AM40" s="316"/>
      <c r="AN40" s="316"/>
      <c r="AO40" s="316"/>
      <c r="AP40" s="316"/>
      <c r="AQ40" s="316"/>
      <c r="AR40" s="316"/>
      <c r="AS40" s="316"/>
      <c r="AT40" s="316"/>
    </row>
    <row r="41" spans="1:46" customFormat="1" ht="30" customHeight="1">
      <c r="A41" s="362">
        <v>28</v>
      </c>
      <c r="B41" s="706" t="str">
        <f>IF(基本情報入力シート!C66="","",基本情報入力シート!C66)</f>
        <v/>
      </c>
      <c r="C41" s="706"/>
      <c r="D41" s="706"/>
      <c r="E41" s="706"/>
      <c r="F41" s="706"/>
      <c r="G41" s="706"/>
      <c r="H41" s="706"/>
      <c r="I41" s="706"/>
      <c r="J41" s="363" t="str">
        <f>IF(基本情報入力シート!M66="","",基本情報入力シート!M66)</f>
        <v/>
      </c>
      <c r="K41" s="364" t="str">
        <f>IF(基本情報入力シート!R66="","",基本情報入力シート!R66)</f>
        <v/>
      </c>
      <c r="L41" s="364" t="str">
        <f>IF(基本情報入力シート!W66="","",基本情報入力シート!W66)</f>
        <v/>
      </c>
      <c r="M41" s="363" t="str">
        <f>IF(基本情報入力シート!X66="","",基本情報入力シート!X66)</f>
        <v/>
      </c>
      <c r="N41" s="365" t="str">
        <f>IF(基本情報入力シート!Y66="","",基本情報入力シート!Y66)</f>
        <v/>
      </c>
      <c r="O41" s="366"/>
      <c r="P41" s="379"/>
      <c r="Q41" s="707"/>
      <c r="R41" s="707"/>
      <c r="S41" s="368" t="e">
        <v>#N/A</v>
      </c>
      <c r="T41" s="377"/>
      <c r="U41" s="370" t="e">
        <v>#N/A</v>
      </c>
      <c r="V41" s="369"/>
      <c r="W41" s="708"/>
      <c r="X41" s="708"/>
      <c r="Y41" s="367"/>
      <c r="Z41" s="372"/>
      <c r="AA41" s="373" t="e">
        <v>#N/A</v>
      </c>
      <c r="AB41" s="374"/>
      <c r="AC41" s="709" t="e">
        <v>#N/A</v>
      </c>
      <c r="AD41" s="709"/>
      <c r="AE41" s="375"/>
      <c r="AF41" s="376"/>
      <c r="AG41" s="356" t="e">
        <v>#N/A</v>
      </c>
      <c r="AH41" s="357" t="e">
        <v>#N/A</v>
      </c>
      <c r="AI41" s="358" t="e">
        <f t="shared" si="0"/>
        <v>#N/A</v>
      </c>
      <c r="AJ41" s="359" t="str">
        <f t="shared" si="1"/>
        <v/>
      </c>
      <c r="AK41" s="360"/>
      <c r="AL41" s="360"/>
      <c r="AM41" s="316"/>
      <c r="AN41" s="316"/>
      <c r="AO41" s="316"/>
      <c r="AP41" s="316"/>
      <c r="AQ41" s="316"/>
      <c r="AR41" s="316"/>
      <c r="AS41" s="316"/>
      <c r="AT41" s="316"/>
    </row>
    <row r="42" spans="1:46" customFormat="1" ht="30" customHeight="1">
      <c r="A42" s="362">
        <v>29</v>
      </c>
      <c r="B42" s="706" t="str">
        <f>IF(基本情報入力シート!C67="","",基本情報入力シート!C67)</f>
        <v/>
      </c>
      <c r="C42" s="706"/>
      <c r="D42" s="706"/>
      <c r="E42" s="706"/>
      <c r="F42" s="706"/>
      <c r="G42" s="706"/>
      <c r="H42" s="706"/>
      <c r="I42" s="706"/>
      <c r="J42" s="363" t="str">
        <f>IF(基本情報入力シート!M67="","",基本情報入力シート!M67)</f>
        <v/>
      </c>
      <c r="K42" s="364" t="str">
        <f>IF(基本情報入力シート!R67="","",基本情報入力シート!R67)</f>
        <v/>
      </c>
      <c r="L42" s="364" t="str">
        <f>IF(基本情報入力シート!W67="","",基本情報入力シート!W67)</f>
        <v/>
      </c>
      <c r="M42" s="363" t="str">
        <f>IF(基本情報入力シート!X67="","",基本情報入力シート!X67)</f>
        <v/>
      </c>
      <c r="N42" s="365" t="str">
        <f>IF(基本情報入力シート!Y67="","",基本情報入力シート!Y67)</f>
        <v/>
      </c>
      <c r="O42" s="366"/>
      <c r="P42" s="379"/>
      <c r="Q42" s="707"/>
      <c r="R42" s="707"/>
      <c r="S42" s="368" t="e">
        <v>#N/A</v>
      </c>
      <c r="T42" s="369"/>
      <c r="U42" s="370" t="e">
        <v>#N/A</v>
      </c>
      <c r="V42" s="369"/>
      <c r="W42" s="708"/>
      <c r="X42" s="708"/>
      <c r="Y42" s="367"/>
      <c r="Z42" s="372"/>
      <c r="AA42" s="373" t="e">
        <v>#N/A</v>
      </c>
      <c r="AB42" s="374"/>
      <c r="AC42" s="709" t="e">
        <v>#N/A</v>
      </c>
      <c r="AD42" s="709"/>
      <c r="AE42" s="375"/>
      <c r="AF42" s="376"/>
      <c r="AG42" s="356" t="e">
        <v>#N/A</v>
      </c>
      <c r="AH42" s="357" t="e">
        <v>#N/A</v>
      </c>
      <c r="AI42" s="358" t="e">
        <f t="shared" si="0"/>
        <v>#N/A</v>
      </c>
      <c r="AJ42" s="359" t="str">
        <f t="shared" si="1"/>
        <v/>
      </c>
      <c r="AK42" s="360"/>
      <c r="AL42" s="360"/>
      <c r="AM42" s="316"/>
      <c r="AN42" s="316"/>
      <c r="AO42" s="316"/>
      <c r="AP42" s="316"/>
      <c r="AQ42" s="316"/>
      <c r="AR42" s="316"/>
      <c r="AS42" s="316"/>
      <c r="AT42" s="316"/>
    </row>
    <row r="43" spans="1:46" customFormat="1" ht="30" customHeight="1">
      <c r="A43" s="362">
        <v>30</v>
      </c>
      <c r="B43" s="706" t="str">
        <f>IF(基本情報入力シート!C68="","",基本情報入力シート!C68)</f>
        <v/>
      </c>
      <c r="C43" s="706"/>
      <c r="D43" s="706"/>
      <c r="E43" s="706"/>
      <c r="F43" s="706"/>
      <c r="G43" s="706"/>
      <c r="H43" s="706"/>
      <c r="I43" s="706"/>
      <c r="J43" s="363" t="str">
        <f>IF(基本情報入力シート!M68="","",基本情報入力シート!M68)</f>
        <v/>
      </c>
      <c r="K43" s="364" t="str">
        <f>IF(基本情報入力シート!R68="","",基本情報入力シート!R68)</f>
        <v/>
      </c>
      <c r="L43" s="364" t="str">
        <f>IF(基本情報入力シート!W68="","",基本情報入力シート!W68)</f>
        <v/>
      </c>
      <c r="M43" s="363" t="str">
        <f>IF(基本情報入力シート!X68="","",基本情報入力シート!X68)</f>
        <v/>
      </c>
      <c r="N43" s="365" t="str">
        <f>IF(基本情報入力シート!Y68="","",基本情報入力シート!Y68)</f>
        <v/>
      </c>
      <c r="O43" s="366"/>
      <c r="P43" s="378"/>
      <c r="Q43" s="707"/>
      <c r="R43" s="707"/>
      <c r="S43" s="368" t="e">
        <v>#N/A</v>
      </c>
      <c r="T43" s="369"/>
      <c r="U43" s="370" t="e">
        <v>#N/A</v>
      </c>
      <c r="V43" s="369"/>
      <c r="W43" s="708"/>
      <c r="X43" s="708"/>
      <c r="Y43" s="367"/>
      <c r="Z43" s="372"/>
      <c r="AA43" s="373" t="e">
        <v>#N/A</v>
      </c>
      <c r="AB43" s="374"/>
      <c r="AC43" s="709" t="e">
        <v>#N/A</v>
      </c>
      <c r="AD43" s="709"/>
      <c r="AE43" s="375"/>
      <c r="AF43" s="376"/>
      <c r="AG43" s="356" t="e">
        <v>#N/A</v>
      </c>
      <c r="AH43" s="357" t="e">
        <v>#N/A</v>
      </c>
      <c r="AI43" s="358" t="e">
        <f t="shared" si="0"/>
        <v>#N/A</v>
      </c>
      <c r="AJ43" s="359" t="str">
        <f t="shared" si="1"/>
        <v/>
      </c>
      <c r="AK43" s="360"/>
      <c r="AL43" s="360"/>
      <c r="AM43" s="316"/>
      <c r="AN43" s="316"/>
      <c r="AO43" s="316"/>
      <c r="AP43" s="316"/>
      <c r="AQ43" s="316"/>
      <c r="AR43" s="316"/>
      <c r="AS43" s="316"/>
      <c r="AT43" s="316"/>
    </row>
    <row r="44" spans="1:46" customFormat="1" ht="30" customHeight="1">
      <c r="A44" s="362">
        <v>31</v>
      </c>
      <c r="B44" s="706" t="str">
        <f>IF(基本情報入力シート!C69="","",基本情報入力シート!C69)</f>
        <v/>
      </c>
      <c r="C44" s="706"/>
      <c r="D44" s="706"/>
      <c r="E44" s="706"/>
      <c r="F44" s="706"/>
      <c r="G44" s="706"/>
      <c r="H44" s="706"/>
      <c r="I44" s="706"/>
      <c r="J44" s="363" t="str">
        <f>IF(基本情報入力シート!M69="","",基本情報入力シート!M69)</f>
        <v/>
      </c>
      <c r="K44" s="364" t="str">
        <f>IF(基本情報入力シート!R69="","",基本情報入力シート!R69)</f>
        <v/>
      </c>
      <c r="L44" s="364" t="str">
        <f>IF(基本情報入力シート!W69="","",基本情報入力シート!W69)</f>
        <v/>
      </c>
      <c r="M44" s="363" t="str">
        <f>IF(基本情報入力シート!X69="","",基本情報入力シート!X69)</f>
        <v/>
      </c>
      <c r="N44" s="365" t="str">
        <f>IF(基本情報入力シート!Y69="","",基本情報入力シート!Y69)</f>
        <v/>
      </c>
      <c r="O44" s="366"/>
      <c r="P44" s="379"/>
      <c r="Q44" s="707"/>
      <c r="R44" s="707"/>
      <c r="S44" s="368" t="e">
        <v>#N/A</v>
      </c>
      <c r="T44" s="377"/>
      <c r="U44" s="370" t="e">
        <v>#N/A</v>
      </c>
      <c r="V44" s="369"/>
      <c r="W44" s="708"/>
      <c r="X44" s="708"/>
      <c r="Y44" s="367"/>
      <c r="Z44" s="372"/>
      <c r="AA44" s="373" t="e">
        <v>#N/A</v>
      </c>
      <c r="AB44" s="374"/>
      <c r="AC44" s="709" t="e">
        <v>#N/A</v>
      </c>
      <c r="AD44" s="709"/>
      <c r="AE44" s="375"/>
      <c r="AF44" s="376"/>
      <c r="AG44" s="356" t="e">
        <v>#N/A</v>
      </c>
      <c r="AH44" s="357" t="e">
        <v>#N/A</v>
      </c>
      <c r="AI44" s="358" t="e">
        <f t="shared" si="0"/>
        <v>#N/A</v>
      </c>
      <c r="AJ44" s="359" t="str">
        <f t="shared" si="1"/>
        <v/>
      </c>
      <c r="AK44" s="360"/>
      <c r="AL44" s="360"/>
      <c r="AM44" s="316"/>
      <c r="AN44" s="316"/>
      <c r="AO44" s="316"/>
      <c r="AP44" s="316"/>
      <c r="AQ44" s="316"/>
      <c r="AR44" s="316"/>
      <c r="AS44" s="316"/>
      <c r="AT44" s="316"/>
    </row>
    <row r="45" spans="1:46" customFormat="1" ht="30" customHeight="1">
      <c r="A45" s="362">
        <v>32</v>
      </c>
      <c r="B45" s="706" t="str">
        <f>IF(基本情報入力シート!C70="","",基本情報入力シート!C70)</f>
        <v/>
      </c>
      <c r="C45" s="706"/>
      <c r="D45" s="706"/>
      <c r="E45" s="706"/>
      <c r="F45" s="706"/>
      <c r="G45" s="706"/>
      <c r="H45" s="706"/>
      <c r="I45" s="706"/>
      <c r="J45" s="363" t="str">
        <f>IF(基本情報入力シート!M70="","",基本情報入力シート!M70)</f>
        <v/>
      </c>
      <c r="K45" s="364" t="str">
        <f>IF(基本情報入力シート!R70="","",基本情報入力シート!R70)</f>
        <v/>
      </c>
      <c r="L45" s="364" t="str">
        <f>IF(基本情報入力シート!W70="","",基本情報入力シート!W70)</f>
        <v/>
      </c>
      <c r="M45" s="363" t="str">
        <f>IF(基本情報入力シート!X70="","",基本情報入力シート!X70)</f>
        <v/>
      </c>
      <c r="N45" s="365" t="str">
        <f>IF(基本情報入力シート!Y70="","",基本情報入力シート!Y70)</f>
        <v/>
      </c>
      <c r="O45" s="366"/>
      <c r="P45" s="379"/>
      <c r="Q45" s="707"/>
      <c r="R45" s="707"/>
      <c r="S45" s="368" t="e">
        <v>#N/A</v>
      </c>
      <c r="T45" s="369"/>
      <c r="U45" s="370" t="e">
        <v>#N/A</v>
      </c>
      <c r="V45" s="369"/>
      <c r="W45" s="708"/>
      <c r="X45" s="708"/>
      <c r="Y45" s="367"/>
      <c r="Z45" s="372"/>
      <c r="AA45" s="373" t="e">
        <v>#N/A</v>
      </c>
      <c r="AB45" s="374"/>
      <c r="AC45" s="709" t="e">
        <v>#N/A</v>
      </c>
      <c r="AD45" s="709"/>
      <c r="AE45" s="375"/>
      <c r="AF45" s="376"/>
      <c r="AG45" s="356" t="e">
        <v>#N/A</v>
      </c>
      <c r="AH45" s="357" t="e">
        <v>#N/A</v>
      </c>
      <c r="AI45" s="358" t="e">
        <f t="shared" si="0"/>
        <v>#N/A</v>
      </c>
      <c r="AJ45" s="359" t="str">
        <f t="shared" si="1"/>
        <v/>
      </c>
      <c r="AK45" s="360"/>
      <c r="AL45" s="360"/>
      <c r="AM45" s="316"/>
      <c r="AN45" s="316"/>
      <c r="AO45" s="316"/>
      <c r="AP45" s="316"/>
      <c r="AQ45" s="316"/>
      <c r="AR45" s="316"/>
      <c r="AS45" s="316"/>
      <c r="AT45" s="316"/>
    </row>
    <row r="46" spans="1:46" customFormat="1" ht="30" customHeight="1">
      <c r="A46" s="362">
        <v>33</v>
      </c>
      <c r="B46" s="706" t="str">
        <f>IF(基本情報入力シート!C71="","",基本情報入力シート!C71)</f>
        <v/>
      </c>
      <c r="C46" s="706"/>
      <c r="D46" s="706"/>
      <c r="E46" s="706"/>
      <c r="F46" s="706"/>
      <c r="G46" s="706"/>
      <c r="H46" s="706"/>
      <c r="I46" s="706"/>
      <c r="J46" s="363" t="str">
        <f>IF(基本情報入力シート!M71="","",基本情報入力シート!M71)</f>
        <v/>
      </c>
      <c r="K46" s="364" t="str">
        <f>IF(基本情報入力シート!R71="","",基本情報入力シート!R71)</f>
        <v/>
      </c>
      <c r="L46" s="364" t="str">
        <f>IF(基本情報入力シート!W71="","",基本情報入力シート!W71)</f>
        <v/>
      </c>
      <c r="M46" s="363" t="str">
        <f>IF(基本情報入力シート!X71="","",基本情報入力シート!X71)</f>
        <v/>
      </c>
      <c r="N46" s="365" t="str">
        <f>IF(基本情報入力シート!Y71="","",基本情報入力シート!Y71)</f>
        <v/>
      </c>
      <c r="O46" s="366"/>
      <c r="P46" s="378"/>
      <c r="Q46" s="707"/>
      <c r="R46" s="707"/>
      <c r="S46" s="368" t="e">
        <v>#N/A</v>
      </c>
      <c r="T46" s="369"/>
      <c r="U46" s="370" t="e">
        <v>#N/A</v>
      </c>
      <c r="V46" s="369"/>
      <c r="W46" s="708"/>
      <c r="X46" s="708"/>
      <c r="Y46" s="367"/>
      <c r="Z46" s="372"/>
      <c r="AA46" s="373" t="e">
        <v>#N/A</v>
      </c>
      <c r="AB46" s="374"/>
      <c r="AC46" s="709" t="e">
        <v>#N/A</v>
      </c>
      <c r="AD46" s="709"/>
      <c r="AE46" s="375"/>
      <c r="AF46" s="376"/>
      <c r="AG46" s="356" t="e">
        <v>#N/A</v>
      </c>
      <c r="AH46" s="357" t="e">
        <v>#N/A</v>
      </c>
      <c r="AI46" s="358" t="e">
        <f t="shared" ref="AI46:AI77" si="2">IF(AND(OR(P46="処遇改善加算Ⅰ",P46="処遇改善加算Ⅱ"),AH46="対象"), 1,"")</f>
        <v>#N/A</v>
      </c>
      <c r="AJ46" s="359"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360"/>
      <c r="AL46" s="360"/>
      <c r="AM46" s="316"/>
      <c r="AN46" s="316"/>
      <c r="AO46" s="316"/>
      <c r="AP46" s="316"/>
      <c r="AQ46" s="316"/>
      <c r="AR46" s="316"/>
      <c r="AS46" s="316"/>
      <c r="AT46" s="316"/>
    </row>
    <row r="47" spans="1:46" customFormat="1" ht="30" customHeight="1">
      <c r="A47" s="362">
        <v>34</v>
      </c>
      <c r="B47" s="706" t="str">
        <f>IF(基本情報入力シート!C72="","",基本情報入力シート!C72)</f>
        <v/>
      </c>
      <c r="C47" s="706"/>
      <c r="D47" s="706"/>
      <c r="E47" s="706"/>
      <c r="F47" s="706"/>
      <c r="G47" s="706"/>
      <c r="H47" s="706"/>
      <c r="I47" s="706"/>
      <c r="J47" s="363" t="str">
        <f>IF(基本情報入力シート!M72="","",基本情報入力シート!M72)</f>
        <v/>
      </c>
      <c r="K47" s="364" t="str">
        <f>IF(基本情報入力シート!R72="","",基本情報入力シート!R72)</f>
        <v/>
      </c>
      <c r="L47" s="364" t="str">
        <f>IF(基本情報入力シート!W72="","",基本情報入力シート!W72)</f>
        <v/>
      </c>
      <c r="M47" s="363" t="str">
        <f>IF(基本情報入力シート!X72="","",基本情報入力シート!X72)</f>
        <v/>
      </c>
      <c r="N47" s="365" t="str">
        <f>IF(基本情報入力シート!Y72="","",基本情報入力シート!Y72)</f>
        <v/>
      </c>
      <c r="O47" s="366"/>
      <c r="P47" s="378"/>
      <c r="Q47" s="707"/>
      <c r="R47" s="707"/>
      <c r="S47" s="368" t="e">
        <v>#N/A</v>
      </c>
      <c r="T47" s="377"/>
      <c r="U47" s="370" t="e">
        <v>#N/A</v>
      </c>
      <c r="V47" s="369"/>
      <c r="W47" s="708"/>
      <c r="X47" s="708"/>
      <c r="Y47" s="367"/>
      <c r="Z47" s="372"/>
      <c r="AA47" s="373" t="e">
        <v>#N/A</v>
      </c>
      <c r="AB47" s="374"/>
      <c r="AC47" s="709" t="e">
        <v>#N/A</v>
      </c>
      <c r="AD47" s="709"/>
      <c r="AE47" s="375"/>
      <c r="AF47" s="376"/>
      <c r="AG47" s="356" t="e">
        <v>#N/A</v>
      </c>
      <c r="AH47" s="357" t="e">
        <v>#N/A</v>
      </c>
      <c r="AI47" s="358" t="e">
        <f t="shared" si="2"/>
        <v>#N/A</v>
      </c>
      <c r="AJ47" s="359" t="str">
        <f t="shared" si="3"/>
        <v/>
      </c>
      <c r="AK47" s="360"/>
      <c r="AL47" s="360"/>
      <c r="AM47" s="316"/>
      <c r="AN47" s="316"/>
      <c r="AO47" s="316"/>
      <c r="AP47" s="316"/>
      <c r="AQ47" s="316"/>
      <c r="AR47" s="316"/>
      <c r="AS47" s="316"/>
      <c r="AT47" s="316"/>
    </row>
    <row r="48" spans="1:46" customFormat="1" ht="30" customHeight="1">
      <c r="A48" s="362">
        <v>35</v>
      </c>
      <c r="B48" s="706" t="str">
        <f>IF(基本情報入力シート!C73="","",基本情報入力シート!C73)</f>
        <v/>
      </c>
      <c r="C48" s="706"/>
      <c r="D48" s="706"/>
      <c r="E48" s="706"/>
      <c r="F48" s="706"/>
      <c r="G48" s="706"/>
      <c r="H48" s="706"/>
      <c r="I48" s="706"/>
      <c r="J48" s="363" t="str">
        <f>IF(基本情報入力シート!M73="","",基本情報入力シート!M73)</f>
        <v/>
      </c>
      <c r="K48" s="364" t="str">
        <f>IF(基本情報入力シート!R73="","",基本情報入力シート!R73)</f>
        <v/>
      </c>
      <c r="L48" s="364" t="str">
        <f>IF(基本情報入力シート!W73="","",基本情報入力シート!W73)</f>
        <v/>
      </c>
      <c r="M48" s="363" t="str">
        <f>IF(基本情報入力シート!X73="","",基本情報入力シート!X73)</f>
        <v/>
      </c>
      <c r="N48" s="365" t="str">
        <f>IF(基本情報入力シート!Y73="","",基本情報入力シート!Y73)</f>
        <v/>
      </c>
      <c r="O48" s="366"/>
      <c r="P48" s="379"/>
      <c r="Q48" s="707"/>
      <c r="R48" s="707"/>
      <c r="S48" s="368" t="e">
        <v>#N/A</v>
      </c>
      <c r="T48" s="369"/>
      <c r="U48" s="370" t="e">
        <v>#N/A</v>
      </c>
      <c r="V48" s="369"/>
      <c r="W48" s="708"/>
      <c r="X48" s="708"/>
      <c r="Y48" s="367"/>
      <c r="Z48" s="372"/>
      <c r="AA48" s="373" t="e">
        <v>#N/A</v>
      </c>
      <c r="AB48" s="374"/>
      <c r="AC48" s="709" t="e">
        <v>#N/A</v>
      </c>
      <c r="AD48" s="709"/>
      <c r="AE48" s="375"/>
      <c r="AF48" s="376"/>
      <c r="AG48" s="356" t="e">
        <v>#N/A</v>
      </c>
      <c r="AH48" s="357" t="e">
        <v>#N/A</v>
      </c>
      <c r="AI48" s="358" t="e">
        <f t="shared" si="2"/>
        <v>#N/A</v>
      </c>
      <c r="AJ48" s="359" t="str">
        <f t="shared" si="3"/>
        <v/>
      </c>
      <c r="AK48" s="360"/>
      <c r="AL48" s="360"/>
      <c r="AM48" s="316"/>
      <c r="AN48" s="316"/>
      <c r="AO48" s="316"/>
      <c r="AP48" s="316"/>
      <c r="AQ48" s="316"/>
      <c r="AR48" s="316"/>
      <c r="AS48" s="316"/>
      <c r="AT48" s="316"/>
    </row>
    <row r="49" spans="1:46" customFormat="1" ht="30" customHeight="1">
      <c r="A49" s="362">
        <v>36</v>
      </c>
      <c r="B49" s="706" t="str">
        <f>IF(基本情報入力シート!C74="","",基本情報入力シート!C74)</f>
        <v/>
      </c>
      <c r="C49" s="706"/>
      <c r="D49" s="706"/>
      <c r="E49" s="706"/>
      <c r="F49" s="706"/>
      <c r="G49" s="706"/>
      <c r="H49" s="706"/>
      <c r="I49" s="706"/>
      <c r="J49" s="363" t="str">
        <f>IF(基本情報入力シート!M74="","",基本情報入力シート!M74)</f>
        <v/>
      </c>
      <c r="K49" s="364" t="str">
        <f>IF(基本情報入力シート!R74="","",基本情報入力シート!R74)</f>
        <v/>
      </c>
      <c r="L49" s="364" t="str">
        <f>IF(基本情報入力シート!W74="","",基本情報入力シート!W74)</f>
        <v/>
      </c>
      <c r="M49" s="363" t="str">
        <f>IF(基本情報入力シート!X74="","",基本情報入力シート!X74)</f>
        <v/>
      </c>
      <c r="N49" s="365" t="str">
        <f>IF(基本情報入力シート!Y74="","",基本情報入力シート!Y74)</f>
        <v/>
      </c>
      <c r="O49" s="366"/>
      <c r="P49" s="379"/>
      <c r="Q49" s="707"/>
      <c r="R49" s="707"/>
      <c r="S49" s="368" t="e">
        <v>#N/A</v>
      </c>
      <c r="T49" s="369"/>
      <c r="U49" s="370" t="e">
        <v>#N/A</v>
      </c>
      <c r="V49" s="369"/>
      <c r="W49" s="708"/>
      <c r="X49" s="708"/>
      <c r="Y49" s="367"/>
      <c r="Z49" s="372"/>
      <c r="AA49" s="373" t="e">
        <v>#N/A</v>
      </c>
      <c r="AB49" s="374"/>
      <c r="AC49" s="709" t="e">
        <v>#N/A</v>
      </c>
      <c r="AD49" s="709"/>
      <c r="AE49" s="375"/>
      <c r="AF49" s="376"/>
      <c r="AG49" s="356" t="e">
        <v>#N/A</v>
      </c>
      <c r="AH49" s="357" t="e">
        <v>#N/A</v>
      </c>
      <c r="AI49" s="358" t="e">
        <f t="shared" si="2"/>
        <v>#N/A</v>
      </c>
      <c r="AJ49" s="359" t="str">
        <f t="shared" si="3"/>
        <v/>
      </c>
      <c r="AK49" s="360"/>
      <c r="AL49" s="360"/>
      <c r="AM49" s="316"/>
      <c r="AN49" s="316"/>
      <c r="AO49" s="316"/>
      <c r="AP49" s="316"/>
      <c r="AQ49" s="316"/>
      <c r="AR49" s="316"/>
      <c r="AS49" s="316"/>
      <c r="AT49" s="316"/>
    </row>
    <row r="50" spans="1:46" customFormat="1" ht="30" customHeight="1">
      <c r="A50" s="362">
        <v>37</v>
      </c>
      <c r="B50" s="706" t="str">
        <f>IF(基本情報入力シート!C75="","",基本情報入力シート!C75)</f>
        <v/>
      </c>
      <c r="C50" s="706"/>
      <c r="D50" s="706"/>
      <c r="E50" s="706"/>
      <c r="F50" s="706"/>
      <c r="G50" s="706"/>
      <c r="H50" s="706"/>
      <c r="I50" s="706"/>
      <c r="J50" s="363" t="str">
        <f>IF(基本情報入力シート!M75="","",基本情報入力シート!M75)</f>
        <v/>
      </c>
      <c r="K50" s="364" t="str">
        <f>IF(基本情報入力シート!R75="","",基本情報入力シート!R75)</f>
        <v/>
      </c>
      <c r="L50" s="364" t="str">
        <f>IF(基本情報入力シート!W75="","",基本情報入力シート!W75)</f>
        <v/>
      </c>
      <c r="M50" s="363" t="str">
        <f>IF(基本情報入力シート!X75="","",基本情報入力シート!X75)</f>
        <v/>
      </c>
      <c r="N50" s="365" t="str">
        <f>IF(基本情報入力シート!Y75="","",基本情報入力シート!Y75)</f>
        <v/>
      </c>
      <c r="O50" s="366"/>
      <c r="P50" s="378"/>
      <c r="Q50" s="707"/>
      <c r="R50" s="707"/>
      <c r="S50" s="368" t="e">
        <v>#N/A</v>
      </c>
      <c r="T50" s="377"/>
      <c r="U50" s="370" t="e">
        <v>#N/A</v>
      </c>
      <c r="V50" s="369"/>
      <c r="W50" s="708"/>
      <c r="X50" s="708"/>
      <c r="Y50" s="367"/>
      <c r="Z50" s="372"/>
      <c r="AA50" s="373" t="e">
        <v>#N/A</v>
      </c>
      <c r="AB50" s="374"/>
      <c r="AC50" s="709" t="e">
        <v>#N/A</v>
      </c>
      <c r="AD50" s="709"/>
      <c r="AE50" s="375"/>
      <c r="AF50" s="376"/>
      <c r="AG50" s="356" t="e">
        <v>#N/A</v>
      </c>
      <c r="AH50" s="357" t="e">
        <v>#N/A</v>
      </c>
      <c r="AI50" s="358" t="e">
        <f t="shared" si="2"/>
        <v>#N/A</v>
      </c>
      <c r="AJ50" s="359" t="str">
        <f t="shared" si="3"/>
        <v/>
      </c>
      <c r="AK50" s="360"/>
      <c r="AL50" s="360"/>
      <c r="AM50" s="316"/>
      <c r="AN50" s="316"/>
      <c r="AO50" s="316"/>
      <c r="AP50" s="316"/>
      <c r="AQ50" s="316"/>
      <c r="AR50" s="316"/>
      <c r="AS50" s="316"/>
      <c r="AT50" s="316"/>
    </row>
    <row r="51" spans="1:46" customFormat="1" ht="30" customHeight="1">
      <c r="A51" s="362">
        <v>38</v>
      </c>
      <c r="B51" s="706" t="str">
        <f>IF(基本情報入力シート!C76="","",基本情報入力シート!C76)</f>
        <v/>
      </c>
      <c r="C51" s="706"/>
      <c r="D51" s="706"/>
      <c r="E51" s="706"/>
      <c r="F51" s="706"/>
      <c r="G51" s="706"/>
      <c r="H51" s="706"/>
      <c r="I51" s="706"/>
      <c r="J51" s="363" t="str">
        <f>IF(基本情報入力シート!M76="","",基本情報入力シート!M76)</f>
        <v/>
      </c>
      <c r="K51" s="364" t="str">
        <f>IF(基本情報入力シート!R76="","",基本情報入力シート!R76)</f>
        <v/>
      </c>
      <c r="L51" s="364" t="str">
        <f>IF(基本情報入力シート!W76="","",基本情報入力シート!W76)</f>
        <v/>
      </c>
      <c r="M51" s="363" t="str">
        <f>IF(基本情報入力シート!X76="","",基本情報入力シート!X76)</f>
        <v/>
      </c>
      <c r="N51" s="365" t="str">
        <f>IF(基本情報入力シート!Y76="","",基本情報入力シート!Y76)</f>
        <v/>
      </c>
      <c r="O51" s="366"/>
      <c r="P51" s="379"/>
      <c r="Q51" s="707"/>
      <c r="R51" s="707"/>
      <c r="S51" s="368" t="e">
        <v>#N/A</v>
      </c>
      <c r="T51" s="369"/>
      <c r="U51" s="370" t="e">
        <v>#N/A</v>
      </c>
      <c r="V51" s="369"/>
      <c r="W51" s="708"/>
      <c r="X51" s="708"/>
      <c r="Y51" s="367"/>
      <c r="Z51" s="372"/>
      <c r="AA51" s="373" t="e">
        <v>#N/A</v>
      </c>
      <c r="AB51" s="374"/>
      <c r="AC51" s="709" t="e">
        <v>#N/A</v>
      </c>
      <c r="AD51" s="709"/>
      <c r="AE51" s="375"/>
      <c r="AF51" s="376"/>
      <c r="AG51" s="356" t="e">
        <v>#N/A</v>
      </c>
      <c r="AH51" s="357" t="e">
        <v>#N/A</v>
      </c>
      <c r="AI51" s="358" t="e">
        <f t="shared" si="2"/>
        <v>#N/A</v>
      </c>
      <c r="AJ51" s="359" t="str">
        <f t="shared" si="3"/>
        <v/>
      </c>
      <c r="AK51" s="360"/>
      <c r="AL51" s="360"/>
      <c r="AM51" s="316"/>
      <c r="AN51" s="316"/>
      <c r="AO51" s="316"/>
      <c r="AP51" s="316"/>
      <c r="AQ51" s="316"/>
      <c r="AR51" s="316"/>
      <c r="AS51" s="316"/>
      <c r="AT51" s="316"/>
    </row>
    <row r="52" spans="1:46" customFormat="1" ht="30" customHeight="1">
      <c r="A52" s="362">
        <v>39</v>
      </c>
      <c r="B52" s="706" t="str">
        <f>IF(基本情報入力シート!C77="","",基本情報入力シート!C77)</f>
        <v/>
      </c>
      <c r="C52" s="706"/>
      <c r="D52" s="706"/>
      <c r="E52" s="706"/>
      <c r="F52" s="706"/>
      <c r="G52" s="706"/>
      <c r="H52" s="706"/>
      <c r="I52" s="706"/>
      <c r="J52" s="363" t="str">
        <f>IF(基本情報入力シート!M77="","",基本情報入力シート!M77)</f>
        <v/>
      </c>
      <c r="K52" s="364" t="str">
        <f>IF(基本情報入力シート!R77="","",基本情報入力シート!R77)</f>
        <v/>
      </c>
      <c r="L52" s="364" t="str">
        <f>IF(基本情報入力シート!W77="","",基本情報入力シート!W77)</f>
        <v/>
      </c>
      <c r="M52" s="363" t="str">
        <f>IF(基本情報入力シート!X77="","",基本情報入力シート!X77)</f>
        <v/>
      </c>
      <c r="N52" s="365" t="str">
        <f>IF(基本情報入力シート!Y77="","",基本情報入力シート!Y77)</f>
        <v/>
      </c>
      <c r="O52" s="366"/>
      <c r="P52" s="379"/>
      <c r="Q52" s="707"/>
      <c r="R52" s="707"/>
      <c r="S52" s="368" t="e">
        <v>#N/A</v>
      </c>
      <c r="T52" s="369"/>
      <c r="U52" s="370" t="e">
        <v>#N/A</v>
      </c>
      <c r="V52" s="369"/>
      <c r="W52" s="708"/>
      <c r="X52" s="708"/>
      <c r="Y52" s="367"/>
      <c r="Z52" s="372"/>
      <c r="AA52" s="373" t="e">
        <v>#N/A</v>
      </c>
      <c r="AB52" s="374"/>
      <c r="AC52" s="709" t="e">
        <v>#N/A</v>
      </c>
      <c r="AD52" s="709"/>
      <c r="AE52" s="375"/>
      <c r="AF52" s="376"/>
      <c r="AG52" s="356" t="e">
        <v>#N/A</v>
      </c>
      <c r="AH52" s="357" t="e">
        <v>#N/A</v>
      </c>
      <c r="AI52" s="358" t="e">
        <f t="shared" si="2"/>
        <v>#N/A</v>
      </c>
      <c r="AJ52" s="359" t="str">
        <f t="shared" si="3"/>
        <v/>
      </c>
      <c r="AK52" s="360"/>
      <c r="AL52" s="360"/>
      <c r="AM52" s="316"/>
      <c r="AN52" s="316"/>
      <c r="AO52" s="316"/>
      <c r="AP52" s="316"/>
      <c r="AQ52" s="316"/>
      <c r="AR52" s="316"/>
      <c r="AS52" s="316"/>
      <c r="AT52" s="316"/>
    </row>
    <row r="53" spans="1:46" customFormat="1" ht="30" customHeight="1">
      <c r="A53" s="362">
        <v>40</v>
      </c>
      <c r="B53" s="706" t="str">
        <f>IF(基本情報入力シート!C78="","",基本情報入力シート!C78)</f>
        <v/>
      </c>
      <c r="C53" s="706"/>
      <c r="D53" s="706"/>
      <c r="E53" s="706"/>
      <c r="F53" s="706"/>
      <c r="G53" s="706"/>
      <c r="H53" s="706"/>
      <c r="I53" s="706"/>
      <c r="J53" s="363" t="str">
        <f>IF(基本情報入力シート!M78="","",基本情報入力シート!M78)</f>
        <v/>
      </c>
      <c r="K53" s="364" t="str">
        <f>IF(基本情報入力シート!R78="","",基本情報入力シート!R78)</f>
        <v/>
      </c>
      <c r="L53" s="364" t="str">
        <f>IF(基本情報入力シート!W78="","",基本情報入力シート!W78)</f>
        <v/>
      </c>
      <c r="M53" s="363" t="str">
        <f>IF(基本情報入力シート!X78="","",基本情報入力シート!X78)</f>
        <v/>
      </c>
      <c r="N53" s="365" t="str">
        <f>IF(基本情報入力シート!Y78="","",基本情報入力シート!Y78)</f>
        <v/>
      </c>
      <c r="O53" s="366"/>
      <c r="P53" s="378"/>
      <c r="Q53" s="707"/>
      <c r="R53" s="707"/>
      <c r="S53" s="368" t="e">
        <v>#N/A</v>
      </c>
      <c r="T53" s="377"/>
      <c r="U53" s="370" t="e">
        <v>#N/A</v>
      </c>
      <c r="V53" s="369"/>
      <c r="W53" s="708"/>
      <c r="X53" s="708"/>
      <c r="Y53" s="367"/>
      <c r="Z53" s="372"/>
      <c r="AA53" s="373" t="e">
        <v>#N/A</v>
      </c>
      <c r="AB53" s="374"/>
      <c r="AC53" s="709" t="e">
        <v>#N/A</v>
      </c>
      <c r="AD53" s="709"/>
      <c r="AE53" s="375"/>
      <c r="AF53" s="376"/>
      <c r="AG53" s="356" t="e">
        <v>#N/A</v>
      </c>
      <c r="AH53" s="357" t="e">
        <v>#N/A</v>
      </c>
      <c r="AI53" s="358" t="e">
        <f t="shared" si="2"/>
        <v>#N/A</v>
      </c>
      <c r="AJ53" s="359" t="str">
        <f t="shared" si="3"/>
        <v/>
      </c>
      <c r="AK53" s="360"/>
      <c r="AL53" s="360"/>
      <c r="AM53" s="316"/>
      <c r="AN53" s="316"/>
      <c r="AO53" s="316"/>
      <c r="AP53" s="316"/>
      <c r="AQ53" s="316"/>
      <c r="AR53" s="316"/>
      <c r="AS53" s="316"/>
      <c r="AT53" s="316"/>
    </row>
    <row r="54" spans="1:46" customFormat="1" ht="30" customHeight="1">
      <c r="A54" s="362">
        <v>41</v>
      </c>
      <c r="B54" s="706" t="str">
        <f>IF(基本情報入力シート!C79="","",基本情報入力シート!C79)</f>
        <v/>
      </c>
      <c r="C54" s="706"/>
      <c r="D54" s="706"/>
      <c r="E54" s="706"/>
      <c r="F54" s="706"/>
      <c r="G54" s="706"/>
      <c r="H54" s="706"/>
      <c r="I54" s="706"/>
      <c r="J54" s="363" t="str">
        <f>IF(基本情報入力シート!M79="","",基本情報入力シート!M79)</f>
        <v/>
      </c>
      <c r="K54" s="364" t="str">
        <f>IF(基本情報入力シート!R79="","",基本情報入力シート!R79)</f>
        <v/>
      </c>
      <c r="L54" s="364" t="str">
        <f>IF(基本情報入力シート!W79="","",基本情報入力シート!W79)</f>
        <v/>
      </c>
      <c r="M54" s="363" t="str">
        <f>IF(基本情報入力シート!X79="","",基本情報入力シート!X79)</f>
        <v/>
      </c>
      <c r="N54" s="365" t="str">
        <f>IF(基本情報入力シート!Y79="","",基本情報入力シート!Y79)</f>
        <v/>
      </c>
      <c r="O54" s="366"/>
      <c r="P54" s="378"/>
      <c r="Q54" s="707"/>
      <c r="R54" s="707"/>
      <c r="S54" s="368" t="e">
        <v>#N/A</v>
      </c>
      <c r="T54" s="369"/>
      <c r="U54" s="370" t="e">
        <v>#N/A</v>
      </c>
      <c r="V54" s="369"/>
      <c r="W54" s="708"/>
      <c r="X54" s="708"/>
      <c r="Y54" s="367"/>
      <c r="Z54" s="372"/>
      <c r="AA54" s="373" t="e">
        <v>#N/A</v>
      </c>
      <c r="AB54" s="374"/>
      <c r="AC54" s="709" t="e">
        <v>#N/A</v>
      </c>
      <c r="AD54" s="709"/>
      <c r="AE54" s="375"/>
      <c r="AF54" s="376"/>
      <c r="AG54" s="356" t="e">
        <v>#N/A</v>
      </c>
      <c r="AH54" s="357" t="e">
        <v>#N/A</v>
      </c>
      <c r="AI54" s="358" t="e">
        <f t="shared" si="2"/>
        <v>#N/A</v>
      </c>
      <c r="AJ54" s="359" t="str">
        <f t="shared" si="3"/>
        <v/>
      </c>
      <c r="AK54" s="360"/>
      <c r="AL54" s="360"/>
      <c r="AM54" s="316"/>
      <c r="AN54" s="316"/>
      <c r="AO54" s="316"/>
      <c r="AP54" s="316"/>
      <c r="AQ54" s="316"/>
      <c r="AR54" s="316"/>
      <c r="AS54" s="316"/>
      <c r="AT54" s="316"/>
    </row>
    <row r="55" spans="1:46" customFormat="1" ht="30" customHeight="1">
      <c r="A55" s="362">
        <v>42</v>
      </c>
      <c r="B55" s="706" t="str">
        <f>IF(基本情報入力シート!C80="","",基本情報入力シート!C80)</f>
        <v/>
      </c>
      <c r="C55" s="706"/>
      <c r="D55" s="706"/>
      <c r="E55" s="706"/>
      <c r="F55" s="706"/>
      <c r="G55" s="706"/>
      <c r="H55" s="706"/>
      <c r="I55" s="706"/>
      <c r="J55" s="363" t="str">
        <f>IF(基本情報入力シート!M80="","",基本情報入力シート!M80)</f>
        <v/>
      </c>
      <c r="K55" s="364" t="str">
        <f>IF(基本情報入力シート!R80="","",基本情報入力シート!R80)</f>
        <v/>
      </c>
      <c r="L55" s="364" t="str">
        <f>IF(基本情報入力シート!W80="","",基本情報入力シート!W80)</f>
        <v/>
      </c>
      <c r="M55" s="363" t="str">
        <f>IF(基本情報入力シート!X80="","",基本情報入力シート!X80)</f>
        <v/>
      </c>
      <c r="N55" s="365" t="str">
        <f>IF(基本情報入力シート!Y80="","",基本情報入力シート!Y80)</f>
        <v/>
      </c>
      <c r="O55" s="366"/>
      <c r="P55" s="379"/>
      <c r="Q55" s="707"/>
      <c r="R55" s="707"/>
      <c r="S55" s="368" t="e">
        <v>#N/A</v>
      </c>
      <c r="T55" s="369"/>
      <c r="U55" s="370" t="e">
        <v>#N/A</v>
      </c>
      <c r="V55" s="369"/>
      <c r="W55" s="708"/>
      <c r="X55" s="708"/>
      <c r="Y55" s="367"/>
      <c r="Z55" s="372"/>
      <c r="AA55" s="373" t="e">
        <v>#N/A</v>
      </c>
      <c r="AB55" s="374"/>
      <c r="AC55" s="709" t="e">
        <v>#N/A</v>
      </c>
      <c r="AD55" s="709"/>
      <c r="AE55" s="375"/>
      <c r="AF55" s="376"/>
      <c r="AG55" s="356" t="e">
        <v>#N/A</v>
      </c>
      <c r="AH55" s="357" t="e">
        <v>#N/A</v>
      </c>
      <c r="AI55" s="358" t="e">
        <f t="shared" si="2"/>
        <v>#N/A</v>
      </c>
      <c r="AJ55" s="359" t="str">
        <f t="shared" si="3"/>
        <v/>
      </c>
      <c r="AK55" s="360"/>
      <c r="AL55" s="360"/>
      <c r="AM55" s="316"/>
      <c r="AN55" s="316"/>
      <c r="AO55" s="316"/>
      <c r="AP55" s="316"/>
      <c r="AQ55" s="316"/>
      <c r="AR55" s="316"/>
      <c r="AS55" s="316"/>
      <c r="AT55" s="316"/>
    </row>
    <row r="56" spans="1:46" customFormat="1" ht="30" customHeight="1">
      <c r="A56" s="362">
        <v>43</v>
      </c>
      <c r="B56" s="706" t="str">
        <f>IF(基本情報入力シート!C81="","",基本情報入力シート!C81)</f>
        <v/>
      </c>
      <c r="C56" s="706"/>
      <c r="D56" s="706"/>
      <c r="E56" s="706"/>
      <c r="F56" s="706"/>
      <c r="G56" s="706"/>
      <c r="H56" s="706"/>
      <c r="I56" s="706"/>
      <c r="J56" s="363" t="str">
        <f>IF(基本情報入力シート!M81="","",基本情報入力シート!M81)</f>
        <v/>
      </c>
      <c r="K56" s="364" t="str">
        <f>IF(基本情報入力シート!R81="","",基本情報入力シート!R81)</f>
        <v/>
      </c>
      <c r="L56" s="364" t="str">
        <f>IF(基本情報入力シート!W81="","",基本情報入力シート!W81)</f>
        <v/>
      </c>
      <c r="M56" s="363" t="str">
        <f>IF(基本情報入力シート!X81="","",基本情報入力シート!X81)</f>
        <v/>
      </c>
      <c r="N56" s="365" t="str">
        <f>IF(基本情報入力シート!Y81="","",基本情報入力シート!Y81)</f>
        <v/>
      </c>
      <c r="O56" s="366"/>
      <c r="P56" s="379"/>
      <c r="Q56" s="707"/>
      <c r="R56" s="707"/>
      <c r="S56" s="368" t="e">
        <v>#N/A</v>
      </c>
      <c r="T56" s="377"/>
      <c r="U56" s="370" t="e">
        <v>#N/A</v>
      </c>
      <c r="V56" s="369"/>
      <c r="W56" s="708"/>
      <c r="X56" s="708"/>
      <c r="Y56" s="367"/>
      <c r="Z56" s="372"/>
      <c r="AA56" s="373" t="e">
        <v>#N/A</v>
      </c>
      <c r="AB56" s="374"/>
      <c r="AC56" s="709" t="e">
        <v>#N/A</v>
      </c>
      <c r="AD56" s="709"/>
      <c r="AE56" s="375"/>
      <c r="AF56" s="376"/>
      <c r="AG56" s="356" t="e">
        <v>#N/A</v>
      </c>
      <c r="AH56" s="357" t="e">
        <v>#N/A</v>
      </c>
      <c r="AI56" s="358" t="e">
        <f t="shared" si="2"/>
        <v>#N/A</v>
      </c>
      <c r="AJ56" s="359" t="str">
        <f t="shared" si="3"/>
        <v/>
      </c>
      <c r="AK56" s="360"/>
      <c r="AL56" s="360"/>
      <c r="AM56" s="316"/>
      <c r="AN56" s="316"/>
      <c r="AO56" s="316"/>
      <c r="AP56" s="316"/>
      <c r="AQ56" s="316"/>
      <c r="AR56" s="316"/>
      <c r="AS56" s="316"/>
      <c r="AT56" s="316"/>
    </row>
    <row r="57" spans="1:46" customFormat="1" ht="30" customHeight="1">
      <c r="A57" s="362">
        <v>44</v>
      </c>
      <c r="B57" s="706" t="str">
        <f>IF(基本情報入力シート!C82="","",基本情報入力シート!C82)</f>
        <v/>
      </c>
      <c r="C57" s="706"/>
      <c r="D57" s="706"/>
      <c r="E57" s="706"/>
      <c r="F57" s="706"/>
      <c r="G57" s="706"/>
      <c r="H57" s="706"/>
      <c r="I57" s="706"/>
      <c r="J57" s="363" t="str">
        <f>IF(基本情報入力シート!M82="","",基本情報入力シート!M82)</f>
        <v/>
      </c>
      <c r="K57" s="364" t="str">
        <f>IF(基本情報入力シート!R82="","",基本情報入力シート!R82)</f>
        <v/>
      </c>
      <c r="L57" s="364" t="str">
        <f>IF(基本情報入力シート!W82="","",基本情報入力シート!W82)</f>
        <v/>
      </c>
      <c r="M57" s="363" t="str">
        <f>IF(基本情報入力シート!X82="","",基本情報入力シート!X82)</f>
        <v/>
      </c>
      <c r="N57" s="365" t="str">
        <f>IF(基本情報入力シート!Y82="","",基本情報入力シート!Y82)</f>
        <v/>
      </c>
      <c r="O57" s="366"/>
      <c r="P57" s="378"/>
      <c r="Q57" s="707"/>
      <c r="R57" s="707"/>
      <c r="S57" s="368" t="e">
        <v>#N/A</v>
      </c>
      <c r="T57" s="369"/>
      <c r="U57" s="370" t="e">
        <v>#N/A</v>
      </c>
      <c r="V57" s="369"/>
      <c r="W57" s="708"/>
      <c r="X57" s="708"/>
      <c r="Y57" s="367"/>
      <c r="Z57" s="372"/>
      <c r="AA57" s="373" t="e">
        <v>#N/A</v>
      </c>
      <c r="AB57" s="374"/>
      <c r="AC57" s="709" t="e">
        <v>#N/A</v>
      </c>
      <c r="AD57" s="709"/>
      <c r="AE57" s="375"/>
      <c r="AF57" s="376"/>
      <c r="AG57" s="356" t="e">
        <v>#N/A</v>
      </c>
      <c r="AH57" s="357" t="e">
        <v>#N/A</v>
      </c>
      <c r="AI57" s="358" t="e">
        <f t="shared" si="2"/>
        <v>#N/A</v>
      </c>
      <c r="AJ57" s="359" t="str">
        <f t="shared" si="3"/>
        <v/>
      </c>
      <c r="AK57" s="360"/>
      <c r="AL57" s="360"/>
      <c r="AM57" s="316"/>
      <c r="AN57" s="316"/>
      <c r="AO57" s="316"/>
      <c r="AP57" s="316"/>
      <c r="AQ57" s="316"/>
      <c r="AR57" s="316"/>
      <c r="AS57" s="316"/>
      <c r="AT57" s="316"/>
    </row>
    <row r="58" spans="1:46" customFormat="1" ht="30" customHeight="1">
      <c r="A58" s="362">
        <v>45</v>
      </c>
      <c r="B58" s="706" t="str">
        <f>IF(基本情報入力シート!C83="","",基本情報入力シート!C83)</f>
        <v/>
      </c>
      <c r="C58" s="706"/>
      <c r="D58" s="706"/>
      <c r="E58" s="706"/>
      <c r="F58" s="706"/>
      <c r="G58" s="706"/>
      <c r="H58" s="706"/>
      <c r="I58" s="706"/>
      <c r="J58" s="363" t="str">
        <f>IF(基本情報入力シート!M83="","",基本情報入力シート!M83)</f>
        <v/>
      </c>
      <c r="K58" s="364" t="str">
        <f>IF(基本情報入力シート!R83="","",基本情報入力シート!R83)</f>
        <v/>
      </c>
      <c r="L58" s="364" t="str">
        <f>IF(基本情報入力シート!W83="","",基本情報入力シート!W83)</f>
        <v/>
      </c>
      <c r="M58" s="363" t="str">
        <f>IF(基本情報入力シート!X83="","",基本情報入力シート!X83)</f>
        <v/>
      </c>
      <c r="N58" s="365" t="str">
        <f>IF(基本情報入力シート!Y83="","",基本情報入力シート!Y83)</f>
        <v/>
      </c>
      <c r="O58" s="366"/>
      <c r="P58" s="379"/>
      <c r="Q58" s="707"/>
      <c r="R58" s="707"/>
      <c r="S58" s="368" t="e">
        <v>#N/A</v>
      </c>
      <c r="T58" s="369"/>
      <c r="U58" s="370" t="e">
        <v>#N/A</v>
      </c>
      <c r="V58" s="369"/>
      <c r="W58" s="708"/>
      <c r="X58" s="708"/>
      <c r="Y58" s="367"/>
      <c r="Z58" s="372"/>
      <c r="AA58" s="373" t="e">
        <v>#N/A</v>
      </c>
      <c r="AB58" s="374"/>
      <c r="AC58" s="709" t="e">
        <v>#N/A</v>
      </c>
      <c r="AD58" s="709"/>
      <c r="AE58" s="375"/>
      <c r="AF58" s="376"/>
      <c r="AG58" s="356" t="e">
        <v>#N/A</v>
      </c>
      <c r="AH58" s="357" t="e">
        <v>#N/A</v>
      </c>
      <c r="AI58" s="358" t="e">
        <f t="shared" si="2"/>
        <v>#N/A</v>
      </c>
      <c r="AJ58" s="359" t="str">
        <f t="shared" si="3"/>
        <v/>
      </c>
      <c r="AK58" s="360"/>
      <c r="AL58" s="360"/>
      <c r="AM58" s="316"/>
      <c r="AN58" s="316"/>
      <c r="AO58" s="316"/>
      <c r="AP58" s="316"/>
      <c r="AQ58" s="316"/>
      <c r="AR58" s="316"/>
      <c r="AS58" s="316"/>
      <c r="AT58" s="316"/>
    </row>
    <row r="59" spans="1:46" customFormat="1" ht="30" customHeight="1">
      <c r="A59" s="362">
        <v>46</v>
      </c>
      <c r="B59" s="706" t="str">
        <f>IF(基本情報入力シート!C84="","",基本情報入力シート!C84)</f>
        <v/>
      </c>
      <c r="C59" s="706"/>
      <c r="D59" s="706"/>
      <c r="E59" s="706"/>
      <c r="F59" s="706"/>
      <c r="G59" s="706"/>
      <c r="H59" s="706"/>
      <c r="I59" s="706"/>
      <c r="J59" s="363" t="str">
        <f>IF(基本情報入力シート!M84="","",基本情報入力シート!M84)</f>
        <v/>
      </c>
      <c r="K59" s="364" t="str">
        <f>IF(基本情報入力シート!R84="","",基本情報入力シート!R84)</f>
        <v/>
      </c>
      <c r="L59" s="364" t="str">
        <f>IF(基本情報入力シート!W84="","",基本情報入力シート!W84)</f>
        <v/>
      </c>
      <c r="M59" s="363" t="str">
        <f>IF(基本情報入力シート!X84="","",基本情報入力シート!X84)</f>
        <v/>
      </c>
      <c r="N59" s="365" t="str">
        <f>IF(基本情報入力シート!Y84="","",基本情報入力シート!Y84)</f>
        <v/>
      </c>
      <c r="O59" s="366"/>
      <c r="P59" s="379"/>
      <c r="Q59" s="707"/>
      <c r="R59" s="707"/>
      <c r="S59" s="368" t="e">
        <v>#N/A</v>
      </c>
      <c r="T59" s="377"/>
      <c r="U59" s="370" t="e">
        <v>#N/A</v>
      </c>
      <c r="V59" s="369"/>
      <c r="W59" s="708"/>
      <c r="X59" s="708"/>
      <c r="Y59" s="367"/>
      <c r="Z59" s="372"/>
      <c r="AA59" s="373" t="e">
        <v>#N/A</v>
      </c>
      <c r="AB59" s="374"/>
      <c r="AC59" s="709" t="e">
        <v>#N/A</v>
      </c>
      <c r="AD59" s="709"/>
      <c r="AE59" s="375"/>
      <c r="AF59" s="376"/>
      <c r="AG59" s="356" t="e">
        <v>#N/A</v>
      </c>
      <c r="AH59" s="357" t="e">
        <v>#N/A</v>
      </c>
      <c r="AI59" s="358" t="e">
        <f t="shared" si="2"/>
        <v>#N/A</v>
      </c>
      <c r="AJ59" s="359" t="str">
        <f t="shared" si="3"/>
        <v/>
      </c>
      <c r="AK59" s="360"/>
      <c r="AL59" s="360"/>
      <c r="AM59" s="316"/>
      <c r="AN59" s="316"/>
      <c r="AO59" s="316"/>
      <c r="AP59" s="316"/>
      <c r="AQ59" s="316"/>
      <c r="AR59" s="316"/>
      <c r="AS59" s="316"/>
      <c r="AT59" s="316"/>
    </row>
    <row r="60" spans="1:46" customFormat="1" ht="30" customHeight="1">
      <c r="A60" s="362">
        <v>47</v>
      </c>
      <c r="B60" s="706" t="str">
        <f>IF(基本情報入力シート!C85="","",基本情報入力シート!C85)</f>
        <v/>
      </c>
      <c r="C60" s="706"/>
      <c r="D60" s="706"/>
      <c r="E60" s="706"/>
      <c r="F60" s="706"/>
      <c r="G60" s="706"/>
      <c r="H60" s="706"/>
      <c r="I60" s="706"/>
      <c r="J60" s="363" t="str">
        <f>IF(基本情報入力シート!M85="","",基本情報入力シート!M85)</f>
        <v/>
      </c>
      <c r="K60" s="364" t="str">
        <f>IF(基本情報入力シート!R85="","",基本情報入力シート!R85)</f>
        <v/>
      </c>
      <c r="L60" s="364" t="str">
        <f>IF(基本情報入力シート!W85="","",基本情報入力シート!W85)</f>
        <v/>
      </c>
      <c r="M60" s="363" t="str">
        <f>IF(基本情報入力シート!X85="","",基本情報入力シート!X85)</f>
        <v/>
      </c>
      <c r="N60" s="365" t="str">
        <f>IF(基本情報入力シート!Y85="","",基本情報入力シート!Y85)</f>
        <v/>
      </c>
      <c r="O60" s="366"/>
      <c r="P60" s="379"/>
      <c r="Q60" s="707"/>
      <c r="R60" s="707"/>
      <c r="S60" s="368" t="e">
        <v>#N/A</v>
      </c>
      <c r="T60" s="369"/>
      <c r="U60" s="370" t="e">
        <v>#N/A</v>
      </c>
      <c r="V60" s="369"/>
      <c r="W60" s="708"/>
      <c r="X60" s="708"/>
      <c r="Y60" s="367"/>
      <c r="Z60" s="372"/>
      <c r="AA60" s="373" t="e">
        <v>#N/A</v>
      </c>
      <c r="AB60" s="374"/>
      <c r="AC60" s="709" t="e">
        <v>#N/A</v>
      </c>
      <c r="AD60" s="709"/>
      <c r="AE60" s="375"/>
      <c r="AF60" s="376"/>
      <c r="AG60" s="356" t="e">
        <v>#N/A</v>
      </c>
      <c r="AH60" s="357" t="e">
        <v>#N/A</v>
      </c>
      <c r="AI60" s="358" t="e">
        <f t="shared" si="2"/>
        <v>#N/A</v>
      </c>
      <c r="AJ60" s="359" t="str">
        <f t="shared" si="3"/>
        <v/>
      </c>
      <c r="AK60" s="360"/>
      <c r="AL60" s="360"/>
      <c r="AM60" s="316"/>
      <c r="AN60" s="316"/>
      <c r="AO60" s="316"/>
      <c r="AP60" s="316"/>
      <c r="AQ60" s="316"/>
      <c r="AR60" s="316"/>
      <c r="AS60" s="316"/>
      <c r="AT60" s="316"/>
    </row>
    <row r="61" spans="1:46" customFormat="1" ht="30" customHeight="1">
      <c r="A61" s="362">
        <v>48</v>
      </c>
      <c r="B61" s="706" t="str">
        <f>IF(基本情報入力シート!C86="","",基本情報入力シート!C86)</f>
        <v/>
      </c>
      <c r="C61" s="706"/>
      <c r="D61" s="706"/>
      <c r="E61" s="706"/>
      <c r="F61" s="706"/>
      <c r="G61" s="706"/>
      <c r="H61" s="706"/>
      <c r="I61" s="706"/>
      <c r="J61" s="363" t="str">
        <f>IF(基本情報入力シート!M86="","",基本情報入力シート!M86)</f>
        <v/>
      </c>
      <c r="K61" s="364" t="str">
        <f>IF(基本情報入力シート!R86="","",基本情報入力シート!R86)</f>
        <v/>
      </c>
      <c r="L61" s="364" t="str">
        <f>IF(基本情報入力シート!W86="","",基本情報入力シート!W86)</f>
        <v/>
      </c>
      <c r="M61" s="363" t="str">
        <f>IF(基本情報入力シート!X86="","",基本情報入力シート!X86)</f>
        <v/>
      </c>
      <c r="N61" s="365" t="str">
        <f>IF(基本情報入力シート!Y86="","",基本情報入力シート!Y86)</f>
        <v/>
      </c>
      <c r="O61" s="366"/>
      <c r="P61" s="379"/>
      <c r="Q61" s="707"/>
      <c r="R61" s="707"/>
      <c r="S61" s="368" t="e">
        <v>#N/A</v>
      </c>
      <c r="T61" s="369"/>
      <c r="U61" s="370" t="e">
        <v>#N/A</v>
      </c>
      <c r="V61" s="369"/>
      <c r="W61" s="708"/>
      <c r="X61" s="708"/>
      <c r="Y61" s="367"/>
      <c r="Z61" s="372"/>
      <c r="AA61" s="373" t="e">
        <v>#N/A</v>
      </c>
      <c r="AB61" s="374"/>
      <c r="AC61" s="709" t="e">
        <v>#N/A</v>
      </c>
      <c r="AD61" s="709"/>
      <c r="AE61" s="375"/>
      <c r="AF61" s="376"/>
      <c r="AG61" s="356" t="e">
        <v>#N/A</v>
      </c>
      <c r="AH61" s="357" t="e">
        <v>#N/A</v>
      </c>
      <c r="AI61" s="358" t="e">
        <f t="shared" si="2"/>
        <v>#N/A</v>
      </c>
      <c r="AJ61" s="359" t="str">
        <f t="shared" si="3"/>
        <v/>
      </c>
      <c r="AK61" s="360"/>
      <c r="AL61" s="360"/>
      <c r="AM61" s="316"/>
      <c r="AN61" s="316"/>
      <c r="AO61" s="316"/>
      <c r="AP61" s="316"/>
      <c r="AQ61" s="316"/>
      <c r="AR61" s="316"/>
      <c r="AS61" s="316"/>
      <c r="AT61" s="316"/>
    </row>
    <row r="62" spans="1:46" customFormat="1" ht="30" customHeight="1">
      <c r="A62" s="362">
        <v>49</v>
      </c>
      <c r="B62" s="706" t="str">
        <f>IF(基本情報入力シート!C87="","",基本情報入力シート!C87)</f>
        <v/>
      </c>
      <c r="C62" s="706"/>
      <c r="D62" s="706"/>
      <c r="E62" s="706"/>
      <c r="F62" s="706"/>
      <c r="G62" s="706"/>
      <c r="H62" s="706"/>
      <c r="I62" s="706"/>
      <c r="J62" s="363" t="str">
        <f>IF(基本情報入力シート!M87="","",基本情報入力シート!M87)</f>
        <v/>
      </c>
      <c r="K62" s="364" t="str">
        <f>IF(基本情報入力シート!R87="","",基本情報入力シート!R87)</f>
        <v/>
      </c>
      <c r="L62" s="364" t="str">
        <f>IF(基本情報入力シート!W87="","",基本情報入力シート!W87)</f>
        <v/>
      </c>
      <c r="M62" s="363" t="str">
        <f>IF(基本情報入力シート!X87="","",基本情報入力シート!X87)</f>
        <v/>
      </c>
      <c r="N62" s="365" t="str">
        <f>IF(基本情報入力シート!Y87="","",基本情報入力シート!Y87)</f>
        <v/>
      </c>
      <c r="O62" s="366"/>
      <c r="P62" s="379"/>
      <c r="Q62" s="707"/>
      <c r="R62" s="707"/>
      <c r="S62" s="368" t="e">
        <v>#N/A</v>
      </c>
      <c r="T62" s="377"/>
      <c r="U62" s="370" t="e">
        <v>#N/A</v>
      </c>
      <c r="V62" s="369"/>
      <c r="W62" s="708"/>
      <c r="X62" s="708"/>
      <c r="Y62" s="367"/>
      <c r="Z62" s="372"/>
      <c r="AA62" s="373" t="e">
        <v>#N/A</v>
      </c>
      <c r="AB62" s="374"/>
      <c r="AC62" s="709" t="e">
        <v>#N/A</v>
      </c>
      <c r="AD62" s="709"/>
      <c r="AE62" s="375"/>
      <c r="AF62" s="376"/>
      <c r="AG62" s="356" t="e">
        <v>#N/A</v>
      </c>
      <c r="AH62" s="357" t="e">
        <v>#N/A</v>
      </c>
      <c r="AI62" s="358" t="e">
        <f t="shared" si="2"/>
        <v>#N/A</v>
      </c>
      <c r="AJ62" s="359" t="str">
        <f t="shared" si="3"/>
        <v/>
      </c>
      <c r="AK62" s="360"/>
      <c r="AL62" s="360"/>
      <c r="AM62" s="316"/>
      <c r="AN62" s="316"/>
      <c r="AO62" s="316"/>
      <c r="AP62" s="316"/>
      <c r="AQ62" s="316"/>
      <c r="AR62" s="316"/>
      <c r="AS62" s="316"/>
      <c r="AT62" s="316"/>
    </row>
    <row r="63" spans="1:46" customFormat="1" ht="30" customHeight="1">
      <c r="A63" s="362">
        <v>50</v>
      </c>
      <c r="B63" s="706" t="str">
        <f>IF(基本情報入力シート!C88="","",基本情報入力シート!C88)</f>
        <v/>
      </c>
      <c r="C63" s="706"/>
      <c r="D63" s="706"/>
      <c r="E63" s="706"/>
      <c r="F63" s="706"/>
      <c r="G63" s="706"/>
      <c r="H63" s="706"/>
      <c r="I63" s="706"/>
      <c r="J63" s="363" t="str">
        <f>IF(基本情報入力シート!M88="","",基本情報入力シート!M88)</f>
        <v/>
      </c>
      <c r="K63" s="364" t="str">
        <f>IF(基本情報入力シート!R88="","",基本情報入力シート!R88)</f>
        <v/>
      </c>
      <c r="L63" s="364" t="str">
        <f>IF(基本情報入力シート!W88="","",基本情報入力シート!W88)</f>
        <v/>
      </c>
      <c r="M63" s="363" t="str">
        <f>IF(基本情報入力シート!X88="","",基本情報入力シート!X88)</f>
        <v/>
      </c>
      <c r="N63" s="365" t="str">
        <f>IF(基本情報入力シート!Y88="","",基本情報入力シート!Y88)</f>
        <v/>
      </c>
      <c r="O63" s="366"/>
      <c r="P63" s="379"/>
      <c r="Q63" s="707"/>
      <c r="R63" s="707"/>
      <c r="S63" s="368" t="e">
        <v>#N/A</v>
      </c>
      <c r="T63" s="377"/>
      <c r="U63" s="370" t="e">
        <v>#N/A</v>
      </c>
      <c r="V63" s="369"/>
      <c r="W63" s="708"/>
      <c r="X63" s="708"/>
      <c r="Y63" s="367"/>
      <c r="Z63" s="372"/>
      <c r="AA63" s="373" t="e">
        <v>#N/A</v>
      </c>
      <c r="AB63" s="374"/>
      <c r="AC63" s="709" t="e">
        <v>#N/A</v>
      </c>
      <c r="AD63" s="709"/>
      <c r="AE63" s="375"/>
      <c r="AF63" s="376"/>
      <c r="AG63" s="356" t="e">
        <v>#N/A</v>
      </c>
      <c r="AH63" s="357" t="e">
        <v>#N/A</v>
      </c>
      <c r="AI63" s="358" t="e">
        <f t="shared" si="2"/>
        <v>#N/A</v>
      </c>
      <c r="AJ63" s="359" t="str">
        <f t="shared" si="3"/>
        <v/>
      </c>
      <c r="AK63" s="360"/>
      <c r="AL63" s="360"/>
      <c r="AM63" s="316"/>
      <c r="AN63" s="316"/>
      <c r="AO63" s="316"/>
      <c r="AP63" s="316"/>
      <c r="AQ63" s="316"/>
      <c r="AR63" s="316"/>
      <c r="AS63" s="316"/>
      <c r="AT63" s="316"/>
    </row>
    <row r="64" spans="1:46" customFormat="1" ht="30" customHeight="1">
      <c r="A64" s="362">
        <v>51</v>
      </c>
      <c r="B64" s="706" t="str">
        <f>IF(基本情報入力シート!C89="","",基本情報入力シート!C89)</f>
        <v/>
      </c>
      <c r="C64" s="706"/>
      <c r="D64" s="706"/>
      <c r="E64" s="706"/>
      <c r="F64" s="706"/>
      <c r="G64" s="706"/>
      <c r="H64" s="706"/>
      <c r="I64" s="706"/>
      <c r="J64" s="363" t="str">
        <f>IF(基本情報入力シート!M89="","",基本情報入力シート!M89)</f>
        <v/>
      </c>
      <c r="K64" s="364" t="str">
        <f>IF(基本情報入力シート!R89="","",基本情報入力シート!R89)</f>
        <v/>
      </c>
      <c r="L64" s="364" t="str">
        <f>IF(基本情報入力シート!W89="","",基本情報入力シート!W89)</f>
        <v/>
      </c>
      <c r="M64" s="363" t="str">
        <f>IF(基本情報入力シート!X89="","",基本情報入力シート!X89)</f>
        <v/>
      </c>
      <c r="N64" s="365" t="str">
        <f>IF(基本情報入力シート!Y89="","",基本情報入力シート!Y89)</f>
        <v/>
      </c>
      <c r="O64" s="366"/>
      <c r="P64" s="379"/>
      <c r="Q64" s="707"/>
      <c r="R64" s="707"/>
      <c r="S64" s="368" t="e">
        <v>#N/A</v>
      </c>
      <c r="T64" s="377"/>
      <c r="U64" s="370" t="e">
        <v>#N/A</v>
      </c>
      <c r="V64" s="369"/>
      <c r="W64" s="708"/>
      <c r="X64" s="708"/>
      <c r="Y64" s="367"/>
      <c r="Z64" s="372"/>
      <c r="AA64" s="373" t="e">
        <v>#N/A</v>
      </c>
      <c r="AB64" s="374"/>
      <c r="AC64" s="709" t="e">
        <v>#N/A</v>
      </c>
      <c r="AD64" s="709"/>
      <c r="AE64" s="375"/>
      <c r="AF64" s="376"/>
      <c r="AG64" s="356" t="e">
        <v>#N/A</v>
      </c>
      <c r="AH64" s="357" t="e">
        <v>#N/A</v>
      </c>
      <c r="AI64" s="358" t="e">
        <f t="shared" si="2"/>
        <v>#N/A</v>
      </c>
      <c r="AJ64" s="359" t="str">
        <f t="shared" si="3"/>
        <v/>
      </c>
      <c r="AK64" s="360"/>
      <c r="AL64" s="360"/>
      <c r="AM64" s="316"/>
      <c r="AN64" s="316"/>
      <c r="AO64" s="316"/>
      <c r="AP64" s="316"/>
      <c r="AQ64" s="316"/>
      <c r="AR64" s="316"/>
      <c r="AS64" s="316"/>
      <c r="AT64" s="316"/>
    </row>
    <row r="65" spans="1:46" customFormat="1" ht="30" customHeight="1">
      <c r="A65" s="362">
        <v>52</v>
      </c>
      <c r="B65" s="706" t="str">
        <f>IF(基本情報入力シート!C90="","",基本情報入力シート!C90)</f>
        <v/>
      </c>
      <c r="C65" s="706"/>
      <c r="D65" s="706"/>
      <c r="E65" s="706"/>
      <c r="F65" s="706"/>
      <c r="G65" s="706"/>
      <c r="H65" s="706"/>
      <c r="I65" s="706"/>
      <c r="J65" s="363" t="str">
        <f>IF(基本情報入力シート!M90="","",基本情報入力シート!M90)</f>
        <v/>
      </c>
      <c r="K65" s="364" t="str">
        <f>IF(基本情報入力シート!R90="","",基本情報入力シート!R90)</f>
        <v/>
      </c>
      <c r="L65" s="364" t="str">
        <f>IF(基本情報入力シート!W90="","",基本情報入力シート!W90)</f>
        <v/>
      </c>
      <c r="M65" s="363" t="str">
        <f>IF(基本情報入力シート!X90="","",基本情報入力シート!X90)</f>
        <v/>
      </c>
      <c r="N65" s="365" t="str">
        <f>IF(基本情報入力シート!Y90="","",基本情報入力シート!Y90)</f>
        <v/>
      </c>
      <c r="O65" s="366"/>
      <c r="P65" s="379"/>
      <c r="Q65" s="707"/>
      <c r="R65" s="707"/>
      <c r="S65" s="368" t="e">
        <v>#N/A</v>
      </c>
      <c r="T65" s="377"/>
      <c r="U65" s="370" t="e">
        <v>#N/A</v>
      </c>
      <c r="V65" s="369"/>
      <c r="W65" s="708"/>
      <c r="X65" s="708"/>
      <c r="Y65" s="367"/>
      <c r="Z65" s="372"/>
      <c r="AA65" s="373" t="e">
        <v>#N/A</v>
      </c>
      <c r="AB65" s="374"/>
      <c r="AC65" s="709" t="e">
        <v>#N/A</v>
      </c>
      <c r="AD65" s="709"/>
      <c r="AE65" s="375"/>
      <c r="AF65" s="376"/>
      <c r="AG65" s="356" t="e">
        <v>#N/A</v>
      </c>
      <c r="AH65" s="357" t="e">
        <v>#N/A</v>
      </c>
      <c r="AI65" s="358" t="e">
        <f t="shared" si="2"/>
        <v>#N/A</v>
      </c>
      <c r="AJ65" s="359" t="str">
        <f t="shared" si="3"/>
        <v/>
      </c>
      <c r="AK65" s="360"/>
      <c r="AL65" s="360"/>
      <c r="AM65" s="316"/>
      <c r="AN65" s="316"/>
      <c r="AO65" s="316"/>
      <c r="AP65" s="316"/>
      <c r="AQ65" s="316"/>
      <c r="AR65" s="316"/>
      <c r="AS65" s="316"/>
      <c r="AT65" s="316"/>
    </row>
    <row r="66" spans="1:46" customFormat="1" ht="30" customHeight="1">
      <c r="A66" s="362">
        <v>53</v>
      </c>
      <c r="B66" s="706" t="str">
        <f>IF(基本情報入力シート!C91="","",基本情報入力シート!C91)</f>
        <v/>
      </c>
      <c r="C66" s="706"/>
      <c r="D66" s="706"/>
      <c r="E66" s="706"/>
      <c r="F66" s="706"/>
      <c r="G66" s="706"/>
      <c r="H66" s="706"/>
      <c r="I66" s="706"/>
      <c r="J66" s="363" t="str">
        <f>IF(基本情報入力シート!M91="","",基本情報入力シート!M91)</f>
        <v/>
      </c>
      <c r="K66" s="364" t="str">
        <f>IF(基本情報入力シート!R91="","",基本情報入力シート!R91)</f>
        <v/>
      </c>
      <c r="L66" s="364" t="str">
        <f>IF(基本情報入力シート!W91="","",基本情報入力シート!W91)</f>
        <v/>
      </c>
      <c r="M66" s="363" t="str">
        <f>IF(基本情報入力シート!X91="","",基本情報入力シート!X91)</f>
        <v/>
      </c>
      <c r="N66" s="365" t="str">
        <f>IF(基本情報入力シート!Y91="","",基本情報入力シート!Y91)</f>
        <v/>
      </c>
      <c r="O66" s="366"/>
      <c r="P66" s="379"/>
      <c r="Q66" s="707"/>
      <c r="R66" s="707"/>
      <c r="S66" s="368" t="e">
        <v>#N/A</v>
      </c>
      <c r="T66" s="377"/>
      <c r="U66" s="370" t="e">
        <v>#N/A</v>
      </c>
      <c r="V66" s="369"/>
      <c r="W66" s="708"/>
      <c r="X66" s="708"/>
      <c r="Y66" s="367"/>
      <c r="Z66" s="372"/>
      <c r="AA66" s="373" t="e">
        <v>#N/A</v>
      </c>
      <c r="AB66" s="374"/>
      <c r="AC66" s="709" t="e">
        <v>#N/A</v>
      </c>
      <c r="AD66" s="709"/>
      <c r="AE66" s="375"/>
      <c r="AF66" s="376"/>
      <c r="AG66" s="356" t="e">
        <v>#N/A</v>
      </c>
      <c r="AH66" s="357" t="e">
        <v>#N/A</v>
      </c>
      <c r="AI66" s="358" t="e">
        <f t="shared" si="2"/>
        <v>#N/A</v>
      </c>
      <c r="AJ66" s="359" t="str">
        <f t="shared" si="3"/>
        <v/>
      </c>
      <c r="AK66" s="360"/>
      <c r="AL66" s="360"/>
      <c r="AM66" s="316"/>
      <c r="AN66" s="316"/>
      <c r="AO66" s="316"/>
      <c r="AP66" s="316"/>
      <c r="AQ66" s="316"/>
      <c r="AR66" s="316"/>
      <c r="AS66" s="316"/>
      <c r="AT66" s="316"/>
    </row>
    <row r="67" spans="1:46" customFormat="1" ht="30" customHeight="1">
      <c r="A67" s="362">
        <v>54</v>
      </c>
      <c r="B67" s="706" t="str">
        <f>IF(基本情報入力シート!C92="","",基本情報入力シート!C92)</f>
        <v/>
      </c>
      <c r="C67" s="706"/>
      <c r="D67" s="706"/>
      <c r="E67" s="706"/>
      <c r="F67" s="706"/>
      <c r="G67" s="706"/>
      <c r="H67" s="706"/>
      <c r="I67" s="706"/>
      <c r="J67" s="363" t="str">
        <f>IF(基本情報入力シート!M92="","",基本情報入力シート!M92)</f>
        <v/>
      </c>
      <c r="K67" s="364" t="str">
        <f>IF(基本情報入力シート!R92="","",基本情報入力シート!R92)</f>
        <v/>
      </c>
      <c r="L67" s="364" t="str">
        <f>IF(基本情報入力シート!W92="","",基本情報入力シート!W92)</f>
        <v/>
      </c>
      <c r="M67" s="363" t="str">
        <f>IF(基本情報入力シート!X92="","",基本情報入力シート!X92)</f>
        <v/>
      </c>
      <c r="N67" s="365" t="str">
        <f>IF(基本情報入力シート!Y92="","",基本情報入力シート!Y92)</f>
        <v/>
      </c>
      <c r="O67" s="366"/>
      <c r="P67" s="379"/>
      <c r="Q67" s="707"/>
      <c r="R67" s="707"/>
      <c r="S67" s="368" t="e">
        <v>#N/A</v>
      </c>
      <c r="T67" s="377"/>
      <c r="U67" s="370" t="e">
        <v>#N/A</v>
      </c>
      <c r="V67" s="369"/>
      <c r="W67" s="708"/>
      <c r="X67" s="708"/>
      <c r="Y67" s="367"/>
      <c r="Z67" s="372"/>
      <c r="AA67" s="373" t="e">
        <v>#N/A</v>
      </c>
      <c r="AB67" s="374"/>
      <c r="AC67" s="709" t="e">
        <v>#N/A</v>
      </c>
      <c r="AD67" s="709"/>
      <c r="AE67" s="375"/>
      <c r="AF67" s="376"/>
      <c r="AG67" s="356" t="e">
        <v>#N/A</v>
      </c>
      <c r="AH67" s="357" t="e">
        <v>#N/A</v>
      </c>
      <c r="AI67" s="358" t="e">
        <f t="shared" si="2"/>
        <v>#N/A</v>
      </c>
      <c r="AJ67" s="359" t="str">
        <f t="shared" si="3"/>
        <v/>
      </c>
      <c r="AK67" s="360"/>
      <c r="AL67" s="360"/>
      <c r="AM67" s="316"/>
      <c r="AN67" s="316"/>
      <c r="AO67" s="316"/>
      <c r="AP67" s="316"/>
      <c r="AQ67" s="316"/>
      <c r="AR67" s="316"/>
      <c r="AS67" s="316"/>
      <c r="AT67" s="316"/>
    </row>
    <row r="68" spans="1:46" customFormat="1" ht="30" customHeight="1">
      <c r="A68" s="362">
        <v>55</v>
      </c>
      <c r="B68" s="706" t="str">
        <f>IF(基本情報入力シート!C93="","",基本情報入力シート!C93)</f>
        <v/>
      </c>
      <c r="C68" s="706"/>
      <c r="D68" s="706"/>
      <c r="E68" s="706"/>
      <c r="F68" s="706"/>
      <c r="G68" s="706"/>
      <c r="H68" s="706"/>
      <c r="I68" s="706"/>
      <c r="J68" s="363" t="str">
        <f>IF(基本情報入力シート!M93="","",基本情報入力シート!M93)</f>
        <v/>
      </c>
      <c r="K68" s="364" t="str">
        <f>IF(基本情報入力シート!R93="","",基本情報入力シート!R93)</f>
        <v/>
      </c>
      <c r="L68" s="364" t="str">
        <f>IF(基本情報入力シート!W93="","",基本情報入力シート!W93)</f>
        <v/>
      </c>
      <c r="M68" s="363" t="str">
        <f>IF(基本情報入力シート!X93="","",基本情報入力シート!X93)</f>
        <v/>
      </c>
      <c r="N68" s="365" t="str">
        <f>IF(基本情報入力シート!Y93="","",基本情報入力シート!Y93)</f>
        <v/>
      </c>
      <c r="O68" s="366"/>
      <c r="P68" s="379"/>
      <c r="Q68" s="707"/>
      <c r="R68" s="707"/>
      <c r="S68" s="368" t="e">
        <v>#N/A</v>
      </c>
      <c r="T68" s="377"/>
      <c r="U68" s="370" t="e">
        <v>#N/A</v>
      </c>
      <c r="V68" s="369"/>
      <c r="W68" s="708"/>
      <c r="X68" s="708"/>
      <c r="Y68" s="367"/>
      <c r="Z68" s="372"/>
      <c r="AA68" s="373" t="e">
        <v>#N/A</v>
      </c>
      <c r="AB68" s="374"/>
      <c r="AC68" s="709" t="e">
        <v>#N/A</v>
      </c>
      <c r="AD68" s="709"/>
      <c r="AE68" s="375"/>
      <c r="AF68" s="376"/>
      <c r="AG68" s="356" t="e">
        <v>#N/A</v>
      </c>
      <c r="AH68" s="357" t="e">
        <v>#N/A</v>
      </c>
      <c r="AI68" s="358" t="e">
        <f t="shared" si="2"/>
        <v>#N/A</v>
      </c>
      <c r="AJ68" s="359" t="str">
        <f t="shared" si="3"/>
        <v/>
      </c>
      <c r="AK68" s="360"/>
      <c r="AL68" s="360"/>
      <c r="AM68" s="316"/>
      <c r="AN68" s="316"/>
      <c r="AO68" s="316"/>
      <c r="AP68" s="316"/>
      <c r="AQ68" s="316"/>
      <c r="AR68" s="316"/>
      <c r="AS68" s="316"/>
      <c r="AT68" s="316"/>
    </row>
    <row r="69" spans="1:46" customFormat="1" ht="30" customHeight="1">
      <c r="A69" s="362">
        <v>56</v>
      </c>
      <c r="B69" s="706" t="str">
        <f>IF(基本情報入力シート!C94="","",基本情報入力シート!C94)</f>
        <v/>
      </c>
      <c r="C69" s="706"/>
      <c r="D69" s="706"/>
      <c r="E69" s="706"/>
      <c r="F69" s="706"/>
      <c r="G69" s="706"/>
      <c r="H69" s="706"/>
      <c r="I69" s="706"/>
      <c r="J69" s="363" t="str">
        <f>IF(基本情報入力シート!M94="","",基本情報入力シート!M94)</f>
        <v/>
      </c>
      <c r="K69" s="364" t="str">
        <f>IF(基本情報入力シート!R94="","",基本情報入力シート!R94)</f>
        <v/>
      </c>
      <c r="L69" s="364" t="str">
        <f>IF(基本情報入力シート!W94="","",基本情報入力シート!W94)</f>
        <v/>
      </c>
      <c r="M69" s="363" t="str">
        <f>IF(基本情報入力シート!X94="","",基本情報入力シート!X94)</f>
        <v/>
      </c>
      <c r="N69" s="365" t="str">
        <f>IF(基本情報入力シート!Y94="","",基本情報入力シート!Y94)</f>
        <v/>
      </c>
      <c r="O69" s="366"/>
      <c r="P69" s="379"/>
      <c r="Q69" s="707"/>
      <c r="R69" s="707"/>
      <c r="S69" s="368" t="e">
        <v>#N/A</v>
      </c>
      <c r="T69" s="377"/>
      <c r="U69" s="370" t="e">
        <v>#N/A</v>
      </c>
      <c r="V69" s="369"/>
      <c r="W69" s="708"/>
      <c r="X69" s="708"/>
      <c r="Y69" s="367"/>
      <c r="Z69" s="372"/>
      <c r="AA69" s="373" t="e">
        <v>#N/A</v>
      </c>
      <c r="AB69" s="374"/>
      <c r="AC69" s="709" t="e">
        <v>#N/A</v>
      </c>
      <c r="AD69" s="709"/>
      <c r="AE69" s="375"/>
      <c r="AF69" s="376"/>
      <c r="AG69" s="356" t="e">
        <v>#N/A</v>
      </c>
      <c r="AH69" s="357" t="e">
        <v>#N/A</v>
      </c>
      <c r="AI69" s="358" t="e">
        <f t="shared" si="2"/>
        <v>#N/A</v>
      </c>
      <c r="AJ69" s="359" t="str">
        <f t="shared" si="3"/>
        <v/>
      </c>
      <c r="AK69" s="360"/>
      <c r="AL69" s="360"/>
      <c r="AM69" s="316"/>
      <c r="AN69" s="316"/>
      <c r="AO69" s="316"/>
      <c r="AP69" s="316"/>
      <c r="AQ69" s="316"/>
      <c r="AR69" s="316"/>
      <c r="AS69" s="316"/>
      <c r="AT69" s="316"/>
    </row>
    <row r="70" spans="1:46" customFormat="1" ht="30" customHeight="1">
      <c r="A70" s="362">
        <v>57</v>
      </c>
      <c r="B70" s="706" t="str">
        <f>IF(基本情報入力シート!C95="","",基本情報入力シート!C95)</f>
        <v/>
      </c>
      <c r="C70" s="706"/>
      <c r="D70" s="706"/>
      <c r="E70" s="706"/>
      <c r="F70" s="706"/>
      <c r="G70" s="706"/>
      <c r="H70" s="706"/>
      <c r="I70" s="706"/>
      <c r="J70" s="363" t="str">
        <f>IF(基本情報入力シート!M95="","",基本情報入力シート!M95)</f>
        <v/>
      </c>
      <c r="K70" s="364" t="str">
        <f>IF(基本情報入力シート!R95="","",基本情報入力シート!R95)</f>
        <v/>
      </c>
      <c r="L70" s="364" t="str">
        <f>IF(基本情報入力シート!W95="","",基本情報入力シート!W95)</f>
        <v/>
      </c>
      <c r="M70" s="363" t="str">
        <f>IF(基本情報入力シート!X95="","",基本情報入力シート!X95)</f>
        <v/>
      </c>
      <c r="N70" s="365" t="str">
        <f>IF(基本情報入力シート!Y95="","",基本情報入力シート!Y95)</f>
        <v/>
      </c>
      <c r="O70" s="366"/>
      <c r="P70" s="379"/>
      <c r="Q70" s="707"/>
      <c r="R70" s="707"/>
      <c r="S70" s="368" t="e">
        <v>#N/A</v>
      </c>
      <c r="T70" s="377"/>
      <c r="U70" s="370" t="e">
        <v>#N/A</v>
      </c>
      <c r="V70" s="369"/>
      <c r="W70" s="708"/>
      <c r="X70" s="708"/>
      <c r="Y70" s="367"/>
      <c r="Z70" s="372"/>
      <c r="AA70" s="373" t="e">
        <v>#N/A</v>
      </c>
      <c r="AB70" s="374"/>
      <c r="AC70" s="709" t="e">
        <v>#N/A</v>
      </c>
      <c r="AD70" s="709"/>
      <c r="AE70" s="375"/>
      <c r="AF70" s="376"/>
      <c r="AG70" s="356" t="e">
        <v>#N/A</v>
      </c>
      <c r="AH70" s="357" t="e">
        <v>#N/A</v>
      </c>
      <c r="AI70" s="358" t="e">
        <f t="shared" si="2"/>
        <v>#N/A</v>
      </c>
      <c r="AJ70" s="359" t="str">
        <f t="shared" si="3"/>
        <v/>
      </c>
      <c r="AK70" s="360"/>
      <c r="AL70" s="360"/>
      <c r="AM70" s="316"/>
      <c r="AN70" s="316"/>
      <c r="AO70" s="316"/>
      <c r="AP70" s="316"/>
      <c r="AQ70" s="316"/>
      <c r="AR70" s="316"/>
      <c r="AS70" s="316"/>
      <c r="AT70" s="316"/>
    </row>
    <row r="71" spans="1:46" customFormat="1" ht="30" customHeight="1">
      <c r="A71" s="362">
        <v>58</v>
      </c>
      <c r="B71" s="706" t="str">
        <f>IF(基本情報入力シート!C96="","",基本情報入力シート!C96)</f>
        <v/>
      </c>
      <c r="C71" s="706"/>
      <c r="D71" s="706"/>
      <c r="E71" s="706"/>
      <c r="F71" s="706"/>
      <c r="G71" s="706"/>
      <c r="H71" s="706"/>
      <c r="I71" s="706"/>
      <c r="J71" s="363" t="str">
        <f>IF(基本情報入力シート!M96="","",基本情報入力シート!M96)</f>
        <v/>
      </c>
      <c r="K71" s="364" t="str">
        <f>IF(基本情報入力シート!R96="","",基本情報入力シート!R96)</f>
        <v/>
      </c>
      <c r="L71" s="364" t="str">
        <f>IF(基本情報入力シート!W96="","",基本情報入力シート!W96)</f>
        <v/>
      </c>
      <c r="M71" s="363" t="str">
        <f>IF(基本情報入力シート!X96="","",基本情報入力シート!X96)</f>
        <v/>
      </c>
      <c r="N71" s="365" t="str">
        <f>IF(基本情報入力シート!Y96="","",基本情報入力シート!Y96)</f>
        <v/>
      </c>
      <c r="O71" s="366"/>
      <c r="P71" s="379"/>
      <c r="Q71" s="707"/>
      <c r="R71" s="707"/>
      <c r="S71" s="368" t="e">
        <v>#N/A</v>
      </c>
      <c r="T71" s="377"/>
      <c r="U71" s="370" t="e">
        <v>#N/A</v>
      </c>
      <c r="V71" s="369"/>
      <c r="W71" s="708"/>
      <c r="X71" s="708"/>
      <c r="Y71" s="367"/>
      <c r="Z71" s="372"/>
      <c r="AA71" s="373" t="e">
        <v>#N/A</v>
      </c>
      <c r="AB71" s="374"/>
      <c r="AC71" s="709" t="e">
        <v>#N/A</v>
      </c>
      <c r="AD71" s="709"/>
      <c r="AE71" s="375"/>
      <c r="AF71" s="376"/>
      <c r="AG71" s="356" t="e">
        <v>#N/A</v>
      </c>
      <c r="AH71" s="357" t="e">
        <v>#N/A</v>
      </c>
      <c r="AI71" s="358" t="e">
        <f t="shared" si="2"/>
        <v>#N/A</v>
      </c>
      <c r="AJ71" s="359" t="str">
        <f t="shared" si="3"/>
        <v/>
      </c>
      <c r="AK71" s="360"/>
      <c r="AL71" s="360"/>
      <c r="AM71" s="316"/>
      <c r="AN71" s="316"/>
      <c r="AO71" s="316"/>
      <c r="AP71" s="316"/>
      <c r="AQ71" s="316"/>
      <c r="AR71" s="316"/>
      <c r="AS71" s="316"/>
      <c r="AT71" s="316"/>
    </row>
    <row r="72" spans="1:46" customFormat="1" ht="30" customHeight="1">
      <c r="A72" s="362">
        <v>59</v>
      </c>
      <c r="B72" s="706" t="str">
        <f>IF(基本情報入力シート!C97="","",基本情報入力シート!C97)</f>
        <v/>
      </c>
      <c r="C72" s="706"/>
      <c r="D72" s="706"/>
      <c r="E72" s="706"/>
      <c r="F72" s="706"/>
      <c r="G72" s="706"/>
      <c r="H72" s="706"/>
      <c r="I72" s="706"/>
      <c r="J72" s="363" t="str">
        <f>IF(基本情報入力シート!M97="","",基本情報入力シート!M97)</f>
        <v/>
      </c>
      <c r="K72" s="364" t="str">
        <f>IF(基本情報入力シート!R97="","",基本情報入力シート!R97)</f>
        <v/>
      </c>
      <c r="L72" s="364" t="str">
        <f>IF(基本情報入力シート!W97="","",基本情報入力シート!W97)</f>
        <v/>
      </c>
      <c r="M72" s="363" t="str">
        <f>IF(基本情報入力シート!X97="","",基本情報入力シート!X97)</f>
        <v/>
      </c>
      <c r="N72" s="365" t="str">
        <f>IF(基本情報入力シート!Y97="","",基本情報入力シート!Y97)</f>
        <v/>
      </c>
      <c r="O72" s="366"/>
      <c r="P72" s="379"/>
      <c r="Q72" s="707"/>
      <c r="R72" s="707"/>
      <c r="S72" s="368" t="e">
        <v>#N/A</v>
      </c>
      <c r="T72" s="377"/>
      <c r="U72" s="370" t="e">
        <v>#N/A</v>
      </c>
      <c r="V72" s="369"/>
      <c r="W72" s="708"/>
      <c r="X72" s="708"/>
      <c r="Y72" s="367"/>
      <c r="Z72" s="372"/>
      <c r="AA72" s="373" t="e">
        <v>#N/A</v>
      </c>
      <c r="AB72" s="374"/>
      <c r="AC72" s="709" t="e">
        <v>#N/A</v>
      </c>
      <c r="AD72" s="709"/>
      <c r="AE72" s="375"/>
      <c r="AF72" s="376"/>
      <c r="AG72" s="356" t="e">
        <v>#N/A</v>
      </c>
      <c r="AH72" s="357" t="e">
        <v>#N/A</v>
      </c>
      <c r="AI72" s="358" t="e">
        <f t="shared" si="2"/>
        <v>#N/A</v>
      </c>
      <c r="AJ72" s="359" t="str">
        <f t="shared" si="3"/>
        <v/>
      </c>
      <c r="AK72" s="360"/>
      <c r="AL72" s="360"/>
      <c r="AM72" s="316"/>
      <c r="AN72" s="316"/>
      <c r="AO72" s="316"/>
      <c r="AP72" s="316"/>
      <c r="AQ72" s="316"/>
      <c r="AR72" s="316"/>
      <c r="AS72" s="316"/>
      <c r="AT72" s="316"/>
    </row>
    <row r="73" spans="1:46" customFormat="1" ht="30" customHeight="1">
      <c r="A73" s="362">
        <v>60</v>
      </c>
      <c r="B73" s="706" t="str">
        <f>IF(基本情報入力シート!C98="","",基本情報入力シート!C98)</f>
        <v/>
      </c>
      <c r="C73" s="706"/>
      <c r="D73" s="706"/>
      <c r="E73" s="706"/>
      <c r="F73" s="706"/>
      <c r="G73" s="706"/>
      <c r="H73" s="706"/>
      <c r="I73" s="706"/>
      <c r="J73" s="363" t="str">
        <f>IF(基本情報入力シート!M98="","",基本情報入力シート!M98)</f>
        <v/>
      </c>
      <c r="K73" s="364" t="str">
        <f>IF(基本情報入力シート!R98="","",基本情報入力シート!R98)</f>
        <v/>
      </c>
      <c r="L73" s="364" t="str">
        <f>IF(基本情報入力シート!W98="","",基本情報入力シート!W98)</f>
        <v/>
      </c>
      <c r="M73" s="363" t="str">
        <f>IF(基本情報入力シート!X98="","",基本情報入力シート!X98)</f>
        <v/>
      </c>
      <c r="N73" s="365" t="str">
        <f>IF(基本情報入力シート!Y98="","",基本情報入力シート!Y98)</f>
        <v/>
      </c>
      <c r="O73" s="366"/>
      <c r="P73" s="379"/>
      <c r="Q73" s="707"/>
      <c r="R73" s="707"/>
      <c r="S73" s="368" t="e">
        <v>#N/A</v>
      </c>
      <c r="T73" s="377"/>
      <c r="U73" s="370" t="e">
        <v>#N/A</v>
      </c>
      <c r="V73" s="369"/>
      <c r="W73" s="708"/>
      <c r="X73" s="708"/>
      <c r="Y73" s="367"/>
      <c r="Z73" s="372"/>
      <c r="AA73" s="373" t="e">
        <v>#N/A</v>
      </c>
      <c r="AB73" s="374"/>
      <c r="AC73" s="709" t="e">
        <v>#N/A</v>
      </c>
      <c r="AD73" s="709"/>
      <c r="AE73" s="375"/>
      <c r="AF73" s="376"/>
      <c r="AG73" s="356" t="e">
        <v>#N/A</v>
      </c>
      <c r="AH73" s="357" t="e">
        <v>#N/A</v>
      </c>
      <c r="AI73" s="358" t="e">
        <f t="shared" si="2"/>
        <v>#N/A</v>
      </c>
      <c r="AJ73" s="359" t="str">
        <f t="shared" si="3"/>
        <v/>
      </c>
      <c r="AK73" s="360"/>
      <c r="AL73" s="360"/>
      <c r="AM73" s="316"/>
      <c r="AN73" s="316"/>
      <c r="AO73" s="316"/>
      <c r="AP73" s="316"/>
      <c r="AQ73" s="316"/>
      <c r="AR73" s="316"/>
      <c r="AS73" s="316"/>
      <c r="AT73" s="316"/>
    </row>
    <row r="74" spans="1:46" customFormat="1" ht="30" customHeight="1">
      <c r="A74" s="362">
        <v>61</v>
      </c>
      <c r="B74" s="706" t="str">
        <f>IF(基本情報入力シート!C99="","",基本情報入力シート!C99)</f>
        <v/>
      </c>
      <c r="C74" s="706"/>
      <c r="D74" s="706"/>
      <c r="E74" s="706"/>
      <c r="F74" s="706"/>
      <c r="G74" s="706"/>
      <c r="H74" s="706"/>
      <c r="I74" s="706"/>
      <c r="J74" s="363" t="str">
        <f>IF(基本情報入力シート!M99="","",基本情報入力シート!M99)</f>
        <v/>
      </c>
      <c r="K74" s="364" t="str">
        <f>IF(基本情報入力シート!R99="","",基本情報入力シート!R99)</f>
        <v/>
      </c>
      <c r="L74" s="364" t="str">
        <f>IF(基本情報入力シート!W99="","",基本情報入力シート!W99)</f>
        <v/>
      </c>
      <c r="M74" s="363" t="str">
        <f>IF(基本情報入力シート!X99="","",基本情報入力シート!X99)</f>
        <v/>
      </c>
      <c r="N74" s="365" t="str">
        <f>IF(基本情報入力シート!Y99="","",基本情報入力シート!Y99)</f>
        <v/>
      </c>
      <c r="O74" s="366"/>
      <c r="P74" s="379"/>
      <c r="Q74" s="707"/>
      <c r="R74" s="707"/>
      <c r="S74" s="368" t="e">
        <v>#N/A</v>
      </c>
      <c r="T74" s="377"/>
      <c r="U74" s="370" t="e">
        <v>#N/A</v>
      </c>
      <c r="V74" s="369"/>
      <c r="W74" s="708"/>
      <c r="X74" s="708"/>
      <c r="Y74" s="367"/>
      <c r="Z74" s="372"/>
      <c r="AA74" s="373" t="e">
        <v>#N/A</v>
      </c>
      <c r="AB74" s="374"/>
      <c r="AC74" s="709" t="e">
        <v>#N/A</v>
      </c>
      <c r="AD74" s="709"/>
      <c r="AE74" s="375"/>
      <c r="AF74" s="376"/>
      <c r="AG74" s="356" t="e">
        <v>#N/A</v>
      </c>
      <c r="AH74" s="357" t="e">
        <v>#N/A</v>
      </c>
      <c r="AI74" s="358" t="e">
        <f t="shared" si="2"/>
        <v>#N/A</v>
      </c>
      <c r="AJ74" s="359" t="str">
        <f t="shared" si="3"/>
        <v/>
      </c>
      <c r="AK74" s="360"/>
      <c r="AL74" s="360"/>
      <c r="AM74" s="316"/>
      <c r="AN74" s="316"/>
      <c r="AO74" s="316"/>
      <c r="AP74" s="316"/>
      <c r="AQ74" s="316"/>
      <c r="AR74" s="316"/>
      <c r="AS74" s="316"/>
      <c r="AT74" s="316"/>
    </row>
    <row r="75" spans="1:46" customFormat="1" ht="30" customHeight="1">
      <c r="A75" s="362">
        <v>62</v>
      </c>
      <c r="B75" s="706" t="str">
        <f>IF(基本情報入力シート!C100="","",基本情報入力シート!C100)</f>
        <v/>
      </c>
      <c r="C75" s="706"/>
      <c r="D75" s="706"/>
      <c r="E75" s="706"/>
      <c r="F75" s="706"/>
      <c r="G75" s="706"/>
      <c r="H75" s="706"/>
      <c r="I75" s="706"/>
      <c r="J75" s="363" t="str">
        <f>IF(基本情報入力シート!M100="","",基本情報入力シート!M100)</f>
        <v/>
      </c>
      <c r="K75" s="364" t="str">
        <f>IF(基本情報入力シート!R100="","",基本情報入力シート!R100)</f>
        <v/>
      </c>
      <c r="L75" s="364" t="str">
        <f>IF(基本情報入力シート!W100="","",基本情報入力シート!W100)</f>
        <v/>
      </c>
      <c r="M75" s="363" t="str">
        <f>IF(基本情報入力シート!X100="","",基本情報入力シート!X100)</f>
        <v/>
      </c>
      <c r="N75" s="365" t="str">
        <f>IF(基本情報入力シート!Y100="","",基本情報入力シート!Y100)</f>
        <v/>
      </c>
      <c r="O75" s="366"/>
      <c r="P75" s="379"/>
      <c r="Q75" s="707"/>
      <c r="R75" s="707"/>
      <c r="S75" s="368" t="e">
        <v>#N/A</v>
      </c>
      <c r="T75" s="377"/>
      <c r="U75" s="370" t="e">
        <v>#N/A</v>
      </c>
      <c r="V75" s="369"/>
      <c r="W75" s="708"/>
      <c r="X75" s="708"/>
      <c r="Y75" s="367"/>
      <c r="Z75" s="372"/>
      <c r="AA75" s="373" t="e">
        <v>#N/A</v>
      </c>
      <c r="AB75" s="374"/>
      <c r="AC75" s="709" t="e">
        <v>#N/A</v>
      </c>
      <c r="AD75" s="709"/>
      <c r="AE75" s="375"/>
      <c r="AF75" s="376"/>
      <c r="AG75" s="356" t="e">
        <v>#N/A</v>
      </c>
      <c r="AH75" s="357" t="e">
        <v>#N/A</v>
      </c>
      <c r="AI75" s="358" t="e">
        <f t="shared" si="2"/>
        <v>#N/A</v>
      </c>
      <c r="AJ75" s="359" t="str">
        <f t="shared" si="3"/>
        <v/>
      </c>
      <c r="AK75" s="360"/>
      <c r="AL75" s="360"/>
      <c r="AM75" s="316"/>
      <c r="AN75" s="316"/>
      <c r="AO75" s="316"/>
      <c r="AP75" s="316"/>
      <c r="AQ75" s="316"/>
      <c r="AR75" s="316"/>
      <c r="AS75" s="316"/>
      <c r="AT75" s="316"/>
    </row>
    <row r="76" spans="1:46" customFormat="1" ht="30" customHeight="1">
      <c r="A76" s="362">
        <v>63</v>
      </c>
      <c r="B76" s="706" t="str">
        <f>IF(基本情報入力シート!C101="","",基本情報入力シート!C101)</f>
        <v/>
      </c>
      <c r="C76" s="706"/>
      <c r="D76" s="706"/>
      <c r="E76" s="706"/>
      <c r="F76" s="706"/>
      <c r="G76" s="706"/>
      <c r="H76" s="706"/>
      <c r="I76" s="706"/>
      <c r="J76" s="363" t="str">
        <f>IF(基本情報入力シート!M101="","",基本情報入力シート!M101)</f>
        <v/>
      </c>
      <c r="K76" s="364" t="str">
        <f>IF(基本情報入力シート!R101="","",基本情報入力シート!R101)</f>
        <v/>
      </c>
      <c r="L76" s="364" t="str">
        <f>IF(基本情報入力シート!W101="","",基本情報入力シート!W101)</f>
        <v/>
      </c>
      <c r="M76" s="363" t="str">
        <f>IF(基本情報入力シート!X101="","",基本情報入力シート!X101)</f>
        <v/>
      </c>
      <c r="N76" s="365" t="str">
        <f>IF(基本情報入力シート!Y101="","",基本情報入力シート!Y101)</f>
        <v/>
      </c>
      <c r="O76" s="366"/>
      <c r="P76" s="379"/>
      <c r="Q76" s="707"/>
      <c r="R76" s="707"/>
      <c r="S76" s="368" t="e">
        <v>#N/A</v>
      </c>
      <c r="T76" s="377"/>
      <c r="U76" s="370" t="e">
        <v>#N/A</v>
      </c>
      <c r="V76" s="369"/>
      <c r="W76" s="708"/>
      <c r="X76" s="708"/>
      <c r="Y76" s="367"/>
      <c r="Z76" s="372"/>
      <c r="AA76" s="373" t="e">
        <v>#N/A</v>
      </c>
      <c r="AB76" s="374"/>
      <c r="AC76" s="709" t="e">
        <v>#N/A</v>
      </c>
      <c r="AD76" s="709"/>
      <c r="AE76" s="375"/>
      <c r="AF76" s="376"/>
      <c r="AG76" s="356" t="e">
        <v>#N/A</v>
      </c>
      <c r="AH76" s="357" t="e">
        <v>#N/A</v>
      </c>
      <c r="AI76" s="358" t="e">
        <f t="shared" si="2"/>
        <v>#N/A</v>
      </c>
      <c r="AJ76" s="359" t="str">
        <f t="shared" si="3"/>
        <v/>
      </c>
      <c r="AK76" s="360"/>
      <c r="AL76" s="360"/>
      <c r="AM76" s="316"/>
      <c r="AN76" s="316"/>
      <c r="AO76" s="316"/>
      <c r="AP76" s="316"/>
      <c r="AQ76" s="316"/>
      <c r="AR76" s="316"/>
      <c r="AS76" s="316"/>
      <c r="AT76" s="316"/>
    </row>
    <row r="77" spans="1:46" customFormat="1" ht="30" customHeight="1">
      <c r="A77" s="362">
        <v>64</v>
      </c>
      <c r="B77" s="706" t="str">
        <f>IF(基本情報入力シート!C102="","",基本情報入力シート!C102)</f>
        <v/>
      </c>
      <c r="C77" s="706"/>
      <c r="D77" s="706"/>
      <c r="E77" s="706"/>
      <c r="F77" s="706"/>
      <c r="G77" s="706"/>
      <c r="H77" s="706"/>
      <c r="I77" s="706"/>
      <c r="J77" s="363" t="str">
        <f>IF(基本情報入力シート!M102="","",基本情報入力シート!M102)</f>
        <v/>
      </c>
      <c r="K77" s="364" t="str">
        <f>IF(基本情報入力シート!R102="","",基本情報入力シート!R102)</f>
        <v/>
      </c>
      <c r="L77" s="364" t="str">
        <f>IF(基本情報入力シート!W102="","",基本情報入力シート!W102)</f>
        <v/>
      </c>
      <c r="M77" s="363" t="str">
        <f>IF(基本情報入力シート!X102="","",基本情報入力シート!X102)</f>
        <v/>
      </c>
      <c r="N77" s="365" t="str">
        <f>IF(基本情報入力シート!Y102="","",基本情報入力シート!Y102)</f>
        <v/>
      </c>
      <c r="O77" s="366"/>
      <c r="P77" s="379"/>
      <c r="Q77" s="707"/>
      <c r="R77" s="707"/>
      <c r="S77" s="368" t="e">
        <v>#N/A</v>
      </c>
      <c r="T77" s="377"/>
      <c r="U77" s="370" t="e">
        <v>#N/A</v>
      </c>
      <c r="V77" s="369"/>
      <c r="W77" s="708"/>
      <c r="X77" s="708"/>
      <c r="Y77" s="367"/>
      <c r="Z77" s="372"/>
      <c r="AA77" s="373" t="e">
        <v>#N/A</v>
      </c>
      <c r="AB77" s="374"/>
      <c r="AC77" s="709" t="e">
        <v>#N/A</v>
      </c>
      <c r="AD77" s="709"/>
      <c r="AE77" s="375"/>
      <c r="AF77" s="376"/>
      <c r="AG77" s="356" t="e">
        <v>#N/A</v>
      </c>
      <c r="AH77" s="357" t="e">
        <v>#N/A</v>
      </c>
      <c r="AI77" s="358" t="e">
        <f t="shared" si="2"/>
        <v>#N/A</v>
      </c>
      <c r="AJ77" s="359" t="str">
        <f t="shared" si="3"/>
        <v/>
      </c>
      <c r="AK77" s="360"/>
      <c r="AL77" s="360"/>
      <c r="AM77" s="316"/>
      <c r="AN77" s="316"/>
      <c r="AO77" s="316"/>
      <c r="AP77" s="316"/>
      <c r="AQ77" s="316"/>
      <c r="AR77" s="316"/>
      <c r="AS77" s="316"/>
      <c r="AT77" s="316"/>
    </row>
    <row r="78" spans="1:46" customFormat="1" ht="30" customHeight="1">
      <c r="A78" s="362">
        <v>65</v>
      </c>
      <c r="B78" s="706" t="str">
        <f>IF(基本情報入力シート!C103="","",基本情報入力シート!C103)</f>
        <v/>
      </c>
      <c r="C78" s="706"/>
      <c r="D78" s="706"/>
      <c r="E78" s="706"/>
      <c r="F78" s="706"/>
      <c r="G78" s="706"/>
      <c r="H78" s="706"/>
      <c r="I78" s="706"/>
      <c r="J78" s="363" t="str">
        <f>IF(基本情報入力シート!M103="","",基本情報入力シート!M103)</f>
        <v/>
      </c>
      <c r="K78" s="364" t="str">
        <f>IF(基本情報入力シート!R103="","",基本情報入力シート!R103)</f>
        <v/>
      </c>
      <c r="L78" s="364" t="str">
        <f>IF(基本情報入力シート!W103="","",基本情報入力シート!W103)</f>
        <v/>
      </c>
      <c r="M78" s="363" t="str">
        <f>IF(基本情報入力シート!X103="","",基本情報入力シート!X103)</f>
        <v/>
      </c>
      <c r="N78" s="365" t="str">
        <f>IF(基本情報入力シート!Y103="","",基本情報入力シート!Y103)</f>
        <v/>
      </c>
      <c r="O78" s="366"/>
      <c r="P78" s="379"/>
      <c r="Q78" s="707"/>
      <c r="R78" s="707"/>
      <c r="S78" s="368" t="e">
        <v>#N/A</v>
      </c>
      <c r="T78" s="377"/>
      <c r="U78" s="370" t="e">
        <v>#N/A</v>
      </c>
      <c r="V78" s="369"/>
      <c r="W78" s="708"/>
      <c r="X78" s="708"/>
      <c r="Y78" s="367"/>
      <c r="Z78" s="372"/>
      <c r="AA78" s="373" t="e">
        <v>#N/A</v>
      </c>
      <c r="AB78" s="374"/>
      <c r="AC78" s="709" t="e">
        <v>#N/A</v>
      </c>
      <c r="AD78" s="709"/>
      <c r="AE78" s="375"/>
      <c r="AF78" s="376"/>
      <c r="AG78" s="356" t="e">
        <v>#N/A</v>
      </c>
      <c r="AH78" s="357" t="e">
        <v>#N/A</v>
      </c>
      <c r="AI78" s="358" t="e">
        <f t="shared" ref="AI78:AI109" si="4">IF(AND(OR(P78="処遇改善加算Ⅰ",P78="処遇改善加算Ⅱ"),AH78="対象"), 1,"")</f>
        <v>#N/A</v>
      </c>
      <c r="AJ78" s="359"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360"/>
      <c r="AL78" s="360"/>
      <c r="AM78" s="316"/>
      <c r="AN78" s="316"/>
      <c r="AO78" s="316"/>
      <c r="AP78" s="316"/>
      <c r="AQ78" s="316"/>
      <c r="AR78" s="316"/>
      <c r="AS78" s="316"/>
      <c r="AT78" s="316"/>
    </row>
    <row r="79" spans="1:46" customFormat="1" ht="30" customHeight="1">
      <c r="A79" s="362">
        <v>66</v>
      </c>
      <c r="B79" s="706" t="str">
        <f>IF(基本情報入力シート!C104="","",基本情報入力シート!C104)</f>
        <v/>
      </c>
      <c r="C79" s="706"/>
      <c r="D79" s="706"/>
      <c r="E79" s="706"/>
      <c r="F79" s="706"/>
      <c r="G79" s="706"/>
      <c r="H79" s="706"/>
      <c r="I79" s="706"/>
      <c r="J79" s="363" t="str">
        <f>IF(基本情報入力シート!M104="","",基本情報入力シート!M104)</f>
        <v/>
      </c>
      <c r="K79" s="364" t="str">
        <f>IF(基本情報入力シート!R104="","",基本情報入力シート!R104)</f>
        <v/>
      </c>
      <c r="L79" s="364" t="str">
        <f>IF(基本情報入力シート!W104="","",基本情報入力シート!W104)</f>
        <v/>
      </c>
      <c r="M79" s="363" t="str">
        <f>IF(基本情報入力シート!X104="","",基本情報入力シート!X104)</f>
        <v/>
      </c>
      <c r="N79" s="365" t="str">
        <f>IF(基本情報入力シート!Y104="","",基本情報入力シート!Y104)</f>
        <v/>
      </c>
      <c r="O79" s="366"/>
      <c r="P79" s="379"/>
      <c r="Q79" s="707"/>
      <c r="R79" s="707"/>
      <c r="S79" s="368" t="e">
        <v>#N/A</v>
      </c>
      <c r="T79" s="377"/>
      <c r="U79" s="370" t="e">
        <v>#N/A</v>
      </c>
      <c r="V79" s="369"/>
      <c r="W79" s="708"/>
      <c r="X79" s="708"/>
      <c r="Y79" s="367"/>
      <c r="Z79" s="372"/>
      <c r="AA79" s="373" t="e">
        <v>#N/A</v>
      </c>
      <c r="AB79" s="374"/>
      <c r="AC79" s="709" t="e">
        <v>#N/A</v>
      </c>
      <c r="AD79" s="709"/>
      <c r="AE79" s="375"/>
      <c r="AF79" s="376"/>
      <c r="AG79" s="356" t="e">
        <v>#N/A</v>
      </c>
      <c r="AH79" s="357" t="e">
        <v>#N/A</v>
      </c>
      <c r="AI79" s="358" t="e">
        <f t="shared" si="4"/>
        <v>#N/A</v>
      </c>
      <c r="AJ79" s="359" t="str">
        <f t="shared" si="5"/>
        <v/>
      </c>
      <c r="AK79" s="360"/>
      <c r="AL79" s="360"/>
      <c r="AM79" s="316"/>
      <c r="AN79" s="316"/>
      <c r="AO79" s="316"/>
      <c r="AP79" s="316"/>
      <c r="AQ79" s="316"/>
      <c r="AR79" s="316"/>
      <c r="AS79" s="316"/>
      <c r="AT79" s="316"/>
    </row>
    <row r="80" spans="1:46" customFormat="1" ht="30" customHeight="1">
      <c r="A80" s="362">
        <v>67</v>
      </c>
      <c r="B80" s="706" t="str">
        <f>IF(基本情報入力シート!C105="","",基本情報入力シート!C105)</f>
        <v/>
      </c>
      <c r="C80" s="706"/>
      <c r="D80" s="706"/>
      <c r="E80" s="706"/>
      <c r="F80" s="706"/>
      <c r="G80" s="706"/>
      <c r="H80" s="706"/>
      <c r="I80" s="706"/>
      <c r="J80" s="363" t="str">
        <f>IF(基本情報入力シート!M105="","",基本情報入力シート!M105)</f>
        <v/>
      </c>
      <c r="K80" s="364" t="str">
        <f>IF(基本情報入力シート!R105="","",基本情報入力シート!R105)</f>
        <v/>
      </c>
      <c r="L80" s="364" t="str">
        <f>IF(基本情報入力シート!W105="","",基本情報入力シート!W105)</f>
        <v/>
      </c>
      <c r="M80" s="363" t="str">
        <f>IF(基本情報入力シート!X105="","",基本情報入力シート!X105)</f>
        <v/>
      </c>
      <c r="N80" s="365" t="str">
        <f>IF(基本情報入力シート!Y105="","",基本情報入力シート!Y105)</f>
        <v/>
      </c>
      <c r="O80" s="366"/>
      <c r="P80" s="379"/>
      <c r="Q80" s="707"/>
      <c r="R80" s="707"/>
      <c r="S80" s="368" t="e">
        <v>#N/A</v>
      </c>
      <c r="T80" s="377"/>
      <c r="U80" s="370" t="e">
        <v>#N/A</v>
      </c>
      <c r="V80" s="369"/>
      <c r="W80" s="708"/>
      <c r="X80" s="708"/>
      <c r="Y80" s="367"/>
      <c r="Z80" s="372"/>
      <c r="AA80" s="373" t="e">
        <v>#N/A</v>
      </c>
      <c r="AB80" s="374"/>
      <c r="AC80" s="709" t="e">
        <v>#N/A</v>
      </c>
      <c r="AD80" s="709"/>
      <c r="AE80" s="375"/>
      <c r="AF80" s="376"/>
      <c r="AG80" s="356" t="e">
        <v>#N/A</v>
      </c>
      <c r="AH80" s="357" t="e">
        <v>#N/A</v>
      </c>
      <c r="AI80" s="358" t="e">
        <f t="shared" si="4"/>
        <v>#N/A</v>
      </c>
      <c r="AJ80" s="359" t="str">
        <f t="shared" si="5"/>
        <v/>
      </c>
      <c r="AK80" s="360"/>
      <c r="AL80" s="360"/>
      <c r="AM80" s="316"/>
      <c r="AN80" s="316"/>
      <c r="AO80" s="316"/>
      <c r="AP80" s="316"/>
      <c r="AQ80" s="316"/>
      <c r="AR80" s="316"/>
      <c r="AS80" s="316"/>
      <c r="AT80" s="316"/>
    </row>
    <row r="81" spans="1:46" customFormat="1" ht="30" customHeight="1">
      <c r="A81" s="362">
        <v>68</v>
      </c>
      <c r="B81" s="706" t="str">
        <f>IF(基本情報入力シート!C106="","",基本情報入力シート!C106)</f>
        <v/>
      </c>
      <c r="C81" s="706"/>
      <c r="D81" s="706"/>
      <c r="E81" s="706"/>
      <c r="F81" s="706"/>
      <c r="G81" s="706"/>
      <c r="H81" s="706"/>
      <c r="I81" s="706"/>
      <c r="J81" s="363" t="str">
        <f>IF(基本情報入力シート!M106="","",基本情報入力シート!M106)</f>
        <v/>
      </c>
      <c r="K81" s="364" t="str">
        <f>IF(基本情報入力シート!R106="","",基本情報入力シート!R106)</f>
        <v/>
      </c>
      <c r="L81" s="364" t="str">
        <f>IF(基本情報入力シート!W106="","",基本情報入力シート!W106)</f>
        <v/>
      </c>
      <c r="M81" s="363" t="str">
        <f>IF(基本情報入力シート!X106="","",基本情報入力シート!X106)</f>
        <v/>
      </c>
      <c r="N81" s="365" t="str">
        <f>IF(基本情報入力シート!Y106="","",基本情報入力シート!Y106)</f>
        <v/>
      </c>
      <c r="O81" s="366"/>
      <c r="P81" s="379"/>
      <c r="Q81" s="707"/>
      <c r="R81" s="707"/>
      <c r="S81" s="368" t="e">
        <v>#N/A</v>
      </c>
      <c r="T81" s="377"/>
      <c r="U81" s="370" t="e">
        <v>#N/A</v>
      </c>
      <c r="V81" s="369"/>
      <c r="W81" s="708"/>
      <c r="X81" s="708"/>
      <c r="Y81" s="367"/>
      <c r="Z81" s="372"/>
      <c r="AA81" s="373" t="e">
        <v>#N/A</v>
      </c>
      <c r="AB81" s="374"/>
      <c r="AC81" s="709" t="e">
        <v>#N/A</v>
      </c>
      <c r="AD81" s="709"/>
      <c r="AE81" s="375"/>
      <c r="AF81" s="376"/>
      <c r="AG81" s="356" t="e">
        <v>#N/A</v>
      </c>
      <c r="AH81" s="357" t="e">
        <v>#N/A</v>
      </c>
      <c r="AI81" s="358" t="e">
        <f t="shared" si="4"/>
        <v>#N/A</v>
      </c>
      <c r="AJ81" s="359" t="str">
        <f t="shared" si="5"/>
        <v/>
      </c>
      <c r="AK81" s="360"/>
      <c r="AL81" s="360"/>
      <c r="AM81" s="316"/>
      <c r="AN81" s="316"/>
      <c r="AO81" s="316"/>
      <c r="AP81" s="316"/>
      <c r="AQ81" s="316"/>
      <c r="AR81" s="316"/>
      <c r="AS81" s="316"/>
      <c r="AT81" s="316"/>
    </row>
    <row r="82" spans="1:46" customFormat="1" ht="30" customHeight="1">
      <c r="A82" s="362">
        <v>69</v>
      </c>
      <c r="B82" s="706" t="str">
        <f>IF(基本情報入力シート!C107="","",基本情報入力シート!C107)</f>
        <v/>
      </c>
      <c r="C82" s="706"/>
      <c r="D82" s="706"/>
      <c r="E82" s="706"/>
      <c r="F82" s="706"/>
      <c r="G82" s="706"/>
      <c r="H82" s="706"/>
      <c r="I82" s="706"/>
      <c r="J82" s="363" t="str">
        <f>IF(基本情報入力シート!M107="","",基本情報入力シート!M107)</f>
        <v/>
      </c>
      <c r="K82" s="364" t="str">
        <f>IF(基本情報入力シート!R107="","",基本情報入力シート!R107)</f>
        <v/>
      </c>
      <c r="L82" s="364" t="str">
        <f>IF(基本情報入力シート!W107="","",基本情報入力シート!W107)</f>
        <v/>
      </c>
      <c r="M82" s="363" t="str">
        <f>IF(基本情報入力シート!X107="","",基本情報入力シート!X107)</f>
        <v/>
      </c>
      <c r="N82" s="365" t="str">
        <f>IF(基本情報入力シート!Y107="","",基本情報入力シート!Y107)</f>
        <v/>
      </c>
      <c r="O82" s="366"/>
      <c r="P82" s="379"/>
      <c r="Q82" s="707"/>
      <c r="R82" s="707"/>
      <c r="S82" s="368" t="e">
        <v>#N/A</v>
      </c>
      <c r="T82" s="377"/>
      <c r="U82" s="370" t="e">
        <v>#N/A</v>
      </c>
      <c r="V82" s="369"/>
      <c r="W82" s="708"/>
      <c r="X82" s="708"/>
      <c r="Y82" s="367"/>
      <c r="Z82" s="372"/>
      <c r="AA82" s="373" t="e">
        <v>#N/A</v>
      </c>
      <c r="AB82" s="374"/>
      <c r="AC82" s="709" t="e">
        <v>#N/A</v>
      </c>
      <c r="AD82" s="709"/>
      <c r="AE82" s="375"/>
      <c r="AF82" s="376"/>
      <c r="AG82" s="356" t="e">
        <v>#N/A</v>
      </c>
      <c r="AH82" s="357" t="e">
        <v>#N/A</v>
      </c>
      <c r="AI82" s="358" t="e">
        <f t="shared" si="4"/>
        <v>#N/A</v>
      </c>
      <c r="AJ82" s="359" t="str">
        <f t="shared" si="5"/>
        <v/>
      </c>
      <c r="AK82" s="360"/>
      <c r="AL82" s="360"/>
      <c r="AM82" s="316"/>
      <c r="AN82" s="316"/>
      <c r="AO82" s="316"/>
      <c r="AP82" s="316"/>
      <c r="AQ82" s="316"/>
      <c r="AR82" s="316"/>
      <c r="AS82" s="316"/>
      <c r="AT82" s="316"/>
    </row>
    <row r="83" spans="1:46" customFormat="1" ht="30" customHeight="1">
      <c r="A83" s="362">
        <v>70</v>
      </c>
      <c r="B83" s="706" t="str">
        <f>IF(基本情報入力シート!C108="","",基本情報入力シート!C108)</f>
        <v/>
      </c>
      <c r="C83" s="706"/>
      <c r="D83" s="706"/>
      <c r="E83" s="706"/>
      <c r="F83" s="706"/>
      <c r="G83" s="706"/>
      <c r="H83" s="706"/>
      <c r="I83" s="706"/>
      <c r="J83" s="363" t="str">
        <f>IF(基本情報入力シート!M108="","",基本情報入力シート!M108)</f>
        <v/>
      </c>
      <c r="K83" s="364" t="str">
        <f>IF(基本情報入力シート!R108="","",基本情報入力シート!R108)</f>
        <v/>
      </c>
      <c r="L83" s="364" t="str">
        <f>IF(基本情報入力シート!W108="","",基本情報入力シート!W108)</f>
        <v/>
      </c>
      <c r="M83" s="363" t="str">
        <f>IF(基本情報入力シート!X108="","",基本情報入力シート!X108)</f>
        <v/>
      </c>
      <c r="N83" s="365" t="str">
        <f>IF(基本情報入力シート!Y108="","",基本情報入力シート!Y108)</f>
        <v/>
      </c>
      <c r="O83" s="366"/>
      <c r="P83" s="379"/>
      <c r="Q83" s="707"/>
      <c r="R83" s="707"/>
      <c r="S83" s="368" t="e">
        <v>#N/A</v>
      </c>
      <c r="T83" s="377"/>
      <c r="U83" s="370" t="e">
        <v>#N/A</v>
      </c>
      <c r="V83" s="369"/>
      <c r="W83" s="708"/>
      <c r="X83" s="708"/>
      <c r="Y83" s="367"/>
      <c r="Z83" s="372"/>
      <c r="AA83" s="373" t="e">
        <v>#N/A</v>
      </c>
      <c r="AB83" s="374"/>
      <c r="AC83" s="709" t="e">
        <v>#N/A</v>
      </c>
      <c r="AD83" s="709"/>
      <c r="AE83" s="375"/>
      <c r="AF83" s="376"/>
      <c r="AG83" s="356" t="e">
        <v>#N/A</v>
      </c>
      <c r="AH83" s="357" t="e">
        <v>#N/A</v>
      </c>
      <c r="AI83" s="358" t="e">
        <f t="shared" si="4"/>
        <v>#N/A</v>
      </c>
      <c r="AJ83" s="359" t="str">
        <f t="shared" si="5"/>
        <v/>
      </c>
      <c r="AK83" s="360"/>
      <c r="AL83" s="360"/>
      <c r="AM83" s="316"/>
      <c r="AN83" s="316"/>
      <c r="AO83" s="316"/>
      <c r="AP83" s="316"/>
      <c r="AQ83" s="316"/>
      <c r="AR83" s="316"/>
      <c r="AS83" s="316"/>
      <c r="AT83" s="316"/>
    </row>
    <row r="84" spans="1:46" customFormat="1" ht="30" customHeight="1">
      <c r="A84" s="362">
        <v>71</v>
      </c>
      <c r="B84" s="706" t="str">
        <f>IF(基本情報入力シート!C109="","",基本情報入力シート!C109)</f>
        <v/>
      </c>
      <c r="C84" s="706"/>
      <c r="D84" s="706"/>
      <c r="E84" s="706"/>
      <c r="F84" s="706"/>
      <c r="G84" s="706"/>
      <c r="H84" s="706"/>
      <c r="I84" s="706"/>
      <c r="J84" s="363" t="str">
        <f>IF(基本情報入力シート!M109="","",基本情報入力シート!M109)</f>
        <v/>
      </c>
      <c r="K84" s="364" t="str">
        <f>IF(基本情報入力シート!R109="","",基本情報入力シート!R109)</f>
        <v/>
      </c>
      <c r="L84" s="364" t="str">
        <f>IF(基本情報入力シート!W109="","",基本情報入力シート!W109)</f>
        <v/>
      </c>
      <c r="M84" s="363" t="str">
        <f>IF(基本情報入力シート!X109="","",基本情報入力シート!X109)</f>
        <v/>
      </c>
      <c r="N84" s="365" t="str">
        <f>IF(基本情報入力シート!Y109="","",基本情報入力シート!Y109)</f>
        <v/>
      </c>
      <c r="O84" s="366"/>
      <c r="P84" s="379"/>
      <c r="Q84" s="707"/>
      <c r="R84" s="707"/>
      <c r="S84" s="368" t="e">
        <v>#N/A</v>
      </c>
      <c r="T84" s="377"/>
      <c r="U84" s="370" t="e">
        <v>#N/A</v>
      </c>
      <c r="V84" s="369"/>
      <c r="W84" s="708"/>
      <c r="X84" s="708"/>
      <c r="Y84" s="367"/>
      <c r="Z84" s="372"/>
      <c r="AA84" s="373" t="e">
        <v>#N/A</v>
      </c>
      <c r="AB84" s="374"/>
      <c r="AC84" s="709" t="e">
        <v>#N/A</v>
      </c>
      <c r="AD84" s="709"/>
      <c r="AE84" s="375"/>
      <c r="AF84" s="376"/>
      <c r="AG84" s="356" t="e">
        <v>#N/A</v>
      </c>
      <c r="AH84" s="357" t="e">
        <v>#N/A</v>
      </c>
      <c r="AI84" s="358" t="e">
        <f t="shared" si="4"/>
        <v>#N/A</v>
      </c>
      <c r="AJ84" s="359" t="str">
        <f t="shared" si="5"/>
        <v/>
      </c>
      <c r="AK84" s="360"/>
      <c r="AL84" s="360"/>
      <c r="AM84" s="316"/>
      <c r="AN84" s="316"/>
      <c r="AO84" s="316"/>
      <c r="AP84" s="316"/>
      <c r="AQ84" s="316"/>
      <c r="AR84" s="316"/>
      <c r="AS84" s="316"/>
      <c r="AT84" s="316"/>
    </row>
    <row r="85" spans="1:46" customFormat="1" ht="30" customHeight="1">
      <c r="A85" s="362">
        <v>72</v>
      </c>
      <c r="B85" s="706" t="str">
        <f>IF(基本情報入力シート!C110="","",基本情報入力シート!C110)</f>
        <v/>
      </c>
      <c r="C85" s="706"/>
      <c r="D85" s="706"/>
      <c r="E85" s="706"/>
      <c r="F85" s="706"/>
      <c r="G85" s="706"/>
      <c r="H85" s="706"/>
      <c r="I85" s="706"/>
      <c r="J85" s="363" t="str">
        <f>IF(基本情報入力シート!M110="","",基本情報入力シート!M110)</f>
        <v/>
      </c>
      <c r="K85" s="364" t="str">
        <f>IF(基本情報入力シート!R110="","",基本情報入力シート!R110)</f>
        <v/>
      </c>
      <c r="L85" s="364" t="str">
        <f>IF(基本情報入力シート!W110="","",基本情報入力シート!W110)</f>
        <v/>
      </c>
      <c r="M85" s="363" t="str">
        <f>IF(基本情報入力シート!X110="","",基本情報入力シート!X110)</f>
        <v/>
      </c>
      <c r="N85" s="365" t="str">
        <f>IF(基本情報入力シート!Y110="","",基本情報入力シート!Y110)</f>
        <v/>
      </c>
      <c r="O85" s="366"/>
      <c r="P85" s="379"/>
      <c r="Q85" s="707"/>
      <c r="R85" s="707"/>
      <c r="S85" s="368" t="e">
        <v>#N/A</v>
      </c>
      <c r="T85" s="377"/>
      <c r="U85" s="370" t="e">
        <v>#N/A</v>
      </c>
      <c r="V85" s="369"/>
      <c r="W85" s="708"/>
      <c r="X85" s="708"/>
      <c r="Y85" s="367"/>
      <c r="Z85" s="372"/>
      <c r="AA85" s="373" t="e">
        <v>#N/A</v>
      </c>
      <c r="AB85" s="374"/>
      <c r="AC85" s="709" t="e">
        <v>#N/A</v>
      </c>
      <c r="AD85" s="709"/>
      <c r="AE85" s="375"/>
      <c r="AF85" s="376"/>
      <c r="AG85" s="356" t="e">
        <v>#N/A</v>
      </c>
      <c r="AH85" s="357" t="e">
        <v>#N/A</v>
      </c>
      <c r="AI85" s="358" t="e">
        <f t="shared" si="4"/>
        <v>#N/A</v>
      </c>
      <c r="AJ85" s="359" t="str">
        <f t="shared" si="5"/>
        <v/>
      </c>
      <c r="AK85" s="360"/>
      <c r="AL85" s="360"/>
      <c r="AM85" s="316"/>
      <c r="AN85" s="316"/>
      <c r="AO85" s="316"/>
      <c r="AP85" s="316"/>
      <c r="AQ85" s="316"/>
      <c r="AR85" s="316"/>
      <c r="AS85" s="316"/>
      <c r="AT85" s="316"/>
    </row>
    <row r="86" spans="1:46" customFormat="1" ht="30" customHeight="1">
      <c r="A86" s="362">
        <v>73</v>
      </c>
      <c r="B86" s="706" t="str">
        <f>IF(基本情報入力シート!C111="","",基本情報入力シート!C111)</f>
        <v/>
      </c>
      <c r="C86" s="706"/>
      <c r="D86" s="706"/>
      <c r="E86" s="706"/>
      <c r="F86" s="706"/>
      <c r="G86" s="706"/>
      <c r="H86" s="706"/>
      <c r="I86" s="706"/>
      <c r="J86" s="363" t="str">
        <f>IF(基本情報入力シート!M111="","",基本情報入力シート!M111)</f>
        <v/>
      </c>
      <c r="K86" s="364" t="str">
        <f>IF(基本情報入力シート!R111="","",基本情報入力シート!R111)</f>
        <v/>
      </c>
      <c r="L86" s="364" t="str">
        <f>IF(基本情報入力シート!W111="","",基本情報入力シート!W111)</f>
        <v/>
      </c>
      <c r="M86" s="363" t="str">
        <f>IF(基本情報入力シート!X111="","",基本情報入力シート!X111)</f>
        <v/>
      </c>
      <c r="N86" s="365" t="str">
        <f>IF(基本情報入力シート!Y111="","",基本情報入力シート!Y111)</f>
        <v/>
      </c>
      <c r="O86" s="366"/>
      <c r="P86" s="379"/>
      <c r="Q86" s="707"/>
      <c r="R86" s="707"/>
      <c r="S86" s="368" t="e">
        <v>#N/A</v>
      </c>
      <c r="T86" s="377"/>
      <c r="U86" s="370" t="e">
        <v>#N/A</v>
      </c>
      <c r="V86" s="369"/>
      <c r="W86" s="708"/>
      <c r="X86" s="708"/>
      <c r="Y86" s="367"/>
      <c r="Z86" s="372"/>
      <c r="AA86" s="373" t="e">
        <v>#N/A</v>
      </c>
      <c r="AB86" s="374"/>
      <c r="AC86" s="709" t="e">
        <v>#N/A</v>
      </c>
      <c r="AD86" s="709"/>
      <c r="AE86" s="375"/>
      <c r="AF86" s="376"/>
      <c r="AG86" s="356" t="e">
        <v>#N/A</v>
      </c>
      <c r="AH86" s="357" t="e">
        <v>#N/A</v>
      </c>
      <c r="AI86" s="358" t="e">
        <f t="shared" si="4"/>
        <v>#N/A</v>
      </c>
      <c r="AJ86" s="359" t="str">
        <f t="shared" si="5"/>
        <v/>
      </c>
      <c r="AK86" s="360"/>
      <c r="AL86" s="360"/>
      <c r="AM86" s="316"/>
      <c r="AN86" s="316"/>
      <c r="AO86" s="316"/>
      <c r="AP86" s="316"/>
      <c r="AQ86" s="316"/>
      <c r="AR86" s="316"/>
      <c r="AS86" s="316"/>
      <c r="AT86" s="316"/>
    </row>
    <row r="87" spans="1:46" customFormat="1" ht="30" customHeight="1">
      <c r="A87" s="362">
        <v>74</v>
      </c>
      <c r="B87" s="706" t="str">
        <f>IF(基本情報入力シート!C112="","",基本情報入力シート!C112)</f>
        <v/>
      </c>
      <c r="C87" s="706"/>
      <c r="D87" s="706"/>
      <c r="E87" s="706"/>
      <c r="F87" s="706"/>
      <c r="G87" s="706"/>
      <c r="H87" s="706"/>
      <c r="I87" s="706"/>
      <c r="J87" s="363" t="str">
        <f>IF(基本情報入力シート!M112="","",基本情報入力シート!M112)</f>
        <v/>
      </c>
      <c r="K87" s="364" t="str">
        <f>IF(基本情報入力シート!R112="","",基本情報入力シート!R112)</f>
        <v/>
      </c>
      <c r="L87" s="364" t="str">
        <f>IF(基本情報入力シート!W112="","",基本情報入力シート!W112)</f>
        <v/>
      </c>
      <c r="M87" s="363" t="str">
        <f>IF(基本情報入力シート!X112="","",基本情報入力シート!X112)</f>
        <v/>
      </c>
      <c r="N87" s="365" t="str">
        <f>IF(基本情報入力シート!Y112="","",基本情報入力シート!Y112)</f>
        <v/>
      </c>
      <c r="O87" s="366"/>
      <c r="P87" s="379"/>
      <c r="Q87" s="707"/>
      <c r="R87" s="707"/>
      <c r="S87" s="368" t="e">
        <v>#N/A</v>
      </c>
      <c r="T87" s="377"/>
      <c r="U87" s="370" t="e">
        <v>#N/A</v>
      </c>
      <c r="V87" s="369"/>
      <c r="W87" s="708"/>
      <c r="X87" s="708"/>
      <c r="Y87" s="367"/>
      <c r="Z87" s="372"/>
      <c r="AA87" s="373" t="e">
        <v>#N/A</v>
      </c>
      <c r="AB87" s="374"/>
      <c r="AC87" s="709" t="e">
        <v>#N/A</v>
      </c>
      <c r="AD87" s="709"/>
      <c r="AE87" s="375"/>
      <c r="AF87" s="376"/>
      <c r="AG87" s="356" t="e">
        <v>#N/A</v>
      </c>
      <c r="AH87" s="357" t="e">
        <v>#N/A</v>
      </c>
      <c r="AI87" s="358" t="e">
        <f t="shared" si="4"/>
        <v>#N/A</v>
      </c>
      <c r="AJ87" s="359" t="str">
        <f t="shared" si="5"/>
        <v/>
      </c>
      <c r="AK87" s="360"/>
      <c r="AL87" s="360"/>
      <c r="AM87" s="316"/>
      <c r="AN87" s="316"/>
      <c r="AO87" s="316"/>
      <c r="AP87" s="316"/>
      <c r="AQ87" s="316"/>
      <c r="AR87" s="316"/>
      <c r="AS87" s="316"/>
      <c r="AT87" s="316"/>
    </row>
    <row r="88" spans="1:46" customFormat="1" ht="30" customHeight="1">
      <c r="A88" s="362">
        <v>75</v>
      </c>
      <c r="B88" s="706" t="str">
        <f>IF(基本情報入力シート!C113="","",基本情報入力シート!C113)</f>
        <v/>
      </c>
      <c r="C88" s="706"/>
      <c r="D88" s="706"/>
      <c r="E88" s="706"/>
      <c r="F88" s="706"/>
      <c r="G88" s="706"/>
      <c r="H88" s="706"/>
      <c r="I88" s="706"/>
      <c r="J88" s="363" t="str">
        <f>IF(基本情報入力シート!M113="","",基本情報入力シート!M113)</f>
        <v/>
      </c>
      <c r="K88" s="364" t="str">
        <f>IF(基本情報入力シート!R113="","",基本情報入力シート!R113)</f>
        <v/>
      </c>
      <c r="L88" s="364" t="str">
        <f>IF(基本情報入力シート!W113="","",基本情報入力シート!W113)</f>
        <v/>
      </c>
      <c r="M88" s="363" t="str">
        <f>IF(基本情報入力シート!X113="","",基本情報入力シート!X113)</f>
        <v/>
      </c>
      <c r="N88" s="365" t="str">
        <f>IF(基本情報入力シート!Y113="","",基本情報入力シート!Y113)</f>
        <v/>
      </c>
      <c r="O88" s="366"/>
      <c r="P88" s="379"/>
      <c r="Q88" s="707"/>
      <c r="R88" s="707"/>
      <c r="S88" s="368" t="e">
        <v>#N/A</v>
      </c>
      <c r="T88" s="377"/>
      <c r="U88" s="370" t="e">
        <v>#N/A</v>
      </c>
      <c r="V88" s="369"/>
      <c r="W88" s="708"/>
      <c r="X88" s="708"/>
      <c r="Y88" s="367"/>
      <c r="Z88" s="372"/>
      <c r="AA88" s="373" t="e">
        <v>#N/A</v>
      </c>
      <c r="AB88" s="374"/>
      <c r="AC88" s="709" t="e">
        <v>#N/A</v>
      </c>
      <c r="AD88" s="709"/>
      <c r="AE88" s="375"/>
      <c r="AF88" s="376"/>
      <c r="AG88" s="356" t="e">
        <v>#N/A</v>
      </c>
      <c r="AH88" s="357" t="e">
        <v>#N/A</v>
      </c>
      <c r="AI88" s="358" t="e">
        <f t="shared" si="4"/>
        <v>#N/A</v>
      </c>
      <c r="AJ88" s="359" t="str">
        <f t="shared" si="5"/>
        <v/>
      </c>
      <c r="AK88" s="360"/>
      <c r="AL88" s="360"/>
      <c r="AM88" s="316"/>
      <c r="AN88" s="316"/>
      <c r="AO88" s="316"/>
      <c r="AP88" s="316"/>
      <c r="AQ88" s="316"/>
      <c r="AR88" s="316"/>
      <c r="AS88" s="316"/>
      <c r="AT88" s="316"/>
    </row>
    <row r="89" spans="1:46" customFormat="1" ht="30" customHeight="1">
      <c r="A89" s="362">
        <v>76</v>
      </c>
      <c r="B89" s="706" t="str">
        <f>IF(基本情報入力シート!C114="","",基本情報入力シート!C114)</f>
        <v/>
      </c>
      <c r="C89" s="706"/>
      <c r="D89" s="706"/>
      <c r="E89" s="706"/>
      <c r="F89" s="706"/>
      <c r="G89" s="706"/>
      <c r="H89" s="706"/>
      <c r="I89" s="706"/>
      <c r="J89" s="363" t="str">
        <f>IF(基本情報入力シート!M114="","",基本情報入力シート!M114)</f>
        <v/>
      </c>
      <c r="K89" s="364" t="str">
        <f>IF(基本情報入力シート!R114="","",基本情報入力シート!R114)</f>
        <v/>
      </c>
      <c r="L89" s="364" t="str">
        <f>IF(基本情報入力シート!W114="","",基本情報入力シート!W114)</f>
        <v/>
      </c>
      <c r="M89" s="363" t="str">
        <f>IF(基本情報入力シート!X114="","",基本情報入力シート!X114)</f>
        <v/>
      </c>
      <c r="N89" s="365" t="str">
        <f>IF(基本情報入力シート!Y114="","",基本情報入力シート!Y114)</f>
        <v/>
      </c>
      <c r="O89" s="366"/>
      <c r="P89" s="379"/>
      <c r="Q89" s="707"/>
      <c r="R89" s="707"/>
      <c r="S89" s="368" t="e">
        <v>#N/A</v>
      </c>
      <c r="T89" s="377"/>
      <c r="U89" s="370" t="e">
        <v>#N/A</v>
      </c>
      <c r="V89" s="369"/>
      <c r="W89" s="708"/>
      <c r="X89" s="708"/>
      <c r="Y89" s="367"/>
      <c r="Z89" s="372"/>
      <c r="AA89" s="373" t="e">
        <v>#N/A</v>
      </c>
      <c r="AB89" s="374"/>
      <c r="AC89" s="709" t="e">
        <v>#N/A</v>
      </c>
      <c r="AD89" s="709"/>
      <c r="AE89" s="375"/>
      <c r="AF89" s="376"/>
      <c r="AG89" s="356" t="e">
        <v>#N/A</v>
      </c>
      <c r="AH89" s="357" t="e">
        <v>#N/A</v>
      </c>
      <c r="AI89" s="358" t="e">
        <f t="shared" si="4"/>
        <v>#N/A</v>
      </c>
      <c r="AJ89" s="359" t="str">
        <f t="shared" si="5"/>
        <v/>
      </c>
      <c r="AK89" s="360"/>
      <c r="AL89" s="360"/>
      <c r="AM89" s="316"/>
      <c r="AN89" s="316"/>
      <c r="AO89" s="316"/>
      <c r="AP89" s="316"/>
      <c r="AQ89" s="316"/>
      <c r="AR89" s="316"/>
      <c r="AS89" s="316"/>
      <c r="AT89" s="316"/>
    </row>
    <row r="90" spans="1:46" customFormat="1" ht="30" customHeight="1">
      <c r="A90" s="362">
        <v>77</v>
      </c>
      <c r="B90" s="706" t="str">
        <f>IF(基本情報入力シート!C115="","",基本情報入力シート!C115)</f>
        <v/>
      </c>
      <c r="C90" s="706"/>
      <c r="D90" s="706"/>
      <c r="E90" s="706"/>
      <c r="F90" s="706"/>
      <c r="G90" s="706"/>
      <c r="H90" s="706"/>
      <c r="I90" s="706"/>
      <c r="J90" s="363" t="str">
        <f>IF(基本情報入力シート!M115="","",基本情報入力シート!M115)</f>
        <v/>
      </c>
      <c r="K90" s="364" t="str">
        <f>IF(基本情報入力シート!R115="","",基本情報入力シート!R115)</f>
        <v/>
      </c>
      <c r="L90" s="364" t="str">
        <f>IF(基本情報入力シート!W115="","",基本情報入力シート!W115)</f>
        <v/>
      </c>
      <c r="M90" s="363" t="str">
        <f>IF(基本情報入力シート!X115="","",基本情報入力シート!X115)</f>
        <v/>
      </c>
      <c r="N90" s="365" t="str">
        <f>IF(基本情報入力シート!Y115="","",基本情報入力シート!Y115)</f>
        <v/>
      </c>
      <c r="O90" s="366"/>
      <c r="P90" s="379"/>
      <c r="Q90" s="707"/>
      <c r="R90" s="707"/>
      <c r="S90" s="368" t="e">
        <v>#N/A</v>
      </c>
      <c r="T90" s="377"/>
      <c r="U90" s="370" t="e">
        <v>#N/A</v>
      </c>
      <c r="V90" s="369"/>
      <c r="W90" s="708"/>
      <c r="X90" s="708"/>
      <c r="Y90" s="367"/>
      <c r="Z90" s="372"/>
      <c r="AA90" s="373" t="e">
        <v>#N/A</v>
      </c>
      <c r="AB90" s="374"/>
      <c r="AC90" s="709" t="e">
        <v>#N/A</v>
      </c>
      <c r="AD90" s="709"/>
      <c r="AE90" s="375"/>
      <c r="AF90" s="376"/>
      <c r="AG90" s="356" t="e">
        <v>#N/A</v>
      </c>
      <c r="AH90" s="357" t="e">
        <v>#N/A</v>
      </c>
      <c r="AI90" s="358" t="e">
        <f t="shared" si="4"/>
        <v>#N/A</v>
      </c>
      <c r="AJ90" s="359" t="str">
        <f t="shared" si="5"/>
        <v/>
      </c>
      <c r="AK90" s="360"/>
      <c r="AL90" s="360"/>
      <c r="AM90" s="316"/>
      <c r="AN90" s="316"/>
      <c r="AO90" s="316"/>
      <c r="AP90" s="316"/>
      <c r="AQ90" s="316"/>
      <c r="AR90" s="316"/>
      <c r="AS90" s="316"/>
      <c r="AT90" s="316"/>
    </row>
    <row r="91" spans="1:46" customFormat="1" ht="30" customHeight="1">
      <c r="A91" s="362">
        <v>78</v>
      </c>
      <c r="B91" s="706" t="str">
        <f>IF(基本情報入力シート!C116="","",基本情報入力シート!C116)</f>
        <v/>
      </c>
      <c r="C91" s="706"/>
      <c r="D91" s="706"/>
      <c r="E91" s="706"/>
      <c r="F91" s="706"/>
      <c r="G91" s="706"/>
      <c r="H91" s="706"/>
      <c r="I91" s="706"/>
      <c r="J91" s="363" t="str">
        <f>IF(基本情報入力シート!M116="","",基本情報入力シート!M116)</f>
        <v/>
      </c>
      <c r="K91" s="364" t="str">
        <f>IF(基本情報入力シート!R116="","",基本情報入力シート!R116)</f>
        <v/>
      </c>
      <c r="L91" s="364" t="str">
        <f>IF(基本情報入力シート!W116="","",基本情報入力シート!W116)</f>
        <v/>
      </c>
      <c r="M91" s="363" t="str">
        <f>IF(基本情報入力シート!X116="","",基本情報入力シート!X116)</f>
        <v/>
      </c>
      <c r="N91" s="365" t="str">
        <f>IF(基本情報入力シート!Y116="","",基本情報入力シート!Y116)</f>
        <v/>
      </c>
      <c r="O91" s="366"/>
      <c r="P91" s="379"/>
      <c r="Q91" s="707"/>
      <c r="R91" s="707"/>
      <c r="S91" s="368" t="e">
        <v>#N/A</v>
      </c>
      <c r="T91" s="377"/>
      <c r="U91" s="370" t="e">
        <v>#N/A</v>
      </c>
      <c r="V91" s="369"/>
      <c r="W91" s="708"/>
      <c r="X91" s="708"/>
      <c r="Y91" s="367"/>
      <c r="Z91" s="372"/>
      <c r="AA91" s="373" t="e">
        <v>#N/A</v>
      </c>
      <c r="AB91" s="374"/>
      <c r="AC91" s="709" t="e">
        <v>#N/A</v>
      </c>
      <c r="AD91" s="709"/>
      <c r="AE91" s="375"/>
      <c r="AF91" s="376"/>
      <c r="AG91" s="356" t="e">
        <v>#N/A</v>
      </c>
      <c r="AH91" s="357" t="e">
        <v>#N/A</v>
      </c>
      <c r="AI91" s="358" t="e">
        <f t="shared" si="4"/>
        <v>#N/A</v>
      </c>
      <c r="AJ91" s="359" t="str">
        <f t="shared" si="5"/>
        <v/>
      </c>
      <c r="AK91" s="360"/>
      <c r="AL91" s="360"/>
      <c r="AM91" s="316"/>
      <c r="AN91" s="316"/>
      <c r="AO91" s="316"/>
      <c r="AP91" s="316"/>
      <c r="AQ91" s="316"/>
      <c r="AR91" s="316"/>
      <c r="AS91" s="316"/>
      <c r="AT91" s="316"/>
    </row>
    <row r="92" spans="1:46" customFormat="1" ht="30" customHeight="1">
      <c r="A92" s="362">
        <v>79</v>
      </c>
      <c r="B92" s="706" t="str">
        <f>IF(基本情報入力シート!C117="","",基本情報入力シート!C117)</f>
        <v/>
      </c>
      <c r="C92" s="706"/>
      <c r="D92" s="706"/>
      <c r="E92" s="706"/>
      <c r="F92" s="706"/>
      <c r="G92" s="706"/>
      <c r="H92" s="706"/>
      <c r="I92" s="706"/>
      <c r="J92" s="363" t="str">
        <f>IF(基本情報入力シート!M117="","",基本情報入力シート!M117)</f>
        <v/>
      </c>
      <c r="K92" s="364" t="str">
        <f>IF(基本情報入力シート!R117="","",基本情報入力シート!R117)</f>
        <v/>
      </c>
      <c r="L92" s="364" t="str">
        <f>IF(基本情報入力シート!W117="","",基本情報入力シート!W117)</f>
        <v/>
      </c>
      <c r="M92" s="363" t="str">
        <f>IF(基本情報入力シート!X117="","",基本情報入力シート!X117)</f>
        <v/>
      </c>
      <c r="N92" s="365" t="str">
        <f>IF(基本情報入力シート!Y117="","",基本情報入力シート!Y117)</f>
        <v/>
      </c>
      <c r="O92" s="366"/>
      <c r="P92" s="379"/>
      <c r="Q92" s="707"/>
      <c r="R92" s="707"/>
      <c r="S92" s="368" t="e">
        <v>#N/A</v>
      </c>
      <c r="T92" s="377"/>
      <c r="U92" s="370" t="e">
        <v>#N/A</v>
      </c>
      <c r="V92" s="369"/>
      <c r="W92" s="708"/>
      <c r="X92" s="708"/>
      <c r="Y92" s="367"/>
      <c r="Z92" s="372"/>
      <c r="AA92" s="373" t="e">
        <v>#N/A</v>
      </c>
      <c r="AB92" s="374"/>
      <c r="AC92" s="709" t="e">
        <v>#N/A</v>
      </c>
      <c r="AD92" s="709"/>
      <c r="AE92" s="375"/>
      <c r="AF92" s="376"/>
      <c r="AG92" s="356" t="e">
        <v>#N/A</v>
      </c>
      <c r="AH92" s="357" t="e">
        <v>#N/A</v>
      </c>
      <c r="AI92" s="358" t="e">
        <f t="shared" si="4"/>
        <v>#N/A</v>
      </c>
      <c r="AJ92" s="359" t="str">
        <f t="shared" si="5"/>
        <v/>
      </c>
      <c r="AK92" s="360"/>
      <c r="AL92" s="360"/>
      <c r="AM92" s="316"/>
      <c r="AN92" s="316"/>
      <c r="AO92" s="316"/>
      <c r="AP92" s="316"/>
      <c r="AQ92" s="316"/>
      <c r="AR92" s="316"/>
      <c r="AS92" s="316"/>
      <c r="AT92" s="316"/>
    </row>
    <row r="93" spans="1:46" customFormat="1" ht="30" customHeight="1">
      <c r="A93" s="362">
        <v>80</v>
      </c>
      <c r="B93" s="706" t="str">
        <f>IF(基本情報入力シート!C118="","",基本情報入力シート!C118)</f>
        <v/>
      </c>
      <c r="C93" s="706"/>
      <c r="D93" s="706"/>
      <c r="E93" s="706"/>
      <c r="F93" s="706"/>
      <c r="G93" s="706"/>
      <c r="H93" s="706"/>
      <c r="I93" s="706"/>
      <c r="J93" s="363" t="str">
        <f>IF(基本情報入力シート!M118="","",基本情報入力シート!M118)</f>
        <v/>
      </c>
      <c r="K93" s="364" t="str">
        <f>IF(基本情報入力シート!R118="","",基本情報入力シート!R118)</f>
        <v/>
      </c>
      <c r="L93" s="364" t="str">
        <f>IF(基本情報入力シート!W118="","",基本情報入力シート!W118)</f>
        <v/>
      </c>
      <c r="M93" s="363" t="str">
        <f>IF(基本情報入力シート!X118="","",基本情報入力シート!X118)</f>
        <v/>
      </c>
      <c r="N93" s="365" t="str">
        <f>IF(基本情報入力シート!Y118="","",基本情報入力シート!Y118)</f>
        <v/>
      </c>
      <c r="O93" s="366"/>
      <c r="P93" s="379"/>
      <c r="Q93" s="707"/>
      <c r="R93" s="707"/>
      <c r="S93" s="368" t="e">
        <v>#N/A</v>
      </c>
      <c r="T93" s="377"/>
      <c r="U93" s="370" t="e">
        <v>#N/A</v>
      </c>
      <c r="V93" s="369"/>
      <c r="W93" s="708"/>
      <c r="X93" s="708"/>
      <c r="Y93" s="367"/>
      <c r="Z93" s="372"/>
      <c r="AA93" s="373" t="e">
        <v>#N/A</v>
      </c>
      <c r="AB93" s="374"/>
      <c r="AC93" s="709" t="e">
        <v>#N/A</v>
      </c>
      <c r="AD93" s="709"/>
      <c r="AE93" s="375"/>
      <c r="AF93" s="376"/>
      <c r="AG93" s="356" t="e">
        <v>#N/A</v>
      </c>
      <c r="AH93" s="357" t="e">
        <v>#N/A</v>
      </c>
      <c r="AI93" s="358" t="e">
        <f t="shared" si="4"/>
        <v>#N/A</v>
      </c>
      <c r="AJ93" s="359" t="str">
        <f t="shared" si="5"/>
        <v/>
      </c>
      <c r="AK93" s="360"/>
      <c r="AL93" s="360"/>
      <c r="AM93" s="316"/>
      <c r="AN93" s="316"/>
      <c r="AO93" s="316"/>
      <c r="AP93" s="316"/>
      <c r="AQ93" s="316"/>
      <c r="AR93" s="316"/>
      <c r="AS93" s="316"/>
      <c r="AT93" s="316"/>
    </row>
    <row r="94" spans="1:46" customFormat="1" ht="30" customHeight="1">
      <c r="A94" s="362">
        <v>81</v>
      </c>
      <c r="B94" s="706" t="str">
        <f>IF(基本情報入力シート!C119="","",基本情報入力シート!C119)</f>
        <v/>
      </c>
      <c r="C94" s="706"/>
      <c r="D94" s="706"/>
      <c r="E94" s="706"/>
      <c r="F94" s="706"/>
      <c r="G94" s="706"/>
      <c r="H94" s="706"/>
      <c r="I94" s="706"/>
      <c r="J94" s="363" t="str">
        <f>IF(基本情報入力シート!M119="","",基本情報入力シート!M119)</f>
        <v/>
      </c>
      <c r="K94" s="364" t="str">
        <f>IF(基本情報入力シート!R119="","",基本情報入力シート!R119)</f>
        <v/>
      </c>
      <c r="L94" s="364" t="str">
        <f>IF(基本情報入力シート!W119="","",基本情報入力シート!W119)</f>
        <v/>
      </c>
      <c r="M94" s="363" t="str">
        <f>IF(基本情報入力シート!X119="","",基本情報入力シート!X119)</f>
        <v/>
      </c>
      <c r="N94" s="365" t="str">
        <f>IF(基本情報入力シート!Y119="","",基本情報入力シート!Y119)</f>
        <v/>
      </c>
      <c r="O94" s="366"/>
      <c r="P94" s="379"/>
      <c r="Q94" s="707"/>
      <c r="R94" s="707"/>
      <c r="S94" s="368" t="e">
        <v>#N/A</v>
      </c>
      <c r="T94" s="377"/>
      <c r="U94" s="370" t="e">
        <v>#N/A</v>
      </c>
      <c r="V94" s="369"/>
      <c r="W94" s="708"/>
      <c r="X94" s="708"/>
      <c r="Y94" s="367"/>
      <c r="Z94" s="372"/>
      <c r="AA94" s="373" t="e">
        <v>#N/A</v>
      </c>
      <c r="AB94" s="374"/>
      <c r="AC94" s="709" t="e">
        <v>#N/A</v>
      </c>
      <c r="AD94" s="709"/>
      <c r="AE94" s="375"/>
      <c r="AF94" s="376"/>
      <c r="AG94" s="356" t="e">
        <v>#N/A</v>
      </c>
      <c r="AH94" s="357" t="e">
        <v>#N/A</v>
      </c>
      <c r="AI94" s="358" t="e">
        <f t="shared" si="4"/>
        <v>#N/A</v>
      </c>
      <c r="AJ94" s="359" t="str">
        <f t="shared" si="5"/>
        <v/>
      </c>
      <c r="AK94" s="360"/>
      <c r="AL94" s="360"/>
      <c r="AM94" s="316"/>
      <c r="AN94" s="316"/>
      <c r="AO94" s="316"/>
      <c r="AP94" s="316"/>
      <c r="AQ94" s="316"/>
      <c r="AR94" s="316"/>
      <c r="AS94" s="316"/>
      <c r="AT94" s="316"/>
    </row>
    <row r="95" spans="1:46" customFormat="1" ht="30" customHeight="1">
      <c r="A95" s="362">
        <v>82</v>
      </c>
      <c r="B95" s="706" t="str">
        <f>IF(基本情報入力シート!C120="","",基本情報入力シート!C120)</f>
        <v/>
      </c>
      <c r="C95" s="706"/>
      <c r="D95" s="706"/>
      <c r="E95" s="706"/>
      <c r="F95" s="706"/>
      <c r="G95" s="706"/>
      <c r="H95" s="706"/>
      <c r="I95" s="706"/>
      <c r="J95" s="363" t="str">
        <f>IF(基本情報入力シート!M120="","",基本情報入力シート!M120)</f>
        <v/>
      </c>
      <c r="K95" s="364" t="str">
        <f>IF(基本情報入力シート!R120="","",基本情報入力シート!R120)</f>
        <v/>
      </c>
      <c r="L95" s="364" t="str">
        <f>IF(基本情報入力シート!W120="","",基本情報入力シート!W120)</f>
        <v/>
      </c>
      <c r="M95" s="363" t="str">
        <f>IF(基本情報入力シート!X120="","",基本情報入力シート!X120)</f>
        <v/>
      </c>
      <c r="N95" s="365" t="str">
        <f>IF(基本情報入力シート!Y120="","",基本情報入力シート!Y120)</f>
        <v/>
      </c>
      <c r="O95" s="366"/>
      <c r="P95" s="379"/>
      <c r="Q95" s="707"/>
      <c r="R95" s="707"/>
      <c r="S95" s="368" t="e">
        <v>#N/A</v>
      </c>
      <c r="T95" s="377"/>
      <c r="U95" s="370" t="e">
        <v>#N/A</v>
      </c>
      <c r="V95" s="369"/>
      <c r="W95" s="708"/>
      <c r="X95" s="708"/>
      <c r="Y95" s="367"/>
      <c r="Z95" s="372"/>
      <c r="AA95" s="373" t="e">
        <v>#N/A</v>
      </c>
      <c r="AB95" s="374"/>
      <c r="AC95" s="709" t="e">
        <v>#N/A</v>
      </c>
      <c r="AD95" s="709"/>
      <c r="AE95" s="375"/>
      <c r="AF95" s="376"/>
      <c r="AG95" s="356" t="e">
        <v>#N/A</v>
      </c>
      <c r="AH95" s="357" t="e">
        <v>#N/A</v>
      </c>
      <c r="AI95" s="358" t="e">
        <f t="shared" si="4"/>
        <v>#N/A</v>
      </c>
      <c r="AJ95" s="359" t="str">
        <f t="shared" si="5"/>
        <v/>
      </c>
      <c r="AK95" s="360"/>
      <c r="AL95" s="360"/>
      <c r="AM95" s="316"/>
      <c r="AN95" s="316"/>
      <c r="AO95" s="316"/>
      <c r="AP95" s="316"/>
      <c r="AQ95" s="316"/>
      <c r="AR95" s="316"/>
      <c r="AS95" s="316"/>
      <c r="AT95" s="316"/>
    </row>
    <row r="96" spans="1:46" customFormat="1" ht="30" customHeight="1">
      <c r="A96" s="362">
        <v>83</v>
      </c>
      <c r="B96" s="706" t="str">
        <f>IF(基本情報入力シート!C121="","",基本情報入力シート!C121)</f>
        <v/>
      </c>
      <c r="C96" s="706"/>
      <c r="D96" s="706"/>
      <c r="E96" s="706"/>
      <c r="F96" s="706"/>
      <c r="G96" s="706"/>
      <c r="H96" s="706"/>
      <c r="I96" s="706"/>
      <c r="J96" s="363" t="str">
        <f>IF(基本情報入力シート!M121="","",基本情報入力シート!M121)</f>
        <v/>
      </c>
      <c r="K96" s="364" t="str">
        <f>IF(基本情報入力シート!R121="","",基本情報入力シート!R121)</f>
        <v/>
      </c>
      <c r="L96" s="364" t="str">
        <f>IF(基本情報入力シート!W121="","",基本情報入力シート!W121)</f>
        <v/>
      </c>
      <c r="M96" s="363" t="str">
        <f>IF(基本情報入力シート!X121="","",基本情報入力シート!X121)</f>
        <v/>
      </c>
      <c r="N96" s="365" t="str">
        <f>IF(基本情報入力シート!Y121="","",基本情報入力シート!Y121)</f>
        <v/>
      </c>
      <c r="O96" s="366"/>
      <c r="P96" s="379"/>
      <c r="Q96" s="707"/>
      <c r="R96" s="707"/>
      <c r="S96" s="368" t="e">
        <v>#N/A</v>
      </c>
      <c r="T96" s="377"/>
      <c r="U96" s="370" t="e">
        <v>#N/A</v>
      </c>
      <c r="V96" s="369"/>
      <c r="W96" s="708"/>
      <c r="X96" s="708"/>
      <c r="Y96" s="367"/>
      <c r="Z96" s="372"/>
      <c r="AA96" s="373" t="e">
        <v>#N/A</v>
      </c>
      <c r="AB96" s="374"/>
      <c r="AC96" s="709" t="e">
        <v>#N/A</v>
      </c>
      <c r="AD96" s="709"/>
      <c r="AE96" s="375"/>
      <c r="AF96" s="376"/>
      <c r="AG96" s="356" t="e">
        <v>#N/A</v>
      </c>
      <c r="AH96" s="357" t="e">
        <v>#N/A</v>
      </c>
      <c r="AI96" s="358" t="e">
        <f t="shared" si="4"/>
        <v>#N/A</v>
      </c>
      <c r="AJ96" s="359" t="str">
        <f t="shared" si="5"/>
        <v/>
      </c>
      <c r="AK96" s="360"/>
      <c r="AL96" s="360"/>
      <c r="AM96" s="316"/>
      <c r="AN96" s="316"/>
      <c r="AO96" s="316"/>
      <c r="AP96" s="316"/>
      <c r="AQ96" s="316"/>
      <c r="AR96" s="316"/>
      <c r="AS96" s="316"/>
      <c r="AT96" s="316"/>
    </row>
    <row r="97" spans="1:46" customFormat="1" ht="30" customHeight="1">
      <c r="A97" s="362">
        <v>84</v>
      </c>
      <c r="B97" s="706" t="str">
        <f>IF(基本情報入力シート!C122="","",基本情報入力シート!C122)</f>
        <v/>
      </c>
      <c r="C97" s="706"/>
      <c r="D97" s="706"/>
      <c r="E97" s="706"/>
      <c r="F97" s="706"/>
      <c r="G97" s="706"/>
      <c r="H97" s="706"/>
      <c r="I97" s="706"/>
      <c r="J97" s="363" t="str">
        <f>IF(基本情報入力シート!M122="","",基本情報入力シート!M122)</f>
        <v/>
      </c>
      <c r="K97" s="364" t="str">
        <f>IF(基本情報入力シート!R122="","",基本情報入力シート!R122)</f>
        <v/>
      </c>
      <c r="L97" s="364" t="str">
        <f>IF(基本情報入力シート!W122="","",基本情報入力シート!W122)</f>
        <v/>
      </c>
      <c r="M97" s="363" t="str">
        <f>IF(基本情報入力シート!X122="","",基本情報入力シート!X122)</f>
        <v/>
      </c>
      <c r="N97" s="365" t="str">
        <f>IF(基本情報入力シート!Y122="","",基本情報入力シート!Y122)</f>
        <v/>
      </c>
      <c r="O97" s="366"/>
      <c r="P97" s="379"/>
      <c r="Q97" s="707"/>
      <c r="R97" s="707"/>
      <c r="S97" s="368" t="e">
        <v>#N/A</v>
      </c>
      <c r="T97" s="377"/>
      <c r="U97" s="370" t="e">
        <v>#N/A</v>
      </c>
      <c r="V97" s="369"/>
      <c r="W97" s="708"/>
      <c r="X97" s="708"/>
      <c r="Y97" s="367"/>
      <c r="Z97" s="372"/>
      <c r="AA97" s="373" t="e">
        <v>#N/A</v>
      </c>
      <c r="AB97" s="374"/>
      <c r="AC97" s="709" t="e">
        <v>#N/A</v>
      </c>
      <c r="AD97" s="709"/>
      <c r="AE97" s="375"/>
      <c r="AF97" s="376"/>
      <c r="AG97" s="356" t="e">
        <v>#N/A</v>
      </c>
      <c r="AH97" s="357" t="e">
        <v>#N/A</v>
      </c>
      <c r="AI97" s="358" t="e">
        <f t="shared" si="4"/>
        <v>#N/A</v>
      </c>
      <c r="AJ97" s="359" t="str">
        <f t="shared" si="5"/>
        <v/>
      </c>
      <c r="AK97" s="360"/>
      <c r="AL97" s="360"/>
      <c r="AM97" s="316"/>
      <c r="AN97" s="316"/>
      <c r="AO97" s="316"/>
      <c r="AP97" s="316"/>
      <c r="AQ97" s="316"/>
      <c r="AR97" s="316"/>
      <c r="AS97" s="316"/>
      <c r="AT97" s="316"/>
    </row>
    <row r="98" spans="1:46" customFormat="1" ht="30" customHeight="1">
      <c r="A98" s="362">
        <v>85</v>
      </c>
      <c r="B98" s="706" t="str">
        <f>IF(基本情報入力シート!C123="","",基本情報入力シート!C123)</f>
        <v/>
      </c>
      <c r="C98" s="706"/>
      <c r="D98" s="706"/>
      <c r="E98" s="706"/>
      <c r="F98" s="706"/>
      <c r="G98" s="706"/>
      <c r="H98" s="706"/>
      <c r="I98" s="706"/>
      <c r="J98" s="363" t="str">
        <f>IF(基本情報入力シート!M123="","",基本情報入力シート!M123)</f>
        <v/>
      </c>
      <c r="K98" s="364" t="str">
        <f>IF(基本情報入力シート!R123="","",基本情報入力シート!R123)</f>
        <v/>
      </c>
      <c r="L98" s="364" t="str">
        <f>IF(基本情報入力シート!W123="","",基本情報入力シート!W123)</f>
        <v/>
      </c>
      <c r="M98" s="363" t="str">
        <f>IF(基本情報入力シート!X123="","",基本情報入力シート!X123)</f>
        <v/>
      </c>
      <c r="N98" s="365" t="str">
        <f>IF(基本情報入力シート!Y123="","",基本情報入力シート!Y123)</f>
        <v/>
      </c>
      <c r="O98" s="366"/>
      <c r="P98" s="379"/>
      <c r="Q98" s="707"/>
      <c r="R98" s="707"/>
      <c r="S98" s="368" t="e">
        <v>#N/A</v>
      </c>
      <c r="T98" s="377"/>
      <c r="U98" s="370" t="e">
        <v>#N/A</v>
      </c>
      <c r="V98" s="369"/>
      <c r="W98" s="708"/>
      <c r="X98" s="708"/>
      <c r="Y98" s="367"/>
      <c r="Z98" s="372"/>
      <c r="AA98" s="373" t="e">
        <v>#N/A</v>
      </c>
      <c r="AB98" s="374"/>
      <c r="AC98" s="709" t="e">
        <v>#N/A</v>
      </c>
      <c r="AD98" s="709"/>
      <c r="AE98" s="375"/>
      <c r="AF98" s="376"/>
      <c r="AG98" s="356" t="e">
        <v>#N/A</v>
      </c>
      <c r="AH98" s="357" t="e">
        <v>#N/A</v>
      </c>
      <c r="AI98" s="358" t="e">
        <f t="shared" si="4"/>
        <v>#N/A</v>
      </c>
      <c r="AJ98" s="359" t="str">
        <f t="shared" si="5"/>
        <v/>
      </c>
      <c r="AK98" s="360"/>
      <c r="AL98" s="360"/>
      <c r="AM98" s="316"/>
      <c r="AN98" s="316"/>
      <c r="AO98" s="316"/>
      <c r="AP98" s="316"/>
      <c r="AQ98" s="316"/>
      <c r="AR98" s="316"/>
      <c r="AS98" s="316"/>
      <c r="AT98" s="316"/>
    </row>
    <row r="99" spans="1:46" customFormat="1" ht="30" customHeight="1">
      <c r="A99" s="362">
        <v>86</v>
      </c>
      <c r="B99" s="706" t="str">
        <f>IF(基本情報入力シート!C124="","",基本情報入力シート!C124)</f>
        <v/>
      </c>
      <c r="C99" s="706"/>
      <c r="D99" s="706"/>
      <c r="E99" s="706"/>
      <c r="F99" s="706"/>
      <c r="G99" s="706"/>
      <c r="H99" s="706"/>
      <c r="I99" s="706"/>
      <c r="J99" s="363" t="str">
        <f>IF(基本情報入力シート!M124="","",基本情報入力シート!M124)</f>
        <v/>
      </c>
      <c r="K99" s="364" t="str">
        <f>IF(基本情報入力シート!R124="","",基本情報入力シート!R124)</f>
        <v/>
      </c>
      <c r="L99" s="364" t="str">
        <f>IF(基本情報入力シート!W124="","",基本情報入力シート!W124)</f>
        <v/>
      </c>
      <c r="M99" s="363" t="str">
        <f>IF(基本情報入力シート!X124="","",基本情報入力シート!X124)</f>
        <v/>
      </c>
      <c r="N99" s="365" t="str">
        <f>IF(基本情報入力シート!Y124="","",基本情報入力シート!Y124)</f>
        <v/>
      </c>
      <c r="O99" s="366"/>
      <c r="P99" s="379"/>
      <c r="Q99" s="707"/>
      <c r="R99" s="707"/>
      <c r="S99" s="368" t="e">
        <v>#N/A</v>
      </c>
      <c r="T99" s="377"/>
      <c r="U99" s="370" t="e">
        <v>#N/A</v>
      </c>
      <c r="V99" s="369"/>
      <c r="W99" s="708"/>
      <c r="X99" s="708"/>
      <c r="Y99" s="367"/>
      <c r="Z99" s="372"/>
      <c r="AA99" s="373" t="e">
        <v>#N/A</v>
      </c>
      <c r="AB99" s="374"/>
      <c r="AC99" s="709" t="e">
        <v>#N/A</v>
      </c>
      <c r="AD99" s="709"/>
      <c r="AE99" s="375"/>
      <c r="AF99" s="376"/>
      <c r="AG99" s="356" t="e">
        <v>#N/A</v>
      </c>
      <c r="AH99" s="357" t="e">
        <v>#N/A</v>
      </c>
      <c r="AI99" s="358" t="e">
        <f t="shared" si="4"/>
        <v>#N/A</v>
      </c>
      <c r="AJ99" s="359" t="str">
        <f t="shared" si="5"/>
        <v/>
      </c>
      <c r="AK99" s="360"/>
      <c r="AL99" s="360"/>
      <c r="AM99" s="316"/>
      <c r="AN99" s="316"/>
      <c r="AO99" s="316"/>
      <c r="AP99" s="316"/>
      <c r="AQ99" s="316"/>
      <c r="AR99" s="316"/>
      <c r="AS99" s="316"/>
      <c r="AT99" s="316"/>
    </row>
    <row r="100" spans="1:46" customFormat="1" ht="30" customHeight="1">
      <c r="A100" s="362">
        <v>87</v>
      </c>
      <c r="B100" s="706" t="str">
        <f>IF(基本情報入力シート!C125="","",基本情報入力シート!C125)</f>
        <v/>
      </c>
      <c r="C100" s="706"/>
      <c r="D100" s="706"/>
      <c r="E100" s="706"/>
      <c r="F100" s="706"/>
      <c r="G100" s="706"/>
      <c r="H100" s="706"/>
      <c r="I100" s="706"/>
      <c r="J100" s="363" t="str">
        <f>IF(基本情報入力シート!M125="","",基本情報入力シート!M125)</f>
        <v/>
      </c>
      <c r="K100" s="364" t="str">
        <f>IF(基本情報入力シート!R125="","",基本情報入力シート!R125)</f>
        <v/>
      </c>
      <c r="L100" s="364" t="str">
        <f>IF(基本情報入力シート!W125="","",基本情報入力シート!W125)</f>
        <v/>
      </c>
      <c r="M100" s="363" t="str">
        <f>IF(基本情報入力シート!X125="","",基本情報入力シート!X125)</f>
        <v/>
      </c>
      <c r="N100" s="365" t="str">
        <f>IF(基本情報入力シート!Y125="","",基本情報入力シート!Y125)</f>
        <v/>
      </c>
      <c r="O100" s="366"/>
      <c r="P100" s="379"/>
      <c r="Q100" s="707"/>
      <c r="R100" s="707"/>
      <c r="S100" s="368" t="e">
        <v>#N/A</v>
      </c>
      <c r="T100" s="377"/>
      <c r="U100" s="370" t="e">
        <v>#N/A</v>
      </c>
      <c r="V100" s="369"/>
      <c r="W100" s="708"/>
      <c r="X100" s="708"/>
      <c r="Y100" s="367"/>
      <c r="Z100" s="372"/>
      <c r="AA100" s="373" t="e">
        <v>#N/A</v>
      </c>
      <c r="AB100" s="374"/>
      <c r="AC100" s="709" t="e">
        <v>#N/A</v>
      </c>
      <c r="AD100" s="709"/>
      <c r="AE100" s="375"/>
      <c r="AF100" s="376"/>
      <c r="AG100" s="356" t="e">
        <v>#N/A</v>
      </c>
      <c r="AH100" s="357" t="e">
        <v>#N/A</v>
      </c>
      <c r="AI100" s="358" t="e">
        <f t="shared" si="4"/>
        <v>#N/A</v>
      </c>
      <c r="AJ100" s="359" t="str">
        <f t="shared" si="5"/>
        <v/>
      </c>
      <c r="AK100" s="360"/>
      <c r="AL100" s="360"/>
      <c r="AM100" s="316"/>
      <c r="AN100" s="316"/>
      <c r="AO100" s="316"/>
      <c r="AP100" s="316"/>
      <c r="AQ100" s="316"/>
      <c r="AR100" s="316"/>
      <c r="AS100" s="316"/>
      <c r="AT100" s="316"/>
    </row>
    <row r="101" spans="1:46" customFormat="1" ht="30" customHeight="1">
      <c r="A101" s="362">
        <v>88</v>
      </c>
      <c r="B101" s="706" t="str">
        <f>IF(基本情報入力シート!C126="","",基本情報入力シート!C126)</f>
        <v/>
      </c>
      <c r="C101" s="706"/>
      <c r="D101" s="706"/>
      <c r="E101" s="706"/>
      <c r="F101" s="706"/>
      <c r="G101" s="706"/>
      <c r="H101" s="706"/>
      <c r="I101" s="706"/>
      <c r="J101" s="363" t="str">
        <f>IF(基本情報入力シート!M126="","",基本情報入力シート!M126)</f>
        <v/>
      </c>
      <c r="K101" s="364" t="str">
        <f>IF(基本情報入力シート!R126="","",基本情報入力シート!R126)</f>
        <v/>
      </c>
      <c r="L101" s="364" t="str">
        <f>IF(基本情報入力シート!W126="","",基本情報入力シート!W126)</f>
        <v/>
      </c>
      <c r="M101" s="363" t="str">
        <f>IF(基本情報入力シート!X126="","",基本情報入力シート!X126)</f>
        <v/>
      </c>
      <c r="N101" s="365" t="str">
        <f>IF(基本情報入力シート!Y126="","",基本情報入力シート!Y126)</f>
        <v/>
      </c>
      <c r="O101" s="366"/>
      <c r="P101" s="379"/>
      <c r="Q101" s="707"/>
      <c r="R101" s="707"/>
      <c r="S101" s="368" t="e">
        <v>#N/A</v>
      </c>
      <c r="T101" s="377"/>
      <c r="U101" s="370" t="e">
        <v>#N/A</v>
      </c>
      <c r="V101" s="369"/>
      <c r="W101" s="708"/>
      <c r="X101" s="708"/>
      <c r="Y101" s="367"/>
      <c r="Z101" s="372"/>
      <c r="AA101" s="373" t="e">
        <v>#N/A</v>
      </c>
      <c r="AB101" s="374"/>
      <c r="AC101" s="709" t="e">
        <v>#N/A</v>
      </c>
      <c r="AD101" s="709"/>
      <c r="AE101" s="375"/>
      <c r="AF101" s="376"/>
      <c r="AG101" s="356" t="e">
        <v>#N/A</v>
      </c>
      <c r="AH101" s="357" t="e">
        <v>#N/A</v>
      </c>
      <c r="AI101" s="358" t="e">
        <f t="shared" si="4"/>
        <v>#N/A</v>
      </c>
      <c r="AJ101" s="359" t="str">
        <f t="shared" si="5"/>
        <v/>
      </c>
      <c r="AK101" s="360"/>
      <c r="AL101" s="360"/>
      <c r="AM101" s="316"/>
      <c r="AN101" s="316"/>
      <c r="AO101" s="316"/>
      <c r="AP101" s="316"/>
      <c r="AQ101" s="316"/>
      <c r="AR101" s="316"/>
      <c r="AS101" s="316"/>
      <c r="AT101" s="316"/>
    </row>
    <row r="102" spans="1:46" customFormat="1" ht="30" customHeight="1">
      <c r="A102" s="362">
        <v>89</v>
      </c>
      <c r="B102" s="706" t="str">
        <f>IF(基本情報入力シート!C127="","",基本情報入力シート!C127)</f>
        <v/>
      </c>
      <c r="C102" s="706"/>
      <c r="D102" s="706"/>
      <c r="E102" s="706"/>
      <c r="F102" s="706"/>
      <c r="G102" s="706"/>
      <c r="H102" s="706"/>
      <c r="I102" s="706"/>
      <c r="J102" s="363" t="str">
        <f>IF(基本情報入力シート!M127="","",基本情報入力シート!M127)</f>
        <v/>
      </c>
      <c r="K102" s="364" t="str">
        <f>IF(基本情報入力シート!R127="","",基本情報入力シート!R127)</f>
        <v/>
      </c>
      <c r="L102" s="364" t="str">
        <f>IF(基本情報入力シート!W127="","",基本情報入力シート!W127)</f>
        <v/>
      </c>
      <c r="M102" s="363" t="str">
        <f>IF(基本情報入力シート!X127="","",基本情報入力シート!X127)</f>
        <v/>
      </c>
      <c r="N102" s="365" t="str">
        <f>IF(基本情報入力シート!Y127="","",基本情報入力シート!Y127)</f>
        <v/>
      </c>
      <c r="O102" s="366"/>
      <c r="P102" s="379"/>
      <c r="Q102" s="707"/>
      <c r="R102" s="707"/>
      <c r="S102" s="368" t="e">
        <v>#N/A</v>
      </c>
      <c r="T102" s="377"/>
      <c r="U102" s="370" t="e">
        <v>#N/A</v>
      </c>
      <c r="V102" s="369"/>
      <c r="W102" s="708"/>
      <c r="X102" s="708"/>
      <c r="Y102" s="367"/>
      <c r="Z102" s="372"/>
      <c r="AA102" s="373" t="e">
        <v>#N/A</v>
      </c>
      <c r="AB102" s="374"/>
      <c r="AC102" s="709" t="e">
        <v>#N/A</v>
      </c>
      <c r="AD102" s="709"/>
      <c r="AE102" s="375"/>
      <c r="AF102" s="376"/>
      <c r="AG102" s="356" t="e">
        <v>#N/A</v>
      </c>
      <c r="AH102" s="357" t="e">
        <v>#N/A</v>
      </c>
      <c r="AI102" s="358" t="e">
        <f t="shared" si="4"/>
        <v>#N/A</v>
      </c>
      <c r="AJ102" s="359" t="str">
        <f t="shared" si="5"/>
        <v/>
      </c>
      <c r="AK102" s="360"/>
      <c r="AL102" s="360"/>
      <c r="AM102" s="316"/>
      <c r="AN102" s="316"/>
      <c r="AO102" s="316"/>
      <c r="AP102" s="316"/>
      <c r="AQ102" s="316"/>
      <c r="AR102" s="316"/>
      <c r="AS102" s="316"/>
      <c r="AT102" s="316"/>
    </row>
    <row r="103" spans="1:46" customFormat="1" ht="30" customHeight="1">
      <c r="A103" s="362">
        <v>90</v>
      </c>
      <c r="B103" s="706" t="str">
        <f>IF(基本情報入力シート!C128="","",基本情報入力シート!C128)</f>
        <v/>
      </c>
      <c r="C103" s="706"/>
      <c r="D103" s="706"/>
      <c r="E103" s="706"/>
      <c r="F103" s="706"/>
      <c r="G103" s="706"/>
      <c r="H103" s="706"/>
      <c r="I103" s="706"/>
      <c r="J103" s="363" t="str">
        <f>IF(基本情報入力シート!M128="","",基本情報入力シート!M128)</f>
        <v/>
      </c>
      <c r="K103" s="364" t="str">
        <f>IF(基本情報入力シート!R128="","",基本情報入力シート!R128)</f>
        <v/>
      </c>
      <c r="L103" s="364" t="str">
        <f>IF(基本情報入力シート!W128="","",基本情報入力シート!W128)</f>
        <v/>
      </c>
      <c r="M103" s="363" t="str">
        <f>IF(基本情報入力シート!X128="","",基本情報入力シート!X128)</f>
        <v/>
      </c>
      <c r="N103" s="365" t="str">
        <f>IF(基本情報入力シート!Y128="","",基本情報入力シート!Y128)</f>
        <v/>
      </c>
      <c r="O103" s="366"/>
      <c r="P103" s="379"/>
      <c r="Q103" s="707"/>
      <c r="R103" s="707"/>
      <c r="S103" s="368" t="e">
        <v>#N/A</v>
      </c>
      <c r="T103" s="377"/>
      <c r="U103" s="370" t="e">
        <v>#N/A</v>
      </c>
      <c r="V103" s="369"/>
      <c r="W103" s="708"/>
      <c r="X103" s="708"/>
      <c r="Y103" s="367"/>
      <c r="Z103" s="372"/>
      <c r="AA103" s="373" t="e">
        <v>#N/A</v>
      </c>
      <c r="AB103" s="374"/>
      <c r="AC103" s="709" t="e">
        <v>#N/A</v>
      </c>
      <c r="AD103" s="709"/>
      <c r="AE103" s="375"/>
      <c r="AF103" s="376"/>
      <c r="AG103" s="356" t="e">
        <v>#N/A</v>
      </c>
      <c r="AH103" s="357" t="e">
        <v>#N/A</v>
      </c>
      <c r="AI103" s="358" t="e">
        <f t="shared" si="4"/>
        <v>#N/A</v>
      </c>
      <c r="AJ103" s="359" t="str">
        <f t="shared" si="5"/>
        <v/>
      </c>
      <c r="AK103" s="360"/>
      <c r="AL103" s="360"/>
      <c r="AM103" s="316"/>
      <c r="AN103" s="316"/>
      <c r="AO103" s="316"/>
      <c r="AP103" s="316"/>
      <c r="AQ103" s="316"/>
      <c r="AR103" s="316"/>
      <c r="AS103" s="316"/>
      <c r="AT103" s="316"/>
    </row>
    <row r="104" spans="1:46" customFormat="1" ht="30" customHeight="1">
      <c r="A104" s="362">
        <v>91</v>
      </c>
      <c r="B104" s="706" t="str">
        <f>IF(基本情報入力シート!C129="","",基本情報入力シート!C129)</f>
        <v/>
      </c>
      <c r="C104" s="706"/>
      <c r="D104" s="706"/>
      <c r="E104" s="706"/>
      <c r="F104" s="706"/>
      <c r="G104" s="706"/>
      <c r="H104" s="706"/>
      <c r="I104" s="706"/>
      <c r="J104" s="363" t="str">
        <f>IF(基本情報入力シート!M129="","",基本情報入力シート!M129)</f>
        <v/>
      </c>
      <c r="K104" s="364" t="str">
        <f>IF(基本情報入力シート!R129="","",基本情報入力シート!R129)</f>
        <v/>
      </c>
      <c r="L104" s="364" t="str">
        <f>IF(基本情報入力シート!W129="","",基本情報入力シート!W129)</f>
        <v/>
      </c>
      <c r="M104" s="363" t="str">
        <f>IF(基本情報入力シート!X129="","",基本情報入力シート!X129)</f>
        <v/>
      </c>
      <c r="N104" s="365" t="str">
        <f>IF(基本情報入力シート!Y129="","",基本情報入力シート!Y129)</f>
        <v/>
      </c>
      <c r="O104" s="366"/>
      <c r="P104" s="379"/>
      <c r="Q104" s="707"/>
      <c r="R104" s="707"/>
      <c r="S104" s="368" t="e">
        <v>#N/A</v>
      </c>
      <c r="T104" s="377"/>
      <c r="U104" s="370" t="e">
        <v>#N/A</v>
      </c>
      <c r="V104" s="369"/>
      <c r="W104" s="708"/>
      <c r="X104" s="708"/>
      <c r="Y104" s="367"/>
      <c r="Z104" s="372"/>
      <c r="AA104" s="373" t="e">
        <v>#N/A</v>
      </c>
      <c r="AB104" s="374"/>
      <c r="AC104" s="709" t="e">
        <v>#N/A</v>
      </c>
      <c r="AD104" s="709"/>
      <c r="AE104" s="375"/>
      <c r="AF104" s="376"/>
      <c r="AG104" s="356" t="e">
        <v>#N/A</v>
      </c>
      <c r="AH104" s="357" t="e">
        <v>#N/A</v>
      </c>
      <c r="AI104" s="358" t="e">
        <f t="shared" si="4"/>
        <v>#N/A</v>
      </c>
      <c r="AJ104" s="359" t="str">
        <f t="shared" si="5"/>
        <v/>
      </c>
      <c r="AK104" s="360"/>
      <c r="AL104" s="360"/>
      <c r="AM104" s="316"/>
      <c r="AN104" s="316"/>
      <c r="AO104" s="316"/>
      <c r="AP104" s="316"/>
      <c r="AQ104" s="316"/>
      <c r="AR104" s="316"/>
      <c r="AS104" s="316"/>
      <c r="AT104" s="316"/>
    </row>
    <row r="105" spans="1:46" customFormat="1" ht="30" customHeight="1">
      <c r="A105" s="362">
        <v>92</v>
      </c>
      <c r="B105" s="706" t="str">
        <f>IF(基本情報入力シート!C130="","",基本情報入力シート!C130)</f>
        <v/>
      </c>
      <c r="C105" s="706"/>
      <c r="D105" s="706"/>
      <c r="E105" s="706"/>
      <c r="F105" s="706"/>
      <c r="G105" s="706"/>
      <c r="H105" s="706"/>
      <c r="I105" s="706"/>
      <c r="J105" s="363" t="str">
        <f>IF(基本情報入力シート!M130="","",基本情報入力シート!M130)</f>
        <v/>
      </c>
      <c r="K105" s="364" t="str">
        <f>IF(基本情報入力シート!R130="","",基本情報入力シート!R130)</f>
        <v/>
      </c>
      <c r="L105" s="364" t="str">
        <f>IF(基本情報入力シート!W130="","",基本情報入力シート!W130)</f>
        <v/>
      </c>
      <c r="M105" s="363" t="str">
        <f>IF(基本情報入力シート!X130="","",基本情報入力シート!X130)</f>
        <v/>
      </c>
      <c r="N105" s="365" t="str">
        <f>IF(基本情報入力シート!Y130="","",基本情報入力シート!Y130)</f>
        <v/>
      </c>
      <c r="O105" s="366"/>
      <c r="P105" s="379"/>
      <c r="Q105" s="707"/>
      <c r="R105" s="707"/>
      <c r="S105" s="368" t="e">
        <v>#N/A</v>
      </c>
      <c r="T105" s="377"/>
      <c r="U105" s="370" t="e">
        <v>#N/A</v>
      </c>
      <c r="V105" s="369"/>
      <c r="W105" s="708"/>
      <c r="X105" s="708"/>
      <c r="Y105" s="367"/>
      <c r="Z105" s="372"/>
      <c r="AA105" s="373" t="e">
        <v>#N/A</v>
      </c>
      <c r="AB105" s="374"/>
      <c r="AC105" s="709" t="e">
        <v>#N/A</v>
      </c>
      <c r="AD105" s="709"/>
      <c r="AE105" s="375"/>
      <c r="AF105" s="376"/>
      <c r="AG105" s="356" t="e">
        <v>#N/A</v>
      </c>
      <c r="AH105" s="357" t="e">
        <v>#N/A</v>
      </c>
      <c r="AI105" s="358" t="e">
        <f t="shared" si="4"/>
        <v>#N/A</v>
      </c>
      <c r="AJ105" s="359" t="str">
        <f t="shared" si="5"/>
        <v/>
      </c>
      <c r="AK105" s="360"/>
      <c r="AL105" s="360"/>
      <c r="AM105" s="316"/>
      <c r="AN105" s="316"/>
      <c r="AO105" s="316"/>
      <c r="AP105" s="316"/>
      <c r="AQ105" s="316"/>
      <c r="AR105" s="316"/>
      <c r="AS105" s="316"/>
      <c r="AT105" s="316"/>
    </row>
    <row r="106" spans="1:46" customFormat="1" ht="30" customHeight="1">
      <c r="A106" s="362">
        <v>93</v>
      </c>
      <c r="B106" s="706" t="str">
        <f>IF(基本情報入力シート!C131="","",基本情報入力シート!C131)</f>
        <v/>
      </c>
      <c r="C106" s="706"/>
      <c r="D106" s="706"/>
      <c r="E106" s="706"/>
      <c r="F106" s="706"/>
      <c r="G106" s="706"/>
      <c r="H106" s="706"/>
      <c r="I106" s="706"/>
      <c r="J106" s="363" t="str">
        <f>IF(基本情報入力シート!M131="","",基本情報入力シート!M131)</f>
        <v/>
      </c>
      <c r="K106" s="364" t="str">
        <f>IF(基本情報入力シート!R131="","",基本情報入力シート!R131)</f>
        <v/>
      </c>
      <c r="L106" s="364" t="str">
        <f>IF(基本情報入力シート!W131="","",基本情報入力シート!W131)</f>
        <v/>
      </c>
      <c r="M106" s="363" t="str">
        <f>IF(基本情報入力シート!X131="","",基本情報入力シート!X131)</f>
        <v/>
      </c>
      <c r="N106" s="365" t="str">
        <f>IF(基本情報入力シート!Y131="","",基本情報入力シート!Y131)</f>
        <v/>
      </c>
      <c r="O106" s="366"/>
      <c r="P106" s="379"/>
      <c r="Q106" s="707"/>
      <c r="R106" s="707"/>
      <c r="S106" s="368" t="e">
        <v>#N/A</v>
      </c>
      <c r="T106" s="377"/>
      <c r="U106" s="370" t="e">
        <v>#N/A</v>
      </c>
      <c r="V106" s="369"/>
      <c r="W106" s="708"/>
      <c r="X106" s="708"/>
      <c r="Y106" s="367"/>
      <c r="Z106" s="372"/>
      <c r="AA106" s="373" t="e">
        <v>#N/A</v>
      </c>
      <c r="AB106" s="374"/>
      <c r="AC106" s="709" t="e">
        <v>#N/A</v>
      </c>
      <c r="AD106" s="709"/>
      <c r="AE106" s="375"/>
      <c r="AF106" s="376"/>
      <c r="AG106" s="356" t="e">
        <v>#N/A</v>
      </c>
      <c r="AH106" s="357" t="e">
        <v>#N/A</v>
      </c>
      <c r="AI106" s="358" t="e">
        <f t="shared" si="4"/>
        <v>#N/A</v>
      </c>
      <c r="AJ106" s="359" t="str">
        <f t="shared" si="5"/>
        <v/>
      </c>
      <c r="AK106" s="360"/>
      <c r="AL106" s="360"/>
      <c r="AM106" s="316"/>
      <c r="AN106" s="316"/>
      <c r="AO106" s="316"/>
      <c r="AP106" s="316"/>
      <c r="AQ106" s="316"/>
      <c r="AR106" s="316"/>
      <c r="AS106" s="316"/>
      <c r="AT106" s="316"/>
    </row>
    <row r="107" spans="1:46" customFormat="1" ht="30" customHeight="1">
      <c r="A107" s="362">
        <v>94</v>
      </c>
      <c r="B107" s="706" t="str">
        <f>IF(基本情報入力シート!C132="","",基本情報入力シート!C132)</f>
        <v/>
      </c>
      <c r="C107" s="706"/>
      <c r="D107" s="706"/>
      <c r="E107" s="706"/>
      <c r="F107" s="706"/>
      <c r="G107" s="706"/>
      <c r="H107" s="706"/>
      <c r="I107" s="706"/>
      <c r="J107" s="363" t="str">
        <f>IF(基本情報入力シート!M132="","",基本情報入力シート!M132)</f>
        <v/>
      </c>
      <c r="K107" s="364" t="str">
        <f>IF(基本情報入力シート!R132="","",基本情報入力シート!R132)</f>
        <v/>
      </c>
      <c r="L107" s="364" t="str">
        <f>IF(基本情報入力シート!W132="","",基本情報入力シート!W132)</f>
        <v/>
      </c>
      <c r="M107" s="363" t="str">
        <f>IF(基本情報入力シート!X132="","",基本情報入力シート!X132)</f>
        <v/>
      </c>
      <c r="N107" s="365" t="str">
        <f>IF(基本情報入力シート!Y132="","",基本情報入力シート!Y132)</f>
        <v/>
      </c>
      <c r="O107" s="366"/>
      <c r="P107" s="379"/>
      <c r="Q107" s="707"/>
      <c r="R107" s="707"/>
      <c r="S107" s="368" t="e">
        <v>#N/A</v>
      </c>
      <c r="T107" s="377"/>
      <c r="U107" s="370" t="e">
        <v>#N/A</v>
      </c>
      <c r="V107" s="369"/>
      <c r="W107" s="708"/>
      <c r="X107" s="708"/>
      <c r="Y107" s="367"/>
      <c r="Z107" s="372"/>
      <c r="AA107" s="373" t="e">
        <v>#N/A</v>
      </c>
      <c r="AB107" s="374"/>
      <c r="AC107" s="709" t="e">
        <v>#N/A</v>
      </c>
      <c r="AD107" s="709"/>
      <c r="AE107" s="375"/>
      <c r="AF107" s="376"/>
      <c r="AG107" s="356" t="e">
        <v>#N/A</v>
      </c>
      <c r="AH107" s="357" t="e">
        <v>#N/A</v>
      </c>
      <c r="AI107" s="358" t="e">
        <f t="shared" si="4"/>
        <v>#N/A</v>
      </c>
      <c r="AJ107" s="359" t="str">
        <f t="shared" si="5"/>
        <v/>
      </c>
      <c r="AK107" s="360"/>
      <c r="AL107" s="360"/>
      <c r="AM107" s="316"/>
      <c r="AN107" s="316"/>
      <c r="AO107" s="316"/>
      <c r="AP107" s="316"/>
      <c r="AQ107" s="316"/>
      <c r="AR107" s="316"/>
      <c r="AS107" s="316"/>
      <c r="AT107" s="316"/>
    </row>
    <row r="108" spans="1:46" customFormat="1" ht="30" customHeight="1">
      <c r="A108" s="362">
        <v>95</v>
      </c>
      <c r="B108" s="706" t="str">
        <f>IF(基本情報入力シート!C133="","",基本情報入力シート!C133)</f>
        <v/>
      </c>
      <c r="C108" s="706"/>
      <c r="D108" s="706"/>
      <c r="E108" s="706"/>
      <c r="F108" s="706"/>
      <c r="G108" s="706"/>
      <c r="H108" s="706"/>
      <c r="I108" s="706"/>
      <c r="J108" s="363" t="str">
        <f>IF(基本情報入力シート!M133="","",基本情報入力シート!M133)</f>
        <v/>
      </c>
      <c r="K108" s="364" t="str">
        <f>IF(基本情報入力シート!R133="","",基本情報入力シート!R133)</f>
        <v/>
      </c>
      <c r="L108" s="364" t="str">
        <f>IF(基本情報入力シート!W133="","",基本情報入力シート!W133)</f>
        <v/>
      </c>
      <c r="M108" s="363" t="str">
        <f>IF(基本情報入力シート!X133="","",基本情報入力シート!X133)</f>
        <v/>
      </c>
      <c r="N108" s="365" t="str">
        <f>IF(基本情報入力シート!Y133="","",基本情報入力シート!Y133)</f>
        <v/>
      </c>
      <c r="O108" s="366"/>
      <c r="P108" s="379"/>
      <c r="Q108" s="707"/>
      <c r="R108" s="707"/>
      <c r="S108" s="368" t="e">
        <v>#N/A</v>
      </c>
      <c r="T108" s="377"/>
      <c r="U108" s="370" t="e">
        <v>#N/A</v>
      </c>
      <c r="V108" s="369"/>
      <c r="W108" s="708"/>
      <c r="X108" s="708"/>
      <c r="Y108" s="367"/>
      <c r="Z108" s="372"/>
      <c r="AA108" s="373" t="e">
        <v>#N/A</v>
      </c>
      <c r="AB108" s="374"/>
      <c r="AC108" s="709" t="e">
        <v>#N/A</v>
      </c>
      <c r="AD108" s="709"/>
      <c r="AE108" s="375"/>
      <c r="AF108" s="376"/>
      <c r="AG108" s="356" t="e">
        <v>#N/A</v>
      </c>
      <c r="AH108" s="357" t="e">
        <v>#N/A</v>
      </c>
      <c r="AI108" s="358" t="e">
        <f t="shared" si="4"/>
        <v>#N/A</v>
      </c>
      <c r="AJ108" s="359" t="str">
        <f t="shared" si="5"/>
        <v/>
      </c>
      <c r="AK108" s="360"/>
      <c r="AL108" s="360"/>
      <c r="AM108" s="316"/>
      <c r="AN108" s="316"/>
      <c r="AO108" s="316"/>
      <c r="AP108" s="316"/>
      <c r="AQ108" s="316"/>
      <c r="AR108" s="316"/>
      <c r="AS108" s="316"/>
      <c r="AT108" s="316"/>
    </row>
    <row r="109" spans="1:46" customFormat="1" ht="30" customHeight="1">
      <c r="A109" s="362">
        <v>96</v>
      </c>
      <c r="B109" s="706" t="str">
        <f>IF(基本情報入力シート!C134="","",基本情報入力シート!C134)</f>
        <v/>
      </c>
      <c r="C109" s="706"/>
      <c r="D109" s="706"/>
      <c r="E109" s="706"/>
      <c r="F109" s="706"/>
      <c r="G109" s="706"/>
      <c r="H109" s="706"/>
      <c r="I109" s="706"/>
      <c r="J109" s="363" t="str">
        <f>IF(基本情報入力シート!M134="","",基本情報入力シート!M134)</f>
        <v/>
      </c>
      <c r="K109" s="364" t="str">
        <f>IF(基本情報入力シート!R134="","",基本情報入力シート!R134)</f>
        <v/>
      </c>
      <c r="L109" s="364" t="str">
        <f>IF(基本情報入力シート!W134="","",基本情報入力シート!W134)</f>
        <v/>
      </c>
      <c r="M109" s="363" t="str">
        <f>IF(基本情報入力シート!X134="","",基本情報入力シート!X134)</f>
        <v/>
      </c>
      <c r="N109" s="365" t="str">
        <f>IF(基本情報入力シート!Y134="","",基本情報入力シート!Y134)</f>
        <v/>
      </c>
      <c r="O109" s="366"/>
      <c r="P109" s="379"/>
      <c r="Q109" s="707"/>
      <c r="R109" s="707"/>
      <c r="S109" s="368" t="e">
        <v>#N/A</v>
      </c>
      <c r="T109" s="377"/>
      <c r="U109" s="370" t="e">
        <v>#N/A</v>
      </c>
      <c r="V109" s="369"/>
      <c r="W109" s="708"/>
      <c r="X109" s="708"/>
      <c r="Y109" s="367"/>
      <c r="Z109" s="372"/>
      <c r="AA109" s="373" t="e">
        <v>#N/A</v>
      </c>
      <c r="AB109" s="374"/>
      <c r="AC109" s="709" t="e">
        <v>#N/A</v>
      </c>
      <c r="AD109" s="709"/>
      <c r="AE109" s="375"/>
      <c r="AF109" s="376"/>
      <c r="AG109" s="356" t="e">
        <v>#N/A</v>
      </c>
      <c r="AH109" s="357" t="e">
        <v>#N/A</v>
      </c>
      <c r="AI109" s="358" t="e">
        <f t="shared" si="4"/>
        <v>#N/A</v>
      </c>
      <c r="AJ109" s="359" t="str">
        <f t="shared" si="5"/>
        <v/>
      </c>
      <c r="AK109" s="360"/>
      <c r="AL109" s="360"/>
      <c r="AM109" s="316"/>
      <c r="AN109" s="316"/>
      <c r="AO109" s="316"/>
      <c r="AP109" s="316"/>
      <c r="AQ109" s="316"/>
      <c r="AR109" s="316"/>
      <c r="AS109" s="316"/>
      <c r="AT109" s="316"/>
    </row>
    <row r="110" spans="1:46" customFormat="1" ht="30" customHeight="1">
      <c r="A110" s="362">
        <v>97</v>
      </c>
      <c r="B110" s="706" t="str">
        <f>IF(基本情報入力シート!C135="","",基本情報入力シート!C135)</f>
        <v/>
      </c>
      <c r="C110" s="706"/>
      <c r="D110" s="706"/>
      <c r="E110" s="706"/>
      <c r="F110" s="706"/>
      <c r="G110" s="706"/>
      <c r="H110" s="706"/>
      <c r="I110" s="706"/>
      <c r="J110" s="363" t="str">
        <f>IF(基本情報入力シート!M135="","",基本情報入力シート!M135)</f>
        <v/>
      </c>
      <c r="K110" s="364" t="str">
        <f>IF(基本情報入力シート!R135="","",基本情報入力シート!R135)</f>
        <v/>
      </c>
      <c r="L110" s="364" t="str">
        <f>IF(基本情報入力シート!W135="","",基本情報入力シート!W135)</f>
        <v/>
      </c>
      <c r="M110" s="363" t="str">
        <f>IF(基本情報入力シート!X135="","",基本情報入力シート!X135)</f>
        <v/>
      </c>
      <c r="N110" s="365" t="str">
        <f>IF(基本情報入力シート!Y135="","",基本情報入力シート!Y135)</f>
        <v/>
      </c>
      <c r="O110" s="366"/>
      <c r="P110" s="379"/>
      <c r="Q110" s="707"/>
      <c r="R110" s="707"/>
      <c r="S110" s="368" t="e">
        <v>#N/A</v>
      </c>
      <c r="T110" s="377"/>
      <c r="U110" s="370" t="e">
        <v>#N/A</v>
      </c>
      <c r="V110" s="369"/>
      <c r="W110" s="708"/>
      <c r="X110" s="708"/>
      <c r="Y110" s="367"/>
      <c r="Z110" s="372"/>
      <c r="AA110" s="373" t="e">
        <v>#N/A</v>
      </c>
      <c r="AB110" s="374"/>
      <c r="AC110" s="709" t="e">
        <v>#N/A</v>
      </c>
      <c r="AD110" s="709"/>
      <c r="AE110" s="375"/>
      <c r="AF110" s="376"/>
      <c r="AG110" s="356" t="e">
        <v>#N/A</v>
      </c>
      <c r="AH110" s="357" t="e">
        <v>#N/A</v>
      </c>
      <c r="AI110" s="358" t="e">
        <f t="shared" ref="AI110:AI141" si="6">IF(AND(OR(P110="処遇改善加算Ⅰ",P110="処遇改善加算Ⅱ"),AH110="対象"), 1,"")</f>
        <v>#N/A</v>
      </c>
      <c r="AJ110" s="359" t="str">
        <f t="shared" si="5"/>
        <v/>
      </c>
      <c r="AK110" s="360"/>
      <c r="AL110" s="360"/>
      <c r="AM110" s="316"/>
      <c r="AN110" s="316"/>
      <c r="AO110" s="316"/>
      <c r="AP110" s="316"/>
      <c r="AQ110" s="316"/>
      <c r="AR110" s="316"/>
      <c r="AS110" s="316"/>
      <c r="AT110" s="316"/>
    </row>
    <row r="111" spans="1:46" customFormat="1" ht="30" customHeight="1">
      <c r="A111" s="362">
        <v>98</v>
      </c>
      <c r="B111" s="706" t="str">
        <f>IF(基本情報入力シート!C136="","",基本情報入力シート!C136)</f>
        <v/>
      </c>
      <c r="C111" s="706"/>
      <c r="D111" s="706"/>
      <c r="E111" s="706"/>
      <c r="F111" s="706"/>
      <c r="G111" s="706"/>
      <c r="H111" s="706"/>
      <c r="I111" s="706"/>
      <c r="J111" s="363" t="str">
        <f>IF(基本情報入力シート!M136="","",基本情報入力シート!M136)</f>
        <v/>
      </c>
      <c r="K111" s="364" t="str">
        <f>IF(基本情報入力シート!R136="","",基本情報入力シート!R136)</f>
        <v/>
      </c>
      <c r="L111" s="364" t="str">
        <f>IF(基本情報入力シート!W136="","",基本情報入力シート!W136)</f>
        <v/>
      </c>
      <c r="M111" s="363" t="str">
        <f>IF(基本情報入力シート!X136="","",基本情報入力シート!X136)</f>
        <v/>
      </c>
      <c r="N111" s="365" t="str">
        <f>IF(基本情報入力シート!Y136="","",基本情報入力シート!Y136)</f>
        <v/>
      </c>
      <c r="O111" s="366"/>
      <c r="P111" s="379"/>
      <c r="Q111" s="707"/>
      <c r="R111" s="707"/>
      <c r="S111" s="368" t="e">
        <v>#N/A</v>
      </c>
      <c r="T111" s="377"/>
      <c r="U111" s="370" t="e">
        <v>#N/A</v>
      </c>
      <c r="V111" s="369"/>
      <c r="W111" s="708"/>
      <c r="X111" s="708"/>
      <c r="Y111" s="367"/>
      <c r="Z111" s="372"/>
      <c r="AA111" s="373" t="e">
        <v>#N/A</v>
      </c>
      <c r="AB111" s="374"/>
      <c r="AC111" s="709" t="e">
        <v>#N/A</v>
      </c>
      <c r="AD111" s="709"/>
      <c r="AE111" s="375"/>
      <c r="AF111" s="376"/>
      <c r="AG111" s="356" t="e">
        <v>#N/A</v>
      </c>
      <c r="AH111" s="357" t="e">
        <v>#N/A</v>
      </c>
      <c r="AI111" s="358" t="e">
        <f t="shared" si="6"/>
        <v>#N/A</v>
      </c>
      <c r="AJ111" s="359" t="str">
        <f t="shared" si="5"/>
        <v/>
      </c>
      <c r="AK111" s="360"/>
      <c r="AL111" s="360"/>
      <c r="AM111" s="316"/>
      <c r="AN111" s="316"/>
      <c r="AO111" s="316"/>
      <c r="AP111" s="316"/>
      <c r="AQ111" s="316"/>
      <c r="AR111" s="316"/>
      <c r="AS111" s="316"/>
      <c r="AT111" s="316"/>
    </row>
    <row r="112" spans="1:46" customFormat="1" ht="30" customHeight="1">
      <c r="A112" s="399">
        <v>99</v>
      </c>
      <c r="B112" s="712" t="str">
        <f>IF(基本情報入力シート!C137="","",基本情報入力シート!C137)</f>
        <v/>
      </c>
      <c r="C112" s="712"/>
      <c r="D112" s="712"/>
      <c r="E112" s="712"/>
      <c r="F112" s="712"/>
      <c r="G112" s="712"/>
      <c r="H112" s="712"/>
      <c r="I112" s="712"/>
      <c r="J112" s="363" t="str">
        <f>IF(基本情報入力シート!M137="","",基本情報入力シート!M137)</f>
        <v/>
      </c>
      <c r="K112" s="363" t="str">
        <f>IF(基本情報入力シート!R137="","",基本情報入力シート!R137)</f>
        <v/>
      </c>
      <c r="L112" s="363" t="str">
        <f>IF(基本情報入力シート!W137="","",基本情報入力シート!W137)</f>
        <v/>
      </c>
      <c r="M112" s="363" t="str">
        <f>IF(基本情報入力シート!X137="","",基本情報入力シート!X137)</f>
        <v/>
      </c>
      <c r="N112" s="400" t="str">
        <f>IF(基本情報入力シート!Y137="","",基本情報入力シート!Y137)</f>
        <v/>
      </c>
      <c r="O112" s="401"/>
      <c r="P112" s="402"/>
      <c r="Q112" s="713"/>
      <c r="R112" s="713"/>
      <c r="S112" s="403" t="e">
        <v>#N/A</v>
      </c>
      <c r="T112" s="404"/>
      <c r="U112" s="405" t="e">
        <v>#N/A</v>
      </c>
      <c r="V112" s="406"/>
      <c r="W112" s="714"/>
      <c r="X112" s="714"/>
      <c r="Y112" s="407"/>
      <c r="Z112" s="408"/>
      <c r="AA112" s="409" t="e">
        <v>#N/A</v>
      </c>
      <c r="AB112" s="410"/>
      <c r="AC112" s="715" t="e">
        <v>#N/A</v>
      </c>
      <c r="AD112" s="715"/>
      <c r="AE112" s="411"/>
      <c r="AF112" s="412"/>
      <c r="AG112" s="413" t="e">
        <v>#N/A</v>
      </c>
      <c r="AH112" s="414" t="e">
        <v>#N/A</v>
      </c>
      <c r="AI112" s="415" t="e">
        <f t="shared" si="6"/>
        <v>#N/A</v>
      </c>
      <c r="AJ112" s="416" t="str">
        <f t="shared" si="5"/>
        <v/>
      </c>
      <c r="AK112" s="360"/>
      <c r="AL112" s="360"/>
      <c r="AM112" s="316"/>
      <c r="AN112" s="316"/>
      <c r="AO112" s="316"/>
      <c r="AP112" s="316"/>
      <c r="AQ112" s="316"/>
      <c r="AR112" s="316"/>
      <c r="AS112" s="316"/>
      <c r="AT112" s="316"/>
    </row>
    <row r="113" spans="1:46" s="438" customFormat="1" ht="30" customHeight="1">
      <c r="A113" s="417">
        <v>100</v>
      </c>
      <c r="B113" s="716" t="str">
        <f>IF(基本情報入力シート!C138="","",基本情報入力シート!C138)</f>
        <v/>
      </c>
      <c r="C113" s="716"/>
      <c r="D113" s="716"/>
      <c r="E113" s="716"/>
      <c r="F113" s="716"/>
      <c r="G113" s="716"/>
      <c r="H113" s="716"/>
      <c r="I113" s="716"/>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419" t="str">
        <f>IF(基本情報入力シート!Y138="","",基本情報入力シート!Y138)</f>
        <v/>
      </c>
      <c r="O113" s="420"/>
      <c r="P113" s="421"/>
      <c r="Q113" s="717"/>
      <c r="R113" s="717"/>
      <c r="S113" s="422" t="e">
        <v>#N/A</v>
      </c>
      <c r="T113" s="423"/>
      <c r="U113" s="424" t="e">
        <v>#N/A</v>
      </c>
      <c r="V113" s="425"/>
      <c r="W113" s="718"/>
      <c r="X113" s="718"/>
      <c r="Y113" s="427"/>
      <c r="Z113" s="428"/>
      <c r="AA113" s="429" t="e">
        <v>#N/A</v>
      </c>
      <c r="AB113" s="430"/>
      <c r="AC113" s="719" t="e">
        <v>#N/A</v>
      </c>
      <c r="AD113" s="719"/>
      <c r="AE113" s="431"/>
      <c r="AF113" s="426"/>
      <c r="AG113" s="432" t="e">
        <v>#N/A</v>
      </c>
      <c r="AH113" s="433" t="e">
        <v>#N/A</v>
      </c>
      <c r="AI113" s="434" t="e">
        <f t="shared" si="6"/>
        <v>#N/A</v>
      </c>
      <c r="AJ113" s="435" t="str">
        <f t="shared" si="5"/>
        <v/>
      </c>
      <c r="AK113" s="436"/>
      <c r="AL113" s="436"/>
      <c r="AM113" s="437"/>
      <c r="AN113" s="437"/>
      <c r="AO113" s="437"/>
      <c r="AP113" s="437"/>
      <c r="AQ113" s="437"/>
      <c r="AR113" s="437"/>
      <c r="AS113" s="437"/>
      <c r="AT113" s="437"/>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00000000-0009-0000-0000-000002000000}">
    <filterColumn colId="0" hiddenButton="1"/>
    <filterColumn colId="1" hiddenButton="1"/>
    <filterColumn colId="2" hiddenButton="1"/>
    <filterColumn colId="3" hiddenButton="1"/>
    <filterColumn colId="4" hiddenButton="1"/>
    <filterColumn colId="5" hiddenButton="1"/>
    <filterColumn colId="6" hiddenButton="1"/>
  </autoFilter>
  <mergeCells count="455">
    <mergeCell ref="B112:I112"/>
    <mergeCell ref="Q112:R112"/>
    <mergeCell ref="W112:X112"/>
    <mergeCell ref="AC112:AD112"/>
    <mergeCell ref="B113:I113"/>
    <mergeCell ref="Q113:R113"/>
    <mergeCell ref="W113:X113"/>
    <mergeCell ref="AC113:AD113"/>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97:I97"/>
    <mergeCell ref="Q97:R97"/>
    <mergeCell ref="W97:X97"/>
    <mergeCell ref="AC97:AD97"/>
    <mergeCell ref="B98:I98"/>
    <mergeCell ref="Q98:R98"/>
    <mergeCell ref="W98:X98"/>
    <mergeCell ref="AC98:AD98"/>
    <mergeCell ref="B99:I99"/>
    <mergeCell ref="Q99:R99"/>
    <mergeCell ref="W99:X99"/>
    <mergeCell ref="AC99:AD99"/>
    <mergeCell ref="B94:I94"/>
    <mergeCell ref="Q94:R94"/>
    <mergeCell ref="W94:X94"/>
    <mergeCell ref="AC94:AD94"/>
    <mergeCell ref="B95:I95"/>
    <mergeCell ref="Q95:R95"/>
    <mergeCell ref="W95:X95"/>
    <mergeCell ref="AC95:AD95"/>
    <mergeCell ref="B96:I96"/>
    <mergeCell ref="Q96:R96"/>
    <mergeCell ref="W96:X96"/>
    <mergeCell ref="AC96:AD96"/>
    <mergeCell ref="B91:I91"/>
    <mergeCell ref="Q91:R91"/>
    <mergeCell ref="W91:X91"/>
    <mergeCell ref="AC91:AD91"/>
    <mergeCell ref="B92:I92"/>
    <mergeCell ref="Q92:R92"/>
    <mergeCell ref="W92:X92"/>
    <mergeCell ref="AC92:AD92"/>
    <mergeCell ref="B93:I93"/>
    <mergeCell ref="Q93:R93"/>
    <mergeCell ref="W93:X93"/>
    <mergeCell ref="AC93:AD93"/>
    <mergeCell ref="B88:I88"/>
    <mergeCell ref="Q88:R88"/>
    <mergeCell ref="W88:X88"/>
    <mergeCell ref="AC88:AD88"/>
    <mergeCell ref="B89:I89"/>
    <mergeCell ref="Q89:R89"/>
    <mergeCell ref="W89:X89"/>
    <mergeCell ref="AC89:AD89"/>
    <mergeCell ref="B90:I90"/>
    <mergeCell ref="Q90:R90"/>
    <mergeCell ref="W90:X90"/>
    <mergeCell ref="AC90:AD90"/>
    <mergeCell ref="B85:I85"/>
    <mergeCell ref="Q85:R85"/>
    <mergeCell ref="W85:X85"/>
    <mergeCell ref="AC85:AD85"/>
    <mergeCell ref="B86:I86"/>
    <mergeCell ref="Q86:R86"/>
    <mergeCell ref="W86:X86"/>
    <mergeCell ref="AC86:AD86"/>
    <mergeCell ref="B87:I87"/>
    <mergeCell ref="Q87:R87"/>
    <mergeCell ref="W87:X87"/>
    <mergeCell ref="AC87:AD87"/>
    <mergeCell ref="B82:I82"/>
    <mergeCell ref="Q82:R82"/>
    <mergeCell ref="W82:X82"/>
    <mergeCell ref="AC82:AD82"/>
    <mergeCell ref="B83:I83"/>
    <mergeCell ref="Q83:R83"/>
    <mergeCell ref="W83:X83"/>
    <mergeCell ref="AC83:AD83"/>
    <mergeCell ref="B84:I84"/>
    <mergeCell ref="Q84:R84"/>
    <mergeCell ref="W84:X84"/>
    <mergeCell ref="AC84:AD84"/>
    <mergeCell ref="B79:I79"/>
    <mergeCell ref="Q79:R79"/>
    <mergeCell ref="W79:X79"/>
    <mergeCell ref="AC79:AD79"/>
    <mergeCell ref="B80:I80"/>
    <mergeCell ref="Q80:R80"/>
    <mergeCell ref="W80:X80"/>
    <mergeCell ref="AC80:AD80"/>
    <mergeCell ref="B81:I81"/>
    <mergeCell ref="Q81:R81"/>
    <mergeCell ref="W81:X81"/>
    <mergeCell ref="AC81:AD81"/>
    <mergeCell ref="B76:I76"/>
    <mergeCell ref="Q76:R76"/>
    <mergeCell ref="W76:X76"/>
    <mergeCell ref="AC76:AD76"/>
    <mergeCell ref="B77:I77"/>
    <mergeCell ref="Q77:R77"/>
    <mergeCell ref="W77:X77"/>
    <mergeCell ref="AC77:AD77"/>
    <mergeCell ref="B78:I78"/>
    <mergeCell ref="Q78:R78"/>
    <mergeCell ref="W78:X78"/>
    <mergeCell ref="AC78:AD78"/>
    <mergeCell ref="B73:I73"/>
    <mergeCell ref="Q73:R73"/>
    <mergeCell ref="W73:X73"/>
    <mergeCell ref="AC73:AD73"/>
    <mergeCell ref="B74:I74"/>
    <mergeCell ref="Q74:R74"/>
    <mergeCell ref="W74:X74"/>
    <mergeCell ref="AC74:AD74"/>
    <mergeCell ref="B75:I75"/>
    <mergeCell ref="Q75:R75"/>
    <mergeCell ref="W75:X75"/>
    <mergeCell ref="AC75:AD75"/>
    <mergeCell ref="B70:I70"/>
    <mergeCell ref="Q70:R70"/>
    <mergeCell ref="W70:X70"/>
    <mergeCell ref="AC70:AD70"/>
    <mergeCell ref="B71:I71"/>
    <mergeCell ref="Q71:R71"/>
    <mergeCell ref="W71:X71"/>
    <mergeCell ref="AC71:AD71"/>
    <mergeCell ref="B72:I72"/>
    <mergeCell ref="Q72:R72"/>
    <mergeCell ref="W72:X72"/>
    <mergeCell ref="AC72:AD72"/>
    <mergeCell ref="B67:I67"/>
    <mergeCell ref="Q67:R67"/>
    <mergeCell ref="W67:X67"/>
    <mergeCell ref="AC67:AD67"/>
    <mergeCell ref="B68:I68"/>
    <mergeCell ref="Q68:R68"/>
    <mergeCell ref="W68:X68"/>
    <mergeCell ref="AC68:AD68"/>
    <mergeCell ref="B69:I69"/>
    <mergeCell ref="Q69:R69"/>
    <mergeCell ref="W69:X69"/>
    <mergeCell ref="AC69:AD69"/>
    <mergeCell ref="B64:I64"/>
    <mergeCell ref="Q64:R64"/>
    <mergeCell ref="W64:X64"/>
    <mergeCell ref="AC64:AD64"/>
    <mergeCell ref="B65:I65"/>
    <mergeCell ref="Q65:R65"/>
    <mergeCell ref="W65:X65"/>
    <mergeCell ref="AC65:AD65"/>
    <mergeCell ref="B66:I66"/>
    <mergeCell ref="Q66:R66"/>
    <mergeCell ref="W66:X66"/>
    <mergeCell ref="AC66:AD66"/>
    <mergeCell ref="B61:I61"/>
    <mergeCell ref="Q61:R61"/>
    <mergeCell ref="W61:X61"/>
    <mergeCell ref="AC61:AD61"/>
    <mergeCell ref="B62:I62"/>
    <mergeCell ref="Q62:R62"/>
    <mergeCell ref="W62:X62"/>
    <mergeCell ref="AC62:AD62"/>
    <mergeCell ref="B63:I63"/>
    <mergeCell ref="Q63:R63"/>
    <mergeCell ref="W63:X63"/>
    <mergeCell ref="AC63:AD63"/>
    <mergeCell ref="B58:I58"/>
    <mergeCell ref="Q58:R58"/>
    <mergeCell ref="W58:X58"/>
    <mergeCell ref="AC58:AD58"/>
    <mergeCell ref="B59:I59"/>
    <mergeCell ref="Q59:R59"/>
    <mergeCell ref="W59:X59"/>
    <mergeCell ref="AC59:AD59"/>
    <mergeCell ref="B60:I60"/>
    <mergeCell ref="Q60:R60"/>
    <mergeCell ref="W60:X60"/>
    <mergeCell ref="AC60:AD60"/>
    <mergeCell ref="B55:I55"/>
    <mergeCell ref="Q55:R55"/>
    <mergeCell ref="W55:X55"/>
    <mergeCell ref="AC55:AD55"/>
    <mergeCell ref="B56:I56"/>
    <mergeCell ref="Q56:R56"/>
    <mergeCell ref="W56:X56"/>
    <mergeCell ref="AC56:AD56"/>
    <mergeCell ref="B57:I57"/>
    <mergeCell ref="Q57:R57"/>
    <mergeCell ref="W57:X57"/>
    <mergeCell ref="AC57:AD57"/>
    <mergeCell ref="B52:I52"/>
    <mergeCell ref="Q52:R52"/>
    <mergeCell ref="W52:X52"/>
    <mergeCell ref="AC52:AD52"/>
    <mergeCell ref="B53:I53"/>
    <mergeCell ref="Q53:R53"/>
    <mergeCell ref="W53:X53"/>
    <mergeCell ref="AC53:AD53"/>
    <mergeCell ref="B54:I54"/>
    <mergeCell ref="Q54:R54"/>
    <mergeCell ref="W54:X54"/>
    <mergeCell ref="AC54:AD54"/>
    <mergeCell ref="B49:I49"/>
    <mergeCell ref="Q49:R49"/>
    <mergeCell ref="W49:X49"/>
    <mergeCell ref="AC49:AD49"/>
    <mergeCell ref="B50:I50"/>
    <mergeCell ref="Q50:R50"/>
    <mergeCell ref="W50:X50"/>
    <mergeCell ref="AC50:AD50"/>
    <mergeCell ref="B51:I51"/>
    <mergeCell ref="Q51:R51"/>
    <mergeCell ref="W51:X51"/>
    <mergeCell ref="AC51:AD51"/>
    <mergeCell ref="B46:I46"/>
    <mergeCell ref="Q46:R46"/>
    <mergeCell ref="W46:X46"/>
    <mergeCell ref="AC46:AD46"/>
    <mergeCell ref="B47:I47"/>
    <mergeCell ref="Q47:R47"/>
    <mergeCell ref="W47:X47"/>
    <mergeCell ref="AC47:AD47"/>
    <mergeCell ref="B48:I48"/>
    <mergeCell ref="Q48:R48"/>
    <mergeCell ref="W48:X48"/>
    <mergeCell ref="AC48:AD48"/>
    <mergeCell ref="B43:I43"/>
    <mergeCell ref="Q43:R43"/>
    <mergeCell ref="W43:X43"/>
    <mergeCell ref="AC43:AD43"/>
    <mergeCell ref="B44:I44"/>
    <mergeCell ref="Q44:R44"/>
    <mergeCell ref="W44:X44"/>
    <mergeCell ref="AC44:AD44"/>
    <mergeCell ref="B45:I45"/>
    <mergeCell ref="Q45:R45"/>
    <mergeCell ref="W45:X45"/>
    <mergeCell ref="AC45:AD45"/>
    <mergeCell ref="B40:I40"/>
    <mergeCell ref="Q40:R40"/>
    <mergeCell ref="W40:X40"/>
    <mergeCell ref="AC40:AD40"/>
    <mergeCell ref="B41:I41"/>
    <mergeCell ref="Q41:R41"/>
    <mergeCell ref="W41:X41"/>
    <mergeCell ref="AC41:AD41"/>
    <mergeCell ref="B42:I42"/>
    <mergeCell ref="Q42:R42"/>
    <mergeCell ref="W42:X42"/>
    <mergeCell ref="AC42:AD42"/>
    <mergeCell ref="B37:I37"/>
    <mergeCell ref="Q37:R37"/>
    <mergeCell ref="W37:X37"/>
    <mergeCell ref="AC37:AD37"/>
    <mergeCell ref="B38:I38"/>
    <mergeCell ref="Q38:R38"/>
    <mergeCell ref="W38:X38"/>
    <mergeCell ref="AC38:AD38"/>
    <mergeCell ref="B39:I39"/>
    <mergeCell ref="Q39:R39"/>
    <mergeCell ref="W39:X39"/>
    <mergeCell ref="AC39:AD39"/>
    <mergeCell ref="B34:I34"/>
    <mergeCell ref="Q34:R34"/>
    <mergeCell ref="W34:X34"/>
    <mergeCell ref="AC34:AD34"/>
    <mergeCell ref="B35:I35"/>
    <mergeCell ref="Q35:R35"/>
    <mergeCell ref="W35:X35"/>
    <mergeCell ref="AC35:AD35"/>
    <mergeCell ref="B36:I36"/>
    <mergeCell ref="Q36:R36"/>
    <mergeCell ref="W36:X36"/>
    <mergeCell ref="AC36:AD36"/>
    <mergeCell ref="B31:I31"/>
    <mergeCell ref="Q31:R31"/>
    <mergeCell ref="W31:X31"/>
    <mergeCell ref="AC31:AD31"/>
    <mergeCell ref="B32:I32"/>
    <mergeCell ref="Q32:R32"/>
    <mergeCell ref="W32:X32"/>
    <mergeCell ref="AC32:AD32"/>
    <mergeCell ref="B33:I33"/>
    <mergeCell ref="Q33:R33"/>
    <mergeCell ref="W33:X33"/>
    <mergeCell ref="AC33:AD33"/>
    <mergeCell ref="B28:I28"/>
    <mergeCell ref="Q28:R28"/>
    <mergeCell ref="W28:X28"/>
    <mergeCell ref="AC28:AD28"/>
    <mergeCell ref="B29:I29"/>
    <mergeCell ref="Q29:R29"/>
    <mergeCell ref="W29:X29"/>
    <mergeCell ref="AC29:AD29"/>
    <mergeCell ref="B30:I30"/>
    <mergeCell ref="Q30:R30"/>
    <mergeCell ref="W30:X30"/>
    <mergeCell ref="AC30:AD30"/>
    <mergeCell ref="B25:I25"/>
    <mergeCell ref="Q25:R25"/>
    <mergeCell ref="W25:X25"/>
    <mergeCell ref="AC25:AD25"/>
    <mergeCell ref="B26:I26"/>
    <mergeCell ref="Q26:R26"/>
    <mergeCell ref="W26:X26"/>
    <mergeCell ref="AC26:AD26"/>
    <mergeCell ref="B27:I27"/>
    <mergeCell ref="Q27:R27"/>
    <mergeCell ref="W27:X27"/>
    <mergeCell ref="AC27:AD27"/>
    <mergeCell ref="B22:I22"/>
    <mergeCell ref="Q22:R22"/>
    <mergeCell ref="W22:X22"/>
    <mergeCell ref="AC22:AD22"/>
    <mergeCell ref="B23:I23"/>
    <mergeCell ref="Q23:R23"/>
    <mergeCell ref="W23:X23"/>
    <mergeCell ref="AC23:AD23"/>
    <mergeCell ref="B24:I24"/>
    <mergeCell ref="Q24:R24"/>
    <mergeCell ref="W24:X24"/>
    <mergeCell ref="AC24:AD24"/>
    <mergeCell ref="B20:I20"/>
    <mergeCell ref="Q20:R20"/>
    <mergeCell ref="W20:X20"/>
    <mergeCell ref="AC20:AD20"/>
    <mergeCell ref="AN20:AO20"/>
    <mergeCell ref="B21:I21"/>
    <mergeCell ref="Q21:R21"/>
    <mergeCell ref="W21:X21"/>
    <mergeCell ref="AC21:AD21"/>
    <mergeCell ref="AN21:AO21"/>
    <mergeCell ref="B18:I18"/>
    <mergeCell ref="Q18:R18"/>
    <mergeCell ref="W18:X18"/>
    <mergeCell ref="AC18:AD18"/>
    <mergeCell ref="AN18:AO18"/>
    <mergeCell ref="B19:I19"/>
    <mergeCell ref="Q19:R19"/>
    <mergeCell ref="W19:X19"/>
    <mergeCell ref="AC19:AD19"/>
    <mergeCell ref="AN19:AO19"/>
    <mergeCell ref="B16:I16"/>
    <mergeCell ref="Q16:R16"/>
    <mergeCell ref="W16:X16"/>
    <mergeCell ref="AC16:AD16"/>
    <mergeCell ref="AN16:AO16"/>
    <mergeCell ref="B17:I17"/>
    <mergeCell ref="Q17:R17"/>
    <mergeCell ref="W17:X17"/>
    <mergeCell ref="AC17:AD17"/>
    <mergeCell ref="AN17:AO17"/>
    <mergeCell ref="B14:I14"/>
    <mergeCell ref="Q14:R14"/>
    <mergeCell ref="W14:X14"/>
    <mergeCell ref="AC14:AD14"/>
    <mergeCell ref="AN14:AO14"/>
    <mergeCell ref="B15:I15"/>
    <mergeCell ref="Q15:R15"/>
    <mergeCell ref="W15:X15"/>
    <mergeCell ref="AC15:AD15"/>
    <mergeCell ref="AN15:AO15"/>
    <mergeCell ref="AG10:AG13"/>
    <mergeCell ref="AH10:AH13"/>
    <mergeCell ref="AI10:AJ12"/>
    <mergeCell ref="AK10:AL12"/>
    <mergeCell ref="P11:X11"/>
    <mergeCell ref="Y11:AF11"/>
    <mergeCell ref="P12:P13"/>
    <mergeCell ref="Q12:R13"/>
    <mergeCell ref="S12:S13"/>
    <mergeCell ref="T12:T13"/>
    <mergeCell ref="U12:U13"/>
    <mergeCell ref="V12:V13"/>
    <mergeCell ref="W12:X12"/>
    <mergeCell ref="Y12:Y13"/>
    <mergeCell ref="Z12:Z13"/>
    <mergeCell ref="AA12:AA13"/>
    <mergeCell ref="AB12:AB13"/>
    <mergeCell ref="AC12:AD13"/>
    <mergeCell ref="AE12:AE13"/>
    <mergeCell ref="W13:X13"/>
    <mergeCell ref="D7:M7"/>
    <mergeCell ref="W7:W8"/>
    <mergeCell ref="X7:AA7"/>
    <mergeCell ref="AC7:AC8"/>
    <mergeCell ref="AD7:AF8"/>
    <mergeCell ref="B8:T9"/>
    <mergeCell ref="X8:AA8"/>
    <mergeCell ref="A10:A13"/>
    <mergeCell ref="B10:I13"/>
    <mergeCell ref="J10:J13"/>
    <mergeCell ref="K10:L12"/>
    <mergeCell ref="M10:M13"/>
    <mergeCell ref="N10:N13"/>
    <mergeCell ref="O10:O13"/>
    <mergeCell ref="P10:AF10"/>
    <mergeCell ref="AB1:AC1"/>
    <mergeCell ref="AD1:AF1"/>
    <mergeCell ref="A3:E3"/>
    <mergeCell ref="F3:M3"/>
    <mergeCell ref="B5:M5"/>
    <mergeCell ref="W5:W6"/>
    <mergeCell ref="X5:AA5"/>
    <mergeCell ref="AC5:AC6"/>
    <mergeCell ref="AD5:AF6"/>
    <mergeCell ref="B6:C6"/>
    <mergeCell ref="D6:M6"/>
    <mergeCell ref="X6:AA6"/>
  </mergeCells>
  <phoneticPr fontId="76"/>
  <conditionalFormatting sqref="O14:O113">
    <cfRule type="expression" dxfId="12" priority="3">
      <formula>N14&lt;&gt;""</formula>
    </cfRule>
  </conditionalFormatting>
  <conditionalFormatting sqref="P14:Q60 T14:T113">
    <cfRule type="expression" dxfId="11" priority="2">
      <formula>$N14&lt;&gt;""</formula>
    </cfRule>
  </conditionalFormatting>
  <conditionalFormatting sqref="P61:Q113 Y14:Y113">
    <cfRule type="expression" dxfId="10" priority="6">
      <formula>$N14&lt;&gt;""</formula>
    </cfRule>
  </conditionalFormatting>
  <conditionalFormatting sqref="Q14:Q113 AN14:AN21">
    <cfRule type="expression" dxfId="9" priority="4">
      <formula>P14=""</formula>
    </cfRule>
  </conditionalFormatting>
  <conditionalFormatting sqref="V14:V113">
    <cfRule type="expression" dxfId="8" priority="5">
      <formula>U14&lt;&gt;""</formula>
    </cfRule>
  </conditionalFormatting>
  <conditionalFormatting sqref="W14:X113">
    <cfRule type="expression" dxfId="7" priority="13">
      <formula>$AI14=""</formula>
    </cfRule>
  </conditionalFormatting>
  <conditionalFormatting sqref="Z14:Z113 AB14:AB113">
    <cfRule type="expression" dxfId="6" priority="7">
      <formula>OR($Y14="",$Y14="―")</formula>
    </cfRule>
  </conditionalFormatting>
  <conditionalFormatting sqref="AC5 AC7">
    <cfRule type="expression" dxfId="5" priority="10">
      <formula>$AC5="○"</formula>
    </cfRule>
  </conditionalFormatting>
  <conditionalFormatting sqref="AC14:AC113">
    <cfRule type="expression" dxfId="4" priority="12">
      <formula>OR(Z14="",Z14="ー")</formula>
    </cfRule>
  </conditionalFormatting>
  <conditionalFormatting sqref="AD5">
    <cfRule type="expression" dxfId="3" priority="8">
      <formula>$AC$5&lt;&gt;"×"</formula>
    </cfRule>
  </conditionalFormatting>
  <conditionalFormatting sqref="AD7">
    <cfRule type="expression" dxfId="2" priority="9">
      <formula>$AC$7&lt;&gt;"×"</formula>
    </cfRule>
  </conditionalFormatting>
  <conditionalFormatting sqref="AE14:AE113">
    <cfRule type="expression" dxfId="1" priority="11">
      <formula>AC14&lt;&gt;""</formula>
    </cfRule>
  </conditionalFormatting>
  <conditionalFormatting sqref="AF14:AH113">
    <cfRule type="expression" dxfId="0" priority="14">
      <formula>$AJ14=""</formula>
    </cfRule>
  </conditionalFormatting>
  <dataValidations count="3">
    <dataValidation allowBlank="1" showInputMessage="1" showErrorMessage="1" sqref="B14:B113" xr:uid="{00000000-0002-0000-0200-000000000000}">
      <formula1>0</formula1>
      <formula2>0</formula2>
    </dataValidation>
    <dataValidation type="whole" operator="greaterThanOrEqual" allowBlank="1" showInputMessage="1" showErrorMessage="1" prompt="要件を満たす職員数を記入してください。" sqref="W14:X113 AF14:AF113" xr:uid="{00000000-0002-0000-0200-000001000000}">
      <formula1>0</formula1>
      <formula2>0</formula2>
    </dataValidation>
    <dataValidation operator="greaterThanOrEqual" allowBlank="1" showInputMessage="1" showErrorMessage="1" prompt="要件を満たす職員数を記入してください。" sqref="AG1:AG4 AG9:AG10 AH10 AG14:AH113 AG114:AG1113" xr:uid="{00000000-0002-0000-0200-000002000000}">
      <formula1>0</formula1>
      <formula2>0</formula2>
    </dataValidation>
  </dataValidations>
  <printOptions horizontalCentered="1"/>
  <pageMargins left="0.51180555555555596" right="0.51180555555555596" top="0.74791666666666701" bottom="0.74791666666666701" header="0.511811023622047" footer="0.511811023622047"/>
  <pageSetup paperSize="9" scale="50" fitToHeight="0" orientation="landscape"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3000000}">
          <x14:formula1>
            <xm:f>【参考】数式用!$AP$2:$AP$6</xm:f>
          </x14:formula1>
          <x14:formula2>
            <xm:f>0</xm:f>
          </x14:formula2>
          <xm:sqref>Y14:Y113</xm:sqref>
        </x14:dataValidation>
        <x14:dataValidation type="list" allowBlank="1" showInputMessage="1" showErrorMessage="1" xr:uid="{00000000-0002-0000-0200-000004000000}">
          <x14:formula1>
            <xm:f>【参考】数式用!$AN$6:$AN$7</xm:f>
          </x14:formula1>
          <x14:formula2>
            <xm:f>0</xm:f>
          </x14:formula2>
          <xm:sqref>T14:T113 V14:V113 AB14:AB113 AE14:AE113</xm:sqref>
        </x14:dataValidation>
        <x14:dataValidation type="list" allowBlank="1" showInputMessage="1" showErrorMessage="1" xr:uid="{00000000-0002-0000-0200-000005000000}">
          <x14:formula1>
            <xm:f>【参考】数式用!$L$4:$AD$4</xm:f>
          </x14:formula1>
          <x14:formula2>
            <xm:f>0</xm:f>
          </x14:formula2>
          <xm:sqref>O14:O113</xm:sqref>
        </x14:dataValidation>
        <x14:dataValidation type="list" allowBlank="1" showInputMessage="1" showErrorMessage="1" xr:uid="{00000000-0002-0000-0200-000006000000}">
          <x14:formula1>
            <xm:f>【参考】数式用!$L$4:$O$4</xm:f>
          </x14:formula1>
          <x14:formula2>
            <xm:f>0</xm:f>
          </x14:formula2>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48"/>
  <sheetViews>
    <sheetView view="pageBreakPreview" zoomScale="85" zoomScaleNormal="80" zoomScalePageLayoutView="85" workbookViewId="0">
      <selection activeCell="B49" sqref="B49"/>
    </sheetView>
  </sheetViews>
  <sheetFormatPr defaultColWidth="9" defaultRowHeight="13.2"/>
  <cols>
    <col min="1" max="1" width="54.44140625" customWidth="1"/>
    <col min="2" max="2" width="8" customWidth="1"/>
    <col min="3" max="9" width="7.77734375" customWidth="1"/>
    <col min="10" max="11" width="7.44140625" customWidth="1"/>
    <col min="12" max="24" width="7.77734375" customWidth="1"/>
    <col min="25" max="30" width="8.21875" customWidth="1"/>
    <col min="31" max="31" width="11.6640625" customWidth="1"/>
    <col min="33" max="33" width="57.109375" customWidth="1"/>
    <col min="34" max="34" width="9" style="314"/>
    <col min="35" max="35" width="8" customWidth="1"/>
    <col min="38" max="38" width="9.21875" customWidth="1"/>
    <col min="42" max="42" width="17.109375" customWidth="1"/>
    <col min="44" max="44" width="55.109375" customWidth="1"/>
    <col min="45" max="45" width="9.109375" style="314" customWidth="1"/>
    <col min="46" max="46" width="8.5546875" customWidth="1"/>
    <col min="51" max="51" width="26.5546875" customWidth="1"/>
    <col min="52" max="52" width="26.33203125" customWidth="1"/>
    <col min="53" max="53" width="50.44140625" customWidth="1"/>
  </cols>
  <sheetData>
    <row r="1" spans="1:54">
      <c r="A1" s="56" t="s">
        <v>249</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G1" s="439" t="s">
        <v>250</v>
      </c>
      <c r="AH1" s="440"/>
      <c r="AN1" s="441" t="s">
        <v>251</v>
      </c>
      <c r="AP1" s="56" t="s">
        <v>252</v>
      </c>
      <c r="AR1" s="439" t="s">
        <v>253</v>
      </c>
      <c r="AS1" s="440"/>
      <c r="AY1" s="56" t="s">
        <v>254</v>
      </c>
      <c r="BA1" s="56" t="s">
        <v>255</v>
      </c>
      <c r="BB1" s="56"/>
    </row>
    <row r="2" spans="1:54" ht="21.6" customHeight="1">
      <c r="A2" s="720" t="s">
        <v>256</v>
      </c>
      <c r="B2" s="721" t="s">
        <v>257</v>
      </c>
      <c r="C2" s="722" t="s">
        <v>258</v>
      </c>
      <c r="D2" s="722"/>
      <c r="E2" s="722"/>
      <c r="F2" s="722"/>
      <c r="G2" s="723" t="s">
        <v>259</v>
      </c>
      <c r="H2" s="723"/>
      <c r="I2" s="723"/>
      <c r="J2" s="723" t="s">
        <v>260</v>
      </c>
      <c r="K2" s="723"/>
      <c r="L2" s="723" t="s">
        <v>232</v>
      </c>
      <c r="M2" s="723"/>
      <c r="N2" s="723"/>
      <c r="O2" s="723"/>
      <c r="P2" s="723"/>
      <c r="Q2" s="723"/>
      <c r="R2" s="723"/>
      <c r="S2" s="723"/>
      <c r="T2" s="723"/>
      <c r="U2" s="723"/>
      <c r="V2" s="723"/>
      <c r="W2" s="723"/>
      <c r="X2" s="723"/>
      <c r="Y2" s="723"/>
      <c r="Z2" s="723"/>
      <c r="AA2" s="723"/>
      <c r="AB2" s="723"/>
      <c r="AC2" s="723"/>
      <c r="AD2" s="723"/>
      <c r="AE2" s="724" t="s">
        <v>261</v>
      </c>
      <c r="AF2" s="442"/>
      <c r="AG2" s="720" t="s">
        <v>256</v>
      </c>
      <c r="AH2" s="721" t="s">
        <v>257</v>
      </c>
      <c r="AI2" s="725" t="s">
        <v>262</v>
      </c>
      <c r="AJ2" s="725"/>
      <c r="AK2" s="725"/>
      <c r="AL2" s="725"/>
      <c r="AM2" s="442"/>
      <c r="AN2" s="337" t="s">
        <v>263</v>
      </c>
      <c r="AO2" s="442"/>
      <c r="AP2" s="443" t="s">
        <v>88</v>
      </c>
      <c r="AR2" s="720" t="s">
        <v>256</v>
      </c>
      <c r="AS2" s="721" t="s">
        <v>257</v>
      </c>
      <c r="AT2" s="725" t="s">
        <v>264</v>
      </c>
      <c r="AU2" s="725"/>
      <c r="AV2" s="725"/>
      <c r="AW2" s="725"/>
      <c r="AY2" s="724" t="s">
        <v>265</v>
      </c>
      <c r="BA2" s="726" t="s">
        <v>266</v>
      </c>
      <c r="BB2" s="727" t="s">
        <v>267</v>
      </c>
    </row>
    <row r="3" spans="1:54" ht="30" customHeight="1">
      <c r="A3" s="720"/>
      <c r="B3" s="721"/>
      <c r="C3" s="728" t="s">
        <v>268</v>
      </c>
      <c r="D3" s="728"/>
      <c r="E3" s="728"/>
      <c r="F3" s="728"/>
      <c r="G3" s="728" t="s">
        <v>269</v>
      </c>
      <c r="H3" s="728"/>
      <c r="I3" s="728"/>
      <c r="J3" s="723"/>
      <c r="K3" s="723"/>
      <c r="L3" s="728" t="s">
        <v>270</v>
      </c>
      <c r="M3" s="728"/>
      <c r="N3" s="728"/>
      <c r="O3" s="728"/>
      <c r="P3" s="728"/>
      <c r="Q3" s="728"/>
      <c r="R3" s="728"/>
      <c r="S3" s="728"/>
      <c r="T3" s="728"/>
      <c r="U3" s="728"/>
      <c r="V3" s="728"/>
      <c r="W3" s="728"/>
      <c r="X3" s="728"/>
      <c r="Y3" s="728"/>
      <c r="Z3" s="728"/>
      <c r="AA3" s="728"/>
      <c r="AB3" s="728"/>
      <c r="AC3" s="728"/>
      <c r="AD3" s="728"/>
      <c r="AE3" s="724"/>
      <c r="AF3" s="442"/>
      <c r="AG3" s="720"/>
      <c r="AH3" s="721"/>
      <c r="AI3" s="725"/>
      <c r="AJ3" s="725"/>
      <c r="AK3" s="725"/>
      <c r="AL3" s="725"/>
      <c r="AM3" s="442"/>
      <c r="AN3" s="444"/>
      <c r="AO3" s="442"/>
      <c r="AP3" s="445" t="s">
        <v>271</v>
      </c>
      <c r="AR3" s="720"/>
      <c r="AS3" s="721"/>
      <c r="AT3" s="725"/>
      <c r="AU3" s="725"/>
      <c r="AV3" s="725"/>
      <c r="AW3" s="725"/>
      <c r="AY3" s="724"/>
      <c r="BA3" s="726"/>
      <c r="BB3" s="727"/>
    </row>
    <row r="4" spans="1:54" ht="48" customHeight="1">
      <c r="A4" s="720"/>
      <c r="B4" s="721"/>
      <c r="C4" s="446" t="s">
        <v>272</v>
      </c>
      <c r="D4" s="447" t="s">
        <v>273</v>
      </c>
      <c r="E4" s="447" t="s">
        <v>274</v>
      </c>
      <c r="F4" s="448" t="s">
        <v>275</v>
      </c>
      <c r="G4" s="446" t="s">
        <v>276</v>
      </c>
      <c r="H4" s="447" t="s">
        <v>277</v>
      </c>
      <c r="I4" s="448" t="s">
        <v>278</v>
      </c>
      <c r="J4" s="446" t="s">
        <v>279</v>
      </c>
      <c r="K4" s="448" t="s">
        <v>280</v>
      </c>
      <c r="L4" s="449" t="s">
        <v>88</v>
      </c>
      <c r="M4" s="450" t="s">
        <v>271</v>
      </c>
      <c r="N4" s="450" t="s">
        <v>281</v>
      </c>
      <c r="O4" s="450" t="s">
        <v>282</v>
      </c>
      <c r="P4" s="450" t="s">
        <v>283</v>
      </c>
      <c r="Q4" s="450" t="s">
        <v>284</v>
      </c>
      <c r="R4" s="450" t="s">
        <v>285</v>
      </c>
      <c r="S4" s="450" t="s">
        <v>286</v>
      </c>
      <c r="T4" s="450" t="s">
        <v>287</v>
      </c>
      <c r="U4" s="450" t="s">
        <v>288</v>
      </c>
      <c r="V4" s="450" t="s">
        <v>289</v>
      </c>
      <c r="W4" s="450" t="s">
        <v>290</v>
      </c>
      <c r="X4" s="450" t="s">
        <v>291</v>
      </c>
      <c r="Y4" s="450" t="s">
        <v>292</v>
      </c>
      <c r="Z4" s="450" t="s">
        <v>293</v>
      </c>
      <c r="AA4" s="450" t="s">
        <v>294</v>
      </c>
      <c r="AB4" s="450" t="s">
        <v>295</v>
      </c>
      <c r="AC4" s="451" t="s">
        <v>296</v>
      </c>
      <c r="AD4" s="452" t="s">
        <v>297</v>
      </c>
      <c r="AE4" s="724"/>
      <c r="AF4" s="442"/>
      <c r="AG4" s="720"/>
      <c r="AH4" s="721"/>
      <c r="AI4" s="453" t="s">
        <v>88</v>
      </c>
      <c r="AJ4" s="454" t="s">
        <v>271</v>
      </c>
      <c r="AK4" s="454" t="s">
        <v>281</v>
      </c>
      <c r="AL4" s="455" t="s">
        <v>282</v>
      </c>
      <c r="AM4" s="442"/>
      <c r="AN4" s="314"/>
      <c r="AO4" s="442"/>
      <c r="AP4" s="445" t="s">
        <v>281</v>
      </c>
      <c r="AR4" s="720"/>
      <c r="AS4" s="721"/>
      <c r="AT4" s="453" t="s">
        <v>88</v>
      </c>
      <c r="AU4" s="454" t="s">
        <v>271</v>
      </c>
      <c r="AV4" s="454" t="s">
        <v>281</v>
      </c>
      <c r="AW4" s="455" t="s">
        <v>282</v>
      </c>
      <c r="AY4" s="724"/>
      <c r="BA4" s="726"/>
      <c r="BB4" s="727"/>
    </row>
    <row r="5" spans="1:54">
      <c r="A5" s="456" t="s">
        <v>298</v>
      </c>
      <c r="B5" s="457" t="s">
        <v>299</v>
      </c>
      <c r="C5" s="458">
        <v>0.13700000000000001</v>
      </c>
      <c r="D5" s="459">
        <v>0.1</v>
      </c>
      <c r="E5" s="459">
        <v>5.5E-2</v>
      </c>
      <c r="F5" s="460">
        <v>0</v>
      </c>
      <c r="G5" s="458">
        <v>6.3E-2</v>
      </c>
      <c r="H5" s="459">
        <v>4.2000000000000003E-2</v>
      </c>
      <c r="I5" s="460">
        <v>0</v>
      </c>
      <c r="J5" s="458">
        <v>2.4E-2</v>
      </c>
      <c r="K5" s="460">
        <v>0</v>
      </c>
      <c r="L5" s="461">
        <v>0.245</v>
      </c>
      <c r="M5" s="462">
        <v>0.224</v>
      </c>
      <c r="N5" s="462">
        <v>0.182</v>
      </c>
      <c r="O5" s="462">
        <v>0.14499999999999999</v>
      </c>
      <c r="P5" s="462">
        <v>0.221</v>
      </c>
      <c r="Q5" s="462">
        <v>0.20799999999999999</v>
      </c>
      <c r="R5" s="462">
        <v>0.2</v>
      </c>
      <c r="S5" s="462">
        <v>0.187</v>
      </c>
      <c r="T5" s="462">
        <v>0.184</v>
      </c>
      <c r="U5" s="462">
        <v>0.16300000000000001</v>
      </c>
      <c r="V5" s="462">
        <v>0.16300000000000001</v>
      </c>
      <c r="W5" s="462">
        <v>0.158</v>
      </c>
      <c r="X5" s="462">
        <v>0.14199999999999999</v>
      </c>
      <c r="Y5" s="462">
        <v>0.13900000000000001</v>
      </c>
      <c r="Z5" s="462">
        <v>0.121</v>
      </c>
      <c r="AA5" s="462">
        <v>0.11799999999999999</v>
      </c>
      <c r="AB5" s="462">
        <v>0.1</v>
      </c>
      <c r="AC5" s="463">
        <v>7.5999999999999998E-2</v>
      </c>
      <c r="AD5" s="464">
        <v>0</v>
      </c>
      <c r="AE5" s="465">
        <v>2.1000000000000001E-2</v>
      </c>
      <c r="AF5" s="442"/>
      <c r="AG5" s="456" t="s">
        <v>298</v>
      </c>
      <c r="AH5" s="466" t="s">
        <v>299</v>
      </c>
      <c r="AI5" s="467">
        <f t="shared" ref="AI5:AI48" si="0">J5/L5</f>
        <v>9.7959183673469397E-2</v>
      </c>
      <c r="AJ5" s="468">
        <f t="shared" ref="AJ5:AJ48" si="1">J5/M5</f>
        <v>0.10714285714285714</v>
      </c>
      <c r="AK5" s="468">
        <f t="shared" ref="AK5:AK48" si="2">J5/N5</f>
        <v>0.13186813186813187</v>
      </c>
      <c r="AL5" s="469">
        <f t="shared" ref="AL5:AL48" si="3">J5/O5</f>
        <v>0.16551724137931037</v>
      </c>
      <c r="AM5" s="442"/>
      <c r="AN5" s="470" t="s">
        <v>300</v>
      </c>
      <c r="AO5" s="442"/>
      <c r="AP5" s="445" t="s">
        <v>282</v>
      </c>
      <c r="AR5" s="456" t="s">
        <v>298</v>
      </c>
      <c r="AS5" s="466" t="s">
        <v>299</v>
      </c>
      <c r="AT5" s="471">
        <f t="shared" ref="AT5:AT48" si="4">O5/L5</f>
        <v>0.59183673469387754</v>
      </c>
      <c r="AU5" s="472">
        <f t="shared" ref="AU5:AU48" si="5">O5/M5</f>
        <v>0.64732142857142849</v>
      </c>
      <c r="AV5" s="472">
        <f t="shared" ref="AV5:AV48" si="6">O5/N5</f>
        <v>0.79670329670329665</v>
      </c>
      <c r="AW5" s="473">
        <f t="shared" ref="AW5:AW48" si="7">O5/O5</f>
        <v>1</v>
      </c>
      <c r="AY5" s="474" t="s">
        <v>283</v>
      </c>
      <c r="BA5" s="475" t="s">
        <v>298</v>
      </c>
      <c r="BB5" s="476" t="s">
        <v>267</v>
      </c>
    </row>
    <row r="6" spans="1:54">
      <c r="A6" s="477" t="s">
        <v>301</v>
      </c>
      <c r="B6" s="478" t="s">
        <v>302</v>
      </c>
      <c r="C6" s="479">
        <v>0.13700000000000001</v>
      </c>
      <c r="D6" s="480">
        <v>0.1</v>
      </c>
      <c r="E6" s="480">
        <v>5.5E-2</v>
      </c>
      <c r="F6" s="481">
        <v>0</v>
      </c>
      <c r="G6" s="479">
        <v>6.3E-2</v>
      </c>
      <c r="H6" s="480">
        <v>4.2000000000000003E-2</v>
      </c>
      <c r="I6" s="481">
        <v>0</v>
      </c>
      <c r="J6" s="479">
        <v>2.4E-2</v>
      </c>
      <c r="K6" s="481">
        <v>0</v>
      </c>
      <c r="L6" s="482">
        <v>0.245</v>
      </c>
      <c r="M6" s="483">
        <v>0.224</v>
      </c>
      <c r="N6" s="483">
        <v>0.182</v>
      </c>
      <c r="O6" s="483">
        <v>0.14499999999999999</v>
      </c>
      <c r="P6" s="483">
        <v>0.221</v>
      </c>
      <c r="Q6" s="483">
        <v>0.20799999999999999</v>
      </c>
      <c r="R6" s="483">
        <v>0.2</v>
      </c>
      <c r="S6" s="483">
        <v>0.187</v>
      </c>
      <c r="T6" s="483">
        <v>0.184</v>
      </c>
      <c r="U6" s="483">
        <v>0.16300000000000001</v>
      </c>
      <c r="V6" s="483">
        <v>0.16300000000000001</v>
      </c>
      <c r="W6" s="483">
        <v>0.158</v>
      </c>
      <c r="X6" s="483">
        <v>0.14199999999999999</v>
      </c>
      <c r="Y6" s="483">
        <v>0.13900000000000001</v>
      </c>
      <c r="Z6" s="483">
        <v>0.121</v>
      </c>
      <c r="AA6" s="483">
        <v>0.11799999999999999</v>
      </c>
      <c r="AB6" s="483">
        <v>0.1</v>
      </c>
      <c r="AC6" s="484">
        <v>7.5999999999999998E-2</v>
      </c>
      <c r="AD6" s="485">
        <v>0</v>
      </c>
      <c r="AE6" s="486">
        <v>2.1000000000000001E-2</v>
      </c>
      <c r="AF6" s="442"/>
      <c r="AG6" s="477" t="s">
        <v>301</v>
      </c>
      <c r="AH6" s="487" t="s">
        <v>302</v>
      </c>
      <c r="AI6" s="488">
        <f t="shared" si="0"/>
        <v>9.7959183673469397E-2</v>
      </c>
      <c r="AJ6" s="489">
        <f t="shared" si="1"/>
        <v>0.10714285714285714</v>
      </c>
      <c r="AK6" s="489">
        <f t="shared" si="2"/>
        <v>0.13186813186813187</v>
      </c>
      <c r="AL6" s="490">
        <f t="shared" si="3"/>
        <v>0.16551724137931037</v>
      </c>
      <c r="AM6" s="442"/>
      <c r="AN6" s="337" t="s">
        <v>303</v>
      </c>
      <c r="AO6" s="442"/>
      <c r="AP6" s="491" t="s">
        <v>304</v>
      </c>
      <c r="AR6" s="477" t="s">
        <v>301</v>
      </c>
      <c r="AS6" s="487" t="s">
        <v>302</v>
      </c>
      <c r="AT6" s="492">
        <f t="shared" si="4"/>
        <v>0.59183673469387754</v>
      </c>
      <c r="AU6" s="493">
        <f t="shared" si="5"/>
        <v>0.64732142857142849</v>
      </c>
      <c r="AV6" s="493">
        <f t="shared" si="6"/>
        <v>0.79670329670329665</v>
      </c>
      <c r="AW6" s="494">
        <f t="shared" si="7"/>
        <v>1</v>
      </c>
      <c r="AY6" s="495" t="s">
        <v>285</v>
      </c>
      <c r="BA6" s="496" t="s">
        <v>301</v>
      </c>
      <c r="BB6" s="497" t="s">
        <v>267</v>
      </c>
    </row>
    <row r="7" spans="1:54">
      <c r="A7" s="477" t="s">
        <v>305</v>
      </c>
      <c r="B7" s="478" t="s">
        <v>306</v>
      </c>
      <c r="C7" s="479">
        <v>0.13700000000000001</v>
      </c>
      <c r="D7" s="480">
        <v>0.1</v>
      </c>
      <c r="E7" s="480">
        <v>5.5E-2</v>
      </c>
      <c r="F7" s="481">
        <v>0</v>
      </c>
      <c r="G7" s="479">
        <v>6.3E-2</v>
      </c>
      <c r="H7" s="480">
        <v>4.2000000000000003E-2</v>
      </c>
      <c r="I7" s="481">
        <v>0</v>
      </c>
      <c r="J7" s="479">
        <v>2.4E-2</v>
      </c>
      <c r="K7" s="481">
        <v>0</v>
      </c>
      <c r="L7" s="482">
        <v>0.245</v>
      </c>
      <c r="M7" s="483">
        <v>0.224</v>
      </c>
      <c r="N7" s="483">
        <v>0.182</v>
      </c>
      <c r="O7" s="483">
        <v>0.14499999999999999</v>
      </c>
      <c r="P7" s="483">
        <v>0.221</v>
      </c>
      <c r="Q7" s="483">
        <v>0.20799999999999999</v>
      </c>
      <c r="R7" s="483">
        <v>0.2</v>
      </c>
      <c r="S7" s="483">
        <v>0.187</v>
      </c>
      <c r="T7" s="483">
        <v>0.184</v>
      </c>
      <c r="U7" s="483">
        <v>0.16300000000000001</v>
      </c>
      <c r="V7" s="483">
        <v>0.16300000000000001</v>
      </c>
      <c r="W7" s="483">
        <v>0.158</v>
      </c>
      <c r="X7" s="483">
        <v>0.14199999999999999</v>
      </c>
      <c r="Y7" s="483">
        <v>0.13900000000000001</v>
      </c>
      <c r="Z7" s="483">
        <v>0.121</v>
      </c>
      <c r="AA7" s="483">
        <v>0.11799999999999999</v>
      </c>
      <c r="AB7" s="483">
        <v>0.1</v>
      </c>
      <c r="AC7" s="484">
        <v>7.5999999999999998E-2</v>
      </c>
      <c r="AD7" s="485">
        <v>0</v>
      </c>
      <c r="AE7" s="486">
        <v>2.1000000000000001E-2</v>
      </c>
      <c r="AF7" s="442"/>
      <c r="AG7" s="477" t="s">
        <v>305</v>
      </c>
      <c r="AH7" s="487" t="s">
        <v>306</v>
      </c>
      <c r="AI7" s="488">
        <f t="shared" si="0"/>
        <v>9.7959183673469397E-2</v>
      </c>
      <c r="AJ7" s="489">
        <f t="shared" si="1"/>
        <v>0.10714285714285714</v>
      </c>
      <c r="AK7" s="489">
        <f t="shared" si="2"/>
        <v>0.13186813186813187</v>
      </c>
      <c r="AL7" s="490">
        <f t="shared" si="3"/>
        <v>0.16551724137931037</v>
      </c>
      <c r="AM7" s="442"/>
      <c r="AN7" s="444"/>
      <c r="AO7" s="442"/>
      <c r="AR7" s="477" t="s">
        <v>305</v>
      </c>
      <c r="AS7" s="487" t="s">
        <v>306</v>
      </c>
      <c r="AT7" s="492">
        <f t="shared" si="4"/>
        <v>0.59183673469387754</v>
      </c>
      <c r="AU7" s="493">
        <f t="shared" si="5"/>
        <v>0.64732142857142849</v>
      </c>
      <c r="AV7" s="493">
        <f t="shared" si="6"/>
        <v>0.79670329670329665</v>
      </c>
      <c r="AW7" s="494">
        <f t="shared" si="7"/>
        <v>1</v>
      </c>
      <c r="AY7" s="495" t="s">
        <v>287</v>
      </c>
      <c r="BA7" s="477" t="s">
        <v>305</v>
      </c>
      <c r="BB7" s="497" t="s">
        <v>267</v>
      </c>
    </row>
    <row r="8" spans="1:54">
      <c r="A8" s="498" t="s">
        <v>307</v>
      </c>
      <c r="B8" s="478" t="s">
        <v>308</v>
      </c>
      <c r="C8" s="479">
        <v>5.8000000000000003E-2</v>
      </c>
      <c r="D8" s="480">
        <v>4.2000000000000003E-2</v>
      </c>
      <c r="E8" s="480">
        <v>2.3E-2</v>
      </c>
      <c r="F8" s="481">
        <v>0</v>
      </c>
      <c r="G8" s="479">
        <v>2.1000000000000001E-2</v>
      </c>
      <c r="H8" s="480">
        <v>1.4999999999999999E-2</v>
      </c>
      <c r="I8" s="481">
        <v>0</v>
      </c>
      <c r="J8" s="479">
        <v>1.0999999999999999E-2</v>
      </c>
      <c r="K8" s="481">
        <v>0</v>
      </c>
      <c r="L8" s="482">
        <v>0.1</v>
      </c>
      <c r="M8" s="483">
        <v>9.4E-2</v>
      </c>
      <c r="N8" s="483">
        <v>7.9000000000000001E-2</v>
      </c>
      <c r="O8" s="483">
        <v>6.3E-2</v>
      </c>
      <c r="P8" s="483">
        <v>8.8999999999999996E-2</v>
      </c>
      <c r="Q8" s="483">
        <v>8.4000000000000005E-2</v>
      </c>
      <c r="R8" s="483">
        <v>8.3000000000000004E-2</v>
      </c>
      <c r="S8" s="483">
        <v>7.8E-2</v>
      </c>
      <c r="T8" s="483">
        <v>7.2999999999999995E-2</v>
      </c>
      <c r="U8" s="483">
        <v>6.7000000000000004E-2</v>
      </c>
      <c r="V8" s="483">
        <v>6.5000000000000002E-2</v>
      </c>
      <c r="W8" s="483">
        <v>6.8000000000000005E-2</v>
      </c>
      <c r="X8" s="483">
        <v>5.8999999999999997E-2</v>
      </c>
      <c r="Y8" s="483">
        <v>5.3999999999999999E-2</v>
      </c>
      <c r="Z8" s="483">
        <v>5.1999999999999998E-2</v>
      </c>
      <c r="AA8" s="483">
        <v>4.8000000000000001E-2</v>
      </c>
      <c r="AB8" s="483">
        <v>4.3999999999999997E-2</v>
      </c>
      <c r="AC8" s="484">
        <v>3.3000000000000002E-2</v>
      </c>
      <c r="AD8" s="485">
        <v>0</v>
      </c>
      <c r="AE8" s="486">
        <v>0.01</v>
      </c>
      <c r="AF8" s="442"/>
      <c r="AG8" s="498" t="s">
        <v>307</v>
      </c>
      <c r="AH8" s="487" t="s">
        <v>308</v>
      </c>
      <c r="AI8" s="488">
        <f t="shared" si="0"/>
        <v>0.10999999999999999</v>
      </c>
      <c r="AJ8" s="489">
        <f t="shared" si="1"/>
        <v>0.11702127659574467</v>
      </c>
      <c r="AK8" s="489">
        <f t="shared" si="2"/>
        <v>0.13924050632911392</v>
      </c>
      <c r="AL8" s="490">
        <f t="shared" si="3"/>
        <v>0.17460317460317459</v>
      </c>
      <c r="AM8" s="442"/>
      <c r="AN8" s="442"/>
      <c r="AO8" s="442"/>
      <c r="AR8" s="498" t="s">
        <v>307</v>
      </c>
      <c r="AS8" s="487" t="s">
        <v>308</v>
      </c>
      <c r="AT8" s="492">
        <f t="shared" si="4"/>
        <v>0.63</v>
      </c>
      <c r="AU8" s="493">
        <f t="shared" si="5"/>
        <v>0.67021276595744683</v>
      </c>
      <c r="AV8" s="493">
        <f t="shared" si="6"/>
        <v>0.79746835443037978</v>
      </c>
      <c r="AW8" s="494">
        <f t="shared" si="7"/>
        <v>1</v>
      </c>
      <c r="AY8" s="495" t="s">
        <v>288</v>
      </c>
      <c r="BA8" s="496" t="s">
        <v>307</v>
      </c>
      <c r="BB8" s="497" t="s">
        <v>267</v>
      </c>
    </row>
    <row r="9" spans="1:54">
      <c r="A9" s="477" t="s">
        <v>309</v>
      </c>
      <c r="B9" s="478" t="s">
        <v>310</v>
      </c>
      <c r="C9" s="479">
        <v>5.8000000000000003E-2</v>
      </c>
      <c r="D9" s="480">
        <v>4.2000000000000003E-2</v>
      </c>
      <c r="E9" s="480">
        <v>2.3E-2</v>
      </c>
      <c r="F9" s="481">
        <v>0</v>
      </c>
      <c r="G9" s="479">
        <v>2.1000000000000001E-2</v>
      </c>
      <c r="H9" s="480">
        <v>1.4999999999999999E-2</v>
      </c>
      <c r="I9" s="481">
        <v>0</v>
      </c>
      <c r="J9" s="479">
        <v>1.0999999999999999E-2</v>
      </c>
      <c r="K9" s="481">
        <v>0</v>
      </c>
      <c r="L9" s="482">
        <v>0.1</v>
      </c>
      <c r="M9" s="483">
        <v>9.4E-2</v>
      </c>
      <c r="N9" s="483">
        <v>7.9000000000000001E-2</v>
      </c>
      <c r="O9" s="483">
        <v>6.3E-2</v>
      </c>
      <c r="P9" s="483">
        <v>8.8999999999999996E-2</v>
      </c>
      <c r="Q9" s="483">
        <v>8.4000000000000005E-2</v>
      </c>
      <c r="R9" s="483">
        <v>8.3000000000000004E-2</v>
      </c>
      <c r="S9" s="483">
        <v>7.8E-2</v>
      </c>
      <c r="T9" s="483">
        <v>7.2999999999999995E-2</v>
      </c>
      <c r="U9" s="483">
        <v>6.7000000000000004E-2</v>
      </c>
      <c r="V9" s="483">
        <v>6.5000000000000002E-2</v>
      </c>
      <c r="W9" s="483">
        <v>6.8000000000000005E-2</v>
      </c>
      <c r="X9" s="483">
        <v>5.8999999999999997E-2</v>
      </c>
      <c r="Y9" s="483">
        <v>5.3999999999999999E-2</v>
      </c>
      <c r="Z9" s="483">
        <v>5.1999999999999998E-2</v>
      </c>
      <c r="AA9" s="483">
        <v>4.8000000000000001E-2</v>
      </c>
      <c r="AB9" s="483">
        <v>4.3999999999999997E-2</v>
      </c>
      <c r="AC9" s="484">
        <v>3.3000000000000002E-2</v>
      </c>
      <c r="AD9" s="485">
        <v>0</v>
      </c>
      <c r="AE9" s="486">
        <v>0.01</v>
      </c>
      <c r="AF9" s="442"/>
      <c r="AG9" s="477" t="s">
        <v>309</v>
      </c>
      <c r="AH9" s="487" t="s">
        <v>310</v>
      </c>
      <c r="AI9" s="488">
        <f t="shared" si="0"/>
        <v>0.10999999999999999</v>
      </c>
      <c r="AJ9" s="489">
        <f t="shared" si="1"/>
        <v>0.11702127659574467</v>
      </c>
      <c r="AK9" s="489">
        <f t="shared" si="2"/>
        <v>0.13924050632911392</v>
      </c>
      <c r="AL9" s="490">
        <f t="shared" si="3"/>
        <v>0.17460317460317459</v>
      </c>
      <c r="AM9" s="442"/>
      <c r="AN9" s="442"/>
      <c r="AO9" s="442"/>
      <c r="AR9" s="477" t="s">
        <v>309</v>
      </c>
      <c r="AS9" s="487" t="s">
        <v>310</v>
      </c>
      <c r="AT9" s="492">
        <f t="shared" si="4"/>
        <v>0.63</v>
      </c>
      <c r="AU9" s="493">
        <f t="shared" si="5"/>
        <v>0.67021276595744683</v>
      </c>
      <c r="AV9" s="493">
        <f t="shared" si="6"/>
        <v>0.79746835443037978</v>
      </c>
      <c r="AW9" s="494">
        <f t="shared" si="7"/>
        <v>1</v>
      </c>
      <c r="AY9" s="495" t="s">
        <v>290</v>
      </c>
      <c r="BA9" s="496" t="s">
        <v>309</v>
      </c>
      <c r="BB9" s="497" t="s">
        <v>311</v>
      </c>
    </row>
    <row r="10" spans="1:54">
      <c r="A10" s="477" t="s">
        <v>312</v>
      </c>
      <c r="B10" s="478" t="s">
        <v>313</v>
      </c>
      <c r="C10" s="479">
        <v>5.8999999999999997E-2</v>
      </c>
      <c r="D10" s="480">
        <v>4.2999999999999997E-2</v>
      </c>
      <c r="E10" s="480">
        <v>2.3E-2</v>
      </c>
      <c r="F10" s="481">
        <v>0</v>
      </c>
      <c r="G10" s="479">
        <v>1.2E-2</v>
      </c>
      <c r="H10" s="480">
        <v>0.01</v>
      </c>
      <c r="I10" s="481">
        <v>0</v>
      </c>
      <c r="J10" s="479">
        <v>1.0999999999999999E-2</v>
      </c>
      <c r="K10" s="481">
        <v>0</v>
      </c>
      <c r="L10" s="482">
        <v>9.1999999999999998E-2</v>
      </c>
      <c r="M10" s="483">
        <v>0.09</v>
      </c>
      <c r="N10" s="483">
        <v>0.08</v>
      </c>
      <c r="O10" s="483">
        <v>6.4000000000000001E-2</v>
      </c>
      <c r="P10" s="483">
        <v>8.1000000000000003E-2</v>
      </c>
      <c r="Q10" s="483">
        <v>7.5999999999999998E-2</v>
      </c>
      <c r="R10" s="483">
        <v>7.9000000000000001E-2</v>
      </c>
      <c r="S10" s="483">
        <v>7.3999999999999996E-2</v>
      </c>
      <c r="T10" s="483">
        <v>6.5000000000000002E-2</v>
      </c>
      <c r="U10" s="483">
        <v>6.3E-2</v>
      </c>
      <c r="V10" s="483">
        <v>5.6000000000000001E-2</v>
      </c>
      <c r="W10" s="483">
        <v>6.9000000000000006E-2</v>
      </c>
      <c r="X10" s="483">
        <v>5.3999999999999999E-2</v>
      </c>
      <c r="Y10" s="483">
        <v>4.4999999999999998E-2</v>
      </c>
      <c r="Z10" s="483">
        <v>5.2999999999999999E-2</v>
      </c>
      <c r="AA10" s="483">
        <v>4.2999999999999997E-2</v>
      </c>
      <c r="AB10" s="483">
        <v>4.3999999999999997E-2</v>
      </c>
      <c r="AC10" s="484">
        <v>3.3000000000000002E-2</v>
      </c>
      <c r="AD10" s="485">
        <v>0</v>
      </c>
      <c r="AE10" s="486">
        <v>0.01</v>
      </c>
      <c r="AF10" s="442"/>
      <c r="AG10" s="477" t="s">
        <v>312</v>
      </c>
      <c r="AH10" s="487" t="s">
        <v>313</v>
      </c>
      <c r="AI10" s="488">
        <f t="shared" si="0"/>
        <v>0.11956521739130434</v>
      </c>
      <c r="AJ10" s="489">
        <f t="shared" si="1"/>
        <v>0.12222222222222222</v>
      </c>
      <c r="AK10" s="489">
        <f t="shared" si="2"/>
        <v>0.13749999999999998</v>
      </c>
      <c r="AL10" s="490">
        <f t="shared" si="3"/>
        <v>0.171875</v>
      </c>
      <c r="AM10" s="442"/>
      <c r="AN10" s="442"/>
      <c r="AO10" s="442"/>
      <c r="AR10" s="477" t="s">
        <v>312</v>
      </c>
      <c r="AS10" s="487" t="s">
        <v>313</v>
      </c>
      <c r="AT10" s="492">
        <f t="shared" si="4"/>
        <v>0.69565217391304346</v>
      </c>
      <c r="AU10" s="493">
        <f t="shared" si="5"/>
        <v>0.71111111111111114</v>
      </c>
      <c r="AV10" s="493">
        <f t="shared" si="6"/>
        <v>0.8</v>
      </c>
      <c r="AW10" s="494">
        <f t="shared" si="7"/>
        <v>1</v>
      </c>
      <c r="AY10" s="495" t="s">
        <v>292</v>
      </c>
      <c r="BA10" s="496" t="s">
        <v>312</v>
      </c>
      <c r="BB10" s="497" t="s">
        <v>267</v>
      </c>
    </row>
    <row r="11" spans="1:54">
      <c r="A11" s="477" t="s">
        <v>314</v>
      </c>
      <c r="B11" s="478" t="s">
        <v>315</v>
      </c>
      <c r="C11" s="479">
        <v>5.8999999999999997E-2</v>
      </c>
      <c r="D11" s="480">
        <v>4.2999999999999997E-2</v>
      </c>
      <c r="E11" s="480">
        <v>2.3E-2</v>
      </c>
      <c r="F11" s="481">
        <v>0</v>
      </c>
      <c r="G11" s="479">
        <v>1.2E-2</v>
      </c>
      <c r="H11" s="480">
        <v>0.01</v>
      </c>
      <c r="I11" s="481">
        <v>0</v>
      </c>
      <c r="J11" s="479">
        <v>1.0999999999999999E-2</v>
      </c>
      <c r="K11" s="481">
        <v>0</v>
      </c>
      <c r="L11" s="482">
        <v>9.1999999999999998E-2</v>
      </c>
      <c r="M11" s="483">
        <v>0.09</v>
      </c>
      <c r="N11" s="483">
        <v>0.08</v>
      </c>
      <c r="O11" s="483">
        <v>6.4000000000000001E-2</v>
      </c>
      <c r="P11" s="483">
        <v>8.1000000000000003E-2</v>
      </c>
      <c r="Q11" s="483">
        <v>7.5999999999999998E-2</v>
      </c>
      <c r="R11" s="483">
        <v>7.9000000000000001E-2</v>
      </c>
      <c r="S11" s="483">
        <v>7.3999999999999996E-2</v>
      </c>
      <c r="T11" s="483">
        <v>6.5000000000000002E-2</v>
      </c>
      <c r="U11" s="483">
        <v>6.3E-2</v>
      </c>
      <c r="V11" s="483">
        <v>5.6000000000000001E-2</v>
      </c>
      <c r="W11" s="483">
        <v>6.9000000000000006E-2</v>
      </c>
      <c r="X11" s="483">
        <v>5.3999999999999999E-2</v>
      </c>
      <c r="Y11" s="483">
        <v>4.4999999999999998E-2</v>
      </c>
      <c r="Z11" s="483">
        <v>5.2999999999999999E-2</v>
      </c>
      <c r="AA11" s="483">
        <v>4.2999999999999997E-2</v>
      </c>
      <c r="AB11" s="483">
        <v>4.3999999999999997E-2</v>
      </c>
      <c r="AC11" s="484">
        <v>3.3000000000000002E-2</v>
      </c>
      <c r="AD11" s="485">
        <v>0</v>
      </c>
      <c r="AE11" s="486">
        <v>0.01</v>
      </c>
      <c r="AF11" s="442"/>
      <c r="AG11" s="477" t="s">
        <v>314</v>
      </c>
      <c r="AH11" s="487" t="s">
        <v>315</v>
      </c>
      <c r="AI11" s="488">
        <f t="shared" si="0"/>
        <v>0.11956521739130434</v>
      </c>
      <c r="AJ11" s="489">
        <f t="shared" si="1"/>
        <v>0.12222222222222222</v>
      </c>
      <c r="AK11" s="489">
        <f t="shared" si="2"/>
        <v>0.13749999999999998</v>
      </c>
      <c r="AL11" s="490">
        <f t="shared" si="3"/>
        <v>0.171875</v>
      </c>
      <c r="AM11" s="442"/>
      <c r="AN11" s="442"/>
      <c r="AO11" s="442"/>
      <c r="AR11" s="477" t="s">
        <v>314</v>
      </c>
      <c r="AS11" s="487" t="s">
        <v>315</v>
      </c>
      <c r="AT11" s="492">
        <f t="shared" si="4"/>
        <v>0.69565217391304346</v>
      </c>
      <c r="AU11" s="493">
        <f t="shared" si="5"/>
        <v>0.71111111111111114</v>
      </c>
      <c r="AV11" s="493">
        <f t="shared" si="6"/>
        <v>0.8</v>
      </c>
      <c r="AW11" s="494">
        <f t="shared" si="7"/>
        <v>1</v>
      </c>
      <c r="AY11" s="495" t="s">
        <v>293</v>
      </c>
      <c r="BA11" s="496" t="s">
        <v>314</v>
      </c>
      <c r="BB11" s="497" t="s">
        <v>267</v>
      </c>
    </row>
    <row r="12" spans="1:54">
      <c r="A12" s="477" t="s">
        <v>316</v>
      </c>
      <c r="B12" s="478" t="s">
        <v>317</v>
      </c>
      <c r="C12" s="479">
        <v>4.7E-2</v>
      </c>
      <c r="D12" s="480">
        <v>3.4000000000000002E-2</v>
      </c>
      <c r="E12" s="480">
        <v>1.9E-2</v>
      </c>
      <c r="F12" s="481">
        <v>0</v>
      </c>
      <c r="G12" s="479">
        <v>0.02</v>
      </c>
      <c r="H12" s="480">
        <v>1.7000000000000001E-2</v>
      </c>
      <c r="I12" s="481">
        <v>0</v>
      </c>
      <c r="J12" s="479">
        <v>0.01</v>
      </c>
      <c r="K12" s="481">
        <v>0</v>
      </c>
      <c r="L12" s="482">
        <v>8.5999999999999993E-2</v>
      </c>
      <c r="M12" s="483">
        <v>8.3000000000000004E-2</v>
      </c>
      <c r="N12" s="483">
        <v>6.6000000000000003E-2</v>
      </c>
      <c r="O12" s="483">
        <v>5.2999999999999999E-2</v>
      </c>
      <c r="P12" s="483">
        <v>7.5999999999999998E-2</v>
      </c>
      <c r="Q12" s="483">
        <v>7.2999999999999995E-2</v>
      </c>
      <c r="R12" s="483">
        <v>7.2999999999999995E-2</v>
      </c>
      <c r="S12" s="483">
        <v>7.0000000000000007E-2</v>
      </c>
      <c r="T12" s="483">
        <v>6.3E-2</v>
      </c>
      <c r="U12" s="483">
        <v>0.06</v>
      </c>
      <c r="V12" s="483">
        <v>5.8000000000000003E-2</v>
      </c>
      <c r="W12" s="483">
        <v>5.6000000000000001E-2</v>
      </c>
      <c r="X12" s="483">
        <v>5.5E-2</v>
      </c>
      <c r="Y12" s="483">
        <v>4.8000000000000001E-2</v>
      </c>
      <c r="Z12" s="483">
        <v>4.2999999999999997E-2</v>
      </c>
      <c r="AA12" s="483">
        <v>4.4999999999999998E-2</v>
      </c>
      <c r="AB12" s="483">
        <v>3.7999999999999999E-2</v>
      </c>
      <c r="AC12" s="484">
        <v>2.8000000000000001E-2</v>
      </c>
      <c r="AD12" s="485">
        <v>0</v>
      </c>
      <c r="AE12" s="486">
        <v>8.9999999999999993E-3</v>
      </c>
      <c r="AF12" s="442"/>
      <c r="AG12" s="477" t="s">
        <v>316</v>
      </c>
      <c r="AH12" s="487" t="s">
        <v>317</v>
      </c>
      <c r="AI12" s="488">
        <f t="shared" si="0"/>
        <v>0.11627906976744187</v>
      </c>
      <c r="AJ12" s="489">
        <f t="shared" si="1"/>
        <v>0.12048192771084337</v>
      </c>
      <c r="AK12" s="489">
        <f t="shared" si="2"/>
        <v>0.15151515151515152</v>
      </c>
      <c r="AL12" s="490">
        <f t="shared" si="3"/>
        <v>0.18867924528301888</v>
      </c>
      <c r="AM12" s="442"/>
      <c r="AN12" s="442"/>
      <c r="AO12" s="442"/>
      <c r="AR12" s="477" t="s">
        <v>316</v>
      </c>
      <c r="AS12" s="487" t="s">
        <v>317</v>
      </c>
      <c r="AT12" s="492">
        <f t="shared" si="4"/>
        <v>0.61627906976744184</v>
      </c>
      <c r="AU12" s="493">
        <f t="shared" si="5"/>
        <v>0.63855421686746983</v>
      </c>
      <c r="AV12" s="493">
        <f t="shared" si="6"/>
        <v>0.80303030303030298</v>
      </c>
      <c r="AW12" s="494">
        <f t="shared" si="7"/>
        <v>1</v>
      </c>
      <c r="AY12" s="495" t="s">
        <v>294</v>
      </c>
      <c r="BA12" s="496" t="s">
        <v>316</v>
      </c>
      <c r="BB12" s="497" t="s">
        <v>267</v>
      </c>
    </row>
    <row r="13" spans="1:54">
      <c r="A13" s="477" t="s">
        <v>318</v>
      </c>
      <c r="B13" s="478" t="s">
        <v>319</v>
      </c>
      <c r="C13" s="479">
        <v>4.7E-2</v>
      </c>
      <c r="D13" s="480">
        <v>3.4000000000000002E-2</v>
      </c>
      <c r="E13" s="480">
        <v>1.9E-2</v>
      </c>
      <c r="F13" s="481">
        <v>0</v>
      </c>
      <c r="G13" s="479">
        <v>0.02</v>
      </c>
      <c r="H13" s="480">
        <v>1.7000000000000001E-2</v>
      </c>
      <c r="I13" s="481">
        <v>0</v>
      </c>
      <c r="J13" s="479">
        <v>0.01</v>
      </c>
      <c r="K13" s="481">
        <v>0</v>
      </c>
      <c r="L13" s="482">
        <v>8.5999999999999993E-2</v>
      </c>
      <c r="M13" s="483">
        <v>8.3000000000000004E-2</v>
      </c>
      <c r="N13" s="483">
        <v>6.6000000000000003E-2</v>
      </c>
      <c r="O13" s="483">
        <v>5.2999999999999999E-2</v>
      </c>
      <c r="P13" s="483">
        <v>7.5999999999999998E-2</v>
      </c>
      <c r="Q13" s="483">
        <v>7.2999999999999995E-2</v>
      </c>
      <c r="R13" s="483">
        <v>7.2999999999999995E-2</v>
      </c>
      <c r="S13" s="483">
        <v>7.0000000000000007E-2</v>
      </c>
      <c r="T13" s="483">
        <v>6.3E-2</v>
      </c>
      <c r="U13" s="483">
        <v>0.06</v>
      </c>
      <c r="V13" s="483">
        <v>5.8000000000000003E-2</v>
      </c>
      <c r="W13" s="483">
        <v>5.6000000000000001E-2</v>
      </c>
      <c r="X13" s="483">
        <v>5.5E-2</v>
      </c>
      <c r="Y13" s="483">
        <v>4.8000000000000001E-2</v>
      </c>
      <c r="Z13" s="483">
        <v>4.2999999999999997E-2</v>
      </c>
      <c r="AA13" s="483">
        <v>4.4999999999999998E-2</v>
      </c>
      <c r="AB13" s="483">
        <v>3.7999999999999999E-2</v>
      </c>
      <c r="AC13" s="484">
        <v>2.8000000000000001E-2</v>
      </c>
      <c r="AD13" s="485">
        <v>0</v>
      </c>
      <c r="AE13" s="486">
        <v>8.9999999999999993E-3</v>
      </c>
      <c r="AF13" s="442"/>
      <c r="AG13" s="477" t="s">
        <v>318</v>
      </c>
      <c r="AH13" s="487" t="s">
        <v>319</v>
      </c>
      <c r="AI13" s="488">
        <f t="shared" si="0"/>
        <v>0.11627906976744187</v>
      </c>
      <c r="AJ13" s="489">
        <f t="shared" si="1"/>
        <v>0.12048192771084337</v>
      </c>
      <c r="AK13" s="489">
        <f t="shared" si="2"/>
        <v>0.15151515151515152</v>
      </c>
      <c r="AL13" s="490">
        <f t="shared" si="3"/>
        <v>0.18867924528301888</v>
      </c>
      <c r="AM13" s="442"/>
      <c r="AN13" s="442"/>
      <c r="AO13" s="442"/>
      <c r="AR13" s="477" t="s">
        <v>318</v>
      </c>
      <c r="AS13" s="487" t="s">
        <v>319</v>
      </c>
      <c r="AT13" s="492">
        <f t="shared" si="4"/>
        <v>0.61627906976744184</v>
      </c>
      <c r="AU13" s="493">
        <f t="shared" si="5"/>
        <v>0.63855421686746983</v>
      </c>
      <c r="AV13" s="493">
        <f t="shared" si="6"/>
        <v>0.80303030303030298</v>
      </c>
      <c r="AW13" s="494">
        <f t="shared" si="7"/>
        <v>1</v>
      </c>
      <c r="AY13" s="499" t="s">
        <v>296</v>
      </c>
      <c r="BA13" s="496" t="s">
        <v>318</v>
      </c>
      <c r="BB13" s="497" t="s">
        <v>311</v>
      </c>
    </row>
    <row r="14" spans="1:54">
      <c r="A14" s="477" t="s">
        <v>320</v>
      </c>
      <c r="B14" s="478" t="s">
        <v>321</v>
      </c>
      <c r="C14" s="479">
        <v>8.2000000000000003E-2</v>
      </c>
      <c r="D14" s="480">
        <v>0.06</v>
      </c>
      <c r="E14" s="480">
        <v>3.3000000000000002E-2</v>
      </c>
      <c r="F14" s="481">
        <v>0</v>
      </c>
      <c r="G14" s="479">
        <v>1.7999999999999999E-2</v>
      </c>
      <c r="H14" s="480">
        <v>1.2E-2</v>
      </c>
      <c r="I14" s="481">
        <v>0</v>
      </c>
      <c r="J14" s="479">
        <v>1.4999999999999999E-2</v>
      </c>
      <c r="K14" s="481">
        <v>0</v>
      </c>
      <c r="L14" s="482">
        <v>0.128</v>
      </c>
      <c r="M14" s="483">
        <v>0.122</v>
      </c>
      <c r="N14" s="483">
        <v>0.11</v>
      </c>
      <c r="O14" s="483">
        <v>8.7999999999999995E-2</v>
      </c>
      <c r="P14" s="483">
        <v>0.113</v>
      </c>
      <c r="Q14" s="483">
        <v>0.106</v>
      </c>
      <c r="R14" s="483">
        <v>0.107</v>
      </c>
      <c r="S14" s="483">
        <v>0.1</v>
      </c>
      <c r="T14" s="483">
        <v>9.0999999999999998E-2</v>
      </c>
      <c r="U14" s="483">
        <v>8.5000000000000006E-2</v>
      </c>
      <c r="V14" s="483">
        <v>7.9000000000000001E-2</v>
      </c>
      <c r="W14" s="483">
        <v>9.5000000000000001E-2</v>
      </c>
      <c r="X14" s="483">
        <v>7.2999999999999995E-2</v>
      </c>
      <c r="Y14" s="483">
        <v>6.4000000000000001E-2</v>
      </c>
      <c r="Z14" s="483">
        <v>7.2999999999999995E-2</v>
      </c>
      <c r="AA14" s="483">
        <v>5.8000000000000003E-2</v>
      </c>
      <c r="AB14" s="483">
        <v>6.0999999999999999E-2</v>
      </c>
      <c r="AC14" s="484">
        <v>4.5999999999999999E-2</v>
      </c>
      <c r="AD14" s="485">
        <v>0</v>
      </c>
      <c r="AE14" s="486">
        <v>1.2999999999999999E-2</v>
      </c>
      <c r="AF14" s="442"/>
      <c r="AG14" s="477" t="s">
        <v>320</v>
      </c>
      <c r="AH14" s="487" t="s">
        <v>321</v>
      </c>
      <c r="AI14" s="488">
        <f t="shared" si="0"/>
        <v>0.1171875</v>
      </c>
      <c r="AJ14" s="489">
        <f t="shared" si="1"/>
        <v>0.12295081967213115</v>
      </c>
      <c r="AK14" s="489">
        <f t="shared" si="2"/>
        <v>0.13636363636363635</v>
      </c>
      <c r="AL14" s="490">
        <f t="shared" si="3"/>
        <v>0.17045454545454547</v>
      </c>
      <c r="AM14" s="442"/>
      <c r="AN14" s="442"/>
      <c r="AO14" s="442"/>
      <c r="AR14" s="477" t="s">
        <v>320</v>
      </c>
      <c r="AS14" s="487" t="s">
        <v>321</v>
      </c>
      <c r="AT14" s="492">
        <f t="shared" si="4"/>
        <v>0.6875</v>
      </c>
      <c r="AU14" s="493">
        <f t="shared" si="5"/>
        <v>0.72131147540983609</v>
      </c>
      <c r="AV14" s="493">
        <f t="shared" si="6"/>
        <v>0.79999999999999993</v>
      </c>
      <c r="AW14" s="494">
        <f t="shared" si="7"/>
        <v>1</v>
      </c>
      <c r="BA14" s="496" t="s">
        <v>320</v>
      </c>
      <c r="BB14" s="497" t="s">
        <v>267</v>
      </c>
    </row>
    <row r="15" spans="1:54">
      <c r="A15" s="477" t="s">
        <v>322</v>
      </c>
      <c r="B15" s="478" t="s">
        <v>323</v>
      </c>
      <c r="C15" s="479">
        <v>8.2000000000000003E-2</v>
      </c>
      <c r="D15" s="480">
        <v>0.06</v>
      </c>
      <c r="E15" s="480">
        <v>3.3000000000000002E-2</v>
      </c>
      <c r="F15" s="481">
        <v>0</v>
      </c>
      <c r="G15" s="479">
        <v>1.7999999999999999E-2</v>
      </c>
      <c r="H15" s="480">
        <v>1.2E-2</v>
      </c>
      <c r="I15" s="481">
        <v>0</v>
      </c>
      <c r="J15" s="479">
        <v>1.4999999999999999E-2</v>
      </c>
      <c r="K15" s="481">
        <v>0</v>
      </c>
      <c r="L15" s="482">
        <v>0.128</v>
      </c>
      <c r="M15" s="483">
        <v>0.122</v>
      </c>
      <c r="N15" s="483">
        <v>0.11</v>
      </c>
      <c r="O15" s="483">
        <v>8.7999999999999995E-2</v>
      </c>
      <c r="P15" s="483">
        <v>0.113</v>
      </c>
      <c r="Q15" s="483">
        <v>0.106</v>
      </c>
      <c r="R15" s="483">
        <v>0.107</v>
      </c>
      <c r="S15" s="483">
        <v>0.1</v>
      </c>
      <c r="T15" s="483">
        <v>9.0999999999999998E-2</v>
      </c>
      <c r="U15" s="483">
        <v>8.5000000000000006E-2</v>
      </c>
      <c r="V15" s="483">
        <v>7.9000000000000001E-2</v>
      </c>
      <c r="W15" s="483">
        <v>9.5000000000000001E-2</v>
      </c>
      <c r="X15" s="483">
        <v>7.2999999999999995E-2</v>
      </c>
      <c r="Y15" s="483">
        <v>6.4000000000000001E-2</v>
      </c>
      <c r="Z15" s="483">
        <v>7.2999999999999995E-2</v>
      </c>
      <c r="AA15" s="483">
        <v>5.8000000000000003E-2</v>
      </c>
      <c r="AB15" s="483">
        <v>6.0999999999999999E-2</v>
      </c>
      <c r="AC15" s="484">
        <v>4.5999999999999999E-2</v>
      </c>
      <c r="AD15" s="485">
        <v>0</v>
      </c>
      <c r="AE15" s="486">
        <v>1.2999999999999999E-2</v>
      </c>
      <c r="AF15" s="442"/>
      <c r="AG15" s="477" t="s">
        <v>322</v>
      </c>
      <c r="AH15" s="487" t="s">
        <v>323</v>
      </c>
      <c r="AI15" s="488">
        <f t="shared" si="0"/>
        <v>0.1171875</v>
      </c>
      <c r="AJ15" s="489">
        <f t="shared" si="1"/>
        <v>0.12295081967213115</v>
      </c>
      <c r="AK15" s="489">
        <f t="shared" si="2"/>
        <v>0.13636363636363635</v>
      </c>
      <c r="AL15" s="490">
        <f t="shared" si="3"/>
        <v>0.17045454545454547</v>
      </c>
      <c r="AM15" s="442"/>
      <c r="AN15" s="442"/>
      <c r="AO15" s="442"/>
      <c r="AR15" s="477" t="s">
        <v>322</v>
      </c>
      <c r="AS15" s="487" t="s">
        <v>323</v>
      </c>
      <c r="AT15" s="492">
        <f t="shared" si="4"/>
        <v>0.6875</v>
      </c>
      <c r="AU15" s="493">
        <f t="shared" si="5"/>
        <v>0.72131147540983609</v>
      </c>
      <c r="AV15" s="493">
        <f t="shared" si="6"/>
        <v>0.79999999999999993</v>
      </c>
      <c r="AW15" s="494">
        <f t="shared" si="7"/>
        <v>1</v>
      </c>
      <c r="BA15" s="496" t="s">
        <v>322</v>
      </c>
      <c r="BB15" s="497" t="s">
        <v>311</v>
      </c>
    </row>
    <row r="16" spans="1:54">
      <c r="A16" s="477" t="s">
        <v>324</v>
      </c>
      <c r="B16" s="478" t="s">
        <v>325</v>
      </c>
      <c r="C16" s="479">
        <v>8.2000000000000003E-2</v>
      </c>
      <c r="D16" s="480">
        <v>0.06</v>
      </c>
      <c r="E16" s="480">
        <v>3.3000000000000002E-2</v>
      </c>
      <c r="F16" s="481">
        <v>0</v>
      </c>
      <c r="G16" s="479">
        <v>1.7999999999999999E-2</v>
      </c>
      <c r="H16" s="480">
        <v>1.2E-2</v>
      </c>
      <c r="I16" s="481">
        <v>0</v>
      </c>
      <c r="J16" s="479">
        <v>1.4999999999999999E-2</v>
      </c>
      <c r="K16" s="481">
        <v>0</v>
      </c>
      <c r="L16" s="482">
        <v>0.128</v>
      </c>
      <c r="M16" s="483">
        <v>0.122</v>
      </c>
      <c r="N16" s="483">
        <v>0.11</v>
      </c>
      <c r="O16" s="483">
        <v>8.7999999999999995E-2</v>
      </c>
      <c r="P16" s="483">
        <v>0.113</v>
      </c>
      <c r="Q16" s="483">
        <v>0.106</v>
      </c>
      <c r="R16" s="483">
        <v>0.107</v>
      </c>
      <c r="S16" s="483">
        <v>0.1</v>
      </c>
      <c r="T16" s="483">
        <v>9.0999999999999998E-2</v>
      </c>
      <c r="U16" s="483">
        <v>8.5000000000000006E-2</v>
      </c>
      <c r="V16" s="483">
        <v>7.9000000000000001E-2</v>
      </c>
      <c r="W16" s="483">
        <v>9.5000000000000001E-2</v>
      </c>
      <c r="X16" s="483">
        <v>7.2999999999999995E-2</v>
      </c>
      <c r="Y16" s="483">
        <v>6.4000000000000001E-2</v>
      </c>
      <c r="Z16" s="483">
        <v>7.2999999999999995E-2</v>
      </c>
      <c r="AA16" s="483">
        <v>5.8000000000000003E-2</v>
      </c>
      <c r="AB16" s="483">
        <v>6.0999999999999999E-2</v>
      </c>
      <c r="AC16" s="484">
        <v>4.5999999999999999E-2</v>
      </c>
      <c r="AD16" s="485">
        <v>0</v>
      </c>
      <c r="AE16" s="486">
        <v>1.2999999999999999E-2</v>
      </c>
      <c r="AF16" s="442"/>
      <c r="AG16" s="477" t="s">
        <v>324</v>
      </c>
      <c r="AH16" s="487" t="s">
        <v>325</v>
      </c>
      <c r="AI16" s="488">
        <f t="shared" si="0"/>
        <v>0.1171875</v>
      </c>
      <c r="AJ16" s="489">
        <f t="shared" si="1"/>
        <v>0.12295081967213115</v>
      </c>
      <c r="AK16" s="489">
        <f t="shared" si="2"/>
        <v>0.13636363636363635</v>
      </c>
      <c r="AL16" s="490">
        <f t="shared" si="3"/>
        <v>0.17045454545454547</v>
      </c>
      <c r="AM16" s="442"/>
      <c r="AN16" s="442"/>
      <c r="AO16" s="442"/>
      <c r="AR16" s="477" t="s">
        <v>324</v>
      </c>
      <c r="AS16" s="487" t="s">
        <v>325</v>
      </c>
      <c r="AT16" s="492">
        <f t="shared" si="4"/>
        <v>0.6875</v>
      </c>
      <c r="AU16" s="493">
        <f t="shared" si="5"/>
        <v>0.72131147540983609</v>
      </c>
      <c r="AV16" s="493">
        <f t="shared" si="6"/>
        <v>0.79999999999999993</v>
      </c>
      <c r="AW16" s="494">
        <f t="shared" si="7"/>
        <v>1</v>
      </c>
      <c r="BA16" s="496" t="s">
        <v>324</v>
      </c>
      <c r="BB16" s="497" t="s">
        <v>311</v>
      </c>
    </row>
    <row r="17" spans="1:54">
      <c r="A17" s="477" t="s">
        <v>326</v>
      </c>
      <c r="B17" s="478" t="s">
        <v>327</v>
      </c>
      <c r="C17" s="479">
        <v>8.2000000000000003E-2</v>
      </c>
      <c r="D17" s="480">
        <v>0.06</v>
      </c>
      <c r="E17" s="480">
        <v>3.3000000000000002E-2</v>
      </c>
      <c r="F17" s="481">
        <v>0</v>
      </c>
      <c r="G17" s="479">
        <v>1.7999999999999999E-2</v>
      </c>
      <c r="H17" s="480">
        <v>1.2E-2</v>
      </c>
      <c r="I17" s="481">
        <v>0</v>
      </c>
      <c r="J17" s="479">
        <v>1.4999999999999999E-2</v>
      </c>
      <c r="K17" s="481">
        <v>0</v>
      </c>
      <c r="L17" s="482">
        <v>0.128</v>
      </c>
      <c r="M17" s="483">
        <v>0.122</v>
      </c>
      <c r="N17" s="483">
        <v>0.11</v>
      </c>
      <c r="O17" s="483">
        <v>8.7999999999999995E-2</v>
      </c>
      <c r="P17" s="483">
        <v>0.113</v>
      </c>
      <c r="Q17" s="483">
        <v>0.106</v>
      </c>
      <c r="R17" s="483">
        <v>0.107</v>
      </c>
      <c r="S17" s="483">
        <v>0.1</v>
      </c>
      <c r="T17" s="483">
        <v>9.0999999999999998E-2</v>
      </c>
      <c r="U17" s="483">
        <v>8.5000000000000006E-2</v>
      </c>
      <c r="V17" s="483">
        <v>7.9000000000000001E-2</v>
      </c>
      <c r="W17" s="483">
        <v>9.5000000000000001E-2</v>
      </c>
      <c r="X17" s="483">
        <v>7.2999999999999995E-2</v>
      </c>
      <c r="Y17" s="483">
        <v>6.4000000000000001E-2</v>
      </c>
      <c r="Z17" s="483">
        <v>7.2999999999999995E-2</v>
      </c>
      <c r="AA17" s="483">
        <v>5.8000000000000003E-2</v>
      </c>
      <c r="AB17" s="483">
        <v>6.0999999999999999E-2</v>
      </c>
      <c r="AC17" s="484">
        <v>4.5999999999999999E-2</v>
      </c>
      <c r="AD17" s="485">
        <v>0</v>
      </c>
      <c r="AE17" s="486">
        <v>1.2999999999999999E-2</v>
      </c>
      <c r="AF17" s="442"/>
      <c r="AG17" s="477" t="s">
        <v>326</v>
      </c>
      <c r="AH17" s="487" t="s">
        <v>327</v>
      </c>
      <c r="AI17" s="488">
        <f t="shared" si="0"/>
        <v>0.1171875</v>
      </c>
      <c r="AJ17" s="489">
        <f t="shared" si="1"/>
        <v>0.12295081967213115</v>
      </c>
      <c r="AK17" s="489">
        <f t="shared" si="2"/>
        <v>0.13636363636363635</v>
      </c>
      <c r="AL17" s="490">
        <f t="shared" si="3"/>
        <v>0.17045454545454547</v>
      </c>
      <c r="AM17" s="442"/>
      <c r="AN17" s="442"/>
      <c r="AO17" s="442"/>
      <c r="AR17" s="477" t="s">
        <v>326</v>
      </c>
      <c r="AS17" s="487" t="s">
        <v>327</v>
      </c>
      <c r="AT17" s="492">
        <f t="shared" si="4"/>
        <v>0.6875</v>
      </c>
      <c r="AU17" s="493">
        <f t="shared" si="5"/>
        <v>0.72131147540983609</v>
      </c>
      <c r="AV17" s="493">
        <f t="shared" si="6"/>
        <v>0.79999999999999993</v>
      </c>
      <c r="AW17" s="494">
        <f t="shared" si="7"/>
        <v>1</v>
      </c>
      <c r="BA17" s="496" t="s">
        <v>326</v>
      </c>
      <c r="BB17" s="497" t="s">
        <v>267</v>
      </c>
    </row>
    <row r="18" spans="1:54">
      <c r="A18" s="477" t="s">
        <v>328</v>
      </c>
      <c r="B18" s="478" t="s">
        <v>329</v>
      </c>
      <c r="C18" s="479">
        <v>8.2000000000000003E-2</v>
      </c>
      <c r="D18" s="480">
        <v>0.06</v>
      </c>
      <c r="E18" s="480">
        <v>3.3000000000000002E-2</v>
      </c>
      <c r="F18" s="481">
        <v>0</v>
      </c>
      <c r="G18" s="479">
        <v>1.7999999999999999E-2</v>
      </c>
      <c r="H18" s="480">
        <v>1.2E-2</v>
      </c>
      <c r="I18" s="481">
        <v>0</v>
      </c>
      <c r="J18" s="479">
        <v>1.4999999999999999E-2</v>
      </c>
      <c r="K18" s="481">
        <v>0</v>
      </c>
      <c r="L18" s="482">
        <v>0.128</v>
      </c>
      <c r="M18" s="483">
        <v>0.122</v>
      </c>
      <c r="N18" s="483">
        <v>0.11</v>
      </c>
      <c r="O18" s="483">
        <v>8.7999999999999995E-2</v>
      </c>
      <c r="P18" s="483">
        <v>0.113</v>
      </c>
      <c r="Q18" s="483">
        <v>0.106</v>
      </c>
      <c r="R18" s="483">
        <v>0.107</v>
      </c>
      <c r="S18" s="483">
        <v>0.1</v>
      </c>
      <c r="T18" s="483">
        <v>9.0999999999999998E-2</v>
      </c>
      <c r="U18" s="483">
        <v>8.5000000000000006E-2</v>
      </c>
      <c r="V18" s="483">
        <v>7.9000000000000001E-2</v>
      </c>
      <c r="W18" s="483">
        <v>9.5000000000000001E-2</v>
      </c>
      <c r="X18" s="483">
        <v>7.2999999999999995E-2</v>
      </c>
      <c r="Y18" s="483">
        <v>6.4000000000000001E-2</v>
      </c>
      <c r="Z18" s="483">
        <v>7.2999999999999995E-2</v>
      </c>
      <c r="AA18" s="483">
        <v>5.8000000000000003E-2</v>
      </c>
      <c r="AB18" s="483">
        <v>6.0999999999999999E-2</v>
      </c>
      <c r="AC18" s="484">
        <v>4.5999999999999999E-2</v>
      </c>
      <c r="AD18" s="485">
        <v>0</v>
      </c>
      <c r="AE18" s="486">
        <v>1.2999999999999999E-2</v>
      </c>
      <c r="AF18" s="442"/>
      <c r="AG18" s="477" t="s">
        <v>328</v>
      </c>
      <c r="AH18" s="487" t="s">
        <v>329</v>
      </c>
      <c r="AI18" s="488">
        <f t="shared" si="0"/>
        <v>0.1171875</v>
      </c>
      <c r="AJ18" s="489">
        <f t="shared" si="1"/>
        <v>0.12295081967213115</v>
      </c>
      <c r="AK18" s="489">
        <f t="shared" si="2"/>
        <v>0.13636363636363635</v>
      </c>
      <c r="AL18" s="490">
        <f t="shared" si="3"/>
        <v>0.17045454545454547</v>
      </c>
      <c r="AM18" s="442"/>
      <c r="AN18" s="442"/>
      <c r="AO18" s="442"/>
      <c r="AR18" s="477" t="s">
        <v>328</v>
      </c>
      <c r="AS18" s="487" t="s">
        <v>329</v>
      </c>
      <c r="AT18" s="492">
        <f t="shared" si="4"/>
        <v>0.6875</v>
      </c>
      <c r="AU18" s="493">
        <f t="shared" si="5"/>
        <v>0.72131147540983609</v>
      </c>
      <c r="AV18" s="493">
        <f t="shared" si="6"/>
        <v>0.79999999999999993</v>
      </c>
      <c r="AW18" s="494">
        <f t="shared" si="7"/>
        <v>1</v>
      </c>
      <c r="BA18" s="496" t="s">
        <v>328</v>
      </c>
      <c r="BB18" s="497" t="s">
        <v>311</v>
      </c>
    </row>
    <row r="19" spans="1:54">
      <c r="A19" s="477" t="s">
        <v>330</v>
      </c>
      <c r="B19" s="478" t="s">
        <v>331</v>
      </c>
      <c r="C19" s="479">
        <v>0.104</v>
      </c>
      <c r="D19" s="480">
        <v>7.5999999999999998E-2</v>
      </c>
      <c r="E19" s="480">
        <v>4.2000000000000003E-2</v>
      </c>
      <c r="F19" s="481">
        <v>0</v>
      </c>
      <c r="G19" s="479">
        <v>3.1E-2</v>
      </c>
      <c r="H19" s="480">
        <v>2.4E-2</v>
      </c>
      <c r="I19" s="481">
        <v>0</v>
      </c>
      <c r="J19" s="479">
        <v>2.3E-2</v>
      </c>
      <c r="K19" s="481">
        <v>0</v>
      </c>
      <c r="L19" s="482">
        <v>0.18099999999999999</v>
      </c>
      <c r="M19" s="483">
        <v>0.17399999999999999</v>
      </c>
      <c r="N19" s="483">
        <v>0.15</v>
      </c>
      <c r="O19" s="483">
        <v>0.122</v>
      </c>
      <c r="P19" s="483">
        <v>0.158</v>
      </c>
      <c r="Q19" s="483">
        <v>0.153</v>
      </c>
      <c r="R19" s="483">
        <v>0.151</v>
      </c>
      <c r="S19" s="483">
        <v>0.14599999999999999</v>
      </c>
      <c r="T19" s="483">
        <v>0.13</v>
      </c>
      <c r="U19" s="483">
        <v>0.123</v>
      </c>
      <c r="V19" s="483">
        <v>0.11899999999999999</v>
      </c>
      <c r="W19" s="483">
        <v>0.127</v>
      </c>
      <c r="X19" s="483">
        <v>0.112</v>
      </c>
      <c r="Y19" s="483">
        <v>9.6000000000000002E-2</v>
      </c>
      <c r="Z19" s="483">
        <v>9.9000000000000005E-2</v>
      </c>
      <c r="AA19" s="483">
        <v>8.8999999999999996E-2</v>
      </c>
      <c r="AB19" s="483">
        <v>8.7999999999999995E-2</v>
      </c>
      <c r="AC19" s="484">
        <v>6.5000000000000002E-2</v>
      </c>
      <c r="AD19" s="485">
        <v>0</v>
      </c>
      <c r="AE19" s="486">
        <v>2.3E-2</v>
      </c>
      <c r="AF19" s="442"/>
      <c r="AG19" s="477" t="s">
        <v>330</v>
      </c>
      <c r="AH19" s="487" t="s">
        <v>331</v>
      </c>
      <c r="AI19" s="488">
        <f t="shared" si="0"/>
        <v>0.1270718232044199</v>
      </c>
      <c r="AJ19" s="489">
        <f t="shared" si="1"/>
        <v>0.13218390804597702</v>
      </c>
      <c r="AK19" s="489">
        <f t="shared" si="2"/>
        <v>0.15333333333333335</v>
      </c>
      <c r="AL19" s="490">
        <f t="shared" si="3"/>
        <v>0.18852459016393441</v>
      </c>
      <c r="AM19" s="442"/>
      <c r="AN19" s="442"/>
      <c r="AO19" s="442"/>
      <c r="AR19" s="477" t="s">
        <v>330</v>
      </c>
      <c r="AS19" s="487" t="s">
        <v>331</v>
      </c>
      <c r="AT19" s="492">
        <f t="shared" si="4"/>
        <v>0.67403314917127077</v>
      </c>
      <c r="AU19" s="493">
        <f t="shared" si="5"/>
        <v>0.70114942528735635</v>
      </c>
      <c r="AV19" s="493">
        <f t="shared" si="6"/>
        <v>0.81333333333333335</v>
      </c>
      <c r="AW19" s="494">
        <f t="shared" si="7"/>
        <v>1</v>
      </c>
      <c r="BA19" s="496" t="s">
        <v>330</v>
      </c>
      <c r="BB19" s="497" t="s">
        <v>267</v>
      </c>
    </row>
    <row r="20" spans="1:54">
      <c r="A20" s="477" t="s">
        <v>332</v>
      </c>
      <c r="B20" s="478" t="s">
        <v>333</v>
      </c>
      <c r="C20" s="479">
        <v>0.104</v>
      </c>
      <c r="D20" s="480">
        <v>7.5999999999999998E-2</v>
      </c>
      <c r="E20" s="480">
        <v>4.2000000000000003E-2</v>
      </c>
      <c r="F20" s="481">
        <v>0</v>
      </c>
      <c r="G20" s="479">
        <v>3.1E-2</v>
      </c>
      <c r="H20" s="480">
        <v>2.4E-2</v>
      </c>
      <c r="I20" s="481">
        <v>0</v>
      </c>
      <c r="J20" s="479">
        <v>2.3E-2</v>
      </c>
      <c r="K20" s="481">
        <v>0</v>
      </c>
      <c r="L20" s="482">
        <v>0.18099999999999999</v>
      </c>
      <c r="M20" s="483">
        <v>0.17399999999999999</v>
      </c>
      <c r="N20" s="483">
        <v>0.15</v>
      </c>
      <c r="O20" s="483">
        <v>0.122</v>
      </c>
      <c r="P20" s="483">
        <v>0.158</v>
      </c>
      <c r="Q20" s="483">
        <v>0.153</v>
      </c>
      <c r="R20" s="483">
        <v>0.151</v>
      </c>
      <c r="S20" s="483">
        <v>0.14599999999999999</v>
      </c>
      <c r="T20" s="483">
        <v>0.13</v>
      </c>
      <c r="U20" s="483">
        <v>0.123</v>
      </c>
      <c r="V20" s="483">
        <v>0.11899999999999999</v>
      </c>
      <c r="W20" s="483">
        <v>0.127</v>
      </c>
      <c r="X20" s="483">
        <v>0.112</v>
      </c>
      <c r="Y20" s="483">
        <v>9.6000000000000002E-2</v>
      </c>
      <c r="Z20" s="483">
        <v>9.9000000000000005E-2</v>
      </c>
      <c r="AA20" s="483">
        <v>8.8999999999999996E-2</v>
      </c>
      <c r="AB20" s="483">
        <v>8.7999999999999995E-2</v>
      </c>
      <c r="AC20" s="484">
        <v>6.5000000000000002E-2</v>
      </c>
      <c r="AD20" s="485">
        <v>0</v>
      </c>
      <c r="AE20" s="486">
        <v>2.3E-2</v>
      </c>
      <c r="AF20" s="442"/>
      <c r="AG20" s="477" t="s">
        <v>332</v>
      </c>
      <c r="AH20" s="487" t="s">
        <v>333</v>
      </c>
      <c r="AI20" s="488">
        <f t="shared" si="0"/>
        <v>0.1270718232044199</v>
      </c>
      <c r="AJ20" s="489">
        <f t="shared" si="1"/>
        <v>0.13218390804597702</v>
      </c>
      <c r="AK20" s="489">
        <f t="shared" si="2"/>
        <v>0.15333333333333335</v>
      </c>
      <c r="AL20" s="490">
        <f t="shared" si="3"/>
        <v>0.18852459016393441</v>
      </c>
      <c r="AM20" s="442"/>
      <c r="AN20" s="442"/>
      <c r="AO20" s="442"/>
      <c r="AR20" s="477" t="s">
        <v>332</v>
      </c>
      <c r="AS20" s="487" t="s">
        <v>333</v>
      </c>
      <c r="AT20" s="492">
        <f t="shared" si="4"/>
        <v>0.67403314917127077</v>
      </c>
      <c r="AU20" s="493">
        <f t="shared" si="5"/>
        <v>0.70114942528735635</v>
      </c>
      <c r="AV20" s="493">
        <f t="shared" si="6"/>
        <v>0.81333333333333335</v>
      </c>
      <c r="AW20" s="494">
        <f t="shared" si="7"/>
        <v>1</v>
      </c>
      <c r="BA20" s="496" t="s">
        <v>332</v>
      </c>
      <c r="BB20" s="497" t="s">
        <v>311</v>
      </c>
    </row>
    <row r="21" spans="1:54">
      <c r="A21" s="477" t="s">
        <v>334</v>
      </c>
      <c r="B21" s="478" t="s">
        <v>335</v>
      </c>
      <c r="C21" s="479">
        <v>0.10199999999999999</v>
      </c>
      <c r="D21" s="480">
        <v>7.3999999999999996E-2</v>
      </c>
      <c r="E21" s="480">
        <v>4.1000000000000002E-2</v>
      </c>
      <c r="F21" s="481">
        <v>0</v>
      </c>
      <c r="G21" s="479">
        <v>1.4999999999999999E-2</v>
      </c>
      <c r="H21" s="480">
        <v>1.2E-2</v>
      </c>
      <c r="I21" s="481">
        <v>0</v>
      </c>
      <c r="J21" s="479">
        <v>1.7000000000000001E-2</v>
      </c>
      <c r="K21" s="481">
        <v>0</v>
      </c>
      <c r="L21" s="482">
        <v>0.14899999999999999</v>
      </c>
      <c r="M21" s="483">
        <v>0.14599999999999999</v>
      </c>
      <c r="N21" s="483">
        <v>0.13400000000000001</v>
      </c>
      <c r="O21" s="483">
        <v>0.106</v>
      </c>
      <c r="P21" s="483">
        <v>0.13200000000000001</v>
      </c>
      <c r="Q21" s="483">
        <v>0.121</v>
      </c>
      <c r="R21" s="483">
        <v>0.129</v>
      </c>
      <c r="S21" s="483">
        <v>0.11799999999999999</v>
      </c>
      <c r="T21" s="483">
        <v>0.104</v>
      </c>
      <c r="U21" s="483">
        <v>0.10100000000000001</v>
      </c>
      <c r="V21" s="483">
        <v>8.7999999999999995E-2</v>
      </c>
      <c r="W21" s="483">
        <v>0.11700000000000001</v>
      </c>
      <c r="X21" s="483">
        <v>8.5000000000000006E-2</v>
      </c>
      <c r="Y21" s="483">
        <v>7.0999999999999994E-2</v>
      </c>
      <c r="Z21" s="483">
        <v>8.8999999999999996E-2</v>
      </c>
      <c r="AA21" s="483">
        <v>6.8000000000000005E-2</v>
      </c>
      <c r="AB21" s="483">
        <v>7.2999999999999995E-2</v>
      </c>
      <c r="AC21" s="484">
        <v>5.6000000000000001E-2</v>
      </c>
      <c r="AD21" s="485">
        <v>0</v>
      </c>
      <c r="AE21" s="486">
        <v>1.4999999999999999E-2</v>
      </c>
      <c r="AF21" s="442"/>
      <c r="AG21" s="477" t="s">
        <v>334</v>
      </c>
      <c r="AH21" s="487" t="s">
        <v>335</v>
      </c>
      <c r="AI21" s="488">
        <f t="shared" si="0"/>
        <v>0.11409395973154364</v>
      </c>
      <c r="AJ21" s="489">
        <f t="shared" si="1"/>
        <v>0.11643835616438358</v>
      </c>
      <c r="AK21" s="489">
        <f t="shared" si="2"/>
        <v>0.12686567164179105</v>
      </c>
      <c r="AL21" s="490">
        <f t="shared" si="3"/>
        <v>0.16037735849056606</v>
      </c>
      <c r="AM21" s="442"/>
      <c r="AN21" s="442"/>
      <c r="AO21" s="442"/>
      <c r="AR21" s="477" t="s">
        <v>334</v>
      </c>
      <c r="AS21" s="487" t="s">
        <v>335</v>
      </c>
      <c r="AT21" s="492">
        <f t="shared" si="4"/>
        <v>0.71140939597315433</v>
      </c>
      <c r="AU21" s="493">
        <f t="shared" si="5"/>
        <v>0.72602739726027399</v>
      </c>
      <c r="AV21" s="493">
        <f t="shared" si="6"/>
        <v>0.79104477611940294</v>
      </c>
      <c r="AW21" s="494">
        <f t="shared" si="7"/>
        <v>1</v>
      </c>
      <c r="BA21" s="496" t="s">
        <v>334</v>
      </c>
      <c r="BB21" s="497" t="s">
        <v>267</v>
      </c>
    </row>
    <row r="22" spans="1:54">
      <c r="A22" s="477" t="s">
        <v>336</v>
      </c>
      <c r="B22" s="478" t="s">
        <v>337</v>
      </c>
      <c r="C22" s="479">
        <v>0.10199999999999999</v>
      </c>
      <c r="D22" s="480">
        <v>7.3999999999999996E-2</v>
      </c>
      <c r="E22" s="480">
        <v>4.1000000000000002E-2</v>
      </c>
      <c r="F22" s="481">
        <v>0</v>
      </c>
      <c r="G22" s="479">
        <v>1.4999999999999999E-2</v>
      </c>
      <c r="H22" s="480">
        <v>1.2E-2</v>
      </c>
      <c r="I22" s="481">
        <v>0</v>
      </c>
      <c r="J22" s="479">
        <v>1.7000000000000001E-2</v>
      </c>
      <c r="K22" s="481">
        <v>0</v>
      </c>
      <c r="L22" s="482">
        <v>0.14899999999999999</v>
      </c>
      <c r="M22" s="483">
        <v>0.14599999999999999</v>
      </c>
      <c r="N22" s="483">
        <v>0.13400000000000001</v>
      </c>
      <c r="O22" s="483">
        <v>0.106</v>
      </c>
      <c r="P22" s="483">
        <v>0.13200000000000001</v>
      </c>
      <c r="Q22" s="483">
        <v>0.121</v>
      </c>
      <c r="R22" s="483">
        <v>0.129</v>
      </c>
      <c r="S22" s="483">
        <v>0.11799999999999999</v>
      </c>
      <c r="T22" s="483">
        <v>0.104</v>
      </c>
      <c r="U22" s="483">
        <v>0.10100000000000001</v>
      </c>
      <c r="V22" s="483">
        <v>8.7999999999999995E-2</v>
      </c>
      <c r="W22" s="483">
        <v>0.11700000000000001</v>
      </c>
      <c r="X22" s="483">
        <v>8.5000000000000006E-2</v>
      </c>
      <c r="Y22" s="483">
        <v>7.0999999999999994E-2</v>
      </c>
      <c r="Z22" s="483">
        <v>8.8999999999999996E-2</v>
      </c>
      <c r="AA22" s="483">
        <v>6.8000000000000005E-2</v>
      </c>
      <c r="AB22" s="483">
        <v>7.2999999999999995E-2</v>
      </c>
      <c r="AC22" s="484">
        <v>5.6000000000000001E-2</v>
      </c>
      <c r="AD22" s="485">
        <v>0</v>
      </c>
      <c r="AE22" s="486">
        <v>1.4999999999999999E-2</v>
      </c>
      <c r="AF22" s="442"/>
      <c r="AG22" s="477" t="s">
        <v>336</v>
      </c>
      <c r="AH22" s="487" t="s">
        <v>337</v>
      </c>
      <c r="AI22" s="488">
        <f t="shared" si="0"/>
        <v>0.11409395973154364</v>
      </c>
      <c r="AJ22" s="489">
        <f t="shared" si="1"/>
        <v>0.11643835616438358</v>
      </c>
      <c r="AK22" s="489">
        <f t="shared" si="2"/>
        <v>0.12686567164179105</v>
      </c>
      <c r="AL22" s="490">
        <f t="shared" si="3"/>
        <v>0.16037735849056606</v>
      </c>
      <c r="AM22" s="442"/>
      <c r="AN22" s="442"/>
      <c r="AO22" s="442"/>
      <c r="AR22" s="477" t="s">
        <v>336</v>
      </c>
      <c r="AS22" s="487" t="s">
        <v>337</v>
      </c>
      <c r="AT22" s="492">
        <f t="shared" si="4"/>
        <v>0.71140939597315433</v>
      </c>
      <c r="AU22" s="493">
        <f t="shared" si="5"/>
        <v>0.72602739726027399</v>
      </c>
      <c r="AV22" s="493">
        <f t="shared" si="6"/>
        <v>0.79104477611940294</v>
      </c>
      <c r="AW22" s="494">
        <f t="shared" si="7"/>
        <v>1</v>
      </c>
      <c r="BA22" s="496" t="s">
        <v>336</v>
      </c>
      <c r="BB22" s="497" t="s">
        <v>311</v>
      </c>
    </row>
    <row r="23" spans="1:54">
      <c r="A23" s="477" t="s">
        <v>338</v>
      </c>
      <c r="B23" s="478" t="s">
        <v>339</v>
      </c>
      <c r="C23" s="479">
        <v>0.10199999999999999</v>
      </c>
      <c r="D23" s="480">
        <v>7.3999999999999996E-2</v>
      </c>
      <c r="E23" s="480">
        <v>4.1000000000000002E-2</v>
      </c>
      <c r="F23" s="481">
        <v>0</v>
      </c>
      <c r="G23" s="479">
        <v>1.4999999999999999E-2</v>
      </c>
      <c r="H23" s="480">
        <v>1.2E-2</v>
      </c>
      <c r="I23" s="481">
        <v>0</v>
      </c>
      <c r="J23" s="479">
        <v>1.7000000000000001E-2</v>
      </c>
      <c r="K23" s="481">
        <v>0</v>
      </c>
      <c r="L23" s="482">
        <v>0.14899999999999999</v>
      </c>
      <c r="M23" s="483">
        <v>0.14599999999999999</v>
      </c>
      <c r="N23" s="483">
        <v>0.13400000000000001</v>
      </c>
      <c r="O23" s="483">
        <v>0.106</v>
      </c>
      <c r="P23" s="483">
        <v>0.13200000000000001</v>
      </c>
      <c r="Q23" s="483">
        <v>0.121</v>
      </c>
      <c r="R23" s="483">
        <v>0.129</v>
      </c>
      <c r="S23" s="483">
        <v>0.11799999999999999</v>
      </c>
      <c r="T23" s="483">
        <v>0.104</v>
      </c>
      <c r="U23" s="483">
        <v>0.10100000000000001</v>
      </c>
      <c r="V23" s="483">
        <v>8.7999999999999995E-2</v>
      </c>
      <c r="W23" s="483">
        <v>0.11700000000000001</v>
      </c>
      <c r="X23" s="483">
        <v>8.5000000000000006E-2</v>
      </c>
      <c r="Y23" s="483">
        <v>7.0999999999999994E-2</v>
      </c>
      <c r="Z23" s="483">
        <v>8.8999999999999996E-2</v>
      </c>
      <c r="AA23" s="483">
        <v>6.8000000000000005E-2</v>
      </c>
      <c r="AB23" s="483">
        <v>7.2999999999999995E-2</v>
      </c>
      <c r="AC23" s="484">
        <v>5.6000000000000001E-2</v>
      </c>
      <c r="AD23" s="485">
        <v>0</v>
      </c>
      <c r="AE23" s="486">
        <v>1.4999999999999999E-2</v>
      </c>
      <c r="AF23" s="442"/>
      <c r="AG23" s="477" t="s">
        <v>338</v>
      </c>
      <c r="AH23" s="487" t="s">
        <v>339</v>
      </c>
      <c r="AI23" s="488">
        <f t="shared" si="0"/>
        <v>0.11409395973154364</v>
      </c>
      <c r="AJ23" s="489">
        <f t="shared" si="1"/>
        <v>0.11643835616438358</v>
      </c>
      <c r="AK23" s="489">
        <f t="shared" si="2"/>
        <v>0.12686567164179105</v>
      </c>
      <c r="AL23" s="490">
        <f t="shared" si="3"/>
        <v>0.16037735849056606</v>
      </c>
      <c r="AM23" s="442"/>
      <c r="AN23" s="442"/>
      <c r="AO23" s="442"/>
      <c r="AR23" s="477" t="s">
        <v>338</v>
      </c>
      <c r="AS23" s="487" t="s">
        <v>339</v>
      </c>
      <c r="AT23" s="492">
        <f t="shared" si="4"/>
        <v>0.71140939597315433</v>
      </c>
      <c r="AU23" s="493">
        <f t="shared" si="5"/>
        <v>0.72602739726027399</v>
      </c>
      <c r="AV23" s="493">
        <f t="shared" si="6"/>
        <v>0.79104477611940294</v>
      </c>
      <c r="AW23" s="494">
        <f t="shared" si="7"/>
        <v>1</v>
      </c>
      <c r="BA23" s="496" t="s">
        <v>338</v>
      </c>
      <c r="BB23" s="497" t="s">
        <v>311</v>
      </c>
    </row>
    <row r="24" spans="1:54">
      <c r="A24" s="477" t="s">
        <v>340</v>
      </c>
      <c r="B24" s="478" t="s">
        <v>341</v>
      </c>
      <c r="C24" s="479">
        <v>0.10199999999999999</v>
      </c>
      <c r="D24" s="480">
        <v>7.3999999999999996E-2</v>
      </c>
      <c r="E24" s="480">
        <v>4.1000000000000002E-2</v>
      </c>
      <c r="F24" s="481">
        <v>0</v>
      </c>
      <c r="G24" s="479">
        <v>1.4999999999999999E-2</v>
      </c>
      <c r="H24" s="480">
        <v>1.2E-2</v>
      </c>
      <c r="I24" s="481">
        <v>0</v>
      </c>
      <c r="J24" s="479">
        <v>1.7000000000000001E-2</v>
      </c>
      <c r="K24" s="481">
        <v>0</v>
      </c>
      <c r="L24" s="482">
        <v>0.14899999999999999</v>
      </c>
      <c r="M24" s="483">
        <v>0.14599999999999999</v>
      </c>
      <c r="N24" s="483">
        <v>0.13400000000000001</v>
      </c>
      <c r="O24" s="483">
        <v>0.106</v>
      </c>
      <c r="P24" s="483">
        <v>0.13200000000000001</v>
      </c>
      <c r="Q24" s="483">
        <v>0.121</v>
      </c>
      <c r="R24" s="483">
        <v>0.129</v>
      </c>
      <c r="S24" s="483">
        <v>0.11799999999999999</v>
      </c>
      <c r="T24" s="483">
        <v>0.104</v>
      </c>
      <c r="U24" s="483">
        <v>0.10100000000000001</v>
      </c>
      <c r="V24" s="483">
        <v>8.7999999999999995E-2</v>
      </c>
      <c r="W24" s="483">
        <v>0.11700000000000001</v>
      </c>
      <c r="X24" s="483">
        <v>8.5000000000000006E-2</v>
      </c>
      <c r="Y24" s="483">
        <v>7.0999999999999994E-2</v>
      </c>
      <c r="Z24" s="483">
        <v>8.8999999999999996E-2</v>
      </c>
      <c r="AA24" s="483">
        <v>6.8000000000000005E-2</v>
      </c>
      <c r="AB24" s="483">
        <v>7.2999999999999995E-2</v>
      </c>
      <c r="AC24" s="484">
        <v>5.6000000000000001E-2</v>
      </c>
      <c r="AD24" s="485">
        <v>0</v>
      </c>
      <c r="AE24" s="486">
        <v>1.4999999999999999E-2</v>
      </c>
      <c r="AF24" s="442"/>
      <c r="AG24" s="477" t="s">
        <v>340</v>
      </c>
      <c r="AH24" s="487" t="s">
        <v>341</v>
      </c>
      <c r="AI24" s="488">
        <f t="shared" si="0"/>
        <v>0.11409395973154364</v>
      </c>
      <c r="AJ24" s="489">
        <f t="shared" si="1"/>
        <v>0.11643835616438358</v>
      </c>
      <c r="AK24" s="489">
        <f t="shared" si="2"/>
        <v>0.12686567164179105</v>
      </c>
      <c r="AL24" s="490">
        <f t="shared" si="3"/>
        <v>0.16037735849056606</v>
      </c>
      <c r="AM24" s="442"/>
      <c r="AN24" s="442"/>
      <c r="AO24" s="442"/>
      <c r="AR24" s="477" t="s">
        <v>340</v>
      </c>
      <c r="AS24" s="487" t="s">
        <v>341</v>
      </c>
      <c r="AT24" s="492">
        <f t="shared" si="4"/>
        <v>0.71140939597315433</v>
      </c>
      <c r="AU24" s="493">
        <f t="shared" si="5"/>
        <v>0.72602739726027399</v>
      </c>
      <c r="AV24" s="493">
        <f t="shared" si="6"/>
        <v>0.79104477611940294</v>
      </c>
      <c r="AW24" s="494">
        <f t="shared" si="7"/>
        <v>1</v>
      </c>
      <c r="BA24" s="496" t="s">
        <v>340</v>
      </c>
      <c r="BB24" s="497" t="s">
        <v>311</v>
      </c>
    </row>
    <row r="25" spans="1:54">
      <c r="A25" s="477" t="s">
        <v>342</v>
      </c>
      <c r="B25" s="478" t="s">
        <v>343</v>
      </c>
      <c r="C25" s="479">
        <v>0.10199999999999999</v>
      </c>
      <c r="D25" s="480">
        <v>7.3999999999999996E-2</v>
      </c>
      <c r="E25" s="480">
        <v>4.1000000000000002E-2</v>
      </c>
      <c r="F25" s="481">
        <v>0</v>
      </c>
      <c r="G25" s="479">
        <v>1.4999999999999999E-2</v>
      </c>
      <c r="H25" s="480">
        <v>1.2E-2</v>
      </c>
      <c r="I25" s="481">
        <v>0</v>
      </c>
      <c r="J25" s="479">
        <v>1.7000000000000001E-2</v>
      </c>
      <c r="K25" s="481">
        <v>0</v>
      </c>
      <c r="L25" s="482">
        <v>0.14899999999999999</v>
      </c>
      <c r="M25" s="483">
        <v>0.14599999999999999</v>
      </c>
      <c r="N25" s="483">
        <v>0.13400000000000001</v>
      </c>
      <c r="O25" s="483">
        <v>0.106</v>
      </c>
      <c r="P25" s="483">
        <v>0.13200000000000001</v>
      </c>
      <c r="Q25" s="483">
        <v>0.121</v>
      </c>
      <c r="R25" s="483">
        <v>0.129</v>
      </c>
      <c r="S25" s="483">
        <v>0.11799999999999999</v>
      </c>
      <c r="T25" s="483">
        <v>0.104</v>
      </c>
      <c r="U25" s="483">
        <v>0.10100000000000001</v>
      </c>
      <c r="V25" s="483">
        <v>8.7999999999999995E-2</v>
      </c>
      <c r="W25" s="483">
        <v>0.11700000000000001</v>
      </c>
      <c r="X25" s="483">
        <v>8.5000000000000006E-2</v>
      </c>
      <c r="Y25" s="483">
        <v>7.0999999999999994E-2</v>
      </c>
      <c r="Z25" s="483">
        <v>8.8999999999999996E-2</v>
      </c>
      <c r="AA25" s="483">
        <v>6.8000000000000005E-2</v>
      </c>
      <c r="AB25" s="483">
        <v>7.2999999999999995E-2</v>
      </c>
      <c r="AC25" s="484">
        <v>5.6000000000000001E-2</v>
      </c>
      <c r="AD25" s="485">
        <v>0</v>
      </c>
      <c r="AE25" s="486">
        <v>1.4999999999999999E-2</v>
      </c>
      <c r="AF25" s="442"/>
      <c r="AG25" s="477" t="s">
        <v>342</v>
      </c>
      <c r="AH25" s="487" t="s">
        <v>343</v>
      </c>
      <c r="AI25" s="488">
        <f t="shared" si="0"/>
        <v>0.11409395973154364</v>
      </c>
      <c r="AJ25" s="489">
        <f t="shared" si="1"/>
        <v>0.11643835616438358</v>
      </c>
      <c r="AK25" s="489">
        <f t="shared" si="2"/>
        <v>0.12686567164179105</v>
      </c>
      <c r="AL25" s="490">
        <f t="shared" si="3"/>
        <v>0.16037735849056606</v>
      </c>
      <c r="AM25" s="442"/>
      <c r="AN25" s="442"/>
      <c r="AO25" s="442"/>
      <c r="AR25" s="477" t="s">
        <v>342</v>
      </c>
      <c r="AS25" s="487" t="s">
        <v>343</v>
      </c>
      <c r="AT25" s="492">
        <f t="shared" si="4"/>
        <v>0.71140939597315433</v>
      </c>
      <c r="AU25" s="493">
        <f t="shared" si="5"/>
        <v>0.72602739726027399</v>
      </c>
      <c r="AV25" s="493">
        <f t="shared" si="6"/>
        <v>0.79104477611940294</v>
      </c>
      <c r="AW25" s="494">
        <f t="shared" si="7"/>
        <v>1</v>
      </c>
      <c r="BA25" s="496" t="s">
        <v>342</v>
      </c>
      <c r="BB25" s="497" t="s">
        <v>267</v>
      </c>
    </row>
    <row r="26" spans="1:54">
      <c r="A26" s="477" t="s">
        <v>344</v>
      </c>
      <c r="B26" s="478" t="s">
        <v>345</v>
      </c>
      <c r="C26" s="479">
        <v>0.10199999999999999</v>
      </c>
      <c r="D26" s="480">
        <v>7.3999999999999996E-2</v>
      </c>
      <c r="E26" s="480">
        <v>4.1000000000000002E-2</v>
      </c>
      <c r="F26" s="481">
        <v>0</v>
      </c>
      <c r="G26" s="479">
        <v>1.4999999999999999E-2</v>
      </c>
      <c r="H26" s="480">
        <v>1.2E-2</v>
      </c>
      <c r="I26" s="481">
        <v>0</v>
      </c>
      <c r="J26" s="479">
        <v>1.7000000000000001E-2</v>
      </c>
      <c r="K26" s="481">
        <v>0</v>
      </c>
      <c r="L26" s="482">
        <v>0.14899999999999999</v>
      </c>
      <c r="M26" s="483">
        <v>0.14599999999999999</v>
      </c>
      <c r="N26" s="483">
        <v>0.13400000000000001</v>
      </c>
      <c r="O26" s="483">
        <v>0.106</v>
      </c>
      <c r="P26" s="483">
        <v>0.13200000000000001</v>
      </c>
      <c r="Q26" s="483">
        <v>0.121</v>
      </c>
      <c r="R26" s="483">
        <v>0.129</v>
      </c>
      <c r="S26" s="483">
        <v>0.11799999999999999</v>
      </c>
      <c r="T26" s="483">
        <v>0.104</v>
      </c>
      <c r="U26" s="483">
        <v>0.10100000000000001</v>
      </c>
      <c r="V26" s="483">
        <v>8.7999999999999995E-2</v>
      </c>
      <c r="W26" s="483">
        <v>0.11700000000000001</v>
      </c>
      <c r="X26" s="483">
        <v>8.5000000000000006E-2</v>
      </c>
      <c r="Y26" s="483">
        <v>7.0999999999999994E-2</v>
      </c>
      <c r="Z26" s="483">
        <v>8.8999999999999996E-2</v>
      </c>
      <c r="AA26" s="483">
        <v>6.8000000000000005E-2</v>
      </c>
      <c r="AB26" s="483">
        <v>7.2999999999999995E-2</v>
      </c>
      <c r="AC26" s="484">
        <v>5.6000000000000001E-2</v>
      </c>
      <c r="AD26" s="485">
        <v>0</v>
      </c>
      <c r="AE26" s="486">
        <v>1.4999999999999999E-2</v>
      </c>
      <c r="AF26" s="442"/>
      <c r="AG26" s="477" t="s">
        <v>344</v>
      </c>
      <c r="AH26" s="487" t="s">
        <v>345</v>
      </c>
      <c r="AI26" s="488">
        <f t="shared" si="0"/>
        <v>0.11409395973154364</v>
      </c>
      <c r="AJ26" s="489">
        <f t="shared" si="1"/>
        <v>0.11643835616438358</v>
      </c>
      <c r="AK26" s="489">
        <f t="shared" si="2"/>
        <v>0.12686567164179105</v>
      </c>
      <c r="AL26" s="490">
        <f t="shared" si="3"/>
        <v>0.16037735849056606</v>
      </c>
      <c r="AM26" s="442"/>
      <c r="AN26" s="442"/>
      <c r="AO26" s="442"/>
      <c r="AR26" s="477" t="s">
        <v>344</v>
      </c>
      <c r="AS26" s="487" t="s">
        <v>345</v>
      </c>
      <c r="AT26" s="492">
        <f t="shared" si="4"/>
        <v>0.71140939597315433</v>
      </c>
      <c r="AU26" s="493">
        <f t="shared" si="5"/>
        <v>0.72602739726027399</v>
      </c>
      <c r="AV26" s="493">
        <f t="shared" si="6"/>
        <v>0.79104477611940294</v>
      </c>
      <c r="AW26" s="494">
        <f t="shared" si="7"/>
        <v>1</v>
      </c>
      <c r="BA26" s="496" t="s">
        <v>344</v>
      </c>
      <c r="BB26" s="497" t="s">
        <v>311</v>
      </c>
    </row>
    <row r="27" spans="1:54">
      <c r="A27" s="477" t="s">
        <v>346</v>
      </c>
      <c r="B27" s="478" t="s">
        <v>347</v>
      </c>
      <c r="C27" s="479">
        <v>0.111</v>
      </c>
      <c r="D27" s="480">
        <v>8.1000000000000003E-2</v>
      </c>
      <c r="E27" s="480">
        <v>4.4999999999999998E-2</v>
      </c>
      <c r="F27" s="481">
        <v>0</v>
      </c>
      <c r="G27" s="479">
        <v>3.1E-2</v>
      </c>
      <c r="H27" s="480">
        <v>2.3E-2</v>
      </c>
      <c r="I27" s="481">
        <v>0</v>
      </c>
      <c r="J27" s="479">
        <v>2.3E-2</v>
      </c>
      <c r="K27" s="481">
        <v>0</v>
      </c>
      <c r="L27" s="482">
        <v>0.186</v>
      </c>
      <c r="M27" s="483">
        <v>0.17799999999999999</v>
      </c>
      <c r="N27" s="483">
        <v>0.155</v>
      </c>
      <c r="O27" s="483">
        <v>0.125</v>
      </c>
      <c r="P27" s="483">
        <v>0.16300000000000001</v>
      </c>
      <c r="Q27" s="483">
        <v>0.156</v>
      </c>
      <c r="R27" s="483">
        <v>0.155</v>
      </c>
      <c r="S27" s="483">
        <v>0.14799999999999999</v>
      </c>
      <c r="T27" s="483">
        <v>0.13300000000000001</v>
      </c>
      <c r="U27" s="483">
        <v>0.125</v>
      </c>
      <c r="V27" s="483">
        <v>0.12</v>
      </c>
      <c r="W27" s="483">
        <v>0.13200000000000001</v>
      </c>
      <c r="X27" s="483">
        <v>0.112</v>
      </c>
      <c r="Y27" s="483">
        <v>9.7000000000000003E-2</v>
      </c>
      <c r="Z27" s="483">
        <v>0.10199999999999999</v>
      </c>
      <c r="AA27" s="483">
        <v>8.8999999999999996E-2</v>
      </c>
      <c r="AB27" s="483">
        <v>8.8999999999999996E-2</v>
      </c>
      <c r="AC27" s="484">
        <v>6.6000000000000003E-2</v>
      </c>
      <c r="AD27" s="485">
        <v>0</v>
      </c>
      <c r="AE27" s="486">
        <v>2.1000000000000001E-2</v>
      </c>
      <c r="AF27" s="442"/>
      <c r="AG27" s="477" t="s">
        <v>346</v>
      </c>
      <c r="AH27" s="487" t="s">
        <v>347</v>
      </c>
      <c r="AI27" s="488">
        <f t="shared" si="0"/>
        <v>0.12365591397849462</v>
      </c>
      <c r="AJ27" s="489">
        <f t="shared" si="1"/>
        <v>0.12921348314606743</v>
      </c>
      <c r="AK27" s="489">
        <f t="shared" si="2"/>
        <v>0.14838709677419354</v>
      </c>
      <c r="AL27" s="490">
        <f t="shared" si="3"/>
        <v>0.184</v>
      </c>
      <c r="AM27" s="442"/>
      <c r="AN27" s="442"/>
      <c r="AO27" s="442"/>
      <c r="AR27" s="477" t="s">
        <v>346</v>
      </c>
      <c r="AS27" s="487" t="s">
        <v>347</v>
      </c>
      <c r="AT27" s="492">
        <f t="shared" si="4"/>
        <v>0.67204301075268813</v>
      </c>
      <c r="AU27" s="493">
        <f t="shared" si="5"/>
        <v>0.702247191011236</v>
      </c>
      <c r="AV27" s="493">
        <f t="shared" si="6"/>
        <v>0.80645161290322587</v>
      </c>
      <c r="AW27" s="494">
        <f t="shared" si="7"/>
        <v>1</v>
      </c>
      <c r="BA27" s="496" t="s">
        <v>346</v>
      </c>
      <c r="BB27" s="497" t="s">
        <v>267</v>
      </c>
    </row>
    <row r="28" spans="1:54">
      <c r="A28" s="477" t="s">
        <v>348</v>
      </c>
      <c r="B28" s="478" t="s">
        <v>349</v>
      </c>
      <c r="C28" s="479">
        <v>0.111</v>
      </c>
      <c r="D28" s="480">
        <v>8.1000000000000003E-2</v>
      </c>
      <c r="E28" s="480">
        <v>4.4999999999999998E-2</v>
      </c>
      <c r="F28" s="481">
        <v>0</v>
      </c>
      <c r="G28" s="479">
        <v>3.1E-2</v>
      </c>
      <c r="H28" s="480">
        <v>2.3E-2</v>
      </c>
      <c r="I28" s="481">
        <v>0</v>
      </c>
      <c r="J28" s="479">
        <v>2.3E-2</v>
      </c>
      <c r="K28" s="481">
        <v>0</v>
      </c>
      <c r="L28" s="482">
        <v>0.186</v>
      </c>
      <c r="M28" s="483">
        <v>0.17799999999999999</v>
      </c>
      <c r="N28" s="483">
        <v>0.155</v>
      </c>
      <c r="O28" s="483">
        <v>0.125</v>
      </c>
      <c r="P28" s="483">
        <v>0.16300000000000001</v>
      </c>
      <c r="Q28" s="483">
        <v>0.156</v>
      </c>
      <c r="R28" s="483">
        <v>0.155</v>
      </c>
      <c r="S28" s="483">
        <v>0.14799999999999999</v>
      </c>
      <c r="T28" s="483">
        <v>0.13300000000000001</v>
      </c>
      <c r="U28" s="483">
        <v>0.125</v>
      </c>
      <c r="V28" s="483">
        <v>0.12</v>
      </c>
      <c r="W28" s="483">
        <v>0.13200000000000001</v>
      </c>
      <c r="X28" s="483">
        <v>0.112</v>
      </c>
      <c r="Y28" s="483">
        <v>9.7000000000000003E-2</v>
      </c>
      <c r="Z28" s="483">
        <v>0.10199999999999999</v>
      </c>
      <c r="AA28" s="483">
        <v>8.8999999999999996E-2</v>
      </c>
      <c r="AB28" s="483">
        <v>8.8999999999999996E-2</v>
      </c>
      <c r="AC28" s="484">
        <v>6.6000000000000003E-2</v>
      </c>
      <c r="AD28" s="485">
        <v>0</v>
      </c>
      <c r="AE28" s="486">
        <v>2.1000000000000001E-2</v>
      </c>
      <c r="AF28" s="442"/>
      <c r="AG28" s="477" t="s">
        <v>348</v>
      </c>
      <c r="AH28" s="487" t="s">
        <v>349</v>
      </c>
      <c r="AI28" s="488">
        <f t="shared" si="0"/>
        <v>0.12365591397849462</v>
      </c>
      <c r="AJ28" s="489">
        <f t="shared" si="1"/>
        <v>0.12921348314606743</v>
      </c>
      <c r="AK28" s="489">
        <f t="shared" si="2"/>
        <v>0.14838709677419354</v>
      </c>
      <c r="AL28" s="490">
        <f t="shared" si="3"/>
        <v>0.184</v>
      </c>
      <c r="AM28" s="442"/>
      <c r="AN28" s="442"/>
      <c r="AO28" s="442"/>
      <c r="AR28" s="477" t="s">
        <v>348</v>
      </c>
      <c r="AS28" s="487" t="s">
        <v>349</v>
      </c>
      <c r="AT28" s="492">
        <f t="shared" si="4"/>
        <v>0.67204301075268813</v>
      </c>
      <c r="AU28" s="493">
        <f t="shared" si="5"/>
        <v>0.702247191011236</v>
      </c>
      <c r="AV28" s="493">
        <f t="shared" si="6"/>
        <v>0.80645161290322587</v>
      </c>
      <c r="AW28" s="494">
        <f t="shared" si="7"/>
        <v>1</v>
      </c>
      <c r="BA28" s="496" t="s">
        <v>348</v>
      </c>
      <c r="BB28" s="497" t="s">
        <v>311</v>
      </c>
    </row>
    <row r="29" spans="1:54">
      <c r="A29" s="477" t="s">
        <v>350</v>
      </c>
      <c r="B29" s="478" t="s">
        <v>351</v>
      </c>
      <c r="C29" s="479">
        <v>0.111</v>
      </c>
      <c r="D29" s="480">
        <v>8.1000000000000003E-2</v>
      </c>
      <c r="E29" s="480">
        <v>4.4999999999999998E-2</v>
      </c>
      <c r="F29" s="481">
        <v>0</v>
      </c>
      <c r="G29" s="479">
        <v>3.1E-2</v>
      </c>
      <c r="H29" s="480">
        <v>2.3E-2</v>
      </c>
      <c r="I29" s="481">
        <v>0</v>
      </c>
      <c r="J29" s="479">
        <v>2.3E-2</v>
      </c>
      <c r="K29" s="481">
        <v>0</v>
      </c>
      <c r="L29" s="482">
        <v>0.186</v>
      </c>
      <c r="M29" s="483">
        <v>0.17799999999999999</v>
      </c>
      <c r="N29" s="483">
        <v>0.155</v>
      </c>
      <c r="O29" s="483">
        <v>0.125</v>
      </c>
      <c r="P29" s="483">
        <v>0.16300000000000001</v>
      </c>
      <c r="Q29" s="483">
        <v>0.156</v>
      </c>
      <c r="R29" s="483">
        <v>0.155</v>
      </c>
      <c r="S29" s="483">
        <v>0.14799999999999999</v>
      </c>
      <c r="T29" s="483">
        <v>0.13300000000000001</v>
      </c>
      <c r="U29" s="483">
        <v>0.125</v>
      </c>
      <c r="V29" s="483">
        <v>0.12</v>
      </c>
      <c r="W29" s="483">
        <v>0.13200000000000001</v>
      </c>
      <c r="X29" s="483">
        <v>0.112</v>
      </c>
      <c r="Y29" s="483">
        <v>9.7000000000000003E-2</v>
      </c>
      <c r="Z29" s="483">
        <v>0.10199999999999999</v>
      </c>
      <c r="AA29" s="483">
        <v>8.8999999999999996E-2</v>
      </c>
      <c r="AB29" s="483">
        <v>8.8999999999999996E-2</v>
      </c>
      <c r="AC29" s="484">
        <v>6.6000000000000003E-2</v>
      </c>
      <c r="AD29" s="485">
        <v>0</v>
      </c>
      <c r="AE29" s="486">
        <v>2.1000000000000001E-2</v>
      </c>
      <c r="AF29" s="442"/>
      <c r="AG29" s="477" t="s">
        <v>350</v>
      </c>
      <c r="AH29" s="487" t="s">
        <v>351</v>
      </c>
      <c r="AI29" s="488">
        <f t="shared" si="0"/>
        <v>0.12365591397849462</v>
      </c>
      <c r="AJ29" s="489">
        <f t="shared" si="1"/>
        <v>0.12921348314606743</v>
      </c>
      <c r="AK29" s="489">
        <f t="shared" si="2"/>
        <v>0.14838709677419354</v>
      </c>
      <c r="AL29" s="490">
        <f t="shared" si="3"/>
        <v>0.184</v>
      </c>
      <c r="AM29" s="442"/>
      <c r="AN29" s="442"/>
      <c r="AO29" s="442"/>
      <c r="AQ29" s="442"/>
      <c r="AR29" s="477" t="s">
        <v>350</v>
      </c>
      <c r="AS29" s="487" t="s">
        <v>351</v>
      </c>
      <c r="AT29" s="492">
        <f t="shared" si="4"/>
        <v>0.67204301075268813</v>
      </c>
      <c r="AU29" s="493">
        <f t="shared" si="5"/>
        <v>0.702247191011236</v>
      </c>
      <c r="AV29" s="493">
        <f t="shared" si="6"/>
        <v>0.80645161290322587</v>
      </c>
      <c r="AW29" s="494">
        <f t="shared" si="7"/>
        <v>1</v>
      </c>
      <c r="BA29" s="496" t="s">
        <v>350</v>
      </c>
      <c r="BB29" s="497" t="s">
        <v>311</v>
      </c>
    </row>
    <row r="30" spans="1:54">
      <c r="A30" s="477" t="s">
        <v>352</v>
      </c>
      <c r="B30" s="478" t="s">
        <v>353</v>
      </c>
      <c r="C30" s="479">
        <v>0.111</v>
      </c>
      <c r="D30" s="480">
        <v>8.1000000000000003E-2</v>
      </c>
      <c r="E30" s="480">
        <v>4.4999999999999998E-2</v>
      </c>
      <c r="F30" s="481">
        <v>0</v>
      </c>
      <c r="G30" s="479">
        <v>3.1E-2</v>
      </c>
      <c r="H30" s="480">
        <v>2.3E-2</v>
      </c>
      <c r="I30" s="481">
        <v>0</v>
      </c>
      <c r="J30" s="479">
        <v>2.3E-2</v>
      </c>
      <c r="K30" s="481">
        <v>0</v>
      </c>
      <c r="L30" s="482">
        <v>0.186</v>
      </c>
      <c r="M30" s="483">
        <v>0.17799999999999999</v>
      </c>
      <c r="N30" s="483">
        <v>0.155</v>
      </c>
      <c r="O30" s="483">
        <v>0.125</v>
      </c>
      <c r="P30" s="483">
        <v>0.16300000000000001</v>
      </c>
      <c r="Q30" s="483">
        <v>0.156</v>
      </c>
      <c r="R30" s="483">
        <v>0.155</v>
      </c>
      <c r="S30" s="483">
        <v>0.14799999999999999</v>
      </c>
      <c r="T30" s="483">
        <v>0.13300000000000001</v>
      </c>
      <c r="U30" s="483">
        <v>0.125</v>
      </c>
      <c r="V30" s="483">
        <v>0.12</v>
      </c>
      <c r="W30" s="483">
        <v>0.13200000000000001</v>
      </c>
      <c r="X30" s="483">
        <v>0.112</v>
      </c>
      <c r="Y30" s="483">
        <v>9.7000000000000003E-2</v>
      </c>
      <c r="Z30" s="483">
        <v>0.10199999999999999</v>
      </c>
      <c r="AA30" s="483">
        <v>8.8999999999999996E-2</v>
      </c>
      <c r="AB30" s="483">
        <v>8.8999999999999996E-2</v>
      </c>
      <c r="AC30" s="484">
        <v>6.6000000000000003E-2</v>
      </c>
      <c r="AD30" s="485">
        <v>0</v>
      </c>
      <c r="AE30" s="486">
        <v>2.1000000000000001E-2</v>
      </c>
      <c r="AF30" s="442"/>
      <c r="AG30" s="477" t="s">
        <v>352</v>
      </c>
      <c r="AH30" s="487" t="s">
        <v>353</v>
      </c>
      <c r="AI30" s="488">
        <f t="shared" si="0"/>
        <v>0.12365591397849462</v>
      </c>
      <c r="AJ30" s="489">
        <f t="shared" si="1"/>
        <v>0.12921348314606743</v>
      </c>
      <c r="AK30" s="489">
        <f t="shared" si="2"/>
        <v>0.14838709677419354</v>
      </c>
      <c r="AL30" s="490">
        <f t="shared" si="3"/>
        <v>0.184</v>
      </c>
      <c r="AM30" s="442"/>
      <c r="AN30" s="442"/>
      <c r="AO30" s="442"/>
      <c r="AQ30" s="442"/>
      <c r="AR30" s="477" t="s">
        <v>352</v>
      </c>
      <c r="AS30" s="487" t="s">
        <v>353</v>
      </c>
      <c r="AT30" s="492">
        <f t="shared" si="4"/>
        <v>0.67204301075268813</v>
      </c>
      <c r="AU30" s="493">
        <f t="shared" si="5"/>
        <v>0.702247191011236</v>
      </c>
      <c r="AV30" s="493">
        <f t="shared" si="6"/>
        <v>0.80645161290322587</v>
      </c>
      <c r="AW30" s="494">
        <f t="shared" si="7"/>
        <v>1</v>
      </c>
      <c r="BA30" s="496" t="s">
        <v>352</v>
      </c>
      <c r="BB30" s="497" t="s">
        <v>311</v>
      </c>
    </row>
    <row r="31" spans="1:54">
      <c r="A31" s="477" t="s">
        <v>354</v>
      </c>
      <c r="B31" s="478" t="s">
        <v>355</v>
      </c>
      <c r="C31" s="479">
        <v>8.3000000000000004E-2</v>
      </c>
      <c r="D31" s="480">
        <v>0.06</v>
      </c>
      <c r="E31" s="480">
        <v>3.3000000000000002E-2</v>
      </c>
      <c r="F31" s="481">
        <v>0</v>
      </c>
      <c r="G31" s="479">
        <v>2.7E-2</v>
      </c>
      <c r="H31" s="480">
        <v>2.3E-2</v>
      </c>
      <c r="I31" s="481">
        <v>0</v>
      </c>
      <c r="J31" s="479">
        <v>1.6E-2</v>
      </c>
      <c r="K31" s="481">
        <v>0</v>
      </c>
      <c r="L31" s="482">
        <v>0.14000000000000001</v>
      </c>
      <c r="M31" s="483">
        <v>0.13600000000000001</v>
      </c>
      <c r="N31" s="483">
        <v>0.113</v>
      </c>
      <c r="O31" s="483">
        <v>0.09</v>
      </c>
      <c r="P31" s="483">
        <v>0.124</v>
      </c>
      <c r="Q31" s="483">
        <v>0.11700000000000001</v>
      </c>
      <c r="R31" s="483">
        <v>0.12</v>
      </c>
      <c r="S31" s="483">
        <v>0.113</v>
      </c>
      <c r="T31" s="483">
        <v>0.10100000000000001</v>
      </c>
      <c r="U31" s="483">
        <v>9.7000000000000003E-2</v>
      </c>
      <c r="V31" s="483">
        <v>0.09</v>
      </c>
      <c r="W31" s="483">
        <v>9.7000000000000003E-2</v>
      </c>
      <c r="X31" s="483">
        <v>8.5999999999999993E-2</v>
      </c>
      <c r="Y31" s="483">
        <v>7.3999999999999996E-2</v>
      </c>
      <c r="Z31" s="483">
        <v>7.3999999999999996E-2</v>
      </c>
      <c r="AA31" s="483">
        <v>7.0000000000000007E-2</v>
      </c>
      <c r="AB31" s="483">
        <v>6.3E-2</v>
      </c>
      <c r="AC31" s="484">
        <v>4.7E-2</v>
      </c>
      <c r="AD31" s="485">
        <v>0</v>
      </c>
      <c r="AE31" s="486">
        <v>1.4E-2</v>
      </c>
      <c r="AF31" s="442"/>
      <c r="AG31" s="477" t="s">
        <v>354</v>
      </c>
      <c r="AH31" s="487" t="s">
        <v>355</v>
      </c>
      <c r="AI31" s="488">
        <f t="shared" si="0"/>
        <v>0.11428571428571428</v>
      </c>
      <c r="AJ31" s="489">
        <f t="shared" si="1"/>
        <v>0.11764705882352941</v>
      </c>
      <c r="AK31" s="489">
        <f t="shared" si="2"/>
        <v>0.1415929203539823</v>
      </c>
      <c r="AL31" s="490">
        <f t="shared" si="3"/>
        <v>0.17777777777777778</v>
      </c>
      <c r="AM31" s="442"/>
      <c r="AN31" s="442"/>
      <c r="AO31" s="442"/>
      <c r="AQ31" s="442"/>
      <c r="AR31" s="477" t="s">
        <v>354</v>
      </c>
      <c r="AS31" s="487" t="s">
        <v>355</v>
      </c>
      <c r="AT31" s="492">
        <f t="shared" si="4"/>
        <v>0.64285714285714279</v>
      </c>
      <c r="AU31" s="493">
        <f t="shared" si="5"/>
        <v>0.66176470588235292</v>
      </c>
      <c r="AV31" s="493">
        <f t="shared" si="6"/>
        <v>0.79646017699115035</v>
      </c>
      <c r="AW31" s="494">
        <f t="shared" si="7"/>
        <v>1</v>
      </c>
      <c r="BA31" s="500" t="s">
        <v>354</v>
      </c>
      <c r="BB31" s="497" t="s">
        <v>267</v>
      </c>
    </row>
    <row r="32" spans="1:54">
      <c r="A32" s="477" t="s">
        <v>356</v>
      </c>
      <c r="B32" s="478" t="s">
        <v>357</v>
      </c>
      <c r="C32" s="479">
        <v>8.3000000000000004E-2</v>
      </c>
      <c r="D32" s="480">
        <v>0.06</v>
      </c>
      <c r="E32" s="480">
        <v>3.3000000000000002E-2</v>
      </c>
      <c r="F32" s="481">
        <v>0</v>
      </c>
      <c r="G32" s="479">
        <v>2.7E-2</v>
      </c>
      <c r="H32" s="480">
        <v>2.3E-2</v>
      </c>
      <c r="I32" s="481">
        <v>0</v>
      </c>
      <c r="J32" s="479">
        <v>1.6E-2</v>
      </c>
      <c r="K32" s="481">
        <v>0</v>
      </c>
      <c r="L32" s="482">
        <v>0.14000000000000001</v>
      </c>
      <c r="M32" s="483">
        <v>0.13600000000000001</v>
      </c>
      <c r="N32" s="483">
        <v>0.113</v>
      </c>
      <c r="O32" s="483">
        <v>0.09</v>
      </c>
      <c r="P32" s="483">
        <v>0.124</v>
      </c>
      <c r="Q32" s="483">
        <v>0.11700000000000001</v>
      </c>
      <c r="R32" s="483">
        <v>0.12</v>
      </c>
      <c r="S32" s="483">
        <v>0.113</v>
      </c>
      <c r="T32" s="483">
        <v>0.10100000000000001</v>
      </c>
      <c r="U32" s="483">
        <v>9.7000000000000003E-2</v>
      </c>
      <c r="V32" s="483">
        <v>0.09</v>
      </c>
      <c r="W32" s="483">
        <v>9.7000000000000003E-2</v>
      </c>
      <c r="X32" s="483">
        <v>8.5999999999999993E-2</v>
      </c>
      <c r="Y32" s="483">
        <v>7.3999999999999996E-2</v>
      </c>
      <c r="Z32" s="483">
        <v>7.3999999999999996E-2</v>
      </c>
      <c r="AA32" s="483">
        <v>7.0000000000000007E-2</v>
      </c>
      <c r="AB32" s="483">
        <v>6.3E-2</v>
      </c>
      <c r="AC32" s="484">
        <v>4.7E-2</v>
      </c>
      <c r="AD32" s="485">
        <v>0</v>
      </c>
      <c r="AE32" s="486">
        <v>1.4E-2</v>
      </c>
      <c r="AF32" s="442"/>
      <c r="AG32" s="477" t="s">
        <v>356</v>
      </c>
      <c r="AH32" s="487" t="s">
        <v>357</v>
      </c>
      <c r="AI32" s="488">
        <f t="shared" si="0"/>
        <v>0.11428571428571428</v>
      </c>
      <c r="AJ32" s="489">
        <f t="shared" si="1"/>
        <v>0.11764705882352941</v>
      </c>
      <c r="AK32" s="489">
        <f t="shared" si="2"/>
        <v>0.1415929203539823</v>
      </c>
      <c r="AL32" s="490">
        <f t="shared" si="3"/>
        <v>0.17777777777777778</v>
      </c>
      <c r="AM32" s="442"/>
      <c r="AN32" s="442"/>
      <c r="AO32" s="442"/>
      <c r="AQ32" s="442"/>
      <c r="AR32" s="477" t="s">
        <v>356</v>
      </c>
      <c r="AS32" s="487" t="s">
        <v>357</v>
      </c>
      <c r="AT32" s="492">
        <f t="shared" si="4"/>
        <v>0.64285714285714279</v>
      </c>
      <c r="AU32" s="493">
        <f t="shared" si="5"/>
        <v>0.66176470588235292</v>
      </c>
      <c r="AV32" s="493">
        <f t="shared" si="6"/>
        <v>0.79646017699115035</v>
      </c>
      <c r="AW32" s="494">
        <f t="shared" si="7"/>
        <v>1</v>
      </c>
      <c r="BA32" s="496" t="s">
        <v>356</v>
      </c>
      <c r="BB32" s="497" t="s">
        <v>267</v>
      </c>
    </row>
    <row r="33" spans="1:54">
      <c r="A33" s="477" t="s">
        <v>358</v>
      </c>
      <c r="B33" s="478" t="s">
        <v>359</v>
      </c>
      <c r="C33" s="479">
        <v>8.3000000000000004E-2</v>
      </c>
      <c r="D33" s="480">
        <v>0.06</v>
      </c>
      <c r="E33" s="480">
        <v>3.3000000000000002E-2</v>
      </c>
      <c r="F33" s="481">
        <v>0</v>
      </c>
      <c r="G33" s="479">
        <v>2.7E-2</v>
      </c>
      <c r="H33" s="480">
        <v>2.3E-2</v>
      </c>
      <c r="I33" s="481">
        <v>0</v>
      </c>
      <c r="J33" s="479">
        <v>1.6E-2</v>
      </c>
      <c r="K33" s="481">
        <v>0</v>
      </c>
      <c r="L33" s="482">
        <v>0.14000000000000001</v>
      </c>
      <c r="M33" s="483">
        <v>0.13600000000000001</v>
      </c>
      <c r="N33" s="483">
        <v>0.113</v>
      </c>
      <c r="O33" s="483">
        <v>0.09</v>
      </c>
      <c r="P33" s="483">
        <v>0.124</v>
      </c>
      <c r="Q33" s="483">
        <v>0.11700000000000001</v>
      </c>
      <c r="R33" s="483">
        <v>0.12</v>
      </c>
      <c r="S33" s="483">
        <v>0.113</v>
      </c>
      <c r="T33" s="483">
        <v>0.10100000000000001</v>
      </c>
      <c r="U33" s="483">
        <v>9.7000000000000003E-2</v>
      </c>
      <c r="V33" s="483">
        <v>0.09</v>
      </c>
      <c r="W33" s="483">
        <v>9.7000000000000003E-2</v>
      </c>
      <c r="X33" s="483">
        <v>8.5999999999999993E-2</v>
      </c>
      <c r="Y33" s="483">
        <v>7.3999999999999996E-2</v>
      </c>
      <c r="Z33" s="483">
        <v>7.3999999999999996E-2</v>
      </c>
      <c r="AA33" s="483">
        <v>7.0000000000000007E-2</v>
      </c>
      <c r="AB33" s="483">
        <v>6.3E-2</v>
      </c>
      <c r="AC33" s="484">
        <v>4.7E-2</v>
      </c>
      <c r="AD33" s="485">
        <v>0</v>
      </c>
      <c r="AE33" s="486">
        <v>1.4E-2</v>
      </c>
      <c r="AF33" s="442"/>
      <c r="AG33" s="477" t="s">
        <v>358</v>
      </c>
      <c r="AH33" s="487" t="s">
        <v>359</v>
      </c>
      <c r="AI33" s="488">
        <f t="shared" si="0"/>
        <v>0.11428571428571428</v>
      </c>
      <c r="AJ33" s="489">
        <f t="shared" si="1"/>
        <v>0.11764705882352941</v>
      </c>
      <c r="AK33" s="489">
        <f t="shared" si="2"/>
        <v>0.1415929203539823</v>
      </c>
      <c r="AL33" s="490">
        <f t="shared" si="3"/>
        <v>0.17777777777777778</v>
      </c>
      <c r="AM33" s="442"/>
      <c r="AN33" s="442"/>
      <c r="AO33" s="442"/>
      <c r="AQ33" s="442"/>
      <c r="AR33" s="477" t="s">
        <v>358</v>
      </c>
      <c r="AS33" s="487" t="s">
        <v>359</v>
      </c>
      <c r="AT33" s="492">
        <f t="shared" si="4"/>
        <v>0.64285714285714279</v>
      </c>
      <c r="AU33" s="493">
        <f t="shared" si="5"/>
        <v>0.66176470588235292</v>
      </c>
      <c r="AV33" s="493">
        <f t="shared" si="6"/>
        <v>0.79646017699115035</v>
      </c>
      <c r="AW33" s="494">
        <f t="shared" si="7"/>
        <v>1</v>
      </c>
      <c r="BA33" s="496" t="s">
        <v>358</v>
      </c>
      <c r="BB33" s="497" t="s">
        <v>311</v>
      </c>
    </row>
    <row r="34" spans="1:54">
      <c r="A34" s="477" t="s">
        <v>360</v>
      </c>
      <c r="B34" s="478" t="s">
        <v>361</v>
      </c>
      <c r="C34" s="479">
        <v>8.3000000000000004E-2</v>
      </c>
      <c r="D34" s="480">
        <v>0.06</v>
      </c>
      <c r="E34" s="480">
        <v>3.3000000000000002E-2</v>
      </c>
      <c r="F34" s="481">
        <v>0</v>
      </c>
      <c r="G34" s="479">
        <v>2.7E-2</v>
      </c>
      <c r="H34" s="480">
        <v>2.3E-2</v>
      </c>
      <c r="I34" s="481">
        <v>0</v>
      </c>
      <c r="J34" s="479">
        <v>1.6E-2</v>
      </c>
      <c r="K34" s="481">
        <v>0</v>
      </c>
      <c r="L34" s="482">
        <v>0.14000000000000001</v>
      </c>
      <c r="M34" s="483">
        <v>0.13600000000000001</v>
      </c>
      <c r="N34" s="483">
        <v>0.113</v>
      </c>
      <c r="O34" s="483">
        <v>0.09</v>
      </c>
      <c r="P34" s="483">
        <v>0.124</v>
      </c>
      <c r="Q34" s="483">
        <v>0.11700000000000001</v>
      </c>
      <c r="R34" s="483">
        <v>0.12</v>
      </c>
      <c r="S34" s="483">
        <v>0.113</v>
      </c>
      <c r="T34" s="483">
        <v>0.10100000000000001</v>
      </c>
      <c r="U34" s="483">
        <v>9.7000000000000003E-2</v>
      </c>
      <c r="V34" s="483">
        <v>0.09</v>
      </c>
      <c r="W34" s="483">
        <v>9.7000000000000003E-2</v>
      </c>
      <c r="X34" s="483">
        <v>8.5999999999999993E-2</v>
      </c>
      <c r="Y34" s="483">
        <v>7.3999999999999996E-2</v>
      </c>
      <c r="Z34" s="483">
        <v>7.3999999999999996E-2</v>
      </c>
      <c r="AA34" s="483">
        <v>7.0000000000000007E-2</v>
      </c>
      <c r="AB34" s="483">
        <v>6.3E-2</v>
      </c>
      <c r="AC34" s="484">
        <v>4.7E-2</v>
      </c>
      <c r="AD34" s="485">
        <v>0</v>
      </c>
      <c r="AE34" s="486">
        <v>1.4E-2</v>
      </c>
      <c r="AF34" s="442"/>
      <c r="AG34" s="477" t="s">
        <v>360</v>
      </c>
      <c r="AH34" s="487" t="s">
        <v>361</v>
      </c>
      <c r="AI34" s="488">
        <f t="shared" si="0"/>
        <v>0.11428571428571428</v>
      </c>
      <c r="AJ34" s="489">
        <f t="shared" si="1"/>
        <v>0.11764705882352941</v>
      </c>
      <c r="AK34" s="489">
        <f t="shared" si="2"/>
        <v>0.1415929203539823</v>
      </c>
      <c r="AL34" s="490">
        <f t="shared" si="3"/>
        <v>0.17777777777777778</v>
      </c>
      <c r="AM34" s="442"/>
      <c r="AN34" s="442"/>
      <c r="AO34" s="442"/>
      <c r="AQ34" s="442"/>
      <c r="AR34" s="477" t="s">
        <v>360</v>
      </c>
      <c r="AS34" s="487" t="s">
        <v>361</v>
      </c>
      <c r="AT34" s="492">
        <f t="shared" si="4"/>
        <v>0.64285714285714279</v>
      </c>
      <c r="AU34" s="493">
        <f t="shared" si="5"/>
        <v>0.66176470588235292</v>
      </c>
      <c r="AV34" s="493">
        <f t="shared" si="6"/>
        <v>0.79646017699115035</v>
      </c>
      <c r="AW34" s="494">
        <f t="shared" si="7"/>
        <v>1</v>
      </c>
      <c r="BA34" s="496" t="s">
        <v>360</v>
      </c>
      <c r="BB34" s="497" t="s">
        <v>311</v>
      </c>
    </row>
    <row r="35" spans="1:54">
      <c r="A35" s="477" t="s">
        <v>362</v>
      </c>
      <c r="B35" s="478" t="s">
        <v>363</v>
      </c>
      <c r="C35" s="479">
        <v>3.9E-2</v>
      </c>
      <c r="D35" s="480">
        <v>2.9000000000000001E-2</v>
      </c>
      <c r="E35" s="480">
        <v>1.6E-2</v>
      </c>
      <c r="F35" s="481">
        <v>0</v>
      </c>
      <c r="G35" s="479">
        <v>2.1000000000000001E-2</v>
      </c>
      <c r="H35" s="480">
        <v>1.7000000000000001E-2</v>
      </c>
      <c r="I35" s="481">
        <v>0</v>
      </c>
      <c r="J35" s="479">
        <v>8.0000000000000002E-3</v>
      </c>
      <c r="K35" s="481">
        <v>0</v>
      </c>
      <c r="L35" s="482">
        <v>7.4999999999999997E-2</v>
      </c>
      <c r="M35" s="483">
        <v>7.0999999999999994E-2</v>
      </c>
      <c r="N35" s="483">
        <v>5.3999999999999999E-2</v>
      </c>
      <c r="O35" s="483">
        <v>4.3999999999999997E-2</v>
      </c>
      <c r="P35" s="483">
        <v>6.7000000000000004E-2</v>
      </c>
      <c r="Q35" s="483">
        <v>6.5000000000000002E-2</v>
      </c>
      <c r="R35" s="483">
        <v>6.3E-2</v>
      </c>
      <c r="S35" s="483">
        <v>6.0999999999999999E-2</v>
      </c>
      <c r="T35" s="483">
        <v>5.7000000000000002E-2</v>
      </c>
      <c r="U35" s="483">
        <v>5.2999999999999999E-2</v>
      </c>
      <c r="V35" s="483">
        <v>5.1999999999999998E-2</v>
      </c>
      <c r="W35" s="483">
        <v>4.5999999999999999E-2</v>
      </c>
      <c r="X35" s="483">
        <v>4.8000000000000001E-2</v>
      </c>
      <c r="Y35" s="483">
        <v>4.3999999999999997E-2</v>
      </c>
      <c r="Z35" s="483">
        <v>3.5999999999999997E-2</v>
      </c>
      <c r="AA35" s="483">
        <v>0.04</v>
      </c>
      <c r="AB35" s="483">
        <v>3.1E-2</v>
      </c>
      <c r="AC35" s="484">
        <v>2.3E-2</v>
      </c>
      <c r="AD35" s="485">
        <v>0</v>
      </c>
      <c r="AE35" s="486">
        <v>7.0000000000000001E-3</v>
      </c>
      <c r="AF35" s="442"/>
      <c r="AG35" s="477" t="s">
        <v>362</v>
      </c>
      <c r="AH35" s="487" t="s">
        <v>363</v>
      </c>
      <c r="AI35" s="488">
        <f t="shared" si="0"/>
        <v>0.10666666666666667</v>
      </c>
      <c r="AJ35" s="489">
        <f t="shared" si="1"/>
        <v>0.11267605633802819</v>
      </c>
      <c r="AK35" s="489">
        <f t="shared" si="2"/>
        <v>0.14814814814814814</v>
      </c>
      <c r="AL35" s="490">
        <f t="shared" si="3"/>
        <v>0.18181818181818182</v>
      </c>
      <c r="AM35" s="442"/>
      <c r="AN35" s="442"/>
      <c r="AO35" s="442"/>
      <c r="AQ35" s="442"/>
      <c r="AR35" s="477" t="s">
        <v>362</v>
      </c>
      <c r="AS35" s="487" t="s">
        <v>363</v>
      </c>
      <c r="AT35" s="492">
        <f t="shared" si="4"/>
        <v>0.58666666666666667</v>
      </c>
      <c r="AU35" s="493">
        <f t="shared" si="5"/>
        <v>0.61971830985915499</v>
      </c>
      <c r="AV35" s="493">
        <f t="shared" si="6"/>
        <v>0.81481481481481477</v>
      </c>
      <c r="AW35" s="494">
        <f t="shared" si="7"/>
        <v>1</v>
      </c>
      <c r="BA35" s="500" t="s">
        <v>362</v>
      </c>
      <c r="BB35" s="497" t="s">
        <v>267</v>
      </c>
    </row>
    <row r="36" spans="1:54">
      <c r="A36" s="477" t="s">
        <v>364</v>
      </c>
      <c r="B36" s="478" t="s">
        <v>365</v>
      </c>
      <c r="C36" s="479">
        <v>3.9E-2</v>
      </c>
      <c r="D36" s="480">
        <v>2.9000000000000001E-2</v>
      </c>
      <c r="E36" s="480">
        <v>1.6E-2</v>
      </c>
      <c r="F36" s="481">
        <v>0</v>
      </c>
      <c r="G36" s="479">
        <v>2.1000000000000001E-2</v>
      </c>
      <c r="H36" s="480">
        <v>1.7000000000000001E-2</v>
      </c>
      <c r="I36" s="481">
        <v>0</v>
      </c>
      <c r="J36" s="479">
        <v>8.0000000000000002E-3</v>
      </c>
      <c r="K36" s="481">
        <v>0</v>
      </c>
      <c r="L36" s="482">
        <v>7.4999999999999997E-2</v>
      </c>
      <c r="M36" s="483">
        <v>7.0999999999999994E-2</v>
      </c>
      <c r="N36" s="483">
        <v>5.3999999999999999E-2</v>
      </c>
      <c r="O36" s="483">
        <v>4.3999999999999997E-2</v>
      </c>
      <c r="P36" s="483">
        <v>6.7000000000000004E-2</v>
      </c>
      <c r="Q36" s="483">
        <v>6.5000000000000002E-2</v>
      </c>
      <c r="R36" s="483">
        <v>6.3E-2</v>
      </c>
      <c r="S36" s="483">
        <v>6.0999999999999999E-2</v>
      </c>
      <c r="T36" s="483">
        <v>5.7000000000000002E-2</v>
      </c>
      <c r="U36" s="483">
        <v>5.2999999999999999E-2</v>
      </c>
      <c r="V36" s="483">
        <v>5.1999999999999998E-2</v>
      </c>
      <c r="W36" s="483">
        <v>4.5999999999999999E-2</v>
      </c>
      <c r="X36" s="483">
        <v>4.8000000000000001E-2</v>
      </c>
      <c r="Y36" s="483">
        <v>4.3999999999999997E-2</v>
      </c>
      <c r="Z36" s="483">
        <v>3.5999999999999997E-2</v>
      </c>
      <c r="AA36" s="483">
        <v>0.04</v>
      </c>
      <c r="AB36" s="483">
        <v>3.1E-2</v>
      </c>
      <c r="AC36" s="484">
        <v>2.3E-2</v>
      </c>
      <c r="AD36" s="485">
        <v>0</v>
      </c>
      <c r="AE36" s="486">
        <v>7.0000000000000001E-3</v>
      </c>
      <c r="AF36" s="442"/>
      <c r="AG36" s="477" t="s">
        <v>364</v>
      </c>
      <c r="AH36" s="487" t="s">
        <v>365</v>
      </c>
      <c r="AI36" s="488">
        <f t="shared" si="0"/>
        <v>0.10666666666666667</v>
      </c>
      <c r="AJ36" s="489">
        <f t="shared" si="1"/>
        <v>0.11267605633802819</v>
      </c>
      <c r="AK36" s="489">
        <f t="shared" si="2"/>
        <v>0.14814814814814814</v>
      </c>
      <c r="AL36" s="490">
        <f t="shared" si="3"/>
        <v>0.18181818181818182</v>
      </c>
      <c r="AM36" s="442"/>
      <c r="AN36" s="442"/>
      <c r="AO36" s="442"/>
      <c r="AQ36" s="442"/>
      <c r="AR36" s="477" t="s">
        <v>364</v>
      </c>
      <c r="AS36" s="487" t="s">
        <v>365</v>
      </c>
      <c r="AT36" s="492">
        <f t="shared" si="4"/>
        <v>0.58666666666666667</v>
      </c>
      <c r="AU36" s="493">
        <f t="shared" si="5"/>
        <v>0.61971830985915499</v>
      </c>
      <c r="AV36" s="493">
        <f t="shared" si="6"/>
        <v>0.81481481481481477</v>
      </c>
      <c r="AW36" s="494">
        <f t="shared" si="7"/>
        <v>1</v>
      </c>
      <c r="BA36" s="496" t="s">
        <v>364</v>
      </c>
      <c r="BB36" s="497" t="s">
        <v>311</v>
      </c>
    </row>
    <row r="37" spans="1:54">
      <c r="A37" s="477" t="s">
        <v>366</v>
      </c>
      <c r="B37" s="478" t="s">
        <v>367</v>
      </c>
      <c r="C37" s="479">
        <v>3.9E-2</v>
      </c>
      <c r="D37" s="480">
        <v>2.9000000000000001E-2</v>
      </c>
      <c r="E37" s="480">
        <v>1.6E-2</v>
      </c>
      <c r="F37" s="481">
        <v>0</v>
      </c>
      <c r="G37" s="479">
        <v>2.1000000000000001E-2</v>
      </c>
      <c r="H37" s="480">
        <v>1.7000000000000001E-2</v>
      </c>
      <c r="I37" s="481">
        <v>0</v>
      </c>
      <c r="J37" s="479">
        <v>8.0000000000000002E-3</v>
      </c>
      <c r="K37" s="481">
        <v>0</v>
      </c>
      <c r="L37" s="482">
        <v>7.4999999999999997E-2</v>
      </c>
      <c r="M37" s="483">
        <v>7.0999999999999994E-2</v>
      </c>
      <c r="N37" s="483">
        <v>5.3999999999999999E-2</v>
      </c>
      <c r="O37" s="483">
        <v>4.3999999999999997E-2</v>
      </c>
      <c r="P37" s="483">
        <v>6.7000000000000004E-2</v>
      </c>
      <c r="Q37" s="483">
        <v>6.5000000000000002E-2</v>
      </c>
      <c r="R37" s="483">
        <v>6.3E-2</v>
      </c>
      <c r="S37" s="483">
        <v>6.0999999999999999E-2</v>
      </c>
      <c r="T37" s="483">
        <v>5.7000000000000002E-2</v>
      </c>
      <c r="U37" s="483">
        <v>5.2999999999999999E-2</v>
      </c>
      <c r="V37" s="483">
        <v>5.1999999999999998E-2</v>
      </c>
      <c r="W37" s="483">
        <v>4.5999999999999999E-2</v>
      </c>
      <c r="X37" s="483">
        <v>4.8000000000000001E-2</v>
      </c>
      <c r="Y37" s="483">
        <v>4.3999999999999997E-2</v>
      </c>
      <c r="Z37" s="483">
        <v>3.5999999999999997E-2</v>
      </c>
      <c r="AA37" s="483">
        <v>0.04</v>
      </c>
      <c r="AB37" s="483">
        <v>3.1E-2</v>
      </c>
      <c r="AC37" s="484">
        <v>2.3E-2</v>
      </c>
      <c r="AD37" s="485">
        <v>0</v>
      </c>
      <c r="AE37" s="486">
        <v>7.0000000000000001E-3</v>
      </c>
      <c r="AF37" s="442"/>
      <c r="AG37" s="477" t="s">
        <v>366</v>
      </c>
      <c r="AH37" s="487" t="s">
        <v>367</v>
      </c>
      <c r="AI37" s="488">
        <f t="shared" si="0"/>
        <v>0.10666666666666667</v>
      </c>
      <c r="AJ37" s="489">
        <f t="shared" si="1"/>
        <v>0.11267605633802819</v>
      </c>
      <c r="AK37" s="489">
        <f t="shared" si="2"/>
        <v>0.14814814814814814</v>
      </c>
      <c r="AL37" s="490">
        <f t="shared" si="3"/>
        <v>0.18181818181818182</v>
      </c>
      <c r="AM37" s="442"/>
      <c r="AN37" s="442"/>
      <c r="AO37" s="442"/>
      <c r="AQ37" s="442"/>
      <c r="AR37" s="477" t="s">
        <v>366</v>
      </c>
      <c r="AS37" s="487" t="s">
        <v>367</v>
      </c>
      <c r="AT37" s="492">
        <f t="shared" si="4"/>
        <v>0.58666666666666667</v>
      </c>
      <c r="AU37" s="493">
        <f t="shared" si="5"/>
        <v>0.61971830985915499</v>
      </c>
      <c r="AV37" s="493">
        <f t="shared" si="6"/>
        <v>0.81481481481481477</v>
      </c>
      <c r="AW37" s="494">
        <f t="shared" si="7"/>
        <v>1</v>
      </c>
      <c r="BA37" s="496" t="s">
        <v>366</v>
      </c>
      <c r="BB37" s="497" t="s">
        <v>311</v>
      </c>
    </row>
    <row r="38" spans="1:54">
      <c r="A38" s="477" t="s">
        <v>368</v>
      </c>
      <c r="B38" s="478" t="s">
        <v>369</v>
      </c>
      <c r="C38" s="479">
        <v>2.5999999999999999E-2</v>
      </c>
      <c r="D38" s="480">
        <v>1.9E-2</v>
      </c>
      <c r="E38" s="480">
        <v>0.01</v>
      </c>
      <c r="F38" s="481">
        <v>0</v>
      </c>
      <c r="G38" s="479">
        <v>1.4999999999999999E-2</v>
      </c>
      <c r="H38" s="480">
        <v>1.0999999999999999E-2</v>
      </c>
      <c r="I38" s="481">
        <v>0</v>
      </c>
      <c r="J38" s="479">
        <v>5.0000000000000001E-3</v>
      </c>
      <c r="K38" s="481">
        <v>0</v>
      </c>
      <c r="L38" s="482">
        <v>5.0999999999999997E-2</v>
      </c>
      <c r="M38" s="483">
        <v>4.7E-2</v>
      </c>
      <c r="N38" s="483">
        <v>3.5999999999999997E-2</v>
      </c>
      <c r="O38" s="483">
        <v>2.9000000000000001E-2</v>
      </c>
      <c r="P38" s="483">
        <v>4.5999999999999999E-2</v>
      </c>
      <c r="Q38" s="483">
        <v>4.3999999999999997E-2</v>
      </c>
      <c r="R38" s="483">
        <v>4.2000000000000003E-2</v>
      </c>
      <c r="S38" s="483">
        <v>0.04</v>
      </c>
      <c r="T38" s="483">
        <v>3.9E-2</v>
      </c>
      <c r="U38" s="483">
        <v>3.5000000000000003E-2</v>
      </c>
      <c r="V38" s="483">
        <v>3.5000000000000003E-2</v>
      </c>
      <c r="W38" s="483">
        <v>3.1E-2</v>
      </c>
      <c r="X38" s="483">
        <v>3.1E-2</v>
      </c>
      <c r="Y38" s="483">
        <v>0.03</v>
      </c>
      <c r="Z38" s="483">
        <v>2.4E-2</v>
      </c>
      <c r="AA38" s="483">
        <v>2.5999999999999999E-2</v>
      </c>
      <c r="AB38" s="483">
        <v>0.02</v>
      </c>
      <c r="AC38" s="484">
        <v>1.4999999999999999E-2</v>
      </c>
      <c r="AD38" s="485">
        <v>0</v>
      </c>
      <c r="AE38" s="486">
        <v>5.0000000000000001E-3</v>
      </c>
      <c r="AF38" s="442"/>
      <c r="AG38" s="477" t="s">
        <v>368</v>
      </c>
      <c r="AH38" s="487" t="s">
        <v>369</v>
      </c>
      <c r="AI38" s="488">
        <f t="shared" si="0"/>
        <v>9.8039215686274522E-2</v>
      </c>
      <c r="AJ38" s="489">
        <f t="shared" si="1"/>
        <v>0.10638297872340426</v>
      </c>
      <c r="AK38" s="489">
        <f t="shared" si="2"/>
        <v>0.1388888888888889</v>
      </c>
      <c r="AL38" s="490">
        <f t="shared" si="3"/>
        <v>0.17241379310344826</v>
      </c>
      <c r="AM38" s="442"/>
      <c r="AN38" s="442"/>
      <c r="AO38" s="442"/>
      <c r="AQ38" s="442"/>
      <c r="AR38" s="477" t="s">
        <v>368</v>
      </c>
      <c r="AS38" s="487" t="s">
        <v>369</v>
      </c>
      <c r="AT38" s="492">
        <f t="shared" si="4"/>
        <v>0.56862745098039225</v>
      </c>
      <c r="AU38" s="493">
        <f t="shared" si="5"/>
        <v>0.61702127659574468</v>
      </c>
      <c r="AV38" s="493">
        <f t="shared" si="6"/>
        <v>0.80555555555555569</v>
      </c>
      <c r="AW38" s="494">
        <f t="shared" si="7"/>
        <v>1</v>
      </c>
      <c r="BA38" s="496" t="s">
        <v>368</v>
      </c>
      <c r="BB38" s="497" t="s">
        <v>311</v>
      </c>
    </row>
    <row r="39" spans="1:54">
      <c r="A39" s="477" t="s">
        <v>370</v>
      </c>
      <c r="B39" s="478" t="s">
        <v>371</v>
      </c>
      <c r="C39" s="479">
        <v>2.5999999999999999E-2</v>
      </c>
      <c r="D39" s="480">
        <v>1.9E-2</v>
      </c>
      <c r="E39" s="480">
        <v>0.01</v>
      </c>
      <c r="F39" s="481">
        <v>0</v>
      </c>
      <c r="G39" s="479">
        <v>1.4999999999999999E-2</v>
      </c>
      <c r="H39" s="480">
        <v>1.0999999999999999E-2</v>
      </c>
      <c r="I39" s="481">
        <v>0</v>
      </c>
      <c r="J39" s="479">
        <v>5.0000000000000001E-3</v>
      </c>
      <c r="K39" s="481">
        <v>0</v>
      </c>
      <c r="L39" s="482">
        <v>5.0999999999999997E-2</v>
      </c>
      <c r="M39" s="483">
        <v>4.7E-2</v>
      </c>
      <c r="N39" s="483">
        <v>3.5999999999999997E-2</v>
      </c>
      <c r="O39" s="483">
        <v>2.9000000000000001E-2</v>
      </c>
      <c r="P39" s="483">
        <v>4.5999999999999999E-2</v>
      </c>
      <c r="Q39" s="483">
        <v>4.3999999999999997E-2</v>
      </c>
      <c r="R39" s="483">
        <v>4.2000000000000003E-2</v>
      </c>
      <c r="S39" s="483">
        <v>0.04</v>
      </c>
      <c r="T39" s="483">
        <v>3.9E-2</v>
      </c>
      <c r="U39" s="483">
        <v>3.5000000000000003E-2</v>
      </c>
      <c r="V39" s="483">
        <v>3.5000000000000003E-2</v>
      </c>
      <c r="W39" s="483">
        <v>3.1E-2</v>
      </c>
      <c r="X39" s="483">
        <v>3.1E-2</v>
      </c>
      <c r="Y39" s="483">
        <v>0.03</v>
      </c>
      <c r="Z39" s="483">
        <v>2.4E-2</v>
      </c>
      <c r="AA39" s="483">
        <v>2.5999999999999999E-2</v>
      </c>
      <c r="AB39" s="483">
        <v>0.02</v>
      </c>
      <c r="AC39" s="484">
        <v>1.4999999999999999E-2</v>
      </c>
      <c r="AD39" s="485">
        <v>0</v>
      </c>
      <c r="AE39" s="486">
        <v>5.0000000000000001E-3</v>
      </c>
      <c r="AF39" s="442"/>
      <c r="AG39" s="477" t="s">
        <v>370</v>
      </c>
      <c r="AH39" s="487" t="s">
        <v>371</v>
      </c>
      <c r="AI39" s="488">
        <f t="shared" si="0"/>
        <v>9.8039215686274522E-2</v>
      </c>
      <c r="AJ39" s="489">
        <f t="shared" si="1"/>
        <v>0.10638297872340426</v>
      </c>
      <c r="AK39" s="489">
        <f t="shared" si="2"/>
        <v>0.1388888888888889</v>
      </c>
      <c r="AL39" s="490">
        <f t="shared" si="3"/>
        <v>0.17241379310344826</v>
      </c>
      <c r="AM39" s="442"/>
      <c r="AN39" s="442"/>
      <c r="AO39" s="442"/>
      <c r="AQ39" s="442"/>
      <c r="AR39" s="477" t="s">
        <v>370</v>
      </c>
      <c r="AS39" s="487" t="s">
        <v>371</v>
      </c>
      <c r="AT39" s="492">
        <f t="shared" si="4"/>
        <v>0.56862745098039225</v>
      </c>
      <c r="AU39" s="493">
        <f t="shared" si="5"/>
        <v>0.61702127659574468</v>
      </c>
      <c r="AV39" s="493">
        <f t="shared" si="6"/>
        <v>0.80555555555555569</v>
      </c>
      <c r="AW39" s="494">
        <f t="shared" si="7"/>
        <v>1</v>
      </c>
      <c r="BA39" s="496" t="s">
        <v>370</v>
      </c>
      <c r="BB39" s="497" t="s">
        <v>311</v>
      </c>
    </row>
    <row r="40" spans="1:54">
      <c r="A40" s="477" t="s">
        <v>372</v>
      </c>
      <c r="B40" s="478" t="s">
        <v>373</v>
      </c>
      <c r="C40" s="479">
        <v>2.5999999999999999E-2</v>
      </c>
      <c r="D40" s="480">
        <v>1.9E-2</v>
      </c>
      <c r="E40" s="480">
        <v>0.01</v>
      </c>
      <c r="F40" s="481">
        <v>0</v>
      </c>
      <c r="G40" s="479">
        <v>1.4999999999999999E-2</v>
      </c>
      <c r="H40" s="480">
        <v>1.0999999999999999E-2</v>
      </c>
      <c r="I40" s="481">
        <v>0</v>
      </c>
      <c r="J40" s="479">
        <v>5.0000000000000001E-3</v>
      </c>
      <c r="K40" s="481">
        <v>0</v>
      </c>
      <c r="L40" s="482">
        <v>5.0999999999999997E-2</v>
      </c>
      <c r="M40" s="483">
        <v>4.7E-2</v>
      </c>
      <c r="N40" s="483">
        <v>3.5999999999999997E-2</v>
      </c>
      <c r="O40" s="483">
        <v>2.9000000000000001E-2</v>
      </c>
      <c r="P40" s="483">
        <v>4.5999999999999999E-2</v>
      </c>
      <c r="Q40" s="483">
        <v>4.3999999999999997E-2</v>
      </c>
      <c r="R40" s="483">
        <v>4.2000000000000003E-2</v>
      </c>
      <c r="S40" s="483">
        <v>0.04</v>
      </c>
      <c r="T40" s="483">
        <v>3.9E-2</v>
      </c>
      <c r="U40" s="483">
        <v>3.5000000000000003E-2</v>
      </c>
      <c r="V40" s="483">
        <v>3.5000000000000003E-2</v>
      </c>
      <c r="W40" s="483">
        <v>3.1E-2</v>
      </c>
      <c r="X40" s="483">
        <v>3.1E-2</v>
      </c>
      <c r="Y40" s="483">
        <v>0.03</v>
      </c>
      <c r="Z40" s="483">
        <v>2.4E-2</v>
      </c>
      <c r="AA40" s="483">
        <v>2.5999999999999999E-2</v>
      </c>
      <c r="AB40" s="483">
        <v>0.02</v>
      </c>
      <c r="AC40" s="484">
        <v>1.4999999999999999E-2</v>
      </c>
      <c r="AD40" s="485">
        <v>0</v>
      </c>
      <c r="AE40" s="486">
        <v>5.0000000000000001E-3</v>
      </c>
      <c r="AG40" s="477" t="s">
        <v>372</v>
      </c>
      <c r="AH40" s="487" t="s">
        <v>373</v>
      </c>
      <c r="AI40" s="488">
        <f t="shared" si="0"/>
        <v>9.8039215686274522E-2</v>
      </c>
      <c r="AJ40" s="489">
        <f t="shared" si="1"/>
        <v>0.10638297872340426</v>
      </c>
      <c r="AK40" s="489">
        <f t="shared" si="2"/>
        <v>0.1388888888888889</v>
      </c>
      <c r="AL40" s="490">
        <f t="shared" si="3"/>
        <v>0.17241379310344826</v>
      </c>
      <c r="AN40" s="442"/>
      <c r="AR40" s="477" t="s">
        <v>372</v>
      </c>
      <c r="AS40" s="487" t="s">
        <v>373</v>
      </c>
      <c r="AT40" s="492">
        <f t="shared" si="4"/>
        <v>0.56862745098039225</v>
      </c>
      <c r="AU40" s="493">
        <f t="shared" si="5"/>
        <v>0.61702127659574468</v>
      </c>
      <c r="AV40" s="493">
        <f t="shared" si="6"/>
        <v>0.80555555555555569</v>
      </c>
      <c r="AW40" s="494">
        <f t="shared" si="7"/>
        <v>1</v>
      </c>
      <c r="BA40" s="500" t="s">
        <v>372</v>
      </c>
      <c r="BB40" s="497" t="s">
        <v>267</v>
      </c>
    </row>
    <row r="41" spans="1:54">
      <c r="A41" s="477" t="s">
        <v>374</v>
      </c>
      <c r="B41" s="478" t="s">
        <v>375</v>
      </c>
      <c r="C41" s="479">
        <v>2.5999999999999999E-2</v>
      </c>
      <c r="D41" s="480">
        <v>1.9E-2</v>
      </c>
      <c r="E41" s="480">
        <v>0.01</v>
      </c>
      <c r="F41" s="481">
        <v>0</v>
      </c>
      <c r="G41" s="479">
        <v>1.4999999999999999E-2</v>
      </c>
      <c r="H41" s="480">
        <v>1.0999999999999999E-2</v>
      </c>
      <c r="I41" s="481">
        <v>0</v>
      </c>
      <c r="J41" s="479">
        <v>5.0000000000000001E-3</v>
      </c>
      <c r="K41" s="481">
        <v>0</v>
      </c>
      <c r="L41" s="482">
        <v>5.0999999999999997E-2</v>
      </c>
      <c r="M41" s="483">
        <v>4.7E-2</v>
      </c>
      <c r="N41" s="483">
        <v>3.5999999999999997E-2</v>
      </c>
      <c r="O41" s="483">
        <v>2.9000000000000001E-2</v>
      </c>
      <c r="P41" s="483">
        <v>4.5999999999999999E-2</v>
      </c>
      <c r="Q41" s="483">
        <v>4.3999999999999997E-2</v>
      </c>
      <c r="R41" s="483">
        <v>4.2000000000000003E-2</v>
      </c>
      <c r="S41" s="483">
        <v>0.04</v>
      </c>
      <c r="T41" s="483">
        <v>3.9E-2</v>
      </c>
      <c r="U41" s="483">
        <v>3.5000000000000003E-2</v>
      </c>
      <c r="V41" s="483">
        <v>3.5000000000000003E-2</v>
      </c>
      <c r="W41" s="483">
        <v>3.1E-2</v>
      </c>
      <c r="X41" s="483">
        <v>3.1E-2</v>
      </c>
      <c r="Y41" s="483">
        <v>0.03</v>
      </c>
      <c r="Z41" s="483">
        <v>2.4E-2</v>
      </c>
      <c r="AA41" s="483">
        <v>2.5999999999999999E-2</v>
      </c>
      <c r="AB41" s="483">
        <v>0.02</v>
      </c>
      <c r="AC41" s="484">
        <v>1.4999999999999999E-2</v>
      </c>
      <c r="AD41" s="485">
        <v>0</v>
      </c>
      <c r="AE41" s="486">
        <v>5.0000000000000001E-3</v>
      </c>
      <c r="AG41" s="477" t="s">
        <v>374</v>
      </c>
      <c r="AH41" s="487" t="s">
        <v>375</v>
      </c>
      <c r="AI41" s="488">
        <f t="shared" si="0"/>
        <v>9.8039215686274522E-2</v>
      </c>
      <c r="AJ41" s="489">
        <f t="shared" si="1"/>
        <v>0.10638297872340426</v>
      </c>
      <c r="AK41" s="489">
        <f t="shared" si="2"/>
        <v>0.1388888888888889</v>
      </c>
      <c r="AL41" s="490">
        <f t="shared" si="3"/>
        <v>0.17241379310344826</v>
      </c>
      <c r="AR41" s="477" t="s">
        <v>374</v>
      </c>
      <c r="AS41" s="487" t="s">
        <v>375</v>
      </c>
      <c r="AT41" s="492">
        <f t="shared" si="4"/>
        <v>0.56862745098039225</v>
      </c>
      <c r="AU41" s="493">
        <f t="shared" si="5"/>
        <v>0.61702127659574468</v>
      </c>
      <c r="AV41" s="493">
        <f t="shared" si="6"/>
        <v>0.80555555555555569</v>
      </c>
      <c r="AW41" s="494">
        <f t="shared" si="7"/>
        <v>1</v>
      </c>
      <c r="BA41" s="496" t="s">
        <v>374</v>
      </c>
      <c r="BB41" s="497" t="s">
        <v>311</v>
      </c>
    </row>
    <row r="42" spans="1:54">
      <c r="A42" s="477" t="s">
        <v>376</v>
      </c>
      <c r="B42" s="478" t="s">
        <v>377</v>
      </c>
      <c r="C42" s="479">
        <v>2.5999999999999999E-2</v>
      </c>
      <c r="D42" s="480">
        <v>1.9E-2</v>
      </c>
      <c r="E42" s="480">
        <v>0.01</v>
      </c>
      <c r="F42" s="481">
        <v>0</v>
      </c>
      <c r="G42" s="479">
        <v>1.4999999999999999E-2</v>
      </c>
      <c r="H42" s="480">
        <v>1.0999999999999999E-2</v>
      </c>
      <c r="I42" s="481">
        <v>0</v>
      </c>
      <c r="J42" s="479">
        <v>5.0000000000000001E-3</v>
      </c>
      <c r="K42" s="481">
        <v>0</v>
      </c>
      <c r="L42" s="482">
        <v>5.0999999999999997E-2</v>
      </c>
      <c r="M42" s="483">
        <v>4.7E-2</v>
      </c>
      <c r="N42" s="483">
        <v>3.5999999999999997E-2</v>
      </c>
      <c r="O42" s="483">
        <v>2.9000000000000001E-2</v>
      </c>
      <c r="P42" s="483">
        <v>4.5999999999999999E-2</v>
      </c>
      <c r="Q42" s="483">
        <v>4.3999999999999997E-2</v>
      </c>
      <c r="R42" s="483">
        <v>4.2000000000000003E-2</v>
      </c>
      <c r="S42" s="483">
        <v>0.04</v>
      </c>
      <c r="T42" s="483">
        <v>3.9E-2</v>
      </c>
      <c r="U42" s="483">
        <v>3.5000000000000003E-2</v>
      </c>
      <c r="V42" s="483">
        <v>3.5000000000000003E-2</v>
      </c>
      <c r="W42" s="483">
        <v>3.1E-2</v>
      </c>
      <c r="X42" s="483">
        <v>3.1E-2</v>
      </c>
      <c r="Y42" s="483">
        <v>0.03</v>
      </c>
      <c r="Z42" s="483">
        <v>2.4E-2</v>
      </c>
      <c r="AA42" s="483">
        <v>2.5999999999999999E-2</v>
      </c>
      <c r="AB42" s="483">
        <v>0.02</v>
      </c>
      <c r="AC42" s="484">
        <v>1.4999999999999999E-2</v>
      </c>
      <c r="AD42" s="485">
        <v>0</v>
      </c>
      <c r="AE42" s="486">
        <v>5.0000000000000001E-3</v>
      </c>
      <c r="AG42" s="477" t="s">
        <v>376</v>
      </c>
      <c r="AH42" s="487" t="s">
        <v>377</v>
      </c>
      <c r="AI42" s="488">
        <f t="shared" si="0"/>
        <v>9.8039215686274522E-2</v>
      </c>
      <c r="AJ42" s="489">
        <f t="shared" si="1"/>
        <v>0.10638297872340426</v>
      </c>
      <c r="AK42" s="489">
        <f t="shared" si="2"/>
        <v>0.1388888888888889</v>
      </c>
      <c r="AL42" s="490">
        <f t="shared" si="3"/>
        <v>0.17241379310344826</v>
      </c>
      <c r="AR42" s="477" t="s">
        <v>376</v>
      </c>
      <c r="AS42" s="487" t="s">
        <v>377</v>
      </c>
      <c r="AT42" s="492">
        <f t="shared" si="4"/>
        <v>0.56862745098039225</v>
      </c>
      <c r="AU42" s="493">
        <f t="shared" si="5"/>
        <v>0.61702127659574468</v>
      </c>
      <c r="AV42" s="493">
        <f t="shared" si="6"/>
        <v>0.80555555555555569</v>
      </c>
      <c r="AW42" s="494">
        <f t="shared" si="7"/>
        <v>1</v>
      </c>
      <c r="BA42" s="496" t="s">
        <v>376</v>
      </c>
      <c r="BB42" s="497" t="s">
        <v>311</v>
      </c>
    </row>
    <row r="43" spans="1:54">
      <c r="A43" s="477" t="s">
        <v>378</v>
      </c>
      <c r="B43" s="478" t="s">
        <v>379</v>
      </c>
      <c r="C43" s="479">
        <v>0.13700000000000001</v>
      </c>
      <c r="D43" s="480">
        <v>0.1</v>
      </c>
      <c r="E43" s="480">
        <v>5.5E-2</v>
      </c>
      <c r="F43" s="481">
        <v>0</v>
      </c>
      <c r="G43" s="479">
        <v>6.3E-2</v>
      </c>
      <c r="H43" s="480">
        <v>4.2000000000000003E-2</v>
      </c>
      <c r="I43" s="481">
        <v>0</v>
      </c>
      <c r="J43" s="479">
        <v>2.4E-2</v>
      </c>
      <c r="K43" s="481">
        <v>0</v>
      </c>
      <c r="L43" s="482">
        <v>0.245</v>
      </c>
      <c r="M43" s="483">
        <v>0.224</v>
      </c>
      <c r="N43" s="483">
        <v>0.182</v>
      </c>
      <c r="O43" s="483">
        <v>0.14499999999999999</v>
      </c>
      <c r="P43" s="483">
        <v>0.221</v>
      </c>
      <c r="Q43" s="483">
        <v>0.20799999999999999</v>
      </c>
      <c r="R43" s="483">
        <v>0.2</v>
      </c>
      <c r="S43" s="483">
        <v>0.187</v>
      </c>
      <c r="T43" s="483">
        <v>0.184</v>
      </c>
      <c r="U43" s="483">
        <v>0.16300000000000001</v>
      </c>
      <c r="V43" s="483">
        <v>0.16300000000000001</v>
      </c>
      <c r="W43" s="483">
        <v>0.158</v>
      </c>
      <c r="X43" s="483">
        <v>0.14199999999999999</v>
      </c>
      <c r="Y43" s="483">
        <v>0.13900000000000001</v>
      </c>
      <c r="Z43" s="483">
        <v>0.121</v>
      </c>
      <c r="AA43" s="483">
        <v>0.11799999999999999</v>
      </c>
      <c r="AB43" s="483">
        <v>0.1</v>
      </c>
      <c r="AC43" s="484">
        <v>7.5999999999999998E-2</v>
      </c>
      <c r="AD43" s="485">
        <v>0</v>
      </c>
      <c r="AE43" s="486">
        <v>2.1000000000000001E-2</v>
      </c>
      <c r="AG43" s="477" t="s">
        <v>378</v>
      </c>
      <c r="AH43" s="487" t="s">
        <v>379</v>
      </c>
      <c r="AI43" s="488">
        <f t="shared" si="0"/>
        <v>9.7959183673469397E-2</v>
      </c>
      <c r="AJ43" s="489">
        <f t="shared" si="1"/>
        <v>0.10714285714285714</v>
      </c>
      <c r="AK43" s="489">
        <f t="shared" si="2"/>
        <v>0.13186813186813187</v>
      </c>
      <c r="AL43" s="490">
        <f t="shared" si="3"/>
        <v>0.16551724137931037</v>
      </c>
      <c r="AR43" s="477" t="s">
        <v>378</v>
      </c>
      <c r="AS43" s="487" t="s">
        <v>379</v>
      </c>
      <c r="AT43" s="492">
        <f t="shared" si="4"/>
        <v>0.59183673469387754</v>
      </c>
      <c r="AU43" s="493">
        <f t="shared" si="5"/>
        <v>0.64732142857142849</v>
      </c>
      <c r="AV43" s="493">
        <f t="shared" si="6"/>
        <v>0.79670329670329665</v>
      </c>
      <c r="AW43" s="494">
        <f t="shared" si="7"/>
        <v>1</v>
      </c>
      <c r="BA43" s="501" t="s">
        <v>378</v>
      </c>
      <c r="BB43" s="497" t="s">
        <v>311</v>
      </c>
    </row>
    <row r="44" spans="1:54">
      <c r="A44" s="477" t="s">
        <v>380</v>
      </c>
      <c r="B44" s="478" t="s">
        <v>381</v>
      </c>
      <c r="C44" s="479">
        <v>0.13700000000000001</v>
      </c>
      <c r="D44" s="480">
        <v>0.1</v>
      </c>
      <c r="E44" s="480">
        <v>5.5E-2</v>
      </c>
      <c r="F44" s="481">
        <v>0</v>
      </c>
      <c r="G44" s="479">
        <v>6.3E-2</v>
      </c>
      <c r="H44" s="480">
        <v>4.2000000000000003E-2</v>
      </c>
      <c r="I44" s="481">
        <v>0</v>
      </c>
      <c r="J44" s="479">
        <v>2.4E-2</v>
      </c>
      <c r="K44" s="481">
        <v>0</v>
      </c>
      <c r="L44" s="482">
        <v>0.245</v>
      </c>
      <c r="M44" s="483">
        <v>0.224</v>
      </c>
      <c r="N44" s="483">
        <v>0.182</v>
      </c>
      <c r="O44" s="483">
        <v>0.14499999999999999</v>
      </c>
      <c r="P44" s="483">
        <v>0.221</v>
      </c>
      <c r="Q44" s="483">
        <v>0.20799999999999999</v>
      </c>
      <c r="R44" s="483">
        <v>0.2</v>
      </c>
      <c r="S44" s="483">
        <v>0.187</v>
      </c>
      <c r="T44" s="483">
        <v>0.184</v>
      </c>
      <c r="U44" s="483">
        <v>0.16300000000000001</v>
      </c>
      <c r="V44" s="483">
        <v>0.16300000000000001</v>
      </c>
      <c r="W44" s="483">
        <v>0.158</v>
      </c>
      <c r="X44" s="483">
        <v>0.14199999999999999</v>
      </c>
      <c r="Y44" s="483">
        <v>0.13900000000000001</v>
      </c>
      <c r="Z44" s="483">
        <v>0.121</v>
      </c>
      <c r="AA44" s="483">
        <v>0.11799999999999999</v>
      </c>
      <c r="AB44" s="483">
        <v>0.1</v>
      </c>
      <c r="AC44" s="484">
        <v>7.5999999999999998E-2</v>
      </c>
      <c r="AD44" s="485">
        <v>0</v>
      </c>
      <c r="AE44" s="486">
        <v>2.1000000000000001E-2</v>
      </c>
      <c r="AG44" s="477" t="s">
        <v>380</v>
      </c>
      <c r="AH44" s="487" t="s">
        <v>381</v>
      </c>
      <c r="AI44" s="488">
        <f t="shared" si="0"/>
        <v>9.7959183673469397E-2</v>
      </c>
      <c r="AJ44" s="489">
        <f t="shared" si="1"/>
        <v>0.10714285714285714</v>
      </c>
      <c r="AK44" s="489">
        <f t="shared" si="2"/>
        <v>0.13186813186813187</v>
      </c>
      <c r="AL44" s="490">
        <f t="shared" si="3"/>
        <v>0.16551724137931037</v>
      </c>
      <c r="AR44" s="477" t="s">
        <v>380</v>
      </c>
      <c r="AS44" s="487" t="s">
        <v>381</v>
      </c>
      <c r="AT44" s="492">
        <f t="shared" si="4"/>
        <v>0.59183673469387754</v>
      </c>
      <c r="AU44" s="493">
        <f t="shared" si="5"/>
        <v>0.64732142857142849</v>
      </c>
      <c r="AV44" s="493">
        <f t="shared" si="6"/>
        <v>0.79670329670329665</v>
      </c>
      <c r="AW44" s="494">
        <f t="shared" si="7"/>
        <v>1</v>
      </c>
      <c r="BA44" s="501" t="s">
        <v>380</v>
      </c>
      <c r="BB44" s="497" t="s">
        <v>311</v>
      </c>
    </row>
    <row r="45" spans="1:54">
      <c r="A45" s="477" t="s">
        <v>382</v>
      </c>
      <c r="B45" s="478" t="s">
        <v>383</v>
      </c>
      <c r="C45" s="479">
        <v>0.13700000000000001</v>
      </c>
      <c r="D45" s="480">
        <v>0.1</v>
      </c>
      <c r="E45" s="480">
        <v>5.5E-2</v>
      </c>
      <c r="F45" s="481">
        <v>0</v>
      </c>
      <c r="G45" s="479">
        <v>6.3E-2</v>
      </c>
      <c r="H45" s="480">
        <v>4.2000000000000003E-2</v>
      </c>
      <c r="I45" s="481">
        <v>0</v>
      </c>
      <c r="J45" s="479">
        <v>2.4E-2</v>
      </c>
      <c r="K45" s="481">
        <v>0</v>
      </c>
      <c r="L45" s="482">
        <v>0.245</v>
      </c>
      <c r="M45" s="483">
        <v>0.224</v>
      </c>
      <c r="N45" s="483">
        <v>0.182</v>
      </c>
      <c r="O45" s="483">
        <v>0.14499999999999999</v>
      </c>
      <c r="P45" s="483">
        <v>0.221</v>
      </c>
      <c r="Q45" s="483">
        <v>0.20799999999999999</v>
      </c>
      <c r="R45" s="483">
        <v>0.2</v>
      </c>
      <c r="S45" s="483">
        <v>0.187</v>
      </c>
      <c r="T45" s="483">
        <v>0.184</v>
      </c>
      <c r="U45" s="483">
        <v>0.16300000000000001</v>
      </c>
      <c r="V45" s="483">
        <v>0.16300000000000001</v>
      </c>
      <c r="W45" s="483">
        <v>0.158</v>
      </c>
      <c r="X45" s="483">
        <v>0.14199999999999999</v>
      </c>
      <c r="Y45" s="483">
        <v>0.13900000000000001</v>
      </c>
      <c r="Z45" s="483">
        <v>0.121</v>
      </c>
      <c r="AA45" s="483">
        <v>0.11799999999999999</v>
      </c>
      <c r="AB45" s="483">
        <v>0.1</v>
      </c>
      <c r="AC45" s="484">
        <v>7.5999999999999998E-2</v>
      </c>
      <c r="AD45" s="485">
        <v>0</v>
      </c>
      <c r="AE45" s="486">
        <v>2.1000000000000001E-2</v>
      </c>
      <c r="AG45" s="477" t="s">
        <v>382</v>
      </c>
      <c r="AH45" s="487" t="s">
        <v>383</v>
      </c>
      <c r="AI45" s="488">
        <f t="shared" si="0"/>
        <v>9.7959183673469397E-2</v>
      </c>
      <c r="AJ45" s="489">
        <f t="shared" si="1"/>
        <v>0.10714285714285714</v>
      </c>
      <c r="AK45" s="489">
        <f t="shared" si="2"/>
        <v>0.13186813186813187</v>
      </c>
      <c r="AL45" s="490">
        <f t="shared" si="3"/>
        <v>0.16551724137931037</v>
      </c>
      <c r="AR45" s="477" t="s">
        <v>382</v>
      </c>
      <c r="AS45" s="487" t="s">
        <v>383</v>
      </c>
      <c r="AT45" s="492">
        <f t="shared" si="4"/>
        <v>0.59183673469387754</v>
      </c>
      <c r="AU45" s="493">
        <f t="shared" si="5"/>
        <v>0.64732142857142849</v>
      </c>
      <c r="AV45" s="493">
        <f t="shared" si="6"/>
        <v>0.79670329670329665</v>
      </c>
      <c r="AW45" s="494">
        <f t="shared" si="7"/>
        <v>1</v>
      </c>
      <c r="BA45" s="501" t="s">
        <v>382</v>
      </c>
      <c r="BB45" s="497" t="s">
        <v>311</v>
      </c>
    </row>
    <row r="46" spans="1:54">
      <c r="A46" s="477" t="s">
        <v>384</v>
      </c>
      <c r="B46" s="478" t="s">
        <v>385</v>
      </c>
      <c r="C46" s="479">
        <v>5.8999999999999997E-2</v>
      </c>
      <c r="D46" s="480">
        <v>4.2999999999999997E-2</v>
      </c>
      <c r="E46" s="480">
        <v>2.3E-2</v>
      </c>
      <c r="F46" s="481">
        <v>0</v>
      </c>
      <c r="G46" s="479">
        <v>1.2E-2</v>
      </c>
      <c r="H46" s="480">
        <v>0.01</v>
      </c>
      <c r="I46" s="481">
        <v>0</v>
      </c>
      <c r="J46" s="479">
        <v>1.0999999999999999E-2</v>
      </c>
      <c r="K46" s="481">
        <v>0</v>
      </c>
      <c r="L46" s="482">
        <v>9.1999999999999998E-2</v>
      </c>
      <c r="M46" s="483">
        <v>0.09</v>
      </c>
      <c r="N46" s="483">
        <v>0.08</v>
      </c>
      <c r="O46" s="483">
        <v>6.4000000000000001E-2</v>
      </c>
      <c r="P46" s="483">
        <v>8.1000000000000003E-2</v>
      </c>
      <c r="Q46" s="483">
        <v>7.5999999999999998E-2</v>
      </c>
      <c r="R46" s="483">
        <v>7.9000000000000001E-2</v>
      </c>
      <c r="S46" s="483">
        <v>7.3999999999999996E-2</v>
      </c>
      <c r="T46" s="483">
        <v>6.5000000000000002E-2</v>
      </c>
      <c r="U46" s="483">
        <v>6.3E-2</v>
      </c>
      <c r="V46" s="483">
        <v>5.6000000000000001E-2</v>
      </c>
      <c r="W46" s="483">
        <v>6.9000000000000006E-2</v>
      </c>
      <c r="X46" s="483">
        <v>5.3999999999999999E-2</v>
      </c>
      <c r="Y46" s="483">
        <v>4.4999999999999998E-2</v>
      </c>
      <c r="Z46" s="483">
        <v>5.2999999999999999E-2</v>
      </c>
      <c r="AA46" s="483">
        <v>4.2999999999999997E-2</v>
      </c>
      <c r="AB46" s="483">
        <v>4.3999999999999997E-2</v>
      </c>
      <c r="AC46" s="484">
        <v>3.3000000000000002E-2</v>
      </c>
      <c r="AD46" s="485">
        <v>0</v>
      </c>
      <c r="AE46" s="486">
        <v>0.01</v>
      </c>
      <c r="AG46" s="477" t="s">
        <v>384</v>
      </c>
      <c r="AH46" s="487" t="s">
        <v>385</v>
      </c>
      <c r="AI46" s="488">
        <f t="shared" si="0"/>
        <v>0.11956521739130434</v>
      </c>
      <c r="AJ46" s="489">
        <f t="shared" si="1"/>
        <v>0.12222222222222222</v>
      </c>
      <c r="AK46" s="489">
        <f t="shared" si="2"/>
        <v>0.13749999999999998</v>
      </c>
      <c r="AL46" s="490">
        <f t="shared" si="3"/>
        <v>0.171875</v>
      </c>
      <c r="AR46" s="477" t="s">
        <v>384</v>
      </c>
      <c r="AS46" s="487" t="s">
        <v>385</v>
      </c>
      <c r="AT46" s="492">
        <f t="shared" si="4"/>
        <v>0.69565217391304346</v>
      </c>
      <c r="AU46" s="493">
        <f t="shared" si="5"/>
        <v>0.71111111111111114</v>
      </c>
      <c r="AV46" s="493">
        <f t="shared" si="6"/>
        <v>0.8</v>
      </c>
      <c r="AW46" s="494">
        <f t="shared" si="7"/>
        <v>1</v>
      </c>
      <c r="BA46" s="501" t="s">
        <v>384</v>
      </c>
      <c r="BB46" s="497" t="s">
        <v>311</v>
      </c>
    </row>
    <row r="47" spans="1:54">
      <c r="A47" s="477" t="s">
        <v>386</v>
      </c>
      <c r="B47" s="478" t="s">
        <v>387</v>
      </c>
      <c r="C47" s="479">
        <v>5.8999999999999997E-2</v>
      </c>
      <c r="D47" s="480">
        <v>4.2999999999999997E-2</v>
      </c>
      <c r="E47" s="480">
        <v>2.3E-2</v>
      </c>
      <c r="F47" s="481">
        <v>0</v>
      </c>
      <c r="G47" s="479">
        <v>1.2E-2</v>
      </c>
      <c r="H47" s="480">
        <v>0.01</v>
      </c>
      <c r="I47" s="481">
        <v>0</v>
      </c>
      <c r="J47" s="479">
        <v>1.0999999999999999E-2</v>
      </c>
      <c r="K47" s="481">
        <v>0</v>
      </c>
      <c r="L47" s="482">
        <v>9.1999999999999998E-2</v>
      </c>
      <c r="M47" s="483">
        <v>0.09</v>
      </c>
      <c r="N47" s="483">
        <v>0.08</v>
      </c>
      <c r="O47" s="483">
        <v>6.4000000000000001E-2</v>
      </c>
      <c r="P47" s="483">
        <v>8.1000000000000003E-2</v>
      </c>
      <c r="Q47" s="483">
        <v>7.5999999999999998E-2</v>
      </c>
      <c r="R47" s="483">
        <v>7.9000000000000001E-2</v>
      </c>
      <c r="S47" s="483">
        <v>7.3999999999999996E-2</v>
      </c>
      <c r="T47" s="483">
        <v>6.5000000000000002E-2</v>
      </c>
      <c r="U47" s="483">
        <v>6.3E-2</v>
      </c>
      <c r="V47" s="483">
        <v>5.6000000000000001E-2</v>
      </c>
      <c r="W47" s="483">
        <v>6.9000000000000006E-2</v>
      </c>
      <c r="X47" s="483">
        <v>5.3999999999999999E-2</v>
      </c>
      <c r="Y47" s="483">
        <v>4.4999999999999998E-2</v>
      </c>
      <c r="Z47" s="483">
        <v>5.2999999999999999E-2</v>
      </c>
      <c r="AA47" s="483">
        <v>4.2999999999999997E-2</v>
      </c>
      <c r="AB47" s="483">
        <v>4.3999999999999997E-2</v>
      </c>
      <c r="AC47" s="484">
        <v>3.3000000000000002E-2</v>
      </c>
      <c r="AD47" s="485">
        <v>0</v>
      </c>
      <c r="AE47" s="486">
        <v>0.01</v>
      </c>
      <c r="AG47" s="477" t="s">
        <v>386</v>
      </c>
      <c r="AH47" s="487" t="s">
        <v>387</v>
      </c>
      <c r="AI47" s="488">
        <f t="shared" si="0"/>
        <v>0.11956521739130434</v>
      </c>
      <c r="AJ47" s="489">
        <f t="shared" si="1"/>
        <v>0.12222222222222222</v>
      </c>
      <c r="AK47" s="489">
        <f t="shared" si="2"/>
        <v>0.13749999999999998</v>
      </c>
      <c r="AL47" s="490">
        <f t="shared" si="3"/>
        <v>0.171875</v>
      </c>
      <c r="AR47" s="477" t="s">
        <v>386</v>
      </c>
      <c r="AS47" s="487" t="s">
        <v>387</v>
      </c>
      <c r="AT47" s="492">
        <f t="shared" si="4"/>
        <v>0.69565217391304346</v>
      </c>
      <c r="AU47" s="493">
        <f t="shared" si="5"/>
        <v>0.71111111111111114</v>
      </c>
      <c r="AV47" s="493">
        <f t="shared" si="6"/>
        <v>0.8</v>
      </c>
      <c r="AW47" s="494">
        <f t="shared" si="7"/>
        <v>1</v>
      </c>
      <c r="BA47" s="501" t="s">
        <v>386</v>
      </c>
      <c r="BB47" s="497" t="s">
        <v>311</v>
      </c>
    </row>
    <row r="48" spans="1:54">
      <c r="A48" s="502" t="s">
        <v>388</v>
      </c>
      <c r="B48" s="503" t="s">
        <v>389</v>
      </c>
      <c r="C48" s="504">
        <v>5.8999999999999997E-2</v>
      </c>
      <c r="D48" s="505">
        <v>4.2999999999999997E-2</v>
      </c>
      <c r="E48" s="505">
        <v>2.3E-2</v>
      </c>
      <c r="F48" s="506">
        <v>0</v>
      </c>
      <c r="G48" s="504">
        <v>1.2E-2</v>
      </c>
      <c r="H48" s="505">
        <v>0.01</v>
      </c>
      <c r="I48" s="506">
        <v>0</v>
      </c>
      <c r="J48" s="504">
        <v>1.0999999999999999E-2</v>
      </c>
      <c r="K48" s="506">
        <v>0</v>
      </c>
      <c r="L48" s="507">
        <v>9.1999999999999998E-2</v>
      </c>
      <c r="M48" s="508">
        <v>0.09</v>
      </c>
      <c r="N48" s="508">
        <v>0.08</v>
      </c>
      <c r="O48" s="508">
        <v>6.4000000000000001E-2</v>
      </c>
      <c r="P48" s="508">
        <v>8.1000000000000003E-2</v>
      </c>
      <c r="Q48" s="508">
        <v>7.5999999999999998E-2</v>
      </c>
      <c r="R48" s="508">
        <v>7.9000000000000001E-2</v>
      </c>
      <c r="S48" s="508">
        <v>7.3999999999999996E-2</v>
      </c>
      <c r="T48" s="508">
        <v>6.5000000000000002E-2</v>
      </c>
      <c r="U48" s="508">
        <v>6.3E-2</v>
      </c>
      <c r="V48" s="508">
        <v>5.6000000000000001E-2</v>
      </c>
      <c r="W48" s="508">
        <v>6.9000000000000006E-2</v>
      </c>
      <c r="X48" s="508">
        <v>5.3999999999999999E-2</v>
      </c>
      <c r="Y48" s="508">
        <v>4.4999999999999998E-2</v>
      </c>
      <c r="Z48" s="508">
        <v>5.2999999999999999E-2</v>
      </c>
      <c r="AA48" s="508">
        <v>4.2999999999999997E-2</v>
      </c>
      <c r="AB48" s="508">
        <v>4.3999999999999997E-2</v>
      </c>
      <c r="AC48" s="509">
        <v>3.3000000000000002E-2</v>
      </c>
      <c r="AD48" s="510">
        <v>0</v>
      </c>
      <c r="AE48" s="511">
        <v>0.01</v>
      </c>
      <c r="AG48" s="502" t="s">
        <v>388</v>
      </c>
      <c r="AH48" s="512" t="s">
        <v>389</v>
      </c>
      <c r="AI48" s="513">
        <f t="shared" si="0"/>
        <v>0.11956521739130434</v>
      </c>
      <c r="AJ48" s="514">
        <f t="shared" si="1"/>
        <v>0.12222222222222222</v>
      </c>
      <c r="AK48" s="514">
        <f t="shared" si="2"/>
        <v>0.13749999999999998</v>
      </c>
      <c r="AL48" s="515">
        <f t="shared" si="3"/>
        <v>0.171875</v>
      </c>
      <c r="AR48" s="502" t="s">
        <v>388</v>
      </c>
      <c r="AS48" s="512" t="s">
        <v>389</v>
      </c>
      <c r="AT48" s="516">
        <f t="shared" si="4"/>
        <v>0.69565217391304346</v>
      </c>
      <c r="AU48" s="517">
        <f t="shared" si="5"/>
        <v>0.71111111111111114</v>
      </c>
      <c r="AV48" s="517">
        <f t="shared" si="6"/>
        <v>0.8</v>
      </c>
      <c r="AW48" s="518">
        <f t="shared" si="7"/>
        <v>1</v>
      </c>
      <c r="BA48" s="519" t="s">
        <v>388</v>
      </c>
      <c r="BB48" s="452" t="s">
        <v>311</v>
      </c>
    </row>
  </sheetData>
  <sheetProtection algorithmName="SHA-512" hashValue="DeVau58tRs4CDCyV9F+rkETVtpRyqvvrJO1W1PXhwmLLgWtueh7VBz0o/TfDtWzKKkGJCKe5hRCJbLgY9J1UHw==" saltValue="PGgrMi7KwHhGwGK9XeIbyA==" spinCount="100000" sheet="1" objects="1" scenarios="1"/>
  <mergeCells count="19">
    <mergeCell ref="BB2:BB4"/>
    <mergeCell ref="C3:F3"/>
    <mergeCell ref="G3:I3"/>
    <mergeCell ref="L3:AD3"/>
    <mergeCell ref="AR2:AR4"/>
    <mergeCell ref="AS2:AS4"/>
    <mergeCell ref="AT2:AW3"/>
    <mergeCell ref="AY2:AY4"/>
    <mergeCell ref="BA2:BA4"/>
    <mergeCell ref="L2:AD2"/>
    <mergeCell ref="AE2:AE4"/>
    <mergeCell ref="AG2:AG4"/>
    <mergeCell ref="AH2:AH4"/>
    <mergeCell ref="AI2:AL3"/>
    <mergeCell ref="A2:A4"/>
    <mergeCell ref="B2:B4"/>
    <mergeCell ref="C2:F2"/>
    <mergeCell ref="G2:I2"/>
    <mergeCell ref="J2:K3"/>
  </mergeCells>
  <phoneticPr fontId="76"/>
  <pageMargins left="0.70833333333333304" right="0.70833333333333304" top="0.74791666666666701" bottom="0.74791666666666701" header="0.511811023622047" footer="0.511811023622047"/>
  <pageSetup paperSize="9" scale="13"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49"/>
  <sheetViews>
    <sheetView view="pageBreakPreview" zoomScaleNormal="100" workbookViewId="0">
      <selection activeCell="B49" sqref="B49"/>
    </sheetView>
  </sheetViews>
  <sheetFormatPr defaultColWidth="8.5546875" defaultRowHeight="13.2"/>
  <cols>
    <col min="1" max="1" width="16.77734375" customWidth="1"/>
    <col min="3" max="4" width="14.44140625" customWidth="1"/>
  </cols>
  <sheetData>
    <row r="1" spans="1:4">
      <c r="A1" s="56" t="s">
        <v>390</v>
      </c>
      <c r="C1" s="56" t="s">
        <v>391</v>
      </c>
    </row>
    <row r="2" spans="1:4">
      <c r="A2" s="520" t="s">
        <v>36</v>
      </c>
      <c r="C2" s="520" t="s">
        <v>36</v>
      </c>
      <c r="D2" s="521" t="s">
        <v>37</v>
      </c>
    </row>
    <row r="3" spans="1:4">
      <c r="A3" s="522" t="s">
        <v>392</v>
      </c>
      <c r="C3" s="443" t="s">
        <v>392</v>
      </c>
      <c r="D3" s="523" t="s">
        <v>393</v>
      </c>
    </row>
    <row r="4" spans="1:4">
      <c r="A4" s="445" t="s">
        <v>394</v>
      </c>
      <c r="C4" s="445" t="s">
        <v>392</v>
      </c>
      <c r="D4" s="524" t="s">
        <v>395</v>
      </c>
    </row>
    <row r="5" spans="1:4">
      <c r="A5" s="445" t="s">
        <v>396</v>
      </c>
      <c r="C5" s="445" t="s">
        <v>392</v>
      </c>
      <c r="D5" s="524" t="s">
        <v>397</v>
      </c>
    </row>
    <row r="6" spans="1:4">
      <c r="A6" s="445" t="s">
        <v>398</v>
      </c>
      <c r="C6" s="445" t="s">
        <v>392</v>
      </c>
      <c r="D6" s="524" t="s">
        <v>399</v>
      </c>
    </row>
    <row r="7" spans="1:4">
      <c r="A7" s="445" t="s">
        <v>400</v>
      </c>
      <c r="C7" s="445" t="s">
        <v>392</v>
      </c>
      <c r="D7" s="524" t="s">
        <v>401</v>
      </c>
    </row>
    <row r="8" spans="1:4">
      <c r="A8" s="445" t="s">
        <v>402</v>
      </c>
      <c r="C8" s="445" t="s">
        <v>392</v>
      </c>
      <c r="D8" s="524" t="s">
        <v>403</v>
      </c>
    </row>
    <row r="9" spans="1:4">
      <c r="A9" s="445" t="s">
        <v>404</v>
      </c>
      <c r="C9" s="445" t="s">
        <v>392</v>
      </c>
      <c r="D9" s="524" t="s">
        <v>405</v>
      </c>
    </row>
    <row r="10" spans="1:4">
      <c r="A10" s="445" t="s">
        <v>406</v>
      </c>
      <c r="C10" s="445" t="s">
        <v>392</v>
      </c>
      <c r="D10" s="524" t="s">
        <v>407</v>
      </c>
    </row>
    <row r="11" spans="1:4">
      <c r="A11" s="445" t="s">
        <v>408</v>
      </c>
      <c r="C11" s="445" t="s">
        <v>392</v>
      </c>
      <c r="D11" s="524" t="s">
        <v>409</v>
      </c>
    </row>
    <row r="12" spans="1:4">
      <c r="A12" s="445" t="s">
        <v>410</v>
      </c>
      <c r="C12" s="445" t="s">
        <v>392</v>
      </c>
      <c r="D12" s="524" t="s">
        <v>411</v>
      </c>
    </row>
    <row r="13" spans="1:4">
      <c r="A13" s="445" t="s">
        <v>412</v>
      </c>
      <c r="C13" s="445" t="s">
        <v>392</v>
      </c>
      <c r="D13" s="524" t="s">
        <v>413</v>
      </c>
    </row>
    <row r="14" spans="1:4">
      <c r="A14" s="445" t="s">
        <v>414</v>
      </c>
      <c r="C14" s="445" t="s">
        <v>392</v>
      </c>
      <c r="D14" s="524" t="s">
        <v>415</v>
      </c>
    </row>
    <row r="15" spans="1:4">
      <c r="A15" s="445" t="s">
        <v>416</v>
      </c>
      <c r="C15" s="445" t="s">
        <v>392</v>
      </c>
      <c r="D15" s="524" t="s">
        <v>417</v>
      </c>
    </row>
    <row r="16" spans="1:4">
      <c r="A16" s="445" t="s">
        <v>418</v>
      </c>
      <c r="C16" s="445" t="s">
        <v>392</v>
      </c>
      <c r="D16" s="524" t="s">
        <v>419</v>
      </c>
    </row>
    <row r="17" spans="1:4">
      <c r="A17" s="445" t="s">
        <v>420</v>
      </c>
      <c r="C17" s="445" t="s">
        <v>392</v>
      </c>
      <c r="D17" s="524" t="s">
        <v>421</v>
      </c>
    </row>
    <row r="18" spans="1:4">
      <c r="A18" s="445" t="s">
        <v>422</v>
      </c>
      <c r="C18" s="445" t="s">
        <v>392</v>
      </c>
      <c r="D18" s="524" t="s">
        <v>423</v>
      </c>
    </row>
    <row r="19" spans="1:4">
      <c r="A19" s="445" t="s">
        <v>424</v>
      </c>
      <c r="C19" s="445" t="s">
        <v>392</v>
      </c>
      <c r="D19" s="524" t="s">
        <v>425</v>
      </c>
    </row>
    <row r="20" spans="1:4">
      <c r="A20" s="445" t="s">
        <v>426</v>
      </c>
      <c r="C20" s="445" t="s">
        <v>392</v>
      </c>
      <c r="D20" s="524" t="s">
        <v>427</v>
      </c>
    </row>
    <row r="21" spans="1:4">
      <c r="A21" s="445" t="s">
        <v>428</v>
      </c>
      <c r="C21" s="445" t="s">
        <v>392</v>
      </c>
      <c r="D21" s="524" t="s">
        <v>429</v>
      </c>
    </row>
    <row r="22" spans="1:4">
      <c r="A22" s="445" t="s">
        <v>430</v>
      </c>
      <c r="C22" s="445" t="s">
        <v>392</v>
      </c>
      <c r="D22" s="524" t="s">
        <v>431</v>
      </c>
    </row>
    <row r="23" spans="1:4">
      <c r="A23" s="445" t="s">
        <v>432</v>
      </c>
      <c r="C23" s="445" t="s">
        <v>392</v>
      </c>
      <c r="D23" s="524" t="s">
        <v>433</v>
      </c>
    </row>
    <row r="24" spans="1:4">
      <c r="A24" s="445" t="s">
        <v>434</v>
      </c>
      <c r="C24" s="445" t="s">
        <v>392</v>
      </c>
      <c r="D24" s="524" t="s">
        <v>435</v>
      </c>
    </row>
    <row r="25" spans="1:4">
      <c r="A25" s="445" t="s">
        <v>436</v>
      </c>
      <c r="C25" s="445" t="s">
        <v>392</v>
      </c>
      <c r="D25" s="524" t="s">
        <v>437</v>
      </c>
    </row>
    <row r="26" spans="1:4">
      <c r="A26" s="445" t="s">
        <v>438</v>
      </c>
      <c r="C26" s="445" t="s">
        <v>392</v>
      </c>
      <c r="D26" s="524" t="s">
        <v>439</v>
      </c>
    </row>
    <row r="27" spans="1:4">
      <c r="A27" s="445" t="s">
        <v>440</v>
      </c>
      <c r="C27" s="445" t="s">
        <v>392</v>
      </c>
      <c r="D27" s="524" t="s">
        <v>441</v>
      </c>
    </row>
    <row r="28" spans="1:4">
      <c r="A28" s="445" t="s">
        <v>442</v>
      </c>
      <c r="C28" s="445" t="s">
        <v>392</v>
      </c>
      <c r="D28" s="524" t="s">
        <v>443</v>
      </c>
    </row>
    <row r="29" spans="1:4">
      <c r="A29" s="445" t="s">
        <v>444</v>
      </c>
      <c r="C29" s="445" t="s">
        <v>392</v>
      </c>
      <c r="D29" s="524" t="s">
        <v>445</v>
      </c>
    </row>
    <row r="30" spans="1:4">
      <c r="A30" s="445" t="s">
        <v>446</v>
      </c>
      <c r="C30" s="445" t="s">
        <v>392</v>
      </c>
      <c r="D30" s="524" t="s">
        <v>447</v>
      </c>
    </row>
    <row r="31" spans="1:4">
      <c r="A31" s="445" t="s">
        <v>448</v>
      </c>
      <c r="C31" s="445" t="s">
        <v>392</v>
      </c>
      <c r="D31" s="524" t="s">
        <v>449</v>
      </c>
    </row>
    <row r="32" spans="1:4">
      <c r="A32" s="445" t="s">
        <v>450</v>
      </c>
      <c r="C32" s="445" t="s">
        <v>392</v>
      </c>
      <c r="D32" s="524" t="s">
        <v>451</v>
      </c>
    </row>
    <row r="33" spans="1:4">
      <c r="A33" s="445" t="s">
        <v>452</v>
      </c>
      <c r="C33" s="445" t="s">
        <v>392</v>
      </c>
      <c r="D33" s="524" t="s">
        <v>453</v>
      </c>
    </row>
    <row r="34" spans="1:4">
      <c r="A34" s="445" t="s">
        <v>454</v>
      </c>
      <c r="C34" s="445" t="s">
        <v>392</v>
      </c>
      <c r="D34" s="524" t="s">
        <v>455</v>
      </c>
    </row>
    <row r="35" spans="1:4">
      <c r="A35" s="445" t="s">
        <v>456</v>
      </c>
      <c r="C35" s="445" t="s">
        <v>392</v>
      </c>
      <c r="D35" s="524" t="s">
        <v>457</v>
      </c>
    </row>
    <row r="36" spans="1:4">
      <c r="A36" s="445" t="s">
        <v>458</v>
      </c>
      <c r="C36" s="445" t="s">
        <v>392</v>
      </c>
      <c r="D36" s="524" t="s">
        <v>459</v>
      </c>
    </row>
    <row r="37" spans="1:4">
      <c r="A37" s="445" t="s">
        <v>460</v>
      </c>
      <c r="C37" s="445" t="s">
        <v>392</v>
      </c>
      <c r="D37" s="524" t="s">
        <v>461</v>
      </c>
    </row>
    <row r="38" spans="1:4">
      <c r="A38" s="445" t="s">
        <v>462</v>
      </c>
      <c r="C38" s="445" t="s">
        <v>392</v>
      </c>
      <c r="D38" s="524" t="s">
        <v>463</v>
      </c>
    </row>
    <row r="39" spans="1:4">
      <c r="A39" s="445" t="s">
        <v>464</v>
      </c>
      <c r="C39" s="445" t="s">
        <v>392</v>
      </c>
      <c r="D39" s="524" t="s">
        <v>465</v>
      </c>
    </row>
    <row r="40" spans="1:4">
      <c r="A40" s="445" t="s">
        <v>466</v>
      </c>
      <c r="C40" s="445" t="s">
        <v>392</v>
      </c>
      <c r="D40" s="524" t="s">
        <v>467</v>
      </c>
    </row>
    <row r="41" spans="1:4">
      <c r="A41" s="445" t="s">
        <v>468</v>
      </c>
      <c r="C41" s="445" t="s">
        <v>392</v>
      </c>
      <c r="D41" s="524" t="s">
        <v>469</v>
      </c>
    </row>
    <row r="42" spans="1:4">
      <c r="A42" s="445" t="s">
        <v>470</v>
      </c>
      <c r="C42" s="445" t="s">
        <v>392</v>
      </c>
      <c r="D42" s="524" t="s">
        <v>471</v>
      </c>
    </row>
    <row r="43" spans="1:4">
      <c r="A43" s="445" t="s">
        <v>472</v>
      </c>
      <c r="C43" s="445" t="s">
        <v>392</v>
      </c>
      <c r="D43" s="524" t="s">
        <v>473</v>
      </c>
    </row>
    <row r="44" spans="1:4">
      <c r="A44" s="445" t="s">
        <v>474</v>
      </c>
      <c r="C44" s="445" t="s">
        <v>392</v>
      </c>
      <c r="D44" s="524" t="s">
        <v>475</v>
      </c>
    </row>
    <row r="45" spans="1:4">
      <c r="A45" s="445" t="s">
        <v>476</v>
      </c>
      <c r="C45" s="445" t="s">
        <v>392</v>
      </c>
      <c r="D45" s="524" t="s">
        <v>477</v>
      </c>
    </row>
    <row r="46" spans="1:4">
      <c r="A46" s="445" t="s">
        <v>478</v>
      </c>
      <c r="C46" s="445" t="s">
        <v>392</v>
      </c>
      <c r="D46" s="524" t="s">
        <v>479</v>
      </c>
    </row>
    <row r="47" spans="1:4">
      <c r="A47" s="445" t="s">
        <v>480</v>
      </c>
      <c r="C47" s="445" t="s">
        <v>392</v>
      </c>
      <c r="D47" s="524" t="s">
        <v>481</v>
      </c>
    </row>
    <row r="48" spans="1:4">
      <c r="A48" s="445" t="s">
        <v>482</v>
      </c>
      <c r="C48" s="445" t="s">
        <v>392</v>
      </c>
      <c r="D48" s="524" t="s">
        <v>483</v>
      </c>
    </row>
    <row r="49" spans="1:4">
      <c r="A49" s="525" t="s">
        <v>484</v>
      </c>
      <c r="C49" s="445" t="s">
        <v>392</v>
      </c>
      <c r="D49" s="524" t="s">
        <v>485</v>
      </c>
    </row>
    <row r="50" spans="1:4">
      <c r="C50" s="445" t="s">
        <v>392</v>
      </c>
      <c r="D50" s="524" t="s">
        <v>486</v>
      </c>
    </row>
    <row r="51" spans="1:4">
      <c r="C51" s="445" t="s">
        <v>392</v>
      </c>
      <c r="D51" s="524" t="s">
        <v>487</v>
      </c>
    </row>
    <row r="52" spans="1:4">
      <c r="C52" s="445" t="s">
        <v>392</v>
      </c>
      <c r="D52" s="524" t="s">
        <v>488</v>
      </c>
    </row>
    <row r="53" spans="1:4">
      <c r="C53" s="445" t="s">
        <v>392</v>
      </c>
      <c r="D53" s="524" t="s">
        <v>489</v>
      </c>
    </row>
    <row r="54" spans="1:4">
      <c r="C54" s="445" t="s">
        <v>392</v>
      </c>
      <c r="D54" s="524" t="s">
        <v>490</v>
      </c>
    </row>
    <row r="55" spans="1:4">
      <c r="C55" s="445" t="s">
        <v>392</v>
      </c>
      <c r="D55" s="524" t="s">
        <v>491</v>
      </c>
    </row>
    <row r="56" spans="1:4">
      <c r="C56" s="445" t="s">
        <v>392</v>
      </c>
      <c r="D56" s="524" t="s">
        <v>492</v>
      </c>
    </row>
    <row r="57" spans="1:4">
      <c r="C57" s="445" t="s">
        <v>392</v>
      </c>
      <c r="D57" s="524" t="s">
        <v>493</v>
      </c>
    </row>
    <row r="58" spans="1:4">
      <c r="C58" s="445" t="s">
        <v>392</v>
      </c>
      <c r="D58" s="524" t="s">
        <v>494</v>
      </c>
    </row>
    <row r="59" spans="1:4">
      <c r="C59" s="445" t="s">
        <v>392</v>
      </c>
      <c r="D59" s="524" t="s">
        <v>495</v>
      </c>
    </row>
    <row r="60" spans="1:4">
      <c r="C60" s="445" t="s">
        <v>392</v>
      </c>
      <c r="D60" s="524" t="s">
        <v>496</v>
      </c>
    </row>
    <row r="61" spans="1:4">
      <c r="C61" s="445" t="s">
        <v>392</v>
      </c>
      <c r="D61" s="524" t="s">
        <v>497</v>
      </c>
    </row>
    <row r="62" spans="1:4">
      <c r="C62" s="445" t="s">
        <v>392</v>
      </c>
      <c r="D62" s="524" t="s">
        <v>498</v>
      </c>
    </row>
    <row r="63" spans="1:4">
      <c r="C63" s="445" t="s">
        <v>392</v>
      </c>
      <c r="D63" s="524" t="s">
        <v>499</v>
      </c>
    </row>
    <row r="64" spans="1:4">
      <c r="C64" s="445" t="s">
        <v>392</v>
      </c>
      <c r="D64" s="524" t="s">
        <v>500</v>
      </c>
    </row>
    <row r="65" spans="3:4">
      <c r="C65" s="445" t="s">
        <v>392</v>
      </c>
      <c r="D65" s="524" t="s">
        <v>501</v>
      </c>
    </row>
    <row r="66" spans="3:4">
      <c r="C66" s="445" t="s">
        <v>392</v>
      </c>
      <c r="D66" s="524" t="s">
        <v>502</v>
      </c>
    </row>
    <row r="67" spans="3:4">
      <c r="C67" s="445" t="s">
        <v>392</v>
      </c>
      <c r="D67" s="524" t="s">
        <v>503</v>
      </c>
    </row>
    <row r="68" spans="3:4">
      <c r="C68" s="445" t="s">
        <v>392</v>
      </c>
      <c r="D68" s="524" t="s">
        <v>504</v>
      </c>
    </row>
    <row r="69" spans="3:4">
      <c r="C69" s="445" t="s">
        <v>392</v>
      </c>
      <c r="D69" s="524" t="s">
        <v>505</v>
      </c>
    </row>
    <row r="70" spans="3:4">
      <c r="C70" s="445" t="s">
        <v>392</v>
      </c>
      <c r="D70" s="524" t="s">
        <v>506</v>
      </c>
    </row>
    <row r="71" spans="3:4">
      <c r="C71" s="445" t="s">
        <v>392</v>
      </c>
      <c r="D71" s="524" t="s">
        <v>507</v>
      </c>
    </row>
    <row r="72" spans="3:4">
      <c r="C72" s="445" t="s">
        <v>392</v>
      </c>
      <c r="D72" s="524" t="s">
        <v>508</v>
      </c>
    </row>
    <row r="73" spans="3:4">
      <c r="C73" s="445" t="s">
        <v>392</v>
      </c>
      <c r="D73" s="524" t="s">
        <v>509</v>
      </c>
    </row>
    <row r="74" spans="3:4">
      <c r="C74" s="445" t="s">
        <v>392</v>
      </c>
      <c r="D74" s="524" t="s">
        <v>510</v>
      </c>
    </row>
    <row r="75" spans="3:4">
      <c r="C75" s="445" t="s">
        <v>392</v>
      </c>
      <c r="D75" s="524" t="s">
        <v>511</v>
      </c>
    </row>
    <row r="76" spans="3:4">
      <c r="C76" s="445" t="s">
        <v>392</v>
      </c>
      <c r="D76" s="524" t="s">
        <v>512</v>
      </c>
    </row>
    <row r="77" spans="3:4">
      <c r="C77" s="445" t="s">
        <v>392</v>
      </c>
      <c r="D77" s="524" t="s">
        <v>513</v>
      </c>
    </row>
    <row r="78" spans="3:4">
      <c r="C78" s="445" t="s">
        <v>392</v>
      </c>
      <c r="D78" s="524" t="s">
        <v>514</v>
      </c>
    </row>
    <row r="79" spans="3:4">
      <c r="C79" s="445" t="s">
        <v>392</v>
      </c>
      <c r="D79" s="524" t="s">
        <v>515</v>
      </c>
    </row>
    <row r="80" spans="3:4">
      <c r="C80" s="445" t="s">
        <v>392</v>
      </c>
      <c r="D80" s="524" t="s">
        <v>516</v>
      </c>
    </row>
    <row r="81" spans="3:4">
      <c r="C81" s="445" t="s">
        <v>392</v>
      </c>
      <c r="D81" s="524" t="s">
        <v>517</v>
      </c>
    </row>
    <row r="82" spans="3:4">
      <c r="C82" s="445" t="s">
        <v>392</v>
      </c>
      <c r="D82" s="524" t="s">
        <v>518</v>
      </c>
    </row>
    <row r="83" spans="3:4">
      <c r="C83" s="445" t="s">
        <v>392</v>
      </c>
      <c r="D83" s="524" t="s">
        <v>519</v>
      </c>
    </row>
    <row r="84" spans="3:4">
      <c r="C84" s="445" t="s">
        <v>392</v>
      </c>
      <c r="D84" s="524" t="s">
        <v>520</v>
      </c>
    </row>
    <row r="85" spans="3:4">
      <c r="C85" s="445" t="s">
        <v>392</v>
      </c>
      <c r="D85" s="524" t="s">
        <v>521</v>
      </c>
    </row>
    <row r="86" spans="3:4">
      <c r="C86" s="445" t="s">
        <v>392</v>
      </c>
      <c r="D86" s="524" t="s">
        <v>522</v>
      </c>
    </row>
    <row r="87" spans="3:4">
      <c r="C87" s="445" t="s">
        <v>392</v>
      </c>
      <c r="D87" s="524" t="s">
        <v>523</v>
      </c>
    </row>
    <row r="88" spans="3:4">
      <c r="C88" s="445" t="s">
        <v>392</v>
      </c>
      <c r="D88" s="524" t="s">
        <v>524</v>
      </c>
    </row>
    <row r="89" spans="3:4">
      <c r="C89" s="445" t="s">
        <v>392</v>
      </c>
      <c r="D89" s="524" t="s">
        <v>525</v>
      </c>
    </row>
    <row r="90" spans="3:4">
      <c r="C90" s="445" t="s">
        <v>392</v>
      </c>
      <c r="D90" s="524" t="s">
        <v>526</v>
      </c>
    </row>
    <row r="91" spans="3:4">
      <c r="C91" s="445" t="s">
        <v>392</v>
      </c>
      <c r="D91" s="524" t="s">
        <v>527</v>
      </c>
    </row>
    <row r="92" spans="3:4">
      <c r="C92" s="445" t="s">
        <v>392</v>
      </c>
      <c r="D92" s="524" t="s">
        <v>528</v>
      </c>
    </row>
    <row r="93" spans="3:4">
      <c r="C93" s="445" t="s">
        <v>392</v>
      </c>
      <c r="D93" s="524" t="s">
        <v>529</v>
      </c>
    </row>
    <row r="94" spans="3:4">
      <c r="C94" s="445" t="s">
        <v>392</v>
      </c>
      <c r="D94" s="524" t="s">
        <v>530</v>
      </c>
    </row>
    <row r="95" spans="3:4">
      <c r="C95" s="445" t="s">
        <v>392</v>
      </c>
      <c r="D95" s="524" t="s">
        <v>531</v>
      </c>
    </row>
    <row r="96" spans="3:4">
      <c r="C96" s="445" t="s">
        <v>392</v>
      </c>
      <c r="D96" s="524" t="s">
        <v>532</v>
      </c>
    </row>
    <row r="97" spans="3:4">
      <c r="C97" s="445" t="s">
        <v>392</v>
      </c>
      <c r="D97" s="524" t="s">
        <v>533</v>
      </c>
    </row>
    <row r="98" spans="3:4">
      <c r="C98" s="445" t="s">
        <v>392</v>
      </c>
      <c r="D98" s="524" t="s">
        <v>534</v>
      </c>
    </row>
    <row r="99" spans="3:4">
      <c r="C99" s="445" t="s">
        <v>392</v>
      </c>
      <c r="D99" s="524" t="s">
        <v>535</v>
      </c>
    </row>
    <row r="100" spans="3:4">
      <c r="C100" s="445" t="s">
        <v>392</v>
      </c>
      <c r="D100" s="524" t="s">
        <v>536</v>
      </c>
    </row>
    <row r="101" spans="3:4">
      <c r="C101" s="445" t="s">
        <v>392</v>
      </c>
      <c r="D101" s="524" t="s">
        <v>537</v>
      </c>
    </row>
    <row r="102" spans="3:4">
      <c r="C102" s="445" t="s">
        <v>392</v>
      </c>
      <c r="D102" s="524" t="s">
        <v>538</v>
      </c>
    </row>
    <row r="103" spans="3:4">
      <c r="C103" s="445" t="s">
        <v>392</v>
      </c>
      <c r="D103" s="524" t="s">
        <v>539</v>
      </c>
    </row>
    <row r="104" spans="3:4">
      <c r="C104" s="445" t="s">
        <v>392</v>
      </c>
      <c r="D104" s="524" t="s">
        <v>540</v>
      </c>
    </row>
    <row r="105" spans="3:4">
      <c r="C105" s="445" t="s">
        <v>392</v>
      </c>
      <c r="D105" s="524" t="s">
        <v>541</v>
      </c>
    </row>
    <row r="106" spans="3:4">
      <c r="C106" s="445" t="s">
        <v>392</v>
      </c>
      <c r="D106" s="524" t="s">
        <v>542</v>
      </c>
    </row>
    <row r="107" spans="3:4">
      <c r="C107" s="445" t="s">
        <v>392</v>
      </c>
      <c r="D107" s="524" t="s">
        <v>543</v>
      </c>
    </row>
    <row r="108" spans="3:4">
      <c r="C108" s="445" t="s">
        <v>392</v>
      </c>
      <c r="D108" s="524" t="s">
        <v>544</v>
      </c>
    </row>
    <row r="109" spans="3:4">
      <c r="C109" s="445" t="s">
        <v>392</v>
      </c>
      <c r="D109" s="524" t="s">
        <v>545</v>
      </c>
    </row>
    <row r="110" spans="3:4">
      <c r="C110" s="445" t="s">
        <v>392</v>
      </c>
      <c r="D110" s="524" t="s">
        <v>546</v>
      </c>
    </row>
    <row r="111" spans="3:4">
      <c r="C111" s="445" t="s">
        <v>392</v>
      </c>
      <c r="D111" s="524" t="s">
        <v>547</v>
      </c>
    </row>
    <row r="112" spans="3:4">
      <c r="C112" s="445" t="s">
        <v>392</v>
      </c>
      <c r="D112" s="524" t="s">
        <v>548</v>
      </c>
    </row>
    <row r="113" spans="3:4">
      <c r="C113" s="445" t="s">
        <v>392</v>
      </c>
      <c r="D113" s="524" t="s">
        <v>549</v>
      </c>
    </row>
    <row r="114" spans="3:4">
      <c r="C114" s="445" t="s">
        <v>392</v>
      </c>
      <c r="D114" s="524" t="s">
        <v>550</v>
      </c>
    </row>
    <row r="115" spans="3:4">
      <c r="C115" s="445" t="s">
        <v>392</v>
      </c>
      <c r="D115" s="524" t="s">
        <v>551</v>
      </c>
    </row>
    <row r="116" spans="3:4">
      <c r="C116" s="445" t="s">
        <v>392</v>
      </c>
      <c r="D116" s="524" t="s">
        <v>552</v>
      </c>
    </row>
    <row r="117" spans="3:4">
      <c r="C117" s="445" t="s">
        <v>392</v>
      </c>
      <c r="D117" s="524" t="s">
        <v>553</v>
      </c>
    </row>
    <row r="118" spans="3:4">
      <c r="C118" s="445" t="s">
        <v>392</v>
      </c>
      <c r="D118" s="524" t="s">
        <v>554</v>
      </c>
    </row>
    <row r="119" spans="3:4">
      <c r="C119" s="445" t="s">
        <v>392</v>
      </c>
      <c r="D119" s="524" t="s">
        <v>555</v>
      </c>
    </row>
    <row r="120" spans="3:4">
      <c r="C120" s="445" t="s">
        <v>392</v>
      </c>
      <c r="D120" s="524" t="s">
        <v>556</v>
      </c>
    </row>
    <row r="121" spans="3:4">
      <c r="C121" s="445" t="s">
        <v>392</v>
      </c>
      <c r="D121" s="524" t="s">
        <v>557</v>
      </c>
    </row>
    <row r="122" spans="3:4">
      <c r="C122" s="445" t="s">
        <v>392</v>
      </c>
      <c r="D122" s="524" t="s">
        <v>558</v>
      </c>
    </row>
    <row r="123" spans="3:4">
      <c r="C123" s="445" t="s">
        <v>392</v>
      </c>
      <c r="D123" s="524" t="s">
        <v>559</v>
      </c>
    </row>
    <row r="124" spans="3:4">
      <c r="C124" s="445" t="s">
        <v>392</v>
      </c>
      <c r="D124" s="524" t="s">
        <v>560</v>
      </c>
    </row>
    <row r="125" spans="3:4">
      <c r="C125" s="445" t="s">
        <v>392</v>
      </c>
      <c r="D125" s="524" t="s">
        <v>561</v>
      </c>
    </row>
    <row r="126" spans="3:4">
      <c r="C126" s="445" t="s">
        <v>392</v>
      </c>
      <c r="D126" s="524" t="s">
        <v>562</v>
      </c>
    </row>
    <row r="127" spans="3:4">
      <c r="C127" s="445" t="s">
        <v>392</v>
      </c>
      <c r="D127" s="524" t="s">
        <v>563</v>
      </c>
    </row>
    <row r="128" spans="3:4">
      <c r="C128" s="445" t="s">
        <v>392</v>
      </c>
      <c r="D128" s="524" t="s">
        <v>564</v>
      </c>
    </row>
    <row r="129" spans="3:4">
      <c r="C129" s="445" t="s">
        <v>392</v>
      </c>
      <c r="D129" s="524" t="s">
        <v>565</v>
      </c>
    </row>
    <row r="130" spans="3:4">
      <c r="C130" s="445" t="s">
        <v>392</v>
      </c>
      <c r="D130" s="524" t="s">
        <v>566</v>
      </c>
    </row>
    <row r="131" spans="3:4">
      <c r="C131" s="445" t="s">
        <v>392</v>
      </c>
      <c r="D131" s="524" t="s">
        <v>567</v>
      </c>
    </row>
    <row r="132" spans="3:4">
      <c r="C132" s="445" t="s">
        <v>392</v>
      </c>
      <c r="D132" s="524" t="s">
        <v>568</v>
      </c>
    </row>
    <row r="133" spans="3:4">
      <c r="C133" s="445" t="s">
        <v>392</v>
      </c>
      <c r="D133" s="524" t="s">
        <v>569</v>
      </c>
    </row>
    <row r="134" spans="3:4">
      <c r="C134" s="445" t="s">
        <v>392</v>
      </c>
      <c r="D134" s="524" t="s">
        <v>570</v>
      </c>
    </row>
    <row r="135" spans="3:4">
      <c r="C135" s="445" t="s">
        <v>392</v>
      </c>
      <c r="D135" s="524" t="s">
        <v>571</v>
      </c>
    </row>
    <row r="136" spans="3:4">
      <c r="C136" s="445" t="s">
        <v>392</v>
      </c>
      <c r="D136" s="524" t="s">
        <v>572</v>
      </c>
    </row>
    <row r="137" spans="3:4">
      <c r="C137" s="445" t="s">
        <v>392</v>
      </c>
      <c r="D137" s="524" t="s">
        <v>573</v>
      </c>
    </row>
    <row r="138" spans="3:4">
      <c r="C138" s="445" t="s">
        <v>392</v>
      </c>
      <c r="D138" s="524" t="s">
        <v>574</v>
      </c>
    </row>
    <row r="139" spans="3:4">
      <c r="C139" s="445" t="s">
        <v>392</v>
      </c>
      <c r="D139" s="524" t="s">
        <v>575</v>
      </c>
    </row>
    <row r="140" spans="3:4">
      <c r="C140" s="445" t="s">
        <v>392</v>
      </c>
      <c r="D140" s="524" t="s">
        <v>576</v>
      </c>
    </row>
    <row r="141" spans="3:4">
      <c r="C141" s="445" t="s">
        <v>392</v>
      </c>
      <c r="D141" s="524" t="s">
        <v>577</v>
      </c>
    </row>
    <row r="142" spans="3:4">
      <c r="C142" s="445" t="s">
        <v>392</v>
      </c>
      <c r="D142" s="524" t="s">
        <v>578</v>
      </c>
    </row>
    <row r="143" spans="3:4">
      <c r="C143" s="445" t="s">
        <v>392</v>
      </c>
      <c r="D143" s="524" t="s">
        <v>579</v>
      </c>
    </row>
    <row r="144" spans="3:4">
      <c r="C144" s="445" t="s">
        <v>392</v>
      </c>
      <c r="D144" s="524" t="s">
        <v>580</v>
      </c>
    </row>
    <row r="145" spans="3:4">
      <c r="C145" s="445" t="s">
        <v>392</v>
      </c>
      <c r="D145" s="524" t="s">
        <v>581</v>
      </c>
    </row>
    <row r="146" spans="3:4">
      <c r="C146" s="445" t="s">
        <v>392</v>
      </c>
      <c r="D146" s="524" t="s">
        <v>582</v>
      </c>
    </row>
    <row r="147" spans="3:4">
      <c r="C147" s="445" t="s">
        <v>392</v>
      </c>
      <c r="D147" s="524" t="s">
        <v>583</v>
      </c>
    </row>
    <row r="148" spans="3:4">
      <c r="C148" s="445" t="s">
        <v>392</v>
      </c>
      <c r="D148" s="524" t="s">
        <v>584</v>
      </c>
    </row>
    <row r="149" spans="3:4">
      <c r="C149" s="445" t="s">
        <v>392</v>
      </c>
      <c r="D149" s="524" t="s">
        <v>585</v>
      </c>
    </row>
    <row r="150" spans="3:4">
      <c r="C150" s="445" t="s">
        <v>392</v>
      </c>
      <c r="D150" s="524" t="s">
        <v>586</v>
      </c>
    </row>
    <row r="151" spans="3:4">
      <c r="C151" s="445" t="s">
        <v>392</v>
      </c>
      <c r="D151" s="524" t="s">
        <v>587</v>
      </c>
    </row>
    <row r="152" spans="3:4">
      <c r="C152" s="445" t="s">
        <v>392</v>
      </c>
      <c r="D152" s="524" t="s">
        <v>588</v>
      </c>
    </row>
    <row r="153" spans="3:4">
      <c r="C153" s="445" t="s">
        <v>392</v>
      </c>
      <c r="D153" s="524" t="s">
        <v>589</v>
      </c>
    </row>
    <row r="154" spans="3:4">
      <c r="C154" s="445" t="s">
        <v>392</v>
      </c>
      <c r="D154" s="524" t="s">
        <v>590</v>
      </c>
    </row>
    <row r="155" spans="3:4">
      <c r="C155" s="445" t="s">
        <v>392</v>
      </c>
      <c r="D155" s="524" t="s">
        <v>591</v>
      </c>
    </row>
    <row r="156" spans="3:4">
      <c r="C156" s="445" t="s">
        <v>392</v>
      </c>
      <c r="D156" s="524" t="s">
        <v>592</v>
      </c>
    </row>
    <row r="157" spans="3:4">
      <c r="C157" s="445" t="s">
        <v>392</v>
      </c>
      <c r="D157" s="524" t="s">
        <v>593</v>
      </c>
    </row>
    <row r="158" spans="3:4">
      <c r="C158" s="445" t="s">
        <v>392</v>
      </c>
      <c r="D158" s="524" t="s">
        <v>594</v>
      </c>
    </row>
    <row r="159" spans="3:4">
      <c r="C159" s="445" t="s">
        <v>392</v>
      </c>
      <c r="D159" s="524" t="s">
        <v>595</v>
      </c>
    </row>
    <row r="160" spans="3:4">
      <c r="C160" s="445" t="s">
        <v>392</v>
      </c>
      <c r="D160" s="524" t="s">
        <v>596</v>
      </c>
    </row>
    <row r="161" spans="3:4">
      <c r="C161" s="445" t="s">
        <v>392</v>
      </c>
      <c r="D161" s="524" t="s">
        <v>597</v>
      </c>
    </row>
    <row r="162" spans="3:4">
      <c r="C162" s="445" t="s">
        <v>392</v>
      </c>
      <c r="D162" s="524" t="s">
        <v>598</v>
      </c>
    </row>
    <row r="163" spans="3:4">
      <c r="C163" s="445" t="s">
        <v>392</v>
      </c>
      <c r="D163" s="524" t="s">
        <v>599</v>
      </c>
    </row>
    <row r="164" spans="3:4">
      <c r="C164" s="445" t="s">
        <v>392</v>
      </c>
      <c r="D164" s="524" t="s">
        <v>600</v>
      </c>
    </row>
    <row r="165" spans="3:4">
      <c r="C165" s="445" t="s">
        <v>392</v>
      </c>
      <c r="D165" s="524" t="s">
        <v>601</v>
      </c>
    </row>
    <row r="166" spans="3:4">
      <c r="C166" s="445" t="s">
        <v>392</v>
      </c>
      <c r="D166" s="524" t="s">
        <v>602</v>
      </c>
    </row>
    <row r="167" spans="3:4">
      <c r="C167" s="445" t="s">
        <v>392</v>
      </c>
      <c r="D167" s="524" t="s">
        <v>603</v>
      </c>
    </row>
    <row r="168" spans="3:4">
      <c r="C168" s="445" t="s">
        <v>392</v>
      </c>
      <c r="D168" s="524" t="s">
        <v>604</v>
      </c>
    </row>
    <row r="169" spans="3:4">
      <c r="C169" s="445" t="s">
        <v>392</v>
      </c>
      <c r="D169" s="524" t="s">
        <v>605</v>
      </c>
    </row>
    <row r="170" spans="3:4">
      <c r="C170" s="445" t="s">
        <v>392</v>
      </c>
      <c r="D170" s="524" t="s">
        <v>606</v>
      </c>
    </row>
    <row r="171" spans="3:4">
      <c r="C171" s="445" t="s">
        <v>392</v>
      </c>
      <c r="D171" s="524" t="s">
        <v>607</v>
      </c>
    </row>
    <row r="172" spans="3:4">
      <c r="C172" s="445" t="s">
        <v>392</v>
      </c>
      <c r="D172" s="524" t="s">
        <v>608</v>
      </c>
    </row>
    <row r="173" spans="3:4">
      <c r="C173" s="445" t="s">
        <v>392</v>
      </c>
      <c r="D173" s="524" t="s">
        <v>609</v>
      </c>
    </row>
    <row r="174" spans="3:4">
      <c r="C174" s="445" t="s">
        <v>392</v>
      </c>
      <c r="D174" s="524" t="s">
        <v>610</v>
      </c>
    </row>
    <row r="175" spans="3:4">
      <c r="C175" s="445" t="s">
        <v>392</v>
      </c>
      <c r="D175" s="524" t="s">
        <v>611</v>
      </c>
    </row>
    <row r="176" spans="3:4">
      <c r="C176" s="445" t="s">
        <v>392</v>
      </c>
      <c r="D176" s="524" t="s">
        <v>612</v>
      </c>
    </row>
    <row r="177" spans="3:4">
      <c r="C177" s="445" t="s">
        <v>392</v>
      </c>
      <c r="D177" s="524" t="s">
        <v>613</v>
      </c>
    </row>
    <row r="178" spans="3:4">
      <c r="C178" s="445" t="s">
        <v>392</v>
      </c>
      <c r="D178" s="524" t="s">
        <v>614</v>
      </c>
    </row>
    <row r="179" spans="3:4">
      <c r="C179" s="445" t="s">
        <v>392</v>
      </c>
      <c r="D179" s="524" t="s">
        <v>615</v>
      </c>
    </row>
    <row r="180" spans="3:4">
      <c r="C180" s="445" t="s">
        <v>392</v>
      </c>
      <c r="D180" s="524" t="s">
        <v>616</v>
      </c>
    </row>
    <row r="181" spans="3:4">
      <c r="C181" s="445" t="s">
        <v>392</v>
      </c>
      <c r="D181" s="524" t="s">
        <v>617</v>
      </c>
    </row>
    <row r="182" spans="3:4">
      <c r="C182" s="445" t="s">
        <v>392</v>
      </c>
      <c r="D182" s="524" t="s">
        <v>618</v>
      </c>
    </row>
    <row r="183" spans="3:4">
      <c r="C183" s="445" t="s">
        <v>392</v>
      </c>
      <c r="D183" s="524" t="s">
        <v>504</v>
      </c>
    </row>
    <row r="184" spans="3:4">
      <c r="C184" s="445" t="s">
        <v>392</v>
      </c>
      <c r="D184" s="524" t="s">
        <v>619</v>
      </c>
    </row>
    <row r="185" spans="3:4">
      <c r="C185" s="445" t="s">
        <v>392</v>
      </c>
      <c r="D185" s="524" t="s">
        <v>620</v>
      </c>
    </row>
    <row r="186" spans="3:4">
      <c r="C186" s="445" t="s">
        <v>392</v>
      </c>
      <c r="D186" s="524" t="s">
        <v>621</v>
      </c>
    </row>
    <row r="187" spans="3:4">
      <c r="C187" s="445" t="s">
        <v>392</v>
      </c>
      <c r="D187" s="524" t="s">
        <v>622</v>
      </c>
    </row>
    <row r="188" spans="3:4">
      <c r="C188" s="445" t="s">
        <v>394</v>
      </c>
      <c r="D188" s="524" t="s">
        <v>623</v>
      </c>
    </row>
    <row r="189" spans="3:4">
      <c r="C189" s="445" t="s">
        <v>394</v>
      </c>
      <c r="D189" s="524" t="s">
        <v>624</v>
      </c>
    </row>
    <row r="190" spans="3:4">
      <c r="C190" s="445" t="s">
        <v>394</v>
      </c>
      <c r="D190" s="524" t="s">
        <v>625</v>
      </c>
    </row>
    <row r="191" spans="3:4">
      <c r="C191" s="445" t="s">
        <v>394</v>
      </c>
      <c r="D191" s="524" t="s">
        <v>626</v>
      </c>
    </row>
    <row r="192" spans="3:4">
      <c r="C192" s="445" t="s">
        <v>394</v>
      </c>
      <c r="D192" s="524" t="s">
        <v>627</v>
      </c>
    </row>
    <row r="193" spans="3:4">
      <c r="C193" s="445" t="s">
        <v>394</v>
      </c>
      <c r="D193" s="524" t="s">
        <v>628</v>
      </c>
    </row>
    <row r="194" spans="3:4">
      <c r="C194" s="445" t="s">
        <v>394</v>
      </c>
      <c r="D194" s="524" t="s">
        <v>629</v>
      </c>
    </row>
    <row r="195" spans="3:4">
      <c r="C195" s="445" t="s">
        <v>394</v>
      </c>
      <c r="D195" s="524" t="s">
        <v>630</v>
      </c>
    </row>
    <row r="196" spans="3:4">
      <c r="C196" s="445" t="s">
        <v>394</v>
      </c>
      <c r="D196" s="524" t="s">
        <v>631</v>
      </c>
    </row>
    <row r="197" spans="3:4">
      <c r="C197" s="445" t="s">
        <v>394</v>
      </c>
      <c r="D197" s="524" t="s">
        <v>632</v>
      </c>
    </row>
    <row r="198" spans="3:4">
      <c r="C198" s="445" t="s">
        <v>394</v>
      </c>
      <c r="D198" s="524" t="s">
        <v>633</v>
      </c>
    </row>
    <row r="199" spans="3:4">
      <c r="C199" s="445" t="s">
        <v>394</v>
      </c>
      <c r="D199" s="524" t="s">
        <v>634</v>
      </c>
    </row>
    <row r="200" spans="3:4">
      <c r="C200" s="445" t="s">
        <v>394</v>
      </c>
      <c r="D200" s="524" t="s">
        <v>635</v>
      </c>
    </row>
    <row r="201" spans="3:4">
      <c r="C201" s="445" t="s">
        <v>394</v>
      </c>
      <c r="D201" s="524" t="s">
        <v>636</v>
      </c>
    </row>
    <row r="202" spans="3:4">
      <c r="C202" s="445" t="s">
        <v>394</v>
      </c>
      <c r="D202" s="524" t="s">
        <v>637</v>
      </c>
    </row>
    <row r="203" spans="3:4">
      <c r="C203" s="445" t="s">
        <v>394</v>
      </c>
      <c r="D203" s="524" t="s">
        <v>638</v>
      </c>
    </row>
    <row r="204" spans="3:4">
      <c r="C204" s="445" t="s">
        <v>394</v>
      </c>
      <c r="D204" s="524" t="s">
        <v>639</v>
      </c>
    </row>
    <row r="205" spans="3:4">
      <c r="C205" s="445" t="s">
        <v>394</v>
      </c>
      <c r="D205" s="524" t="s">
        <v>640</v>
      </c>
    </row>
    <row r="206" spans="3:4">
      <c r="C206" s="445" t="s">
        <v>394</v>
      </c>
      <c r="D206" s="524" t="s">
        <v>641</v>
      </c>
    </row>
    <row r="207" spans="3:4">
      <c r="C207" s="445" t="s">
        <v>394</v>
      </c>
      <c r="D207" s="524" t="s">
        <v>642</v>
      </c>
    </row>
    <row r="208" spans="3:4">
      <c r="C208" s="445" t="s">
        <v>394</v>
      </c>
      <c r="D208" s="524" t="s">
        <v>643</v>
      </c>
    </row>
    <row r="209" spans="3:4">
      <c r="C209" s="445" t="s">
        <v>394</v>
      </c>
      <c r="D209" s="524" t="s">
        <v>644</v>
      </c>
    </row>
    <row r="210" spans="3:4">
      <c r="C210" s="445" t="s">
        <v>394</v>
      </c>
      <c r="D210" s="524" t="s">
        <v>645</v>
      </c>
    </row>
    <row r="211" spans="3:4">
      <c r="C211" s="445" t="s">
        <v>394</v>
      </c>
      <c r="D211" s="524" t="s">
        <v>646</v>
      </c>
    </row>
    <row r="212" spans="3:4">
      <c r="C212" s="445" t="s">
        <v>394</v>
      </c>
      <c r="D212" s="524" t="s">
        <v>647</v>
      </c>
    </row>
    <row r="213" spans="3:4">
      <c r="C213" s="445" t="s">
        <v>394</v>
      </c>
      <c r="D213" s="524" t="s">
        <v>648</v>
      </c>
    </row>
    <row r="214" spans="3:4">
      <c r="C214" s="445" t="s">
        <v>394</v>
      </c>
      <c r="D214" s="524" t="s">
        <v>649</v>
      </c>
    </row>
    <row r="215" spans="3:4">
      <c r="C215" s="445" t="s">
        <v>394</v>
      </c>
      <c r="D215" s="524" t="s">
        <v>650</v>
      </c>
    </row>
    <row r="216" spans="3:4">
      <c r="C216" s="445" t="s">
        <v>394</v>
      </c>
      <c r="D216" s="524" t="s">
        <v>651</v>
      </c>
    </row>
    <row r="217" spans="3:4">
      <c r="C217" s="445" t="s">
        <v>394</v>
      </c>
      <c r="D217" s="524" t="s">
        <v>652</v>
      </c>
    </row>
    <row r="218" spans="3:4">
      <c r="C218" s="445" t="s">
        <v>394</v>
      </c>
      <c r="D218" s="524" t="s">
        <v>653</v>
      </c>
    </row>
    <row r="219" spans="3:4">
      <c r="C219" s="445" t="s">
        <v>394</v>
      </c>
      <c r="D219" s="524" t="s">
        <v>654</v>
      </c>
    </row>
    <row r="220" spans="3:4">
      <c r="C220" s="445" t="s">
        <v>394</v>
      </c>
      <c r="D220" s="524" t="s">
        <v>655</v>
      </c>
    </row>
    <row r="221" spans="3:4">
      <c r="C221" s="445" t="s">
        <v>394</v>
      </c>
      <c r="D221" s="524" t="s">
        <v>656</v>
      </c>
    </row>
    <row r="222" spans="3:4">
      <c r="C222" s="445" t="s">
        <v>394</v>
      </c>
      <c r="D222" s="524" t="s">
        <v>657</v>
      </c>
    </row>
    <row r="223" spans="3:4">
      <c r="C223" s="445" t="s">
        <v>394</v>
      </c>
      <c r="D223" s="524" t="s">
        <v>658</v>
      </c>
    </row>
    <row r="224" spans="3:4">
      <c r="C224" s="445" t="s">
        <v>394</v>
      </c>
      <c r="D224" s="524" t="s">
        <v>659</v>
      </c>
    </row>
    <row r="225" spans="3:4">
      <c r="C225" s="445" t="s">
        <v>394</v>
      </c>
      <c r="D225" s="524" t="s">
        <v>660</v>
      </c>
    </row>
    <row r="226" spans="3:4">
      <c r="C226" s="445" t="s">
        <v>394</v>
      </c>
      <c r="D226" s="524" t="s">
        <v>661</v>
      </c>
    </row>
    <row r="227" spans="3:4">
      <c r="C227" s="445" t="s">
        <v>394</v>
      </c>
      <c r="D227" s="524" t="s">
        <v>662</v>
      </c>
    </row>
    <row r="228" spans="3:4">
      <c r="C228" s="445" t="s">
        <v>396</v>
      </c>
      <c r="D228" s="524" t="s">
        <v>663</v>
      </c>
    </row>
    <row r="229" spans="3:4">
      <c r="C229" s="445" t="s">
        <v>396</v>
      </c>
      <c r="D229" s="524" t="s">
        <v>664</v>
      </c>
    </row>
    <row r="230" spans="3:4">
      <c r="C230" s="445" t="s">
        <v>396</v>
      </c>
      <c r="D230" s="524" t="s">
        <v>665</v>
      </c>
    </row>
    <row r="231" spans="3:4">
      <c r="C231" s="445" t="s">
        <v>396</v>
      </c>
      <c r="D231" s="524" t="s">
        <v>666</v>
      </c>
    </row>
    <row r="232" spans="3:4">
      <c r="C232" s="445" t="s">
        <v>396</v>
      </c>
      <c r="D232" s="524" t="s">
        <v>667</v>
      </c>
    </row>
    <row r="233" spans="3:4">
      <c r="C233" s="445" t="s">
        <v>396</v>
      </c>
      <c r="D233" s="524" t="s">
        <v>668</v>
      </c>
    </row>
    <row r="234" spans="3:4">
      <c r="C234" s="445" t="s">
        <v>396</v>
      </c>
      <c r="D234" s="524" t="s">
        <v>669</v>
      </c>
    </row>
    <row r="235" spans="3:4">
      <c r="C235" s="445" t="s">
        <v>396</v>
      </c>
      <c r="D235" s="524" t="s">
        <v>670</v>
      </c>
    </row>
    <row r="236" spans="3:4">
      <c r="C236" s="445" t="s">
        <v>396</v>
      </c>
      <c r="D236" s="524" t="s">
        <v>671</v>
      </c>
    </row>
    <row r="237" spans="3:4">
      <c r="C237" s="445" t="s">
        <v>396</v>
      </c>
      <c r="D237" s="524" t="s">
        <v>672</v>
      </c>
    </row>
    <row r="238" spans="3:4">
      <c r="C238" s="445" t="s">
        <v>396</v>
      </c>
      <c r="D238" s="524" t="s">
        <v>673</v>
      </c>
    </row>
    <row r="239" spans="3:4">
      <c r="C239" s="445" t="s">
        <v>396</v>
      </c>
      <c r="D239" s="524" t="s">
        <v>674</v>
      </c>
    </row>
    <row r="240" spans="3:4">
      <c r="C240" s="445" t="s">
        <v>396</v>
      </c>
      <c r="D240" s="524" t="s">
        <v>675</v>
      </c>
    </row>
    <row r="241" spans="3:4">
      <c r="C241" s="445" t="s">
        <v>396</v>
      </c>
      <c r="D241" s="524" t="s">
        <v>676</v>
      </c>
    </row>
    <row r="242" spans="3:4">
      <c r="C242" s="445" t="s">
        <v>396</v>
      </c>
      <c r="D242" s="524" t="s">
        <v>677</v>
      </c>
    </row>
    <row r="243" spans="3:4">
      <c r="C243" s="445" t="s">
        <v>396</v>
      </c>
      <c r="D243" s="524" t="s">
        <v>678</v>
      </c>
    </row>
    <row r="244" spans="3:4">
      <c r="C244" s="445" t="s">
        <v>396</v>
      </c>
      <c r="D244" s="524" t="s">
        <v>679</v>
      </c>
    </row>
    <row r="245" spans="3:4">
      <c r="C245" s="445" t="s">
        <v>396</v>
      </c>
      <c r="D245" s="524" t="s">
        <v>680</v>
      </c>
    </row>
    <row r="246" spans="3:4">
      <c r="C246" s="445" t="s">
        <v>396</v>
      </c>
      <c r="D246" s="524" t="s">
        <v>681</v>
      </c>
    </row>
    <row r="247" spans="3:4">
      <c r="C247" s="445" t="s">
        <v>396</v>
      </c>
      <c r="D247" s="524" t="s">
        <v>682</v>
      </c>
    </row>
    <row r="248" spans="3:4">
      <c r="C248" s="445" t="s">
        <v>396</v>
      </c>
      <c r="D248" s="524" t="s">
        <v>683</v>
      </c>
    </row>
    <row r="249" spans="3:4">
      <c r="C249" s="445" t="s">
        <v>396</v>
      </c>
      <c r="D249" s="524" t="s">
        <v>684</v>
      </c>
    </row>
    <row r="250" spans="3:4">
      <c r="C250" s="445" t="s">
        <v>396</v>
      </c>
      <c r="D250" s="524" t="s">
        <v>685</v>
      </c>
    </row>
    <row r="251" spans="3:4">
      <c r="C251" s="445" t="s">
        <v>396</v>
      </c>
      <c r="D251" s="524" t="s">
        <v>686</v>
      </c>
    </row>
    <row r="252" spans="3:4">
      <c r="C252" s="445" t="s">
        <v>396</v>
      </c>
      <c r="D252" s="524" t="s">
        <v>687</v>
      </c>
    </row>
    <row r="253" spans="3:4">
      <c r="C253" s="445" t="s">
        <v>396</v>
      </c>
      <c r="D253" s="524" t="s">
        <v>688</v>
      </c>
    </row>
    <row r="254" spans="3:4">
      <c r="C254" s="445" t="s">
        <v>396</v>
      </c>
      <c r="D254" s="524" t="s">
        <v>689</v>
      </c>
    </row>
    <row r="255" spans="3:4">
      <c r="C255" s="445" t="s">
        <v>396</v>
      </c>
      <c r="D255" s="524" t="s">
        <v>690</v>
      </c>
    </row>
    <row r="256" spans="3:4">
      <c r="C256" s="445" t="s">
        <v>396</v>
      </c>
      <c r="D256" s="524" t="s">
        <v>691</v>
      </c>
    </row>
    <row r="257" spans="3:4">
      <c r="C257" s="445" t="s">
        <v>396</v>
      </c>
      <c r="D257" s="524" t="s">
        <v>692</v>
      </c>
    </row>
    <row r="258" spans="3:4">
      <c r="C258" s="445" t="s">
        <v>396</v>
      </c>
      <c r="D258" s="524" t="s">
        <v>693</v>
      </c>
    </row>
    <row r="259" spans="3:4">
      <c r="C259" s="445" t="s">
        <v>396</v>
      </c>
      <c r="D259" s="524" t="s">
        <v>694</v>
      </c>
    </row>
    <row r="260" spans="3:4">
      <c r="C260" s="445" t="s">
        <v>396</v>
      </c>
      <c r="D260" s="524" t="s">
        <v>695</v>
      </c>
    </row>
    <row r="261" spans="3:4">
      <c r="C261" s="445" t="s">
        <v>398</v>
      </c>
      <c r="D261" s="524" t="s">
        <v>696</v>
      </c>
    </row>
    <row r="262" spans="3:4">
      <c r="C262" s="445" t="s">
        <v>398</v>
      </c>
      <c r="D262" s="524" t="s">
        <v>697</v>
      </c>
    </row>
    <row r="263" spans="3:4">
      <c r="C263" s="445" t="s">
        <v>398</v>
      </c>
      <c r="D263" s="524" t="s">
        <v>698</v>
      </c>
    </row>
    <row r="264" spans="3:4">
      <c r="C264" s="445" t="s">
        <v>398</v>
      </c>
      <c r="D264" s="524" t="s">
        <v>699</v>
      </c>
    </row>
    <row r="265" spans="3:4">
      <c r="C265" s="445" t="s">
        <v>398</v>
      </c>
      <c r="D265" s="524" t="s">
        <v>700</v>
      </c>
    </row>
    <row r="266" spans="3:4">
      <c r="C266" s="445" t="s">
        <v>398</v>
      </c>
      <c r="D266" s="524" t="s">
        <v>701</v>
      </c>
    </row>
    <row r="267" spans="3:4">
      <c r="C267" s="445" t="s">
        <v>398</v>
      </c>
      <c r="D267" s="524" t="s">
        <v>702</v>
      </c>
    </row>
    <row r="268" spans="3:4">
      <c r="C268" s="445" t="s">
        <v>398</v>
      </c>
      <c r="D268" s="524" t="s">
        <v>703</v>
      </c>
    </row>
    <row r="269" spans="3:4">
      <c r="C269" s="445" t="s">
        <v>398</v>
      </c>
      <c r="D269" s="524" t="s">
        <v>704</v>
      </c>
    </row>
    <row r="270" spans="3:4">
      <c r="C270" s="445" t="s">
        <v>398</v>
      </c>
      <c r="D270" s="524" t="s">
        <v>705</v>
      </c>
    </row>
    <row r="271" spans="3:4">
      <c r="C271" s="445" t="s">
        <v>398</v>
      </c>
      <c r="D271" s="524" t="s">
        <v>706</v>
      </c>
    </row>
    <row r="272" spans="3:4">
      <c r="C272" s="445" t="s">
        <v>398</v>
      </c>
      <c r="D272" s="524" t="s">
        <v>707</v>
      </c>
    </row>
    <row r="273" spans="3:4">
      <c r="C273" s="445" t="s">
        <v>398</v>
      </c>
      <c r="D273" s="524" t="s">
        <v>708</v>
      </c>
    </row>
    <row r="274" spans="3:4">
      <c r="C274" s="445" t="s">
        <v>398</v>
      </c>
      <c r="D274" s="524" t="s">
        <v>709</v>
      </c>
    </row>
    <row r="275" spans="3:4">
      <c r="C275" s="445" t="s">
        <v>398</v>
      </c>
      <c r="D275" s="524" t="s">
        <v>710</v>
      </c>
    </row>
    <row r="276" spans="3:4">
      <c r="C276" s="445" t="s">
        <v>398</v>
      </c>
      <c r="D276" s="524" t="s">
        <v>711</v>
      </c>
    </row>
    <row r="277" spans="3:4">
      <c r="C277" s="445" t="s">
        <v>398</v>
      </c>
      <c r="D277" s="524" t="s">
        <v>712</v>
      </c>
    </row>
    <row r="278" spans="3:4">
      <c r="C278" s="445" t="s">
        <v>398</v>
      </c>
      <c r="D278" s="524" t="s">
        <v>713</v>
      </c>
    </row>
    <row r="279" spans="3:4">
      <c r="C279" s="445" t="s">
        <v>398</v>
      </c>
      <c r="D279" s="524" t="s">
        <v>714</v>
      </c>
    </row>
    <row r="280" spans="3:4">
      <c r="C280" s="445" t="s">
        <v>398</v>
      </c>
      <c r="D280" s="524" t="s">
        <v>715</v>
      </c>
    </row>
    <row r="281" spans="3:4">
      <c r="C281" s="445" t="s">
        <v>398</v>
      </c>
      <c r="D281" s="524" t="s">
        <v>716</v>
      </c>
    </row>
    <row r="282" spans="3:4">
      <c r="C282" s="445" t="s">
        <v>398</v>
      </c>
      <c r="D282" s="524" t="s">
        <v>717</v>
      </c>
    </row>
    <row r="283" spans="3:4">
      <c r="C283" s="445" t="s">
        <v>398</v>
      </c>
      <c r="D283" s="524" t="s">
        <v>718</v>
      </c>
    </row>
    <row r="284" spans="3:4">
      <c r="C284" s="445" t="s">
        <v>398</v>
      </c>
      <c r="D284" s="524" t="s">
        <v>719</v>
      </c>
    </row>
    <row r="285" spans="3:4">
      <c r="C285" s="445" t="s">
        <v>398</v>
      </c>
      <c r="D285" s="524" t="s">
        <v>720</v>
      </c>
    </row>
    <row r="286" spans="3:4">
      <c r="C286" s="445" t="s">
        <v>398</v>
      </c>
      <c r="D286" s="524" t="s">
        <v>721</v>
      </c>
    </row>
    <row r="287" spans="3:4">
      <c r="C287" s="445" t="s">
        <v>398</v>
      </c>
      <c r="D287" s="524" t="s">
        <v>722</v>
      </c>
    </row>
    <row r="288" spans="3:4">
      <c r="C288" s="445" t="s">
        <v>398</v>
      </c>
      <c r="D288" s="524" t="s">
        <v>723</v>
      </c>
    </row>
    <row r="289" spans="3:4">
      <c r="C289" s="445" t="s">
        <v>398</v>
      </c>
      <c r="D289" s="524" t="s">
        <v>724</v>
      </c>
    </row>
    <row r="290" spans="3:4">
      <c r="C290" s="445" t="s">
        <v>398</v>
      </c>
      <c r="D290" s="524" t="s">
        <v>725</v>
      </c>
    </row>
    <row r="291" spans="3:4">
      <c r="C291" s="445" t="s">
        <v>398</v>
      </c>
      <c r="D291" s="524" t="s">
        <v>726</v>
      </c>
    </row>
    <row r="292" spans="3:4">
      <c r="C292" s="445" t="s">
        <v>398</v>
      </c>
      <c r="D292" s="524" t="s">
        <v>727</v>
      </c>
    </row>
    <row r="293" spans="3:4">
      <c r="C293" s="445" t="s">
        <v>398</v>
      </c>
      <c r="D293" s="524" t="s">
        <v>728</v>
      </c>
    </row>
    <row r="294" spans="3:4">
      <c r="C294" s="445" t="s">
        <v>398</v>
      </c>
      <c r="D294" s="524" t="s">
        <v>729</v>
      </c>
    </row>
    <row r="295" spans="3:4">
      <c r="C295" s="445" t="s">
        <v>398</v>
      </c>
      <c r="D295" s="524" t="s">
        <v>730</v>
      </c>
    </row>
    <row r="296" spans="3:4">
      <c r="C296" s="445" t="s">
        <v>400</v>
      </c>
      <c r="D296" s="524" t="s">
        <v>731</v>
      </c>
    </row>
    <row r="297" spans="3:4">
      <c r="C297" s="445" t="s">
        <v>400</v>
      </c>
      <c r="D297" s="524" t="s">
        <v>732</v>
      </c>
    </row>
    <row r="298" spans="3:4">
      <c r="C298" s="445" t="s">
        <v>400</v>
      </c>
      <c r="D298" s="524" t="s">
        <v>733</v>
      </c>
    </row>
    <row r="299" spans="3:4">
      <c r="C299" s="445" t="s">
        <v>400</v>
      </c>
      <c r="D299" s="524" t="s">
        <v>734</v>
      </c>
    </row>
    <row r="300" spans="3:4">
      <c r="C300" s="445" t="s">
        <v>400</v>
      </c>
      <c r="D300" s="524" t="s">
        <v>735</v>
      </c>
    </row>
    <row r="301" spans="3:4">
      <c r="C301" s="445" t="s">
        <v>400</v>
      </c>
      <c r="D301" s="524" t="s">
        <v>736</v>
      </c>
    </row>
    <row r="302" spans="3:4">
      <c r="C302" s="445" t="s">
        <v>400</v>
      </c>
      <c r="D302" s="524" t="s">
        <v>737</v>
      </c>
    </row>
    <row r="303" spans="3:4">
      <c r="C303" s="445" t="s">
        <v>400</v>
      </c>
      <c r="D303" s="524" t="s">
        <v>738</v>
      </c>
    </row>
    <row r="304" spans="3:4">
      <c r="C304" s="445" t="s">
        <v>400</v>
      </c>
      <c r="D304" s="524" t="s">
        <v>739</v>
      </c>
    </row>
    <row r="305" spans="3:4">
      <c r="C305" s="445" t="s">
        <v>400</v>
      </c>
      <c r="D305" s="524" t="s">
        <v>740</v>
      </c>
    </row>
    <row r="306" spans="3:4">
      <c r="C306" s="445" t="s">
        <v>400</v>
      </c>
      <c r="D306" s="524" t="s">
        <v>741</v>
      </c>
    </row>
    <row r="307" spans="3:4">
      <c r="C307" s="445" t="s">
        <v>400</v>
      </c>
      <c r="D307" s="524" t="s">
        <v>742</v>
      </c>
    </row>
    <row r="308" spans="3:4">
      <c r="C308" s="445" t="s">
        <v>400</v>
      </c>
      <c r="D308" s="524" t="s">
        <v>743</v>
      </c>
    </row>
    <row r="309" spans="3:4">
      <c r="C309" s="445" t="s">
        <v>400</v>
      </c>
      <c r="D309" s="524" t="s">
        <v>744</v>
      </c>
    </row>
    <row r="310" spans="3:4">
      <c r="C310" s="445" t="s">
        <v>400</v>
      </c>
      <c r="D310" s="524" t="s">
        <v>745</v>
      </c>
    </row>
    <row r="311" spans="3:4">
      <c r="C311" s="445" t="s">
        <v>400</v>
      </c>
      <c r="D311" s="524" t="s">
        <v>746</v>
      </c>
    </row>
    <row r="312" spans="3:4">
      <c r="C312" s="445" t="s">
        <v>400</v>
      </c>
      <c r="D312" s="524" t="s">
        <v>747</v>
      </c>
    </row>
    <row r="313" spans="3:4">
      <c r="C313" s="445" t="s">
        <v>400</v>
      </c>
      <c r="D313" s="524" t="s">
        <v>748</v>
      </c>
    </row>
    <row r="314" spans="3:4">
      <c r="C314" s="445" t="s">
        <v>400</v>
      </c>
      <c r="D314" s="524" t="s">
        <v>749</v>
      </c>
    </row>
    <row r="315" spans="3:4">
      <c r="C315" s="445" t="s">
        <v>400</v>
      </c>
      <c r="D315" s="524" t="s">
        <v>750</v>
      </c>
    </row>
    <row r="316" spans="3:4">
      <c r="C316" s="445" t="s">
        <v>400</v>
      </c>
      <c r="D316" s="524" t="s">
        <v>751</v>
      </c>
    </row>
    <row r="317" spans="3:4">
      <c r="C317" s="445" t="s">
        <v>400</v>
      </c>
      <c r="D317" s="524" t="s">
        <v>752</v>
      </c>
    </row>
    <row r="318" spans="3:4">
      <c r="C318" s="445" t="s">
        <v>400</v>
      </c>
      <c r="D318" s="524" t="s">
        <v>753</v>
      </c>
    </row>
    <row r="319" spans="3:4">
      <c r="C319" s="445" t="s">
        <v>400</v>
      </c>
      <c r="D319" s="524" t="s">
        <v>754</v>
      </c>
    </row>
    <row r="320" spans="3:4">
      <c r="C320" s="445" t="s">
        <v>400</v>
      </c>
      <c r="D320" s="524" t="s">
        <v>755</v>
      </c>
    </row>
    <row r="321" spans="3:4">
      <c r="C321" s="445" t="s">
        <v>402</v>
      </c>
      <c r="D321" s="524" t="s">
        <v>756</v>
      </c>
    </row>
    <row r="322" spans="3:4">
      <c r="C322" s="445" t="s">
        <v>402</v>
      </c>
      <c r="D322" s="524" t="s">
        <v>757</v>
      </c>
    </row>
    <row r="323" spans="3:4">
      <c r="C323" s="445" t="s">
        <v>402</v>
      </c>
      <c r="D323" s="524" t="s">
        <v>758</v>
      </c>
    </row>
    <row r="324" spans="3:4">
      <c r="C324" s="445" t="s">
        <v>402</v>
      </c>
      <c r="D324" s="524" t="s">
        <v>759</v>
      </c>
    </row>
    <row r="325" spans="3:4">
      <c r="C325" s="445" t="s">
        <v>402</v>
      </c>
      <c r="D325" s="524" t="s">
        <v>760</v>
      </c>
    </row>
    <row r="326" spans="3:4">
      <c r="C326" s="445" t="s">
        <v>402</v>
      </c>
      <c r="D326" s="524" t="s">
        <v>761</v>
      </c>
    </row>
    <row r="327" spans="3:4">
      <c r="C327" s="445" t="s">
        <v>402</v>
      </c>
      <c r="D327" s="524" t="s">
        <v>762</v>
      </c>
    </row>
    <row r="328" spans="3:4">
      <c r="C328" s="445" t="s">
        <v>402</v>
      </c>
      <c r="D328" s="524" t="s">
        <v>763</v>
      </c>
    </row>
    <row r="329" spans="3:4">
      <c r="C329" s="445" t="s">
        <v>402</v>
      </c>
      <c r="D329" s="524" t="s">
        <v>764</v>
      </c>
    </row>
    <row r="330" spans="3:4">
      <c r="C330" s="445" t="s">
        <v>402</v>
      </c>
      <c r="D330" s="524" t="s">
        <v>765</v>
      </c>
    </row>
    <row r="331" spans="3:4">
      <c r="C331" s="445" t="s">
        <v>402</v>
      </c>
      <c r="D331" s="524" t="s">
        <v>766</v>
      </c>
    </row>
    <row r="332" spans="3:4">
      <c r="C332" s="445" t="s">
        <v>402</v>
      </c>
      <c r="D332" s="524" t="s">
        <v>767</v>
      </c>
    </row>
    <row r="333" spans="3:4">
      <c r="C333" s="445" t="s">
        <v>402</v>
      </c>
      <c r="D333" s="524" t="s">
        <v>768</v>
      </c>
    </row>
    <row r="334" spans="3:4">
      <c r="C334" s="445" t="s">
        <v>402</v>
      </c>
      <c r="D334" s="524" t="s">
        <v>769</v>
      </c>
    </row>
    <row r="335" spans="3:4">
      <c r="C335" s="445" t="s">
        <v>402</v>
      </c>
      <c r="D335" s="524" t="s">
        <v>770</v>
      </c>
    </row>
    <row r="336" spans="3:4">
      <c r="C336" s="445" t="s">
        <v>402</v>
      </c>
      <c r="D336" s="524" t="s">
        <v>771</v>
      </c>
    </row>
    <row r="337" spans="3:4">
      <c r="C337" s="445" t="s">
        <v>402</v>
      </c>
      <c r="D337" s="524" t="s">
        <v>772</v>
      </c>
    </row>
    <row r="338" spans="3:4">
      <c r="C338" s="445" t="s">
        <v>402</v>
      </c>
      <c r="D338" s="524" t="s">
        <v>773</v>
      </c>
    </row>
    <row r="339" spans="3:4">
      <c r="C339" s="445" t="s">
        <v>402</v>
      </c>
      <c r="D339" s="524" t="s">
        <v>774</v>
      </c>
    </row>
    <row r="340" spans="3:4">
      <c r="C340" s="445" t="s">
        <v>402</v>
      </c>
      <c r="D340" s="524" t="s">
        <v>775</v>
      </c>
    </row>
    <row r="341" spans="3:4">
      <c r="C341" s="445" t="s">
        <v>402</v>
      </c>
      <c r="D341" s="524" t="s">
        <v>776</v>
      </c>
    </row>
    <row r="342" spans="3:4">
      <c r="C342" s="445" t="s">
        <v>402</v>
      </c>
      <c r="D342" s="524" t="s">
        <v>777</v>
      </c>
    </row>
    <row r="343" spans="3:4">
      <c r="C343" s="445" t="s">
        <v>402</v>
      </c>
      <c r="D343" s="524" t="s">
        <v>778</v>
      </c>
    </row>
    <row r="344" spans="3:4">
      <c r="C344" s="445" t="s">
        <v>402</v>
      </c>
      <c r="D344" s="524" t="s">
        <v>779</v>
      </c>
    </row>
    <row r="345" spans="3:4">
      <c r="C345" s="445" t="s">
        <v>402</v>
      </c>
      <c r="D345" s="524" t="s">
        <v>780</v>
      </c>
    </row>
    <row r="346" spans="3:4">
      <c r="C346" s="445" t="s">
        <v>402</v>
      </c>
      <c r="D346" s="524" t="s">
        <v>781</v>
      </c>
    </row>
    <row r="347" spans="3:4">
      <c r="C347" s="445" t="s">
        <v>402</v>
      </c>
      <c r="D347" s="524" t="s">
        <v>782</v>
      </c>
    </row>
    <row r="348" spans="3:4">
      <c r="C348" s="445" t="s">
        <v>402</v>
      </c>
      <c r="D348" s="524" t="s">
        <v>783</v>
      </c>
    </row>
    <row r="349" spans="3:4">
      <c r="C349" s="445" t="s">
        <v>402</v>
      </c>
      <c r="D349" s="524" t="s">
        <v>784</v>
      </c>
    </row>
    <row r="350" spans="3:4">
      <c r="C350" s="445" t="s">
        <v>402</v>
      </c>
      <c r="D350" s="524" t="s">
        <v>785</v>
      </c>
    </row>
    <row r="351" spans="3:4">
      <c r="C351" s="445" t="s">
        <v>402</v>
      </c>
      <c r="D351" s="524" t="s">
        <v>786</v>
      </c>
    </row>
    <row r="352" spans="3:4">
      <c r="C352" s="445" t="s">
        <v>402</v>
      </c>
      <c r="D352" s="524" t="s">
        <v>787</v>
      </c>
    </row>
    <row r="353" spans="3:4">
      <c r="C353" s="445" t="s">
        <v>402</v>
      </c>
      <c r="D353" s="524" t="s">
        <v>788</v>
      </c>
    </row>
    <row r="354" spans="3:4">
      <c r="C354" s="445" t="s">
        <v>402</v>
      </c>
      <c r="D354" s="524" t="s">
        <v>789</v>
      </c>
    </row>
    <row r="355" spans="3:4">
      <c r="C355" s="445" t="s">
        <v>402</v>
      </c>
      <c r="D355" s="524" t="s">
        <v>790</v>
      </c>
    </row>
    <row r="356" spans="3:4">
      <c r="C356" s="445" t="s">
        <v>404</v>
      </c>
      <c r="D356" s="524" t="s">
        <v>791</v>
      </c>
    </row>
    <row r="357" spans="3:4">
      <c r="C357" s="445" t="s">
        <v>404</v>
      </c>
      <c r="D357" s="524" t="s">
        <v>792</v>
      </c>
    </row>
    <row r="358" spans="3:4">
      <c r="C358" s="445" t="s">
        <v>404</v>
      </c>
      <c r="D358" s="524" t="s">
        <v>793</v>
      </c>
    </row>
    <row r="359" spans="3:4">
      <c r="C359" s="445" t="s">
        <v>404</v>
      </c>
      <c r="D359" s="524" t="s">
        <v>794</v>
      </c>
    </row>
    <row r="360" spans="3:4">
      <c r="C360" s="445" t="s">
        <v>404</v>
      </c>
      <c r="D360" s="524" t="s">
        <v>795</v>
      </c>
    </row>
    <row r="361" spans="3:4">
      <c r="C361" s="445" t="s">
        <v>404</v>
      </c>
      <c r="D361" s="524" t="s">
        <v>796</v>
      </c>
    </row>
    <row r="362" spans="3:4">
      <c r="C362" s="445" t="s">
        <v>404</v>
      </c>
      <c r="D362" s="524" t="s">
        <v>797</v>
      </c>
    </row>
    <row r="363" spans="3:4">
      <c r="C363" s="445" t="s">
        <v>404</v>
      </c>
      <c r="D363" s="524" t="s">
        <v>798</v>
      </c>
    </row>
    <row r="364" spans="3:4">
      <c r="C364" s="445" t="s">
        <v>404</v>
      </c>
      <c r="D364" s="524" t="s">
        <v>799</v>
      </c>
    </row>
    <row r="365" spans="3:4">
      <c r="C365" s="445" t="s">
        <v>404</v>
      </c>
      <c r="D365" s="524" t="s">
        <v>800</v>
      </c>
    </row>
    <row r="366" spans="3:4">
      <c r="C366" s="445" t="s">
        <v>404</v>
      </c>
      <c r="D366" s="524" t="s">
        <v>801</v>
      </c>
    </row>
    <row r="367" spans="3:4">
      <c r="C367" s="445" t="s">
        <v>404</v>
      </c>
      <c r="D367" s="524" t="s">
        <v>455</v>
      </c>
    </row>
    <row r="368" spans="3:4">
      <c r="C368" s="445" t="s">
        <v>404</v>
      </c>
      <c r="D368" s="524" t="s">
        <v>802</v>
      </c>
    </row>
    <row r="369" spans="3:4">
      <c r="C369" s="445" t="s">
        <v>404</v>
      </c>
      <c r="D369" s="524" t="s">
        <v>803</v>
      </c>
    </row>
    <row r="370" spans="3:4">
      <c r="C370" s="445" t="s">
        <v>404</v>
      </c>
      <c r="D370" s="524" t="s">
        <v>804</v>
      </c>
    </row>
    <row r="371" spans="3:4">
      <c r="C371" s="445" t="s">
        <v>404</v>
      </c>
      <c r="D371" s="524" t="s">
        <v>805</v>
      </c>
    </row>
    <row r="372" spans="3:4">
      <c r="C372" s="445" t="s">
        <v>404</v>
      </c>
      <c r="D372" s="524" t="s">
        <v>806</v>
      </c>
    </row>
    <row r="373" spans="3:4">
      <c r="C373" s="445" t="s">
        <v>404</v>
      </c>
      <c r="D373" s="524" t="s">
        <v>807</v>
      </c>
    </row>
    <row r="374" spans="3:4">
      <c r="C374" s="445" t="s">
        <v>404</v>
      </c>
      <c r="D374" s="524" t="s">
        <v>808</v>
      </c>
    </row>
    <row r="375" spans="3:4">
      <c r="C375" s="445" t="s">
        <v>404</v>
      </c>
      <c r="D375" s="524" t="s">
        <v>809</v>
      </c>
    </row>
    <row r="376" spans="3:4">
      <c r="C376" s="445" t="s">
        <v>404</v>
      </c>
      <c r="D376" s="524" t="s">
        <v>810</v>
      </c>
    </row>
    <row r="377" spans="3:4">
      <c r="C377" s="445" t="s">
        <v>404</v>
      </c>
      <c r="D377" s="524" t="s">
        <v>811</v>
      </c>
    </row>
    <row r="378" spans="3:4">
      <c r="C378" s="445" t="s">
        <v>404</v>
      </c>
      <c r="D378" s="524" t="s">
        <v>812</v>
      </c>
    </row>
    <row r="379" spans="3:4">
      <c r="C379" s="445" t="s">
        <v>404</v>
      </c>
      <c r="D379" s="524" t="s">
        <v>813</v>
      </c>
    </row>
    <row r="380" spans="3:4">
      <c r="C380" s="445" t="s">
        <v>404</v>
      </c>
      <c r="D380" s="524" t="s">
        <v>814</v>
      </c>
    </row>
    <row r="381" spans="3:4">
      <c r="C381" s="445" t="s">
        <v>404</v>
      </c>
      <c r="D381" s="524" t="s">
        <v>815</v>
      </c>
    </row>
    <row r="382" spans="3:4">
      <c r="C382" s="445" t="s">
        <v>404</v>
      </c>
      <c r="D382" s="524" t="s">
        <v>816</v>
      </c>
    </row>
    <row r="383" spans="3:4">
      <c r="C383" s="445" t="s">
        <v>404</v>
      </c>
      <c r="D383" s="524" t="s">
        <v>817</v>
      </c>
    </row>
    <row r="384" spans="3:4">
      <c r="C384" s="445" t="s">
        <v>404</v>
      </c>
      <c r="D384" s="524" t="s">
        <v>818</v>
      </c>
    </row>
    <row r="385" spans="3:4">
      <c r="C385" s="445" t="s">
        <v>404</v>
      </c>
      <c r="D385" s="524" t="s">
        <v>819</v>
      </c>
    </row>
    <row r="386" spans="3:4">
      <c r="C386" s="445" t="s">
        <v>404</v>
      </c>
      <c r="D386" s="524" t="s">
        <v>820</v>
      </c>
    </row>
    <row r="387" spans="3:4">
      <c r="C387" s="445" t="s">
        <v>404</v>
      </c>
      <c r="D387" s="524" t="s">
        <v>776</v>
      </c>
    </row>
    <row r="388" spans="3:4">
      <c r="C388" s="445" t="s">
        <v>404</v>
      </c>
      <c r="D388" s="524" t="s">
        <v>821</v>
      </c>
    </row>
    <row r="389" spans="3:4">
      <c r="C389" s="445" t="s">
        <v>404</v>
      </c>
      <c r="D389" s="524" t="s">
        <v>822</v>
      </c>
    </row>
    <row r="390" spans="3:4">
      <c r="C390" s="445" t="s">
        <v>404</v>
      </c>
      <c r="D390" s="524" t="s">
        <v>823</v>
      </c>
    </row>
    <row r="391" spans="3:4">
      <c r="C391" s="445" t="s">
        <v>404</v>
      </c>
      <c r="D391" s="524" t="s">
        <v>824</v>
      </c>
    </row>
    <row r="392" spans="3:4">
      <c r="C392" s="445" t="s">
        <v>404</v>
      </c>
      <c r="D392" s="524" t="s">
        <v>825</v>
      </c>
    </row>
    <row r="393" spans="3:4">
      <c r="C393" s="445" t="s">
        <v>404</v>
      </c>
      <c r="D393" s="524" t="s">
        <v>826</v>
      </c>
    </row>
    <row r="394" spans="3:4">
      <c r="C394" s="445" t="s">
        <v>404</v>
      </c>
      <c r="D394" s="524" t="s">
        <v>827</v>
      </c>
    </row>
    <row r="395" spans="3:4">
      <c r="C395" s="445" t="s">
        <v>404</v>
      </c>
      <c r="D395" s="524" t="s">
        <v>828</v>
      </c>
    </row>
    <row r="396" spans="3:4">
      <c r="C396" s="445" t="s">
        <v>404</v>
      </c>
      <c r="D396" s="524" t="s">
        <v>829</v>
      </c>
    </row>
    <row r="397" spans="3:4">
      <c r="C397" s="445" t="s">
        <v>404</v>
      </c>
      <c r="D397" s="524" t="s">
        <v>830</v>
      </c>
    </row>
    <row r="398" spans="3:4">
      <c r="C398" s="445" t="s">
        <v>404</v>
      </c>
      <c r="D398" s="524" t="s">
        <v>831</v>
      </c>
    </row>
    <row r="399" spans="3:4">
      <c r="C399" s="445" t="s">
        <v>404</v>
      </c>
      <c r="D399" s="524" t="s">
        <v>832</v>
      </c>
    </row>
    <row r="400" spans="3:4">
      <c r="C400" s="445" t="s">
        <v>404</v>
      </c>
      <c r="D400" s="524" t="s">
        <v>833</v>
      </c>
    </row>
    <row r="401" spans="3:4">
      <c r="C401" s="445" t="s">
        <v>404</v>
      </c>
      <c r="D401" s="524" t="s">
        <v>834</v>
      </c>
    </row>
    <row r="402" spans="3:4">
      <c r="C402" s="445" t="s">
        <v>404</v>
      </c>
      <c r="D402" s="524" t="s">
        <v>835</v>
      </c>
    </row>
    <row r="403" spans="3:4">
      <c r="C403" s="445" t="s">
        <v>404</v>
      </c>
      <c r="D403" s="524" t="s">
        <v>836</v>
      </c>
    </row>
    <row r="404" spans="3:4">
      <c r="C404" s="445" t="s">
        <v>404</v>
      </c>
      <c r="D404" s="524" t="s">
        <v>837</v>
      </c>
    </row>
    <row r="405" spans="3:4">
      <c r="C405" s="445" t="s">
        <v>404</v>
      </c>
      <c r="D405" s="524" t="s">
        <v>838</v>
      </c>
    </row>
    <row r="406" spans="3:4">
      <c r="C406" s="445" t="s">
        <v>404</v>
      </c>
      <c r="D406" s="524" t="s">
        <v>839</v>
      </c>
    </row>
    <row r="407" spans="3:4">
      <c r="C407" s="445" t="s">
        <v>404</v>
      </c>
      <c r="D407" s="524" t="s">
        <v>840</v>
      </c>
    </row>
    <row r="408" spans="3:4">
      <c r="C408" s="445" t="s">
        <v>404</v>
      </c>
      <c r="D408" s="524" t="s">
        <v>841</v>
      </c>
    </row>
    <row r="409" spans="3:4">
      <c r="C409" s="445" t="s">
        <v>404</v>
      </c>
      <c r="D409" s="524" t="s">
        <v>842</v>
      </c>
    </row>
    <row r="410" spans="3:4">
      <c r="C410" s="445" t="s">
        <v>404</v>
      </c>
      <c r="D410" s="524" t="s">
        <v>843</v>
      </c>
    </row>
    <row r="411" spans="3:4">
      <c r="C411" s="445" t="s">
        <v>404</v>
      </c>
      <c r="D411" s="524" t="s">
        <v>844</v>
      </c>
    </row>
    <row r="412" spans="3:4">
      <c r="C412" s="445" t="s">
        <v>404</v>
      </c>
      <c r="D412" s="524" t="s">
        <v>845</v>
      </c>
    </row>
    <row r="413" spans="3:4">
      <c r="C413" s="445" t="s">
        <v>404</v>
      </c>
      <c r="D413" s="524" t="s">
        <v>846</v>
      </c>
    </row>
    <row r="414" spans="3:4">
      <c r="C414" s="445" t="s">
        <v>404</v>
      </c>
      <c r="D414" s="524" t="s">
        <v>847</v>
      </c>
    </row>
    <row r="415" spans="3:4">
      <c r="C415" s="445" t="s">
        <v>406</v>
      </c>
      <c r="D415" s="524" t="s">
        <v>848</v>
      </c>
    </row>
    <row r="416" spans="3:4">
      <c r="C416" s="445" t="s">
        <v>406</v>
      </c>
      <c r="D416" s="524" t="s">
        <v>849</v>
      </c>
    </row>
    <row r="417" spans="3:4">
      <c r="C417" s="445" t="s">
        <v>406</v>
      </c>
      <c r="D417" s="524" t="s">
        <v>850</v>
      </c>
    </row>
    <row r="418" spans="3:4">
      <c r="C418" s="445" t="s">
        <v>406</v>
      </c>
      <c r="D418" s="524" t="s">
        <v>851</v>
      </c>
    </row>
    <row r="419" spans="3:4">
      <c r="C419" s="445" t="s">
        <v>406</v>
      </c>
      <c r="D419" s="524" t="s">
        <v>852</v>
      </c>
    </row>
    <row r="420" spans="3:4">
      <c r="C420" s="445" t="s">
        <v>406</v>
      </c>
      <c r="D420" s="524" t="s">
        <v>853</v>
      </c>
    </row>
    <row r="421" spans="3:4">
      <c r="C421" s="445" t="s">
        <v>406</v>
      </c>
      <c r="D421" s="524" t="s">
        <v>854</v>
      </c>
    </row>
    <row r="422" spans="3:4">
      <c r="C422" s="445" t="s">
        <v>406</v>
      </c>
      <c r="D422" s="524" t="s">
        <v>855</v>
      </c>
    </row>
    <row r="423" spans="3:4">
      <c r="C423" s="445" t="s">
        <v>406</v>
      </c>
      <c r="D423" s="524" t="s">
        <v>856</v>
      </c>
    </row>
    <row r="424" spans="3:4">
      <c r="C424" s="445" t="s">
        <v>406</v>
      </c>
      <c r="D424" s="524" t="s">
        <v>857</v>
      </c>
    </row>
    <row r="425" spans="3:4">
      <c r="C425" s="445" t="s">
        <v>406</v>
      </c>
      <c r="D425" s="524" t="s">
        <v>858</v>
      </c>
    </row>
    <row r="426" spans="3:4">
      <c r="C426" s="445" t="s">
        <v>406</v>
      </c>
      <c r="D426" s="524" t="s">
        <v>859</v>
      </c>
    </row>
    <row r="427" spans="3:4">
      <c r="C427" s="445" t="s">
        <v>406</v>
      </c>
      <c r="D427" s="524" t="s">
        <v>860</v>
      </c>
    </row>
    <row r="428" spans="3:4">
      <c r="C428" s="445" t="s">
        <v>406</v>
      </c>
      <c r="D428" s="524" t="s">
        <v>861</v>
      </c>
    </row>
    <row r="429" spans="3:4">
      <c r="C429" s="445" t="s">
        <v>406</v>
      </c>
      <c r="D429" s="524" t="s">
        <v>862</v>
      </c>
    </row>
    <row r="430" spans="3:4">
      <c r="C430" s="445" t="s">
        <v>406</v>
      </c>
      <c r="D430" s="524" t="s">
        <v>863</v>
      </c>
    </row>
    <row r="431" spans="3:4">
      <c r="C431" s="445" t="s">
        <v>406</v>
      </c>
      <c r="D431" s="524" t="s">
        <v>864</v>
      </c>
    </row>
    <row r="432" spans="3:4">
      <c r="C432" s="445" t="s">
        <v>406</v>
      </c>
      <c r="D432" s="524" t="s">
        <v>865</v>
      </c>
    </row>
    <row r="433" spans="3:4">
      <c r="C433" s="445" t="s">
        <v>406</v>
      </c>
      <c r="D433" s="524" t="s">
        <v>866</v>
      </c>
    </row>
    <row r="434" spans="3:4">
      <c r="C434" s="445" t="s">
        <v>406</v>
      </c>
      <c r="D434" s="524" t="s">
        <v>867</v>
      </c>
    </row>
    <row r="435" spans="3:4">
      <c r="C435" s="445" t="s">
        <v>406</v>
      </c>
      <c r="D435" s="524" t="s">
        <v>868</v>
      </c>
    </row>
    <row r="436" spans="3:4">
      <c r="C436" s="445" t="s">
        <v>406</v>
      </c>
      <c r="D436" s="524" t="s">
        <v>869</v>
      </c>
    </row>
    <row r="437" spans="3:4">
      <c r="C437" s="445" t="s">
        <v>406</v>
      </c>
      <c r="D437" s="524" t="s">
        <v>870</v>
      </c>
    </row>
    <row r="438" spans="3:4">
      <c r="C438" s="445" t="s">
        <v>406</v>
      </c>
      <c r="D438" s="524" t="s">
        <v>871</v>
      </c>
    </row>
    <row r="439" spans="3:4">
      <c r="C439" s="445" t="s">
        <v>406</v>
      </c>
      <c r="D439" s="524" t="s">
        <v>872</v>
      </c>
    </row>
    <row r="440" spans="3:4">
      <c r="C440" s="445" t="s">
        <v>406</v>
      </c>
      <c r="D440" s="524" t="s">
        <v>873</v>
      </c>
    </row>
    <row r="441" spans="3:4">
      <c r="C441" s="445" t="s">
        <v>406</v>
      </c>
      <c r="D441" s="524" t="s">
        <v>874</v>
      </c>
    </row>
    <row r="442" spans="3:4">
      <c r="C442" s="445" t="s">
        <v>406</v>
      </c>
      <c r="D442" s="524" t="s">
        <v>875</v>
      </c>
    </row>
    <row r="443" spans="3:4">
      <c r="C443" s="445" t="s">
        <v>406</v>
      </c>
      <c r="D443" s="524" t="s">
        <v>876</v>
      </c>
    </row>
    <row r="444" spans="3:4">
      <c r="C444" s="445" t="s">
        <v>406</v>
      </c>
      <c r="D444" s="524" t="s">
        <v>877</v>
      </c>
    </row>
    <row r="445" spans="3:4">
      <c r="C445" s="445" t="s">
        <v>406</v>
      </c>
      <c r="D445" s="524" t="s">
        <v>878</v>
      </c>
    </row>
    <row r="446" spans="3:4">
      <c r="C446" s="445" t="s">
        <v>406</v>
      </c>
      <c r="D446" s="524" t="s">
        <v>879</v>
      </c>
    </row>
    <row r="447" spans="3:4">
      <c r="C447" s="445" t="s">
        <v>406</v>
      </c>
      <c r="D447" s="524" t="s">
        <v>880</v>
      </c>
    </row>
    <row r="448" spans="3:4">
      <c r="C448" s="445" t="s">
        <v>406</v>
      </c>
      <c r="D448" s="524" t="s">
        <v>881</v>
      </c>
    </row>
    <row r="449" spans="3:4">
      <c r="C449" s="445" t="s">
        <v>406</v>
      </c>
      <c r="D449" s="524" t="s">
        <v>882</v>
      </c>
    </row>
    <row r="450" spans="3:4">
      <c r="C450" s="445" t="s">
        <v>406</v>
      </c>
      <c r="D450" s="524" t="s">
        <v>883</v>
      </c>
    </row>
    <row r="451" spans="3:4">
      <c r="C451" s="445" t="s">
        <v>406</v>
      </c>
      <c r="D451" s="524" t="s">
        <v>884</v>
      </c>
    </row>
    <row r="452" spans="3:4">
      <c r="C452" s="445" t="s">
        <v>406</v>
      </c>
      <c r="D452" s="524" t="s">
        <v>885</v>
      </c>
    </row>
    <row r="453" spans="3:4">
      <c r="C453" s="445" t="s">
        <v>406</v>
      </c>
      <c r="D453" s="524" t="s">
        <v>886</v>
      </c>
    </row>
    <row r="454" spans="3:4">
      <c r="C454" s="445" t="s">
        <v>406</v>
      </c>
      <c r="D454" s="524" t="s">
        <v>887</v>
      </c>
    </row>
    <row r="455" spans="3:4">
      <c r="C455" s="445" t="s">
        <v>406</v>
      </c>
      <c r="D455" s="524" t="s">
        <v>888</v>
      </c>
    </row>
    <row r="456" spans="3:4">
      <c r="C456" s="445" t="s">
        <v>406</v>
      </c>
      <c r="D456" s="524" t="s">
        <v>889</v>
      </c>
    </row>
    <row r="457" spans="3:4">
      <c r="C457" s="445" t="s">
        <v>406</v>
      </c>
      <c r="D457" s="524" t="s">
        <v>890</v>
      </c>
    </row>
    <row r="458" spans="3:4">
      <c r="C458" s="445" t="s">
        <v>406</v>
      </c>
      <c r="D458" s="524" t="s">
        <v>891</v>
      </c>
    </row>
    <row r="459" spans="3:4">
      <c r="C459" s="445" t="s">
        <v>408</v>
      </c>
      <c r="D459" s="524" t="s">
        <v>892</v>
      </c>
    </row>
    <row r="460" spans="3:4">
      <c r="C460" s="445" t="s">
        <v>408</v>
      </c>
      <c r="D460" s="524" t="s">
        <v>893</v>
      </c>
    </row>
    <row r="461" spans="3:4">
      <c r="C461" s="445" t="s">
        <v>408</v>
      </c>
      <c r="D461" s="524" t="s">
        <v>894</v>
      </c>
    </row>
    <row r="462" spans="3:4">
      <c r="C462" s="445" t="s">
        <v>408</v>
      </c>
      <c r="D462" s="524" t="s">
        <v>895</v>
      </c>
    </row>
    <row r="463" spans="3:4">
      <c r="C463" s="445" t="s">
        <v>408</v>
      </c>
      <c r="D463" s="524" t="s">
        <v>896</v>
      </c>
    </row>
    <row r="464" spans="3:4">
      <c r="C464" s="445" t="s">
        <v>408</v>
      </c>
      <c r="D464" s="524" t="s">
        <v>897</v>
      </c>
    </row>
    <row r="465" spans="3:4">
      <c r="C465" s="445" t="s">
        <v>408</v>
      </c>
      <c r="D465" s="524" t="s">
        <v>898</v>
      </c>
    </row>
    <row r="466" spans="3:4">
      <c r="C466" s="445" t="s">
        <v>408</v>
      </c>
      <c r="D466" s="524" t="s">
        <v>899</v>
      </c>
    </row>
    <row r="467" spans="3:4">
      <c r="C467" s="445" t="s">
        <v>408</v>
      </c>
      <c r="D467" s="524" t="s">
        <v>900</v>
      </c>
    </row>
    <row r="468" spans="3:4">
      <c r="C468" s="445" t="s">
        <v>408</v>
      </c>
      <c r="D468" s="524" t="s">
        <v>901</v>
      </c>
    </row>
    <row r="469" spans="3:4">
      <c r="C469" s="445" t="s">
        <v>408</v>
      </c>
      <c r="D469" s="524" t="s">
        <v>902</v>
      </c>
    </row>
    <row r="470" spans="3:4">
      <c r="C470" s="445" t="s">
        <v>408</v>
      </c>
      <c r="D470" s="524" t="s">
        <v>903</v>
      </c>
    </row>
    <row r="471" spans="3:4">
      <c r="C471" s="445" t="s">
        <v>408</v>
      </c>
      <c r="D471" s="524" t="s">
        <v>904</v>
      </c>
    </row>
    <row r="472" spans="3:4">
      <c r="C472" s="445" t="s">
        <v>408</v>
      </c>
      <c r="D472" s="524" t="s">
        <v>905</v>
      </c>
    </row>
    <row r="473" spans="3:4">
      <c r="C473" s="445" t="s">
        <v>408</v>
      </c>
      <c r="D473" s="524" t="s">
        <v>906</v>
      </c>
    </row>
    <row r="474" spans="3:4">
      <c r="C474" s="445" t="s">
        <v>408</v>
      </c>
      <c r="D474" s="524" t="s">
        <v>907</v>
      </c>
    </row>
    <row r="475" spans="3:4">
      <c r="C475" s="445" t="s">
        <v>408</v>
      </c>
      <c r="D475" s="524" t="s">
        <v>908</v>
      </c>
    </row>
    <row r="476" spans="3:4">
      <c r="C476" s="445" t="s">
        <v>408</v>
      </c>
      <c r="D476" s="524" t="s">
        <v>909</v>
      </c>
    </row>
    <row r="477" spans="3:4">
      <c r="C477" s="445" t="s">
        <v>408</v>
      </c>
      <c r="D477" s="524" t="s">
        <v>910</v>
      </c>
    </row>
    <row r="478" spans="3:4">
      <c r="C478" s="445" t="s">
        <v>408</v>
      </c>
      <c r="D478" s="524" t="s">
        <v>911</v>
      </c>
    </row>
    <row r="479" spans="3:4">
      <c r="C479" s="445" t="s">
        <v>408</v>
      </c>
      <c r="D479" s="524" t="s">
        <v>912</v>
      </c>
    </row>
    <row r="480" spans="3:4">
      <c r="C480" s="445" t="s">
        <v>408</v>
      </c>
      <c r="D480" s="524" t="s">
        <v>913</v>
      </c>
    </row>
    <row r="481" spans="3:4">
      <c r="C481" s="445" t="s">
        <v>408</v>
      </c>
      <c r="D481" s="524" t="s">
        <v>914</v>
      </c>
    </row>
    <row r="482" spans="3:4">
      <c r="C482" s="445" t="s">
        <v>408</v>
      </c>
      <c r="D482" s="524" t="s">
        <v>915</v>
      </c>
    </row>
    <row r="483" spans="3:4">
      <c r="C483" s="445" t="s">
        <v>408</v>
      </c>
      <c r="D483" s="524" t="s">
        <v>916</v>
      </c>
    </row>
    <row r="484" spans="3:4">
      <c r="C484" s="445" t="s">
        <v>410</v>
      </c>
      <c r="D484" s="524" t="s">
        <v>917</v>
      </c>
    </row>
    <row r="485" spans="3:4">
      <c r="C485" s="445" t="s">
        <v>410</v>
      </c>
      <c r="D485" s="524" t="s">
        <v>918</v>
      </c>
    </row>
    <row r="486" spans="3:4">
      <c r="C486" s="445" t="s">
        <v>410</v>
      </c>
      <c r="D486" s="524" t="s">
        <v>919</v>
      </c>
    </row>
    <row r="487" spans="3:4">
      <c r="C487" s="445" t="s">
        <v>410</v>
      </c>
      <c r="D487" s="524" t="s">
        <v>920</v>
      </c>
    </row>
    <row r="488" spans="3:4">
      <c r="C488" s="445" t="s">
        <v>410</v>
      </c>
      <c r="D488" s="524" t="s">
        <v>921</v>
      </c>
    </row>
    <row r="489" spans="3:4">
      <c r="C489" s="445" t="s">
        <v>410</v>
      </c>
      <c r="D489" s="524" t="s">
        <v>922</v>
      </c>
    </row>
    <row r="490" spans="3:4">
      <c r="C490" s="445" t="s">
        <v>410</v>
      </c>
      <c r="D490" s="524" t="s">
        <v>923</v>
      </c>
    </row>
    <row r="491" spans="3:4">
      <c r="C491" s="445" t="s">
        <v>410</v>
      </c>
      <c r="D491" s="524" t="s">
        <v>924</v>
      </c>
    </row>
    <row r="492" spans="3:4">
      <c r="C492" s="445" t="s">
        <v>410</v>
      </c>
      <c r="D492" s="524" t="s">
        <v>925</v>
      </c>
    </row>
    <row r="493" spans="3:4">
      <c r="C493" s="445" t="s">
        <v>410</v>
      </c>
      <c r="D493" s="524" t="s">
        <v>926</v>
      </c>
    </row>
    <row r="494" spans="3:4">
      <c r="C494" s="445" t="s">
        <v>410</v>
      </c>
      <c r="D494" s="524" t="s">
        <v>927</v>
      </c>
    </row>
    <row r="495" spans="3:4">
      <c r="C495" s="445" t="s">
        <v>410</v>
      </c>
      <c r="D495" s="524" t="s">
        <v>928</v>
      </c>
    </row>
    <row r="496" spans="3:4">
      <c r="C496" s="445" t="s">
        <v>410</v>
      </c>
      <c r="D496" s="524" t="s">
        <v>929</v>
      </c>
    </row>
    <row r="497" spans="3:4">
      <c r="C497" s="445" t="s">
        <v>410</v>
      </c>
      <c r="D497" s="524" t="s">
        <v>930</v>
      </c>
    </row>
    <row r="498" spans="3:4">
      <c r="C498" s="445" t="s">
        <v>410</v>
      </c>
      <c r="D498" s="524" t="s">
        <v>931</v>
      </c>
    </row>
    <row r="499" spans="3:4">
      <c r="C499" s="445" t="s">
        <v>410</v>
      </c>
      <c r="D499" s="524" t="s">
        <v>932</v>
      </c>
    </row>
    <row r="500" spans="3:4">
      <c r="C500" s="445" t="s">
        <v>410</v>
      </c>
      <c r="D500" s="524" t="s">
        <v>933</v>
      </c>
    </row>
    <row r="501" spans="3:4">
      <c r="C501" s="445" t="s">
        <v>410</v>
      </c>
      <c r="D501" s="524" t="s">
        <v>934</v>
      </c>
    </row>
    <row r="502" spans="3:4">
      <c r="C502" s="445" t="s">
        <v>410</v>
      </c>
      <c r="D502" s="524" t="s">
        <v>935</v>
      </c>
    </row>
    <row r="503" spans="3:4">
      <c r="C503" s="445" t="s">
        <v>410</v>
      </c>
      <c r="D503" s="524" t="s">
        <v>936</v>
      </c>
    </row>
    <row r="504" spans="3:4">
      <c r="C504" s="445" t="s">
        <v>410</v>
      </c>
      <c r="D504" s="524" t="s">
        <v>937</v>
      </c>
    </row>
    <row r="505" spans="3:4">
      <c r="C505" s="445" t="s">
        <v>410</v>
      </c>
      <c r="D505" s="524" t="s">
        <v>938</v>
      </c>
    </row>
    <row r="506" spans="3:4">
      <c r="C506" s="445" t="s">
        <v>410</v>
      </c>
      <c r="D506" s="524" t="s">
        <v>939</v>
      </c>
    </row>
    <row r="507" spans="3:4">
      <c r="C507" s="445" t="s">
        <v>410</v>
      </c>
      <c r="D507" s="524" t="s">
        <v>940</v>
      </c>
    </row>
    <row r="508" spans="3:4">
      <c r="C508" s="445" t="s">
        <v>410</v>
      </c>
      <c r="D508" s="524" t="s">
        <v>941</v>
      </c>
    </row>
    <row r="509" spans="3:4">
      <c r="C509" s="445" t="s">
        <v>410</v>
      </c>
      <c r="D509" s="524" t="s">
        <v>942</v>
      </c>
    </row>
    <row r="510" spans="3:4">
      <c r="C510" s="445" t="s">
        <v>410</v>
      </c>
      <c r="D510" s="524" t="s">
        <v>943</v>
      </c>
    </row>
    <row r="511" spans="3:4">
      <c r="C511" s="445" t="s">
        <v>410</v>
      </c>
      <c r="D511" s="524" t="s">
        <v>821</v>
      </c>
    </row>
    <row r="512" spans="3:4">
      <c r="C512" s="445" t="s">
        <v>410</v>
      </c>
      <c r="D512" s="524" t="s">
        <v>944</v>
      </c>
    </row>
    <row r="513" spans="3:4">
      <c r="C513" s="445" t="s">
        <v>410</v>
      </c>
      <c r="D513" s="524" t="s">
        <v>945</v>
      </c>
    </row>
    <row r="514" spans="3:4">
      <c r="C514" s="445" t="s">
        <v>410</v>
      </c>
      <c r="D514" s="524" t="s">
        <v>946</v>
      </c>
    </row>
    <row r="515" spans="3:4">
      <c r="C515" s="445" t="s">
        <v>410</v>
      </c>
      <c r="D515" s="524" t="s">
        <v>947</v>
      </c>
    </row>
    <row r="516" spans="3:4">
      <c r="C516" s="445" t="s">
        <v>410</v>
      </c>
      <c r="D516" s="524" t="s">
        <v>948</v>
      </c>
    </row>
    <row r="517" spans="3:4">
      <c r="C517" s="445" t="s">
        <v>410</v>
      </c>
      <c r="D517" s="524" t="s">
        <v>949</v>
      </c>
    </row>
    <row r="518" spans="3:4">
      <c r="C518" s="445" t="s">
        <v>410</v>
      </c>
      <c r="D518" s="524" t="s">
        <v>950</v>
      </c>
    </row>
    <row r="519" spans="3:4">
      <c r="C519" s="445" t="s">
        <v>412</v>
      </c>
      <c r="D519" s="524" t="s">
        <v>951</v>
      </c>
    </row>
    <row r="520" spans="3:4">
      <c r="C520" s="445" t="s">
        <v>412</v>
      </c>
      <c r="D520" s="524" t="s">
        <v>952</v>
      </c>
    </row>
    <row r="521" spans="3:4">
      <c r="C521" s="445" t="s">
        <v>412</v>
      </c>
      <c r="D521" s="524" t="s">
        <v>953</v>
      </c>
    </row>
    <row r="522" spans="3:4">
      <c r="C522" s="445" t="s">
        <v>412</v>
      </c>
      <c r="D522" s="524" t="s">
        <v>954</v>
      </c>
    </row>
    <row r="523" spans="3:4">
      <c r="C523" s="445" t="s">
        <v>412</v>
      </c>
      <c r="D523" s="524" t="s">
        <v>955</v>
      </c>
    </row>
    <row r="524" spans="3:4">
      <c r="C524" s="445" t="s">
        <v>412</v>
      </c>
      <c r="D524" s="524" t="s">
        <v>956</v>
      </c>
    </row>
    <row r="525" spans="3:4">
      <c r="C525" s="445" t="s">
        <v>412</v>
      </c>
      <c r="D525" s="524" t="s">
        <v>957</v>
      </c>
    </row>
    <row r="526" spans="3:4">
      <c r="C526" s="445" t="s">
        <v>412</v>
      </c>
      <c r="D526" s="524" t="s">
        <v>958</v>
      </c>
    </row>
    <row r="527" spans="3:4">
      <c r="C527" s="445" t="s">
        <v>412</v>
      </c>
      <c r="D527" s="524" t="s">
        <v>959</v>
      </c>
    </row>
    <row r="528" spans="3:4">
      <c r="C528" s="445" t="s">
        <v>412</v>
      </c>
      <c r="D528" s="524" t="s">
        <v>960</v>
      </c>
    </row>
    <row r="529" spans="3:4">
      <c r="C529" s="445" t="s">
        <v>412</v>
      </c>
      <c r="D529" s="524" t="s">
        <v>961</v>
      </c>
    </row>
    <row r="530" spans="3:4">
      <c r="C530" s="445" t="s">
        <v>412</v>
      </c>
      <c r="D530" s="524" t="s">
        <v>962</v>
      </c>
    </row>
    <row r="531" spans="3:4">
      <c r="C531" s="445" t="s">
        <v>412</v>
      </c>
      <c r="D531" s="524" t="s">
        <v>963</v>
      </c>
    </row>
    <row r="532" spans="3:4">
      <c r="C532" s="445" t="s">
        <v>412</v>
      </c>
      <c r="D532" s="524" t="s">
        <v>964</v>
      </c>
    </row>
    <row r="533" spans="3:4">
      <c r="C533" s="445" t="s">
        <v>412</v>
      </c>
      <c r="D533" s="524" t="s">
        <v>965</v>
      </c>
    </row>
    <row r="534" spans="3:4">
      <c r="C534" s="445" t="s">
        <v>412</v>
      </c>
      <c r="D534" s="524" t="s">
        <v>966</v>
      </c>
    </row>
    <row r="535" spans="3:4">
      <c r="C535" s="445" t="s">
        <v>412</v>
      </c>
      <c r="D535" s="524" t="s">
        <v>967</v>
      </c>
    </row>
    <row r="536" spans="3:4">
      <c r="C536" s="445" t="s">
        <v>412</v>
      </c>
      <c r="D536" s="524" t="s">
        <v>968</v>
      </c>
    </row>
    <row r="537" spans="3:4">
      <c r="C537" s="445" t="s">
        <v>412</v>
      </c>
      <c r="D537" s="524" t="s">
        <v>969</v>
      </c>
    </row>
    <row r="538" spans="3:4">
      <c r="C538" s="445" t="s">
        <v>412</v>
      </c>
      <c r="D538" s="524" t="s">
        <v>970</v>
      </c>
    </row>
    <row r="539" spans="3:4">
      <c r="C539" s="445" t="s">
        <v>412</v>
      </c>
      <c r="D539" s="524" t="s">
        <v>971</v>
      </c>
    </row>
    <row r="540" spans="3:4">
      <c r="C540" s="445" t="s">
        <v>412</v>
      </c>
      <c r="D540" s="524" t="s">
        <v>972</v>
      </c>
    </row>
    <row r="541" spans="3:4">
      <c r="C541" s="445" t="s">
        <v>412</v>
      </c>
      <c r="D541" s="524" t="s">
        <v>973</v>
      </c>
    </row>
    <row r="542" spans="3:4">
      <c r="C542" s="445" t="s">
        <v>412</v>
      </c>
      <c r="D542" s="524" t="s">
        <v>974</v>
      </c>
    </row>
    <row r="543" spans="3:4">
      <c r="C543" s="445" t="s">
        <v>412</v>
      </c>
      <c r="D543" s="524" t="s">
        <v>975</v>
      </c>
    </row>
    <row r="544" spans="3:4">
      <c r="C544" s="445" t="s">
        <v>412</v>
      </c>
      <c r="D544" s="524" t="s">
        <v>976</v>
      </c>
    </row>
    <row r="545" spans="3:4">
      <c r="C545" s="445" t="s">
        <v>412</v>
      </c>
      <c r="D545" s="524" t="s">
        <v>977</v>
      </c>
    </row>
    <row r="546" spans="3:4">
      <c r="C546" s="445" t="s">
        <v>412</v>
      </c>
      <c r="D546" s="524" t="s">
        <v>978</v>
      </c>
    </row>
    <row r="547" spans="3:4">
      <c r="C547" s="445" t="s">
        <v>412</v>
      </c>
      <c r="D547" s="524" t="s">
        <v>979</v>
      </c>
    </row>
    <row r="548" spans="3:4">
      <c r="C548" s="445" t="s">
        <v>412</v>
      </c>
      <c r="D548" s="524" t="s">
        <v>980</v>
      </c>
    </row>
    <row r="549" spans="3:4">
      <c r="C549" s="445" t="s">
        <v>412</v>
      </c>
      <c r="D549" s="524" t="s">
        <v>981</v>
      </c>
    </row>
    <row r="550" spans="3:4">
      <c r="C550" s="445" t="s">
        <v>412</v>
      </c>
      <c r="D550" s="524" t="s">
        <v>982</v>
      </c>
    </row>
    <row r="551" spans="3:4">
      <c r="C551" s="445" t="s">
        <v>412</v>
      </c>
      <c r="D551" s="524" t="s">
        <v>983</v>
      </c>
    </row>
    <row r="552" spans="3:4">
      <c r="C552" s="445" t="s">
        <v>412</v>
      </c>
      <c r="D552" s="524" t="s">
        <v>984</v>
      </c>
    </row>
    <row r="553" spans="3:4">
      <c r="C553" s="445" t="s">
        <v>412</v>
      </c>
      <c r="D553" s="524" t="s">
        <v>985</v>
      </c>
    </row>
    <row r="554" spans="3:4">
      <c r="C554" s="445" t="s">
        <v>412</v>
      </c>
      <c r="D554" s="524" t="s">
        <v>986</v>
      </c>
    </row>
    <row r="555" spans="3:4">
      <c r="C555" s="445" t="s">
        <v>412</v>
      </c>
      <c r="D555" s="524" t="s">
        <v>987</v>
      </c>
    </row>
    <row r="556" spans="3:4">
      <c r="C556" s="445" t="s">
        <v>412</v>
      </c>
      <c r="D556" s="524" t="s">
        <v>988</v>
      </c>
    </row>
    <row r="557" spans="3:4">
      <c r="C557" s="445" t="s">
        <v>412</v>
      </c>
      <c r="D557" s="524" t="s">
        <v>989</v>
      </c>
    </row>
    <row r="558" spans="3:4">
      <c r="C558" s="445" t="s">
        <v>412</v>
      </c>
      <c r="D558" s="524" t="s">
        <v>990</v>
      </c>
    </row>
    <row r="559" spans="3:4">
      <c r="C559" s="445" t="s">
        <v>412</v>
      </c>
      <c r="D559" s="524" t="s">
        <v>991</v>
      </c>
    </row>
    <row r="560" spans="3:4">
      <c r="C560" s="445" t="s">
        <v>412</v>
      </c>
      <c r="D560" s="524" t="s">
        <v>992</v>
      </c>
    </row>
    <row r="561" spans="3:4">
      <c r="C561" s="445" t="s">
        <v>412</v>
      </c>
      <c r="D561" s="524" t="s">
        <v>993</v>
      </c>
    </row>
    <row r="562" spans="3:4">
      <c r="C562" s="445" t="s">
        <v>412</v>
      </c>
      <c r="D562" s="524" t="s">
        <v>994</v>
      </c>
    </row>
    <row r="563" spans="3:4">
      <c r="C563" s="445" t="s">
        <v>412</v>
      </c>
      <c r="D563" s="524" t="s">
        <v>995</v>
      </c>
    </row>
    <row r="564" spans="3:4">
      <c r="C564" s="445" t="s">
        <v>412</v>
      </c>
      <c r="D564" s="524" t="s">
        <v>996</v>
      </c>
    </row>
    <row r="565" spans="3:4">
      <c r="C565" s="445" t="s">
        <v>412</v>
      </c>
      <c r="D565" s="524" t="s">
        <v>997</v>
      </c>
    </row>
    <row r="566" spans="3:4">
      <c r="C566" s="445" t="s">
        <v>412</v>
      </c>
      <c r="D566" s="524" t="s">
        <v>998</v>
      </c>
    </row>
    <row r="567" spans="3:4">
      <c r="C567" s="445" t="s">
        <v>412</v>
      </c>
      <c r="D567" s="524" t="s">
        <v>999</v>
      </c>
    </row>
    <row r="568" spans="3:4">
      <c r="C568" s="445" t="s">
        <v>412</v>
      </c>
      <c r="D568" s="524" t="s">
        <v>1000</v>
      </c>
    </row>
    <row r="569" spans="3:4">
      <c r="C569" s="445" t="s">
        <v>412</v>
      </c>
      <c r="D569" s="524" t="s">
        <v>1001</v>
      </c>
    </row>
    <row r="570" spans="3:4">
      <c r="C570" s="445" t="s">
        <v>412</v>
      </c>
      <c r="D570" s="524" t="s">
        <v>1002</v>
      </c>
    </row>
    <row r="571" spans="3:4">
      <c r="C571" s="445" t="s">
        <v>412</v>
      </c>
      <c r="D571" s="524" t="s">
        <v>1003</v>
      </c>
    </row>
    <row r="572" spans="3:4">
      <c r="C572" s="445" t="s">
        <v>412</v>
      </c>
      <c r="D572" s="524" t="s">
        <v>1004</v>
      </c>
    </row>
    <row r="573" spans="3:4">
      <c r="C573" s="445" t="s">
        <v>412</v>
      </c>
      <c r="D573" s="524" t="s">
        <v>1005</v>
      </c>
    </row>
    <row r="574" spans="3:4">
      <c r="C574" s="445" t="s">
        <v>412</v>
      </c>
      <c r="D574" s="524" t="s">
        <v>1006</v>
      </c>
    </row>
    <row r="575" spans="3:4">
      <c r="C575" s="445" t="s">
        <v>412</v>
      </c>
      <c r="D575" s="524" t="s">
        <v>728</v>
      </c>
    </row>
    <row r="576" spans="3:4">
      <c r="C576" s="445" t="s">
        <v>412</v>
      </c>
      <c r="D576" s="524" t="s">
        <v>1007</v>
      </c>
    </row>
    <row r="577" spans="3:4">
      <c r="C577" s="445" t="s">
        <v>412</v>
      </c>
      <c r="D577" s="524" t="s">
        <v>1008</v>
      </c>
    </row>
    <row r="578" spans="3:4">
      <c r="C578" s="445" t="s">
        <v>412</v>
      </c>
      <c r="D578" s="524" t="s">
        <v>1009</v>
      </c>
    </row>
    <row r="579" spans="3:4">
      <c r="C579" s="445" t="s">
        <v>412</v>
      </c>
      <c r="D579" s="524" t="s">
        <v>1010</v>
      </c>
    </row>
    <row r="580" spans="3:4">
      <c r="C580" s="445" t="s">
        <v>412</v>
      </c>
      <c r="D580" s="524" t="s">
        <v>1011</v>
      </c>
    </row>
    <row r="581" spans="3:4">
      <c r="C581" s="445" t="s">
        <v>412</v>
      </c>
      <c r="D581" s="524" t="s">
        <v>1012</v>
      </c>
    </row>
    <row r="582" spans="3:4">
      <c r="C582" s="445" t="s">
        <v>414</v>
      </c>
      <c r="D582" s="524" t="s">
        <v>1013</v>
      </c>
    </row>
    <row r="583" spans="3:4">
      <c r="C583" s="445" t="s">
        <v>414</v>
      </c>
      <c r="D583" s="524" t="s">
        <v>1014</v>
      </c>
    </row>
    <row r="584" spans="3:4">
      <c r="C584" s="445" t="s">
        <v>414</v>
      </c>
      <c r="D584" s="524" t="s">
        <v>1015</v>
      </c>
    </row>
    <row r="585" spans="3:4">
      <c r="C585" s="445" t="s">
        <v>414</v>
      </c>
      <c r="D585" s="524" t="s">
        <v>1016</v>
      </c>
    </row>
    <row r="586" spans="3:4">
      <c r="C586" s="445" t="s">
        <v>414</v>
      </c>
      <c r="D586" s="524" t="s">
        <v>1017</v>
      </c>
    </row>
    <row r="587" spans="3:4">
      <c r="C587" s="445" t="s">
        <v>414</v>
      </c>
      <c r="D587" s="524" t="s">
        <v>1018</v>
      </c>
    </row>
    <row r="588" spans="3:4">
      <c r="C588" s="445" t="s">
        <v>414</v>
      </c>
      <c r="D588" s="524" t="s">
        <v>1019</v>
      </c>
    </row>
    <row r="589" spans="3:4">
      <c r="C589" s="445" t="s">
        <v>414</v>
      </c>
      <c r="D589" s="524" t="s">
        <v>1020</v>
      </c>
    </row>
    <row r="590" spans="3:4">
      <c r="C590" s="445" t="s">
        <v>414</v>
      </c>
      <c r="D590" s="524" t="s">
        <v>1021</v>
      </c>
    </row>
    <row r="591" spans="3:4">
      <c r="C591" s="445" t="s">
        <v>414</v>
      </c>
      <c r="D591" s="524" t="s">
        <v>1022</v>
      </c>
    </row>
    <row r="592" spans="3:4">
      <c r="C592" s="445" t="s">
        <v>414</v>
      </c>
      <c r="D592" s="524" t="s">
        <v>1023</v>
      </c>
    </row>
    <row r="593" spans="3:4">
      <c r="C593" s="445" t="s">
        <v>414</v>
      </c>
      <c r="D593" s="524" t="s">
        <v>1024</v>
      </c>
    </row>
    <row r="594" spans="3:4">
      <c r="C594" s="445" t="s">
        <v>414</v>
      </c>
      <c r="D594" s="524" t="s">
        <v>1025</v>
      </c>
    </row>
    <row r="595" spans="3:4">
      <c r="C595" s="445" t="s">
        <v>414</v>
      </c>
      <c r="D595" s="524" t="s">
        <v>1026</v>
      </c>
    </row>
    <row r="596" spans="3:4">
      <c r="C596" s="445" t="s">
        <v>414</v>
      </c>
      <c r="D596" s="524" t="s">
        <v>1027</v>
      </c>
    </row>
    <row r="597" spans="3:4">
      <c r="C597" s="445" t="s">
        <v>414</v>
      </c>
      <c r="D597" s="524" t="s">
        <v>1028</v>
      </c>
    </row>
    <row r="598" spans="3:4">
      <c r="C598" s="445" t="s">
        <v>414</v>
      </c>
      <c r="D598" s="524" t="s">
        <v>1029</v>
      </c>
    </row>
    <row r="599" spans="3:4">
      <c r="C599" s="445" t="s">
        <v>414</v>
      </c>
      <c r="D599" s="524" t="s">
        <v>1030</v>
      </c>
    </row>
    <row r="600" spans="3:4">
      <c r="C600" s="445" t="s">
        <v>414</v>
      </c>
      <c r="D600" s="524" t="s">
        <v>1031</v>
      </c>
    </row>
    <row r="601" spans="3:4">
      <c r="C601" s="445" t="s">
        <v>414</v>
      </c>
      <c r="D601" s="524" t="s">
        <v>1032</v>
      </c>
    </row>
    <row r="602" spans="3:4">
      <c r="C602" s="445" t="s">
        <v>414</v>
      </c>
      <c r="D602" s="524" t="s">
        <v>1033</v>
      </c>
    </row>
    <row r="603" spans="3:4">
      <c r="C603" s="445" t="s">
        <v>414</v>
      </c>
      <c r="D603" s="524" t="s">
        <v>1034</v>
      </c>
    </row>
    <row r="604" spans="3:4">
      <c r="C604" s="445" t="s">
        <v>414</v>
      </c>
      <c r="D604" s="524" t="s">
        <v>1035</v>
      </c>
    </row>
    <row r="605" spans="3:4">
      <c r="C605" s="445" t="s">
        <v>414</v>
      </c>
      <c r="D605" s="524" t="s">
        <v>1036</v>
      </c>
    </row>
    <row r="606" spans="3:4">
      <c r="C606" s="445" t="s">
        <v>414</v>
      </c>
      <c r="D606" s="524" t="s">
        <v>1037</v>
      </c>
    </row>
    <row r="607" spans="3:4">
      <c r="C607" s="445" t="s">
        <v>414</v>
      </c>
      <c r="D607" s="524" t="s">
        <v>1038</v>
      </c>
    </row>
    <row r="608" spans="3:4">
      <c r="C608" s="445" t="s">
        <v>414</v>
      </c>
      <c r="D608" s="524" t="s">
        <v>1039</v>
      </c>
    </row>
    <row r="609" spans="3:4">
      <c r="C609" s="445" t="s">
        <v>414</v>
      </c>
      <c r="D609" s="524" t="s">
        <v>1040</v>
      </c>
    </row>
    <row r="610" spans="3:4">
      <c r="C610" s="445" t="s">
        <v>414</v>
      </c>
      <c r="D610" s="524" t="s">
        <v>1041</v>
      </c>
    </row>
    <row r="611" spans="3:4">
      <c r="C611" s="445" t="s">
        <v>414</v>
      </c>
      <c r="D611" s="524" t="s">
        <v>1042</v>
      </c>
    </row>
    <row r="612" spans="3:4">
      <c r="C612" s="445" t="s">
        <v>414</v>
      </c>
      <c r="D612" s="524" t="s">
        <v>1043</v>
      </c>
    </row>
    <row r="613" spans="3:4">
      <c r="C613" s="445" t="s">
        <v>414</v>
      </c>
      <c r="D613" s="524" t="s">
        <v>1044</v>
      </c>
    </row>
    <row r="614" spans="3:4">
      <c r="C614" s="445" t="s">
        <v>414</v>
      </c>
      <c r="D614" s="524" t="s">
        <v>1045</v>
      </c>
    </row>
    <row r="615" spans="3:4">
      <c r="C615" s="445" t="s">
        <v>414</v>
      </c>
      <c r="D615" s="524" t="s">
        <v>1046</v>
      </c>
    </row>
    <row r="616" spans="3:4">
      <c r="C616" s="445" t="s">
        <v>414</v>
      </c>
      <c r="D616" s="524" t="s">
        <v>1047</v>
      </c>
    </row>
    <row r="617" spans="3:4">
      <c r="C617" s="445" t="s">
        <v>414</v>
      </c>
      <c r="D617" s="524" t="s">
        <v>1048</v>
      </c>
    </row>
    <row r="618" spans="3:4">
      <c r="C618" s="445" t="s">
        <v>414</v>
      </c>
      <c r="D618" s="524" t="s">
        <v>1049</v>
      </c>
    </row>
    <row r="619" spans="3:4">
      <c r="C619" s="445" t="s">
        <v>414</v>
      </c>
      <c r="D619" s="524" t="s">
        <v>1050</v>
      </c>
    </row>
    <row r="620" spans="3:4">
      <c r="C620" s="445" t="s">
        <v>414</v>
      </c>
      <c r="D620" s="524" t="s">
        <v>1051</v>
      </c>
    </row>
    <row r="621" spans="3:4">
      <c r="C621" s="445" t="s">
        <v>414</v>
      </c>
      <c r="D621" s="524" t="s">
        <v>1052</v>
      </c>
    </row>
    <row r="622" spans="3:4">
      <c r="C622" s="445" t="s">
        <v>414</v>
      </c>
      <c r="D622" s="524" t="s">
        <v>1053</v>
      </c>
    </row>
    <row r="623" spans="3:4">
      <c r="C623" s="445" t="s">
        <v>414</v>
      </c>
      <c r="D623" s="524" t="s">
        <v>1054</v>
      </c>
    </row>
    <row r="624" spans="3:4">
      <c r="C624" s="445" t="s">
        <v>414</v>
      </c>
      <c r="D624" s="524" t="s">
        <v>1055</v>
      </c>
    </row>
    <row r="625" spans="3:4">
      <c r="C625" s="445" t="s">
        <v>414</v>
      </c>
      <c r="D625" s="524" t="s">
        <v>1056</v>
      </c>
    </row>
    <row r="626" spans="3:4">
      <c r="C626" s="445" t="s">
        <v>414</v>
      </c>
      <c r="D626" s="524" t="s">
        <v>1057</v>
      </c>
    </row>
    <row r="627" spans="3:4">
      <c r="C627" s="445" t="s">
        <v>414</v>
      </c>
      <c r="D627" s="524" t="s">
        <v>1058</v>
      </c>
    </row>
    <row r="628" spans="3:4">
      <c r="C628" s="445" t="s">
        <v>414</v>
      </c>
      <c r="D628" s="524" t="s">
        <v>1059</v>
      </c>
    </row>
    <row r="629" spans="3:4">
      <c r="C629" s="445" t="s">
        <v>414</v>
      </c>
      <c r="D629" s="524" t="s">
        <v>1060</v>
      </c>
    </row>
    <row r="630" spans="3:4">
      <c r="C630" s="445" t="s">
        <v>414</v>
      </c>
      <c r="D630" s="524" t="s">
        <v>1061</v>
      </c>
    </row>
    <row r="631" spans="3:4">
      <c r="C631" s="445" t="s">
        <v>414</v>
      </c>
      <c r="D631" s="524" t="s">
        <v>1062</v>
      </c>
    </row>
    <row r="632" spans="3:4">
      <c r="C632" s="445" t="s">
        <v>414</v>
      </c>
      <c r="D632" s="524" t="s">
        <v>1063</v>
      </c>
    </row>
    <row r="633" spans="3:4">
      <c r="C633" s="445" t="s">
        <v>414</v>
      </c>
      <c r="D633" s="524" t="s">
        <v>1064</v>
      </c>
    </row>
    <row r="634" spans="3:4">
      <c r="C634" s="445" t="s">
        <v>414</v>
      </c>
      <c r="D634" s="524" t="s">
        <v>1065</v>
      </c>
    </row>
    <row r="635" spans="3:4">
      <c r="C635" s="445" t="s">
        <v>414</v>
      </c>
      <c r="D635" s="524" t="s">
        <v>1066</v>
      </c>
    </row>
    <row r="636" spans="3:4">
      <c r="C636" s="445" t="s">
        <v>416</v>
      </c>
      <c r="D636" s="524" t="s">
        <v>1067</v>
      </c>
    </row>
    <row r="637" spans="3:4">
      <c r="C637" s="445" t="s">
        <v>416</v>
      </c>
      <c r="D637" s="524" t="s">
        <v>1068</v>
      </c>
    </row>
    <row r="638" spans="3:4">
      <c r="C638" s="445" t="s">
        <v>416</v>
      </c>
      <c r="D638" s="524" t="s">
        <v>1069</v>
      </c>
    </row>
    <row r="639" spans="3:4">
      <c r="C639" s="445" t="s">
        <v>416</v>
      </c>
      <c r="D639" s="524" t="s">
        <v>1070</v>
      </c>
    </row>
    <row r="640" spans="3:4">
      <c r="C640" s="445" t="s">
        <v>416</v>
      </c>
      <c r="D640" s="524" t="s">
        <v>1071</v>
      </c>
    </row>
    <row r="641" spans="3:4">
      <c r="C641" s="445" t="s">
        <v>416</v>
      </c>
      <c r="D641" s="524" t="s">
        <v>1072</v>
      </c>
    </row>
    <row r="642" spans="3:4">
      <c r="C642" s="445" t="s">
        <v>416</v>
      </c>
      <c r="D642" s="524" t="s">
        <v>1073</v>
      </c>
    </row>
    <row r="643" spans="3:4">
      <c r="C643" s="445" t="s">
        <v>416</v>
      </c>
      <c r="D643" s="524" t="s">
        <v>1074</v>
      </c>
    </row>
    <row r="644" spans="3:4">
      <c r="C644" s="445" t="s">
        <v>416</v>
      </c>
      <c r="D644" s="524" t="s">
        <v>1075</v>
      </c>
    </row>
    <row r="645" spans="3:4">
      <c r="C645" s="445" t="s">
        <v>416</v>
      </c>
      <c r="D645" s="524" t="s">
        <v>1076</v>
      </c>
    </row>
    <row r="646" spans="3:4">
      <c r="C646" s="445" t="s">
        <v>416</v>
      </c>
      <c r="D646" s="524" t="s">
        <v>1077</v>
      </c>
    </row>
    <row r="647" spans="3:4">
      <c r="C647" s="445" t="s">
        <v>416</v>
      </c>
      <c r="D647" s="524" t="s">
        <v>1078</v>
      </c>
    </row>
    <row r="648" spans="3:4">
      <c r="C648" s="445" t="s">
        <v>416</v>
      </c>
      <c r="D648" s="524" t="s">
        <v>1079</v>
      </c>
    </row>
    <row r="649" spans="3:4">
      <c r="C649" s="445" t="s">
        <v>416</v>
      </c>
      <c r="D649" s="524" t="s">
        <v>1080</v>
      </c>
    </row>
    <row r="650" spans="3:4">
      <c r="C650" s="445" t="s">
        <v>416</v>
      </c>
      <c r="D650" s="524" t="s">
        <v>1081</v>
      </c>
    </row>
    <row r="651" spans="3:4">
      <c r="C651" s="445" t="s">
        <v>416</v>
      </c>
      <c r="D651" s="524" t="s">
        <v>1082</v>
      </c>
    </row>
    <row r="652" spans="3:4">
      <c r="C652" s="445" t="s">
        <v>416</v>
      </c>
      <c r="D652" s="524" t="s">
        <v>1083</v>
      </c>
    </row>
    <row r="653" spans="3:4">
      <c r="C653" s="445" t="s">
        <v>416</v>
      </c>
      <c r="D653" s="524" t="s">
        <v>1084</v>
      </c>
    </row>
    <row r="654" spans="3:4">
      <c r="C654" s="445" t="s">
        <v>416</v>
      </c>
      <c r="D654" s="524" t="s">
        <v>1085</v>
      </c>
    </row>
    <row r="655" spans="3:4">
      <c r="C655" s="445" t="s">
        <v>416</v>
      </c>
      <c r="D655" s="524" t="s">
        <v>1086</v>
      </c>
    </row>
    <row r="656" spans="3:4">
      <c r="C656" s="445" t="s">
        <v>416</v>
      </c>
      <c r="D656" s="524" t="s">
        <v>1087</v>
      </c>
    </row>
    <row r="657" spans="3:4">
      <c r="C657" s="445" t="s">
        <v>416</v>
      </c>
      <c r="D657" s="524" t="s">
        <v>1088</v>
      </c>
    </row>
    <row r="658" spans="3:4">
      <c r="C658" s="445" t="s">
        <v>416</v>
      </c>
      <c r="D658" s="524" t="s">
        <v>1089</v>
      </c>
    </row>
    <row r="659" spans="3:4">
      <c r="C659" s="445" t="s">
        <v>416</v>
      </c>
      <c r="D659" s="524" t="s">
        <v>1090</v>
      </c>
    </row>
    <row r="660" spans="3:4">
      <c r="C660" s="445" t="s">
        <v>416</v>
      </c>
      <c r="D660" s="524" t="s">
        <v>1091</v>
      </c>
    </row>
    <row r="661" spans="3:4">
      <c r="C661" s="445" t="s">
        <v>416</v>
      </c>
      <c r="D661" s="524" t="s">
        <v>1092</v>
      </c>
    </row>
    <row r="662" spans="3:4">
      <c r="C662" s="445" t="s">
        <v>416</v>
      </c>
      <c r="D662" s="524" t="s">
        <v>1093</v>
      </c>
    </row>
    <row r="663" spans="3:4">
      <c r="C663" s="445" t="s">
        <v>416</v>
      </c>
      <c r="D663" s="524" t="s">
        <v>1094</v>
      </c>
    </row>
    <row r="664" spans="3:4">
      <c r="C664" s="445" t="s">
        <v>416</v>
      </c>
      <c r="D664" s="524" t="s">
        <v>1095</v>
      </c>
    </row>
    <row r="665" spans="3:4">
      <c r="C665" s="445" t="s">
        <v>416</v>
      </c>
      <c r="D665" s="524" t="s">
        <v>1096</v>
      </c>
    </row>
    <row r="666" spans="3:4">
      <c r="C666" s="445" t="s">
        <v>416</v>
      </c>
      <c r="D666" s="524" t="s">
        <v>1097</v>
      </c>
    </row>
    <row r="667" spans="3:4">
      <c r="C667" s="445" t="s">
        <v>416</v>
      </c>
      <c r="D667" s="524" t="s">
        <v>1098</v>
      </c>
    </row>
    <row r="668" spans="3:4">
      <c r="C668" s="445" t="s">
        <v>416</v>
      </c>
      <c r="D668" s="524" t="s">
        <v>1099</v>
      </c>
    </row>
    <row r="669" spans="3:4">
      <c r="C669" s="445" t="s">
        <v>416</v>
      </c>
      <c r="D669" s="524" t="s">
        <v>1100</v>
      </c>
    </row>
    <row r="670" spans="3:4">
      <c r="C670" s="445" t="s">
        <v>416</v>
      </c>
      <c r="D670" s="524" t="s">
        <v>1101</v>
      </c>
    </row>
    <row r="671" spans="3:4">
      <c r="C671" s="445" t="s">
        <v>416</v>
      </c>
      <c r="D671" s="524" t="s">
        <v>1102</v>
      </c>
    </row>
    <row r="672" spans="3:4">
      <c r="C672" s="445" t="s">
        <v>416</v>
      </c>
      <c r="D672" s="524" t="s">
        <v>1103</v>
      </c>
    </row>
    <row r="673" spans="3:4">
      <c r="C673" s="445" t="s">
        <v>416</v>
      </c>
      <c r="D673" s="524" t="s">
        <v>1104</v>
      </c>
    </row>
    <row r="674" spans="3:4">
      <c r="C674" s="445" t="s">
        <v>416</v>
      </c>
      <c r="D674" s="524" t="s">
        <v>1105</v>
      </c>
    </row>
    <row r="675" spans="3:4">
      <c r="C675" s="445" t="s">
        <v>416</v>
      </c>
      <c r="D675" s="524" t="s">
        <v>1106</v>
      </c>
    </row>
    <row r="676" spans="3:4">
      <c r="C676" s="445" t="s">
        <v>416</v>
      </c>
      <c r="D676" s="524" t="s">
        <v>1107</v>
      </c>
    </row>
    <row r="677" spans="3:4">
      <c r="C677" s="445" t="s">
        <v>416</v>
      </c>
      <c r="D677" s="524" t="s">
        <v>1108</v>
      </c>
    </row>
    <row r="678" spans="3:4">
      <c r="C678" s="445" t="s">
        <v>416</v>
      </c>
      <c r="D678" s="524" t="s">
        <v>1109</v>
      </c>
    </row>
    <row r="679" spans="3:4">
      <c r="C679" s="445" t="s">
        <v>416</v>
      </c>
      <c r="D679" s="524" t="s">
        <v>1110</v>
      </c>
    </row>
    <row r="680" spans="3:4">
      <c r="C680" s="445" t="s">
        <v>416</v>
      </c>
      <c r="D680" s="524" t="s">
        <v>1111</v>
      </c>
    </row>
    <row r="681" spans="3:4">
      <c r="C681" s="445" t="s">
        <v>416</v>
      </c>
      <c r="D681" s="524" t="s">
        <v>1112</v>
      </c>
    </row>
    <row r="682" spans="3:4">
      <c r="C682" s="445" t="s">
        <v>416</v>
      </c>
      <c r="D682" s="524" t="s">
        <v>1113</v>
      </c>
    </row>
    <row r="683" spans="3:4">
      <c r="C683" s="445" t="s">
        <v>416</v>
      </c>
      <c r="D683" s="524" t="s">
        <v>1114</v>
      </c>
    </row>
    <row r="684" spans="3:4">
      <c r="C684" s="445" t="s">
        <v>416</v>
      </c>
      <c r="D684" s="524" t="s">
        <v>1115</v>
      </c>
    </row>
    <row r="685" spans="3:4">
      <c r="C685" s="445" t="s">
        <v>416</v>
      </c>
      <c r="D685" s="524" t="s">
        <v>1116</v>
      </c>
    </row>
    <row r="686" spans="3:4">
      <c r="C686" s="445" t="s">
        <v>416</v>
      </c>
      <c r="D686" s="524" t="s">
        <v>1117</v>
      </c>
    </row>
    <row r="687" spans="3:4">
      <c r="C687" s="445" t="s">
        <v>416</v>
      </c>
      <c r="D687" s="524" t="s">
        <v>1118</v>
      </c>
    </row>
    <row r="688" spans="3:4">
      <c r="C688" s="445" t="s">
        <v>416</v>
      </c>
      <c r="D688" s="524" t="s">
        <v>1119</v>
      </c>
    </row>
    <row r="689" spans="3:4">
      <c r="C689" s="445" t="s">
        <v>416</v>
      </c>
      <c r="D689" s="524" t="s">
        <v>1120</v>
      </c>
    </row>
    <row r="690" spans="3:4">
      <c r="C690" s="445" t="s">
        <v>416</v>
      </c>
      <c r="D690" s="524" t="s">
        <v>1121</v>
      </c>
    </row>
    <row r="691" spans="3:4">
      <c r="C691" s="445" t="s">
        <v>416</v>
      </c>
      <c r="D691" s="524" t="s">
        <v>1122</v>
      </c>
    </row>
    <row r="692" spans="3:4">
      <c r="C692" s="445" t="s">
        <v>416</v>
      </c>
      <c r="D692" s="524" t="s">
        <v>1123</v>
      </c>
    </row>
    <row r="693" spans="3:4">
      <c r="C693" s="445" t="s">
        <v>416</v>
      </c>
      <c r="D693" s="524" t="s">
        <v>1124</v>
      </c>
    </row>
    <row r="694" spans="3:4">
      <c r="C694" s="445" t="s">
        <v>416</v>
      </c>
      <c r="D694" s="524" t="s">
        <v>1125</v>
      </c>
    </row>
    <row r="695" spans="3:4">
      <c r="C695" s="445" t="s">
        <v>416</v>
      </c>
      <c r="D695" s="524" t="s">
        <v>1126</v>
      </c>
    </row>
    <row r="696" spans="3:4">
      <c r="C696" s="445" t="s">
        <v>416</v>
      </c>
      <c r="D696" s="524" t="s">
        <v>1127</v>
      </c>
    </row>
    <row r="697" spans="3:4">
      <c r="C697" s="445" t="s">
        <v>416</v>
      </c>
      <c r="D697" s="524" t="s">
        <v>1128</v>
      </c>
    </row>
    <row r="698" spans="3:4">
      <c r="C698" s="445" t="s">
        <v>418</v>
      </c>
      <c r="D698" s="524" t="s">
        <v>1129</v>
      </c>
    </row>
    <row r="699" spans="3:4">
      <c r="C699" s="445" t="s">
        <v>418</v>
      </c>
      <c r="D699" s="524" t="s">
        <v>1130</v>
      </c>
    </row>
    <row r="700" spans="3:4">
      <c r="C700" s="445" t="s">
        <v>418</v>
      </c>
      <c r="D700" s="524" t="s">
        <v>1131</v>
      </c>
    </row>
    <row r="701" spans="3:4">
      <c r="C701" s="445" t="s">
        <v>418</v>
      </c>
      <c r="D701" s="524" t="s">
        <v>1132</v>
      </c>
    </row>
    <row r="702" spans="3:4">
      <c r="C702" s="445" t="s">
        <v>418</v>
      </c>
      <c r="D702" s="524" t="s">
        <v>1133</v>
      </c>
    </row>
    <row r="703" spans="3:4">
      <c r="C703" s="445" t="s">
        <v>418</v>
      </c>
      <c r="D703" s="524" t="s">
        <v>1134</v>
      </c>
    </row>
    <row r="704" spans="3:4">
      <c r="C704" s="445" t="s">
        <v>418</v>
      </c>
      <c r="D704" s="524" t="s">
        <v>1135</v>
      </c>
    </row>
    <row r="705" spans="3:4">
      <c r="C705" s="445" t="s">
        <v>418</v>
      </c>
      <c r="D705" s="524" t="s">
        <v>1136</v>
      </c>
    </row>
    <row r="706" spans="3:4">
      <c r="C706" s="445" t="s">
        <v>418</v>
      </c>
      <c r="D706" s="524" t="s">
        <v>1137</v>
      </c>
    </row>
    <row r="707" spans="3:4">
      <c r="C707" s="445" t="s">
        <v>418</v>
      </c>
      <c r="D707" s="524" t="s">
        <v>1138</v>
      </c>
    </row>
    <row r="708" spans="3:4">
      <c r="C708" s="445" t="s">
        <v>418</v>
      </c>
      <c r="D708" s="524" t="s">
        <v>1139</v>
      </c>
    </row>
    <row r="709" spans="3:4">
      <c r="C709" s="445" t="s">
        <v>418</v>
      </c>
      <c r="D709" s="524" t="s">
        <v>1140</v>
      </c>
    </row>
    <row r="710" spans="3:4">
      <c r="C710" s="445" t="s">
        <v>418</v>
      </c>
      <c r="D710" s="524" t="s">
        <v>1141</v>
      </c>
    </row>
    <row r="711" spans="3:4">
      <c r="C711" s="445" t="s">
        <v>418</v>
      </c>
      <c r="D711" s="524" t="s">
        <v>1142</v>
      </c>
    </row>
    <row r="712" spans="3:4">
      <c r="C712" s="445" t="s">
        <v>418</v>
      </c>
      <c r="D712" s="524" t="s">
        <v>1143</v>
      </c>
    </row>
    <row r="713" spans="3:4">
      <c r="C713" s="445" t="s">
        <v>418</v>
      </c>
      <c r="D713" s="524" t="s">
        <v>1144</v>
      </c>
    </row>
    <row r="714" spans="3:4">
      <c r="C714" s="445" t="s">
        <v>418</v>
      </c>
      <c r="D714" s="524" t="s">
        <v>1145</v>
      </c>
    </row>
    <row r="715" spans="3:4">
      <c r="C715" s="445" t="s">
        <v>418</v>
      </c>
      <c r="D715" s="524" t="s">
        <v>1146</v>
      </c>
    </row>
    <row r="716" spans="3:4">
      <c r="C716" s="445" t="s">
        <v>418</v>
      </c>
      <c r="D716" s="524" t="s">
        <v>1147</v>
      </c>
    </row>
    <row r="717" spans="3:4">
      <c r="C717" s="445" t="s">
        <v>418</v>
      </c>
      <c r="D717" s="524" t="s">
        <v>1148</v>
      </c>
    </row>
    <row r="718" spans="3:4">
      <c r="C718" s="445" t="s">
        <v>418</v>
      </c>
      <c r="D718" s="524" t="s">
        <v>1149</v>
      </c>
    </row>
    <row r="719" spans="3:4">
      <c r="C719" s="445" t="s">
        <v>418</v>
      </c>
      <c r="D719" s="524" t="s">
        <v>1150</v>
      </c>
    </row>
    <row r="720" spans="3:4">
      <c r="C720" s="445" t="s">
        <v>418</v>
      </c>
      <c r="D720" s="524" t="s">
        <v>1151</v>
      </c>
    </row>
    <row r="721" spans="3:4">
      <c r="C721" s="445" t="s">
        <v>418</v>
      </c>
      <c r="D721" s="524" t="s">
        <v>1152</v>
      </c>
    </row>
    <row r="722" spans="3:4">
      <c r="C722" s="445" t="s">
        <v>418</v>
      </c>
      <c r="D722" s="524" t="s">
        <v>1153</v>
      </c>
    </row>
    <row r="723" spans="3:4">
      <c r="C723" s="445" t="s">
        <v>418</v>
      </c>
      <c r="D723" s="524" t="s">
        <v>1154</v>
      </c>
    </row>
    <row r="724" spans="3:4">
      <c r="C724" s="445" t="s">
        <v>418</v>
      </c>
      <c r="D724" s="524" t="s">
        <v>1155</v>
      </c>
    </row>
    <row r="725" spans="3:4">
      <c r="C725" s="445" t="s">
        <v>418</v>
      </c>
      <c r="D725" s="524" t="s">
        <v>1156</v>
      </c>
    </row>
    <row r="726" spans="3:4">
      <c r="C726" s="445" t="s">
        <v>418</v>
      </c>
      <c r="D726" s="524" t="s">
        <v>1157</v>
      </c>
    </row>
    <row r="727" spans="3:4">
      <c r="C727" s="445" t="s">
        <v>418</v>
      </c>
      <c r="D727" s="524" t="s">
        <v>1158</v>
      </c>
    </row>
    <row r="728" spans="3:4">
      <c r="C728" s="445" t="s">
        <v>418</v>
      </c>
      <c r="D728" s="524" t="s">
        <v>1159</v>
      </c>
    </row>
    <row r="729" spans="3:4">
      <c r="C729" s="445" t="s">
        <v>418</v>
      </c>
      <c r="D729" s="524" t="s">
        <v>1160</v>
      </c>
    </row>
    <row r="730" spans="3:4">
      <c r="C730" s="445" t="s">
        <v>418</v>
      </c>
      <c r="D730" s="524" t="s">
        <v>1161</v>
      </c>
    </row>
    <row r="731" spans="3:4">
      <c r="C731" s="445" t="s">
        <v>420</v>
      </c>
      <c r="D731" s="524" t="s">
        <v>1162</v>
      </c>
    </row>
    <row r="732" spans="3:4">
      <c r="C732" s="445" t="s">
        <v>420</v>
      </c>
      <c r="D732" s="524" t="s">
        <v>1163</v>
      </c>
    </row>
    <row r="733" spans="3:4">
      <c r="C733" s="445" t="s">
        <v>420</v>
      </c>
      <c r="D733" s="524" t="s">
        <v>1164</v>
      </c>
    </row>
    <row r="734" spans="3:4">
      <c r="C734" s="445" t="s">
        <v>420</v>
      </c>
      <c r="D734" s="524" t="s">
        <v>1165</v>
      </c>
    </row>
    <row r="735" spans="3:4">
      <c r="C735" s="445" t="s">
        <v>420</v>
      </c>
      <c r="D735" s="524" t="s">
        <v>1166</v>
      </c>
    </row>
    <row r="736" spans="3:4">
      <c r="C736" s="445" t="s">
        <v>420</v>
      </c>
      <c r="D736" s="524" t="s">
        <v>1167</v>
      </c>
    </row>
    <row r="737" spans="3:4">
      <c r="C737" s="445" t="s">
        <v>420</v>
      </c>
      <c r="D737" s="524" t="s">
        <v>1168</v>
      </c>
    </row>
    <row r="738" spans="3:4">
      <c r="C738" s="445" t="s">
        <v>420</v>
      </c>
      <c r="D738" s="524" t="s">
        <v>1169</v>
      </c>
    </row>
    <row r="739" spans="3:4">
      <c r="C739" s="445" t="s">
        <v>420</v>
      </c>
      <c r="D739" s="524" t="s">
        <v>1170</v>
      </c>
    </row>
    <row r="740" spans="3:4">
      <c r="C740" s="445" t="s">
        <v>420</v>
      </c>
      <c r="D740" s="524" t="s">
        <v>1171</v>
      </c>
    </row>
    <row r="741" spans="3:4">
      <c r="C741" s="445" t="s">
        <v>420</v>
      </c>
      <c r="D741" s="524" t="s">
        <v>1172</v>
      </c>
    </row>
    <row r="742" spans="3:4">
      <c r="C742" s="445" t="s">
        <v>420</v>
      </c>
      <c r="D742" s="524" t="s">
        <v>1173</v>
      </c>
    </row>
    <row r="743" spans="3:4">
      <c r="C743" s="445" t="s">
        <v>420</v>
      </c>
      <c r="D743" s="524" t="s">
        <v>1174</v>
      </c>
    </row>
    <row r="744" spans="3:4">
      <c r="C744" s="445" t="s">
        <v>420</v>
      </c>
      <c r="D744" s="524" t="s">
        <v>1175</v>
      </c>
    </row>
    <row r="745" spans="3:4">
      <c r="C745" s="445" t="s">
        <v>420</v>
      </c>
      <c r="D745" s="524" t="s">
        <v>1176</v>
      </c>
    </row>
    <row r="746" spans="3:4">
      <c r="C746" s="445" t="s">
        <v>420</v>
      </c>
      <c r="D746" s="524" t="s">
        <v>1177</v>
      </c>
    </row>
    <row r="747" spans="3:4">
      <c r="C747" s="445" t="s">
        <v>420</v>
      </c>
      <c r="D747" s="524" t="s">
        <v>1178</v>
      </c>
    </row>
    <row r="748" spans="3:4">
      <c r="C748" s="445" t="s">
        <v>420</v>
      </c>
      <c r="D748" s="524" t="s">
        <v>1179</v>
      </c>
    </row>
    <row r="749" spans="3:4">
      <c r="C749" s="445" t="s">
        <v>420</v>
      </c>
      <c r="D749" s="524" t="s">
        <v>1180</v>
      </c>
    </row>
    <row r="750" spans="3:4">
      <c r="C750" s="445" t="s">
        <v>420</v>
      </c>
      <c r="D750" s="524" t="s">
        <v>1181</v>
      </c>
    </row>
    <row r="751" spans="3:4">
      <c r="C751" s="445" t="s">
        <v>420</v>
      </c>
      <c r="D751" s="524" t="s">
        <v>1182</v>
      </c>
    </row>
    <row r="752" spans="3:4">
      <c r="C752" s="445" t="s">
        <v>420</v>
      </c>
      <c r="D752" s="524" t="s">
        <v>1183</v>
      </c>
    </row>
    <row r="753" spans="3:4">
      <c r="C753" s="445" t="s">
        <v>420</v>
      </c>
      <c r="D753" s="524" t="s">
        <v>1184</v>
      </c>
    </row>
    <row r="754" spans="3:4">
      <c r="C754" s="445" t="s">
        <v>420</v>
      </c>
      <c r="D754" s="524" t="s">
        <v>1185</v>
      </c>
    </row>
    <row r="755" spans="3:4">
      <c r="C755" s="445" t="s">
        <v>420</v>
      </c>
      <c r="D755" s="524" t="s">
        <v>1186</v>
      </c>
    </row>
    <row r="756" spans="3:4">
      <c r="C756" s="445" t="s">
        <v>420</v>
      </c>
      <c r="D756" s="524" t="s">
        <v>1187</v>
      </c>
    </row>
    <row r="757" spans="3:4">
      <c r="C757" s="445" t="s">
        <v>420</v>
      </c>
      <c r="D757" s="524" t="s">
        <v>1188</v>
      </c>
    </row>
    <row r="758" spans="3:4">
      <c r="C758" s="445" t="s">
        <v>420</v>
      </c>
      <c r="D758" s="524" t="s">
        <v>1189</v>
      </c>
    </row>
    <row r="759" spans="3:4">
      <c r="C759" s="445" t="s">
        <v>420</v>
      </c>
      <c r="D759" s="524" t="s">
        <v>1190</v>
      </c>
    </row>
    <row r="760" spans="3:4">
      <c r="C760" s="445" t="s">
        <v>420</v>
      </c>
      <c r="D760" s="524" t="s">
        <v>1191</v>
      </c>
    </row>
    <row r="761" spans="3:4">
      <c r="C761" s="445" t="s">
        <v>422</v>
      </c>
      <c r="D761" s="524" t="s">
        <v>1192</v>
      </c>
    </row>
    <row r="762" spans="3:4">
      <c r="C762" s="445" t="s">
        <v>422</v>
      </c>
      <c r="D762" s="524" t="s">
        <v>1193</v>
      </c>
    </row>
    <row r="763" spans="3:4">
      <c r="C763" s="445" t="s">
        <v>422</v>
      </c>
      <c r="D763" s="524" t="s">
        <v>1194</v>
      </c>
    </row>
    <row r="764" spans="3:4">
      <c r="C764" s="445" t="s">
        <v>422</v>
      </c>
      <c r="D764" s="524" t="s">
        <v>1195</v>
      </c>
    </row>
    <row r="765" spans="3:4">
      <c r="C765" s="445" t="s">
        <v>422</v>
      </c>
      <c r="D765" s="524" t="s">
        <v>1196</v>
      </c>
    </row>
    <row r="766" spans="3:4">
      <c r="C766" s="445" t="s">
        <v>422</v>
      </c>
      <c r="D766" s="524" t="s">
        <v>1197</v>
      </c>
    </row>
    <row r="767" spans="3:4">
      <c r="C767" s="445" t="s">
        <v>422</v>
      </c>
      <c r="D767" s="524" t="s">
        <v>1198</v>
      </c>
    </row>
    <row r="768" spans="3:4">
      <c r="C768" s="445" t="s">
        <v>422</v>
      </c>
      <c r="D768" s="524" t="s">
        <v>1199</v>
      </c>
    </row>
    <row r="769" spans="3:4">
      <c r="C769" s="445" t="s">
        <v>422</v>
      </c>
      <c r="D769" s="524" t="s">
        <v>1200</v>
      </c>
    </row>
    <row r="770" spans="3:4">
      <c r="C770" s="445" t="s">
        <v>422</v>
      </c>
      <c r="D770" s="524" t="s">
        <v>1201</v>
      </c>
    </row>
    <row r="771" spans="3:4">
      <c r="C771" s="445" t="s">
        <v>422</v>
      </c>
      <c r="D771" s="524" t="s">
        <v>1202</v>
      </c>
    </row>
    <row r="772" spans="3:4">
      <c r="C772" s="445" t="s">
        <v>422</v>
      </c>
      <c r="D772" s="524" t="s">
        <v>1203</v>
      </c>
    </row>
    <row r="773" spans="3:4">
      <c r="C773" s="445" t="s">
        <v>422</v>
      </c>
      <c r="D773" s="524" t="s">
        <v>1204</v>
      </c>
    </row>
    <row r="774" spans="3:4">
      <c r="C774" s="445" t="s">
        <v>422</v>
      </c>
      <c r="D774" s="524" t="s">
        <v>1205</v>
      </c>
    </row>
    <row r="775" spans="3:4">
      <c r="C775" s="445" t="s">
        <v>422</v>
      </c>
      <c r="D775" s="524" t="s">
        <v>773</v>
      </c>
    </row>
    <row r="776" spans="3:4">
      <c r="C776" s="445" t="s">
        <v>424</v>
      </c>
      <c r="D776" s="524" t="s">
        <v>1206</v>
      </c>
    </row>
    <row r="777" spans="3:4">
      <c r="C777" s="445" t="s">
        <v>424</v>
      </c>
      <c r="D777" s="524" t="s">
        <v>1207</v>
      </c>
    </row>
    <row r="778" spans="3:4">
      <c r="C778" s="445" t="s">
        <v>424</v>
      </c>
      <c r="D778" s="524" t="s">
        <v>1208</v>
      </c>
    </row>
    <row r="779" spans="3:4">
      <c r="C779" s="445" t="s">
        <v>424</v>
      </c>
      <c r="D779" s="524" t="s">
        <v>1209</v>
      </c>
    </row>
    <row r="780" spans="3:4">
      <c r="C780" s="445" t="s">
        <v>424</v>
      </c>
      <c r="D780" s="524" t="s">
        <v>1210</v>
      </c>
    </row>
    <row r="781" spans="3:4">
      <c r="C781" s="445" t="s">
        <v>424</v>
      </c>
      <c r="D781" s="524" t="s">
        <v>1211</v>
      </c>
    </row>
    <row r="782" spans="3:4">
      <c r="C782" s="445" t="s">
        <v>424</v>
      </c>
      <c r="D782" s="524" t="s">
        <v>1212</v>
      </c>
    </row>
    <row r="783" spans="3:4">
      <c r="C783" s="445" t="s">
        <v>424</v>
      </c>
      <c r="D783" s="524" t="s">
        <v>1213</v>
      </c>
    </row>
    <row r="784" spans="3:4">
      <c r="C784" s="445" t="s">
        <v>424</v>
      </c>
      <c r="D784" s="524" t="s">
        <v>1214</v>
      </c>
    </row>
    <row r="785" spans="3:4">
      <c r="C785" s="445" t="s">
        <v>424</v>
      </c>
      <c r="D785" s="524" t="s">
        <v>1215</v>
      </c>
    </row>
    <row r="786" spans="3:4">
      <c r="C786" s="445" t="s">
        <v>424</v>
      </c>
      <c r="D786" s="524" t="s">
        <v>1216</v>
      </c>
    </row>
    <row r="787" spans="3:4">
      <c r="C787" s="445" t="s">
        <v>424</v>
      </c>
      <c r="D787" s="524" t="s">
        <v>1217</v>
      </c>
    </row>
    <row r="788" spans="3:4">
      <c r="C788" s="445" t="s">
        <v>424</v>
      </c>
      <c r="D788" s="524" t="s">
        <v>1218</v>
      </c>
    </row>
    <row r="789" spans="3:4">
      <c r="C789" s="445" t="s">
        <v>424</v>
      </c>
      <c r="D789" s="524" t="s">
        <v>1219</v>
      </c>
    </row>
    <row r="790" spans="3:4">
      <c r="C790" s="445" t="s">
        <v>424</v>
      </c>
      <c r="D790" s="524" t="s">
        <v>1220</v>
      </c>
    </row>
    <row r="791" spans="3:4">
      <c r="C791" s="445" t="s">
        <v>424</v>
      </c>
      <c r="D791" s="524" t="s">
        <v>1221</v>
      </c>
    </row>
    <row r="792" spans="3:4">
      <c r="C792" s="445" t="s">
        <v>424</v>
      </c>
      <c r="D792" s="524" t="s">
        <v>1222</v>
      </c>
    </row>
    <row r="793" spans="3:4">
      <c r="C793" s="445" t="s">
        <v>424</v>
      </c>
      <c r="D793" s="524" t="s">
        <v>1223</v>
      </c>
    </row>
    <row r="794" spans="3:4">
      <c r="C794" s="445" t="s">
        <v>424</v>
      </c>
      <c r="D794" s="524" t="s">
        <v>1224</v>
      </c>
    </row>
    <row r="795" spans="3:4">
      <c r="C795" s="445" t="s">
        <v>426</v>
      </c>
      <c r="D795" s="524" t="s">
        <v>1225</v>
      </c>
    </row>
    <row r="796" spans="3:4">
      <c r="C796" s="445" t="s">
        <v>426</v>
      </c>
      <c r="D796" s="524" t="s">
        <v>1226</v>
      </c>
    </row>
    <row r="797" spans="3:4">
      <c r="C797" s="445" t="s">
        <v>426</v>
      </c>
      <c r="D797" s="524" t="s">
        <v>1227</v>
      </c>
    </row>
    <row r="798" spans="3:4">
      <c r="C798" s="445" t="s">
        <v>426</v>
      </c>
      <c r="D798" s="524" t="s">
        <v>1228</v>
      </c>
    </row>
    <row r="799" spans="3:4">
      <c r="C799" s="445" t="s">
        <v>426</v>
      </c>
      <c r="D799" s="524" t="s">
        <v>1229</v>
      </c>
    </row>
    <row r="800" spans="3:4">
      <c r="C800" s="445" t="s">
        <v>426</v>
      </c>
      <c r="D800" s="524" t="s">
        <v>1230</v>
      </c>
    </row>
    <row r="801" spans="3:4">
      <c r="C801" s="445" t="s">
        <v>426</v>
      </c>
      <c r="D801" s="524" t="s">
        <v>1231</v>
      </c>
    </row>
    <row r="802" spans="3:4">
      <c r="C802" s="445" t="s">
        <v>426</v>
      </c>
      <c r="D802" s="524" t="s">
        <v>1232</v>
      </c>
    </row>
    <row r="803" spans="3:4">
      <c r="C803" s="445" t="s">
        <v>426</v>
      </c>
      <c r="D803" s="524" t="s">
        <v>1233</v>
      </c>
    </row>
    <row r="804" spans="3:4">
      <c r="C804" s="445" t="s">
        <v>426</v>
      </c>
      <c r="D804" s="524" t="s">
        <v>1234</v>
      </c>
    </row>
    <row r="805" spans="3:4">
      <c r="C805" s="445" t="s">
        <v>426</v>
      </c>
      <c r="D805" s="524" t="s">
        <v>601</v>
      </c>
    </row>
    <row r="806" spans="3:4">
      <c r="C806" s="445" t="s">
        <v>426</v>
      </c>
      <c r="D806" s="524" t="s">
        <v>1235</v>
      </c>
    </row>
    <row r="807" spans="3:4">
      <c r="C807" s="445" t="s">
        <v>426</v>
      </c>
      <c r="D807" s="524" t="s">
        <v>1236</v>
      </c>
    </row>
    <row r="808" spans="3:4">
      <c r="C808" s="445" t="s">
        <v>426</v>
      </c>
      <c r="D808" s="524" t="s">
        <v>1237</v>
      </c>
    </row>
    <row r="809" spans="3:4">
      <c r="C809" s="445" t="s">
        <v>426</v>
      </c>
      <c r="D809" s="524" t="s">
        <v>1238</v>
      </c>
    </row>
    <row r="810" spans="3:4">
      <c r="C810" s="445" t="s">
        <v>426</v>
      </c>
      <c r="D810" s="524" t="s">
        <v>1239</v>
      </c>
    </row>
    <row r="811" spans="3:4">
      <c r="C811" s="445" t="s">
        <v>426</v>
      </c>
      <c r="D811" s="524" t="s">
        <v>1240</v>
      </c>
    </row>
    <row r="812" spans="3:4">
      <c r="C812" s="445" t="s">
        <v>428</v>
      </c>
      <c r="D812" s="524" t="s">
        <v>1241</v>
      </c>
    </row>
    <row r="813" spans="3:4">
      <c r="C813" s="445" t="s">
        <v>428</v>
      </c>
      <c r="D813" s="524" t="s">
        <v>1242</v>
      </c>
    </row>
    <row r="814" spans="3:4">
      <c r="C814" s="445" t="s">
        <v>428</v>
      </c>
      <c r="D814" s="524" t="s">
        <v>1243</v>
      </c>
    </row>
    <row r="815" spans="3:4">
      <c r="C815" s="445" t="s">
        <v>428</v>
      </c>
      <c r="D815" s="524" t="s">
        <v>1244</v>
      </c>
    </row>
    <row r="816" spans="3:4">
      <c r="C816" s="445" t="s">
        <v>428</v>
      </c>
      <c r="D816" s="524" t="s">
        <v>1245</v>
      </c>
    </row>
    <row r="817" spans="3:4">
      <c r="C817" s="445" t="s">
        <v>428</v>
      </c>
      <c r="D817" s="524" t="s">
        <v>1246</v>
      </c>
    </row>
    <row r="818" spans="3:4">
      <c r="C818" s="445" t="s">
        <v>428</v>
      </c>
      <c r="D818" s="524" t="s">
        <v>1247</v>
      </c>
    </row>
    <row r="819" spans="3:4">
      <c r="C819" s="445" t="s">
        <v>428</v>
      </c>
      <c r="D819" s="524" t="s">
        <v>1248</v>
      </c>
    </row>
    <row r="820" spans="3:4">
      <c r="C820" s="445" t="s">
        <v>428</v>
      </c>
      <c r="D820" s="524" t="s">
        <v>1249</v>
      </c>
    </row>
    <row r="821" spans="3:4">
      <c r="C821" s="445" t="s">
        <v>428</v>
      </c>
      <c r="D821" s="524" t="s">
        <v>1250</v>
      </c>
    </row>
    <row r="822" spans="3:4">
      <c r="C822" s="445" t="s">
        <v>428</v>
      </c>
      <c r="D822" s="524" t="s">
        <v>1251</v>
      </c>
    </row>
    <row r="823" spans="3:4">
      <c r="C823" s="445" t="s">
        <v>428</v>
      </c>
      <c r="D823" s="524" t="s">
        <v>1252</v>
      </c>
    </row>
    <row r="824" spans="3:4">
      <c r="C824" s="445" t="s">
        <v>428</v>
      </c>
      <c r="D824" s="524" t="s">
        <v>1253</v>
      </c>
    </row>
    <row r="825" spans="3:4">
      <c r="C825" s="445" t="s">
        <v>428</v>
      </c>
      <c r="D825" s="524" t="s">
        <v>1254</v>
      </c>
    </row>
    <row r="826" spans="3:4">
      <c r="C826" s="445" t="s">
        <v>428</v>
      </c>
      <c r="D826" s="524" t="s">
        <v>1255</v>
      </c>
    </row>
    <row r="827" spans="3:4">
      <c r="C827" s="445" t="s">
        <v>428</v>
      </c>
      <c r="D827" s="524" t="s">
        <v>1256</v>
      </c>
    </row>
    <row r="828" spans="3:4">
      <c r="C828" s="445" t="s">
        <v>428</v>
      </c>
      <c r="D828" s="524" t="s">
        <v>660</v>
      </c>
    </row>
    <row r="829" spans="3:4">
      <c r="C829" s="445" t="s">
        <v>428</v>
      </c>
      <c r="D829" s="524" t="s">
        <v>1257</v>
      </c>
    </row>
    <row r="830" spans="3:4">
      <c r="C830" s="445" t="s">
        <v>428</v>
      </c>
      <c r="D830" s="524" t="s">
        <v>1258</v>
      </c>
    </row>
    <row r="831" spans="3:4">
      <c r="C831" s="445" t="s">
        <v>428</v>
      </c>
      <c r="D831" s="524" t="s">
        <v>1259</v>
      </c>
    </row>
    <row r="832" spans="3:4">
      <c r="C832" s="445" t="s">
        <v>428</v>
      </c>
      <c r="D832" s="524" t="s">
        <v>1260</v>
      </c>
    </row>
    <row r="833" spans="3:4">
      <c r="C833" s="445" t="s">
        <v>428</v>
      </c>
      <c r="D833" s="524" t="s">
        <v>1261</v>
      </c>
    </row>
    <row r="834" spans="3:4">
      <c r="C834" s="445" t="s">
        <v>428</v>
      </c>
      <c r="D834" s="524" t="s">
        <v>1262</v>
      </c>
    </row>
    <row r="835" spans="3:4">
      <c r="C835" s="445" t="s">
        <v>428</v>
      </c>
      <c r="D835" s="524" t="s">
        <v>1263</v>
      </c>
    </row>
    <row r="836" spans="3:4">
      <c r="C836" s="445" t="s">
        <v>428</v>
      </c>
      <c r="D836" s="524" t="s">
        <v>1264</v>
      </c>
    </row>
    <row r="837" spans="3:4">
      <c r="C837" s="445" t="s">
        <v>428</v>
      </c>
      <c r="D837" s="524" t="s">
        <v>1265</v>
      </c>
    </row>
    <row r="838" spans="3:4">
      <c r="C838" s="445" t="s">
        <v>428</v>
      </c>
      <c r="D838" s="524" t="s">
        <v>1266</v>
      </c>
    </row>
    <row r="839" spans="3:4">
      <c r="C839" s="445" t="s">
        <v>430</v>
      </c>
      <c r="D839" s="524" t="s">
        <v>1267</v>
      </c>
    </row>
    <row r="840" spans="3:4">
      <c r="C840" s="445" t="s">
        <v>430</v>
      </c>
      <c r="D840" s="524" t="s">
        <v>1268</v>
      </c>
    </row>
    <row r="841" spans="3:4">
      <c r="C841" s="445" t="s">
        <v>430</v>
      </c>
      <c r="D841" s="524" t="s">
        <v>1269</v>
      </c>
    </row>
    <row r="842" spans="3:4">
      <c r="C842" s="445" t="s">
        <v>430</v>
      </c>
      <c r="D842" s="524" t="s">
        <v>1270</v>
      </c>
    </row>
    <row r="843" spans="3:4">
      <c r="C843" s="445" t="s">
        <v>430</v>
      </c>
      <c r="D843" s="524" t="s">
        <v>1271</v>
      </c>
    </row>
    <row r="844" spans="3:4">
      <c r="C844" s="445" t="s">
        <v>430</v>
      </c>
      <c r="D844" s="524" t="s">
        <v>1272</v>
      </c>
    </row>
    <row r="845" spans="3:4">
      <c r="C845" s="445" t="s">
        <v>430</v>
      </c>
      <c r="D845" s="524" t="s">
        <v>1273</v>
      </c>
    </row>
    <row r="846" spans="3:4">
      <c r="C846" s="445" t="s">
        <v>430</v>
      </c>
      <c r="D846" s="524" t="s">
        <v>1274</v>
      </c>
    </row>
    <row r="847" spans="3:4">
      <c r="C847" s="445" t="s">
        <v>430</v>
      </c>
      <c r="D847" s="524" t="s">
        <v>1275</v>
      </c>
    </row>
    <row r="848" spans="3:4">
      <c r="C848" s="445" t="s">
        <v>430</v>
      </c>
      <c r="D848" s="524" t="s">
        <v>1276</v>
      </c>
    </row>
    <row r="849" spans="3:4">
      <c r="C849" s="445" t="s">
        <v>430</v>
      </c>
      <c r="D849" s="524" t="s">
        <v>1277</v>
      </c>
    </row>
    <row r="850" spans="3:4">
      <c r="C850" s="445" t="s">
        <v>430</v>
      </c>
      <c r="D850" s="524" t="s">
        <v>1278</v>
      </c>
    </row>
    <row r="851" spans="3:4">
      <c r="C851" s="445" t="s">
        <v>430</v>
      </c>
      <c r="D851" s="524" t="s">
        <v>1279</v>
      </c>
    </row>
    <row r="852" spans="3:4">
      <c r="C852" s="445" t="s">
        <v>430</v>
      </c>
      <c r="D852" s="524" t="s">
        <v>1280</v>
      </c>
    </row>
    <row r="853" spans="3:4">
      <c r="C853" s="445" t="s">
        <v>430</v>
      </c>
      <c r="D853" s="524" t="s">
        <v>1281</v>
      </c>
    </row>
    <row r="854" spans="3:4">
      <c r="C854" s="445" t="s">
        <v>430</v>
      </c>
      <c r="D854" s="524" t="s">
        <v>1282</v>
      </c>
    </row>
    <row r="855" spans="3:4">
      <c r="C855" s="445" t="s">
        <v>430</v>
      </c>
      <c r="D855" s="524" t="s">
        <v>1283</v>
      </c>
    </row>
    <row r="856" spans="3:4">
      <c r="C856" s="445" t="s">
        <v>430</v>
      </c>
      <c r="D856" s="524" t="s">
        <v>1284</v>
      </c>
    </row>
    <row r="857" spans="3:4">
      <c r="C857" s="445" t="s">
        <v>430</v>
      </c>
      <c r="D857" s="524" t="s">
        <v>1285</v>
      </c>
    </row>
    <row r="858" spans="3:4">
      <c r="C858" s="445" t="s">
        <v>430</v>
      </c>
      <c r="D858" s="524" t="s">
        <v>1286</v>
      </c>
    </row>
    <row r="859" spans="3:4">
      <c r="C859" s="445" t="s">
        <v>430</v>
      </c>
      <c r="D859" s="524" t="s">
        <v>1287</v>
      </c>
    </row>
    <row r="860" spans="3:4">
      <c r="C860" s="445" t="s">
        <v>430</v>
      </c>
      <c r="D860" s="524" t="s">
        <v>934</v>
      </c>
    </row>
    <row r="861" spans="3:4">
      <c r="C861" s="445" t="s">
        <v>430</v>
      </c>
      <c r="D861" s="524" t="s">
        <v>1288</v>
      </c>
    </row>
    <row r="862" spans="3:4">
      <c r="C862" s="445" t="s">
        <v>430</v>
      </c>
      <c r="D862" s="524" t="s">
        <v>1289</v>
      </c>
    </row>
    <row r="863" spans="3:4">
      <c r="C863" s="445" t="s">
        <v>430</v>
      </c>
      <c r="D863" s="524" t="s">
        <v>1290</v>
      </c>
    </row>
    <row r="864" spans="3:4">
      <c r="C864" s="445" t="s">
        <v>430</v>
      </c>
      <c r="D864" s="524" t="s">
        <v>1291</v>
      </c>
    </row>
    <row r="865" spans="3:4">
      <c r="C865" s="445" t="s">
        <v>430</v>
      </c>
      <c r="D865" s="524" t="s">
        <v>1292</v>
      </c>
    </row>
    <row r="866" spans="3:4">
      <c r="C866" s="445" t="s">
        <v>430</v>
      </c>
      <c r="D866" s="524" t="s">
        <v>1293</v>
      </c>
    </row>
    <row r="867" spans="3:4">
      <c r="C867" s="445" t="s">
        <v>430</v>
      </c>
      <c r="D867" s="524" t="s">
        <v>1294</v>
      </c>
    </row>
    <row r="868" spans="3:4">
      <c r="C868" s="445" t="s">
        <v>430</v>
      </c>
      <c r="D868" s="524" t="s">
        <v>1295</v>
      </c>
    </row>
    <row r="869" spans="3:4">
      <c r="C869" s="445" t="s">
        <v>430</v>
      </c>
      <c r="D869" s="524" t="s">
        <v>1296</v>
      </c>
    </row>
    <row r="870" spans="3:4">
      <c r="C870" s="445" t="s">
        <v>430</v>
      </c>
      <c r="D870" s="524" t="s">
        <v>1297</v>
      </c>
    </row>
    <row r="871" spans="3:4">
      <c r="C871" s="445" t="s">
        <v>430</v>
      </c>
      <c r="D871" s="524" t="s">
        <v>1298</v>
      </c>
    </row>
    <row r="872" spans="3:4">
      <c r="C872" s="445" t="s">
        <v>430</v>
      </c>
      <c r="D872" s="524" t="s">
        <v>1299</v>
      </c>
    </row>
    <row r="873" spans="3:4">
      <c r="C873" s="445" t="s">
        <v>430</v>
      </c>
      <c r="D873" s="524" t="s">
        <v>1300</v>
      </c>
    </row>
    <row r="874" spans="3:4">
      <c r="C874" s="445" t="s">
        <v>430</v>
      </c>
      <c r="D874" s="524" t="s">
        <v>1301</v>
      </c>
    </row>
    <row r="875" spans="3:4">
      <c r="C875" s="445" t="s">
        <v>430</v>
      </c>
      <c r="D875" s="524" t="s">
        <v>1302</v>
      </c>
    </row>
    <row r="876" spans="3:4">
      <c r="C876" s="445" t="s">
        <v>430</v>
      </c>
      <c r="D876" s="524" t="s">
        <v>1303</v>
      </c>
    </row>
    <row r="877" spans="3:4">
      <c r="C877" s="445" t="s">
        <v>430</v>
      </c>
      <c r="D877" s="524" t="s">
        <v>1304</v>
      </c>
    </row>
    <row r="878" spans="3:4">
      <c r="C878" s="445" t="s">
        <v>430</v>
      </c>
      <c r="D878" s="524" t="s">
        <v>1305</v>
      </c>
    </row>
    <row r="879" spans="3:4">
      <c r="C879" s="445" t="s">
        <v>430</v>
      </c>
      <c r="D879" s="524" t="s">
        <v>1306</v>
      </c>
    </row>
    <row r="880" spans="3:4">
      <c r="C880" s="445" t="s">
        <v>430</v>
      </c>
      <c r="D880" s="524" t="s">
        <v>1307</v>
      </c>
    </row>
    <row r="881" spans="3:4">
      <c r="C881" s="445" t="s">
        <v>430</v>
      </c>
      <c r="D881" s="524" t="s">
        <v>1308</v>
      </c>
    </row>
    <row r="882" spans="3:4">
      <c r="C882" s="445" t="s">
        <v>430</v>
      </c>
      <c r="D882" s="524" t="s">
        <v>1309</v>
      </c>
    </row>
    <row r="883" spans="3:4">
      <c r="C883" s="445" t="s">
        <v>430</v>
      </c>
      <c r="D883" s="524" t="s">
        <v>1310</v>
      </c>
    </row>
    <row r="884" spans="3:4">
      <c r="C884" s="445" t="s">
        <v>430</v>
      </c>
      <c r="D884" s="524" t="s">
        <v>1311</v>
      </c>
    </row>
    <row r="885" spans="3:4">
      <c r="C885" s="445" t="s">
        <v>430</v>
      </c>
      <c r="D885" s="524" t="s">
        <v>1312</v>
      </c>
    </row>
    <row r="886" spans="3:4">
      <c r="C886" s="445" t="s">
        <v>430</v>
      </c>
      <c r="D886" s="524" t="s">
        <v>1313</v>
      </c>
    </row>
    <row r="887" spans="3:4">
      <c r="C887" s="445" t="s">
        <v>430</v>
      </c>
      <c r="D887" s="524" t="s">
        <v>1314</v>
      </c>
    </row>
    <row r="888" spans="3:4">
      <c r="C888" s="445" t="s">
        <v>430</v>
      </c>
      <c r="D888" s="524" t="s">
        <v>1315</v>
      </c>
    </row>
    <row r="889" spans="3:4">
      <c r="C889" s="445" t="s">
        <v>430</v>
      </c>
      <c r="D889" s="524" t="s">
        <v>1316</v>
      </c>
    </row>
    <row r="890" spans="3:4">
      <c r="C890" s="445" t="s">
        <v>430</v>
      </c>
      <c r="D890" s="524" t="s">
        <v>1317</v>
      </c>
    </row>
    <row r="891" spans="3:4">
      <c r="C891" s="445" t="s">
        <v>430</v>
      </c>
      <c r="D891" s="524" t="s">
        <v>1318</v>
      </c>
    </row>
    <row r="892" spans="3:4">
      <c r="C892" s="445" t="s">
        <v>430</v>
      </c>
      <c r="D892" s="524" t="s">
        <v>1319</v>
      </c>
    </row>
    <row r="893" spans="3:4">
      <c r="C893" s="445" t="s">
        <v>430</v>
      </c>
      <c r="D893" s="524" t="s">
        <v>1320</v>
      </c>
    </row>
    <row r="894" spans="3:4">
      <c r="C894" s="445" t="s">
        <v>430</v>
      </c>
      <c r="D894" s="524" t="s">
        <v>1321</v>
      </c>
    </row>
    <row r="895" spans="3:4">
      <c r="C895" s="445" t="s">
        <v>430</v>
      </c>
      <c r="D895" s="524" t="s">
        <v>1322</v>
      </c>
    </row>
    <row r="896" spans="3:4">
      <c r="C896" s="445" t="s">
        <v>430</v>
      </c>
      <c r="D896" s="524" t="s">
        <v>1323</v>
      </c>
    </row>
    <row r="897" spans="3:4">
      <c r="C897" s="445" t="s">
        <v>430</v>
      </c>
      <c r="D897" s="524" t="s">
        <v>1324</v>
      </c>
    </row>
    <row r="898" spans="3:4">
      <c r="C898" s="445" t="s">
        <v>430</v>
      </c>
      <c r="D898" s="524" t="s">
        <v>1325</v>
      </c>
    </row>
    <row r="899" spans="3:4">
      <c r="C899" s="445" t="s">
        <v>430</v>
      </c>
      <c r="D899" s="524" t="s">
        <v>1326</v>
      </c>
    </row>
    <row r="900" spans="3:4">
      <c r="C900" s="445" t="s">
        <v>430</v>
      </c>
      <c r="D900" s="524" t="s">
        <v>1327</v>
      </c>
    </row>
    <row r="901" spans="3:4">
      <c r="C901" s="445" t="s">
        <v>430</v>
      </c>
      <c r="D901" s="524" t="s">
        <v>1328</v>
      </c>
    </row>
    <row r="902" spans="3:4">
      <c r="C902" s="445" t="s">
        <v>430</v>
      </c>
      <c r="D902" s="524" t="s">
        <v>601</v>
      </c>
    </row>
    <row r="903" spans="3:4">
      <c r="C903" s="445" t="s">
        <v>430</v>
      </c>
      <c r="D903" s="524" t="s">
        <v>1329</v>
      </c>
    </row>
    <row r="904" spans="3:4">
      <c r="C904" s="445" t="s">
        <v>430</v>
      </c>
      <c r="D904" s="524" t="s">
        <v>1330</v>
      </c>
    </row>
    <row r="905" spans="3:4">
      <c r="C905" s="445" t="s">
        <v>430</v>
      </c>
      <c r="D905" s="524" t="s">
        <v>1331</v>
      </c>
    </row>
    <row r="906" spans="3:4">
      <c r="C906" s="445" t="s">
        <v>430</v>
      </c>
      <c r="D906" s="524" t="s">
        <v>1332</v>
      </c>
    </row>
    <row r="907" spans="3:4">
      <c r="C907" s="445" t="s">
        <v>430</v>
      </c>
      <c r="D907" s="524" t="s">
        <v>1333</v>
      </c>
    </row>
    <row r="908" spans="3:4">
      <c r="C908" s="445" t="s">
        <v>430</v>
      </c>
      <c r="D908" s="524" t="s">
        <v>940</v>
      </c>
    </row>
    <row r="909" spans="3:4">
      <c r="C909" s="445" t="s">
        <v>430</v>
      </c>
      <c r="D909" s="524" t="s">
        <v>1334</v>
      </c>
    </row>
    <row r="910" spans="3:4">
      <c r="C910" s="445" t="s">
        <v>430</v>
      </c>
      <c r="D910" s="524" t="s">
        <v>1335</v>
      </c>
    </row>
    <row r="911" spans="3:4">
      <c r="C911" s="445" t="s">
        <v>430</v>
      </c>
      <c r="D911" s="524" t="s">
        <v>1336</v>
      </c>
    </row>
    <row r="912" spans="3:4">
      <c r="C912" s="445" t="s">
        <v>430</v>
      </c>
      <c r="D912" s="524" t="s">
        <v>1337</v>
      </c>
    </row>
    <row r="913" spans="3:4">
      <c r="C913" s="445" t="s">
        <v>430</v>
      </c>
      <c r="D913" s="524" t="s">
        <v>1338</v>
      </c>
    </row>
    <row r="914" spans="3:4">
      <c r="C914" s="445" t="s">
        <v>430</v>
      </c>
      <c r="D914" s="524" t="s">
        <v>1339</v>
      </c>
    </row>
    <row r="915" spans="3:4">
      <c r="C915" s="445" t="s">
        <v>430</v>
      </c>
      <c r="D915" s="524" t="s">
        <v>1340</v>
      </c>
    </row>
    <row r="916" spans="3:4">
      <c r="C916" s="445" t="s">
        <v>432</v>
      </c>
      <c r="D916" s="524" t="s">
        <v>1341</v>
      </c>
    </row>
    <row r="917" spans="3:4">
      <c r="C917" s="445" t="s">
        <v>432</v>
      </c>
      <c r="D917" s="524" t="s">
        <v>1342</v>
      </c>
    </row>
    <row r="918" spans="3:4">
      <c r="C918" s="445" t="s">
        <v>432</v>
      </c>
      <c r="D918" s="524" t="s">
        <v>1343</v>
      </c>
    </row>
    <row r="919" spans="3:4">
      <c r="C919" s="445" t="s">
        <v>432</v>
      </c>
      <c r="D919" s="524" t="s">
        <v>1344</v>
      </c>
    </row>
    <row r="920" spans="3:4">
      <c r="C920" s="445" t="s">
        <v>432</v>
      </c>
      <c r="D920" s="524" t="s">
        <v>1345</v>
      </c>
    </row>
    <row r="921" spans="3:4">
      <c r="C921" s="445" t="s">
        <v>432</v>
      </c>
      <c r="D921" s="524" t="s">
        <v>1346</v>
      </c>
    </row>
    <row r="922" spans="3:4">
      <c r="C922" s="445" t="s">
        <v>432</v>
      </c>
      <c r="D922" s="524" t="s">
        <v>1347</v>
      </c>
    </row>
    <row r="923" spans="3:4">
      <c r="C923" s="445" t="s">
        <v>432</v>
      </c>
      <c r="D923" s="524" t="s">
        <v>1348</v>
      </c>
    </row>
    <row r="924" spans="3:4">
      <c r="C924" s="445" t="s">
        <v>432</v>
      </c>
      <c r="D924" s="524" t="s">
        <v>1349</v>
      </c>
    </row>
    <row r="925" spans="3:4">
      <c r="C925" s="445" t="s">
        <v>432</v>
      </c>
      <c r="D925" s="524" t="s">
        <v>1350</v>
      </c>
    </row>
    <row r="926" spans="3:4">
      <c r="C926" s="445" t="s">
        <v>432</v>
      </c>
      <c r="D926" s="524" t="s">
        <v>1351</v>
      </c>
    </row>
    <row r="927" spans="3:4">
      <c r="C927" s="445" t="s">
        <v>432</v>
      </c>
      <c r="D927" s="524" t="s">
        <v>1352</v>
      </c>
    </row>
    <row r="928" spans="3:4">
      <c r="C928" s="445" t="s">
        <v>432</v>
      </c>
      <c r="D928" s="524" t="s">
        <v>1353</v>
      </c>
    </row>
    <row r="929" spans="3:4">
      <c r="C929" s="445" t="s">
        <v>432</v>
      </c>
      <c r="D929" s="524" t="s">
        <v>1354</v>
      </c>
    </row>
    <row r="930" spans="3:4">
      <c r="C930" s="445" t="s">
        <v>432</v>
      </c>
      <c r="D930" s="524" t="s">
        <v>1355</v>
      </c>
    </row>
    <row r="931" spans="3:4">
      <c r="C931" s="445" t="s">
        <v>432</v>
      </c>
      <c r="D931" s="524" t="s">
        <v>1356</v>
      </c>
    </row>
    <row r="932" spans="3:4">
      <c r="C932" s="445" t="s">
        <v>432</v>
      </c>
      <c r="D932" s="524" t="s">
        <v>1357</v>
      </c>
    </row>
    <row r="933" spans="3:4">
      <c r="C933" s="445" t="s">
        <v>432</v>
      </c>
      <c r="D933" s="524" t="s">
        <v>1358</v>
      </c>
    </row>
    <row r="934" spans="3:4">
      <c r="C934" s="445" t="s">
        <v>432</v>
      </c>
      <c r="D934" s="524" t="s">
        <v>1359</v>
      </c>
    </row>
    <row r="935" spans="3:4">
      <c r="C935" s="445" t="s">
        <v>432</v>
      </c>
      <c r="D935" s="524" t="s">
        <v>1360</v>
      </c>
    </row>
    <row r="936" spans="3:4">
      <c r="C936" s="445" t="s">
        <v>432</v>
      </c>
      <c r="D936" s="524" t="s">
        <v>1361</v>
      </c>
    </row>
    <row r="937" spans="3:4">
      <c r="C937" s="445" t="s">
        <v>432</v>
      </c>
      <c r="D937" s="524" t="s">
        <v>1362</v>
      </c>
    </row>
    <row r="938" spans="3:4">
      <c r="C938" s="445" t="s">
        <v>432</v>
      </c>
      <c r="D938" s="524" t="s">
        <v>1363</v>
      </c>
    </row>
    <row r="939" spans="3:4">
      <c r="C939" s="445" t="s">
        <v>432</v>
      </c>
      <c r="D939" s="524" t="s">
        <v>1364</v>
      </c>
    </row>
    <row r="940" spans="3:4">
      <c r="C940" s="445" t="s">
        <v>432</v>
      </c>
      <c r="D940" s="524" t="s">
        <v>1365</v>
      </c>
    </row>
    <row r="941" spans="3:4">
      <c r="C941" s="445" t="s">
        <v>432</v>
      </c>
      <c r="D941" s="524" t="s">
        <v>1366</v>
      </c>
    </row>
    <row r="942" spans="3:4">
      <c r="C942" s="445" t="s">
        <v>432</v>
      </c>
      <c r="D942" s="524" t="s">
        <v>1367</v>
      </c>
    </row>
    <row r="943" spans="3:4">
      <c r="C943" s="445" t="s">
        <v>432</v>
      </c>
      <c r="D943" s="524" t="s">
        <v>1368</v>
      </c>
    </row>
    <row r="944" spans="3:4">
      <c r="C944" s="445" t="s">
        <v>432</v>
      </c>
      <c r="D944" s="524" t="s">
        <v>1369</v>
      </c>
    </row>
    <row r="945" spans="3:4">
      <c r="C945" s="445" t="s">
        <v>432</v>
      </c>
      <c r="D945" s="524" t="s">
        <v>1370</v>
      </c>
    </row>
    <row r="946" spans="3:4">
      <c r="C946" s="445" t="s">
        <v>432</v>
      </c>
      <c r="D946" s="524" t="s">
        <v>1371</v>
      </c>
    </row>
    <row r="947" spans="3:4">
      <c r="C947" s="445" t="s">
        <v>432</v>
      </c>
      <c r="D947" s="524" t="s">
        <v>601</v>
      </c>
    </row>
    <row r="948" spans="3:4">
      <c r="C948" s="445" t="s">
        <v>432</v>
      </c>
      <c r="D948" s="524" t="s">
        <v>1372</v>
      </c>
    </row>
    <row r="949" spans="3:4">
      <c r="C949" s="445" t="s">
        <v>432</v>
      </c>
      <c r="D949" s="524" t="s">
        <v>1373</v>
      </c>
    </row>
    <row r="950" spans="3:4">
      <c r="C950" s="445" t="s">
        <v>432</v>
      </c>
      <c r="D950" s="524" t="s">
        <v>1374</v>
      </c>
    </row>
    <row r="951" spans="3:4">
      <c r="C951" s="445" t="s">
        <v>432</v>
      </c>
      <c r="D951" s="524" t="s">
        <v>1375</v>
      </c>
    </row>
    <row r="952" spans="3:4">
      <c r="C952" s="445" t="s">
        <v>432</v>
      </c>
      <c r="D952" s="524" t="s">
        <v>1376</v>
      </c>
    </row>
    <row r="953" spans="3:4">
      <c r="C953" s="445" t="s">
        <v>432</v>
      </c>
      <c r="D953" s="524" t="s">
        <v>1377</v>
      </c>
    </row>
    <row r="954" spans="3:4">
      <c r="C954" s="445" t="s">
        <v>432</v>
      </c>
      <c r="D954" s="524" t="s">
        <v>1378</v>
      </c>
    </row>
    <row r="955" spans="3:4">
      <c r="C955" s="445" t="s">
        <v>432</v>
      </c>
      <c r="D955" s="524" t="s">
        <v>1379</v>
      </c>
    </row>
    <row r="956" spans="3:4">
      <c r="C956" s="445" t="s">
        <v>432</v>
      </c>
      <c r="D956" s="524" t="s">
        <v>1380</v>
      </c>
    </row>
    <row r="957" spans="3:4">
      <c r="C957" s="445" t="s">
        <v>432</v>
      </c>
      <c r="D957" s="524" t="s">
        <v>1381</v>
      </c>
    </row>
    <row r="958" spans="3:4">
      <c r="C958" s="445" t="s">
        <v>434</v>
      </c>
      <c r="D958" s="524" t="s">
        <v>1382</v>
      </c>
    </row>
    <row r="959" spans="3:4">
      <c r="C959" s="445" t="s">
        <v>434</v>
      </c>
      <c r="D959" s="524" t="s">
        <v>1383</v>
      </c>
    </row>
    <row r="960" spans="3:4">
      <c r="C960" s="445" t="s">
        <v>434</v>
      </c>
      <c r="D960" s="524" t="s">
        <v>1384</v>
      </c>
    </row>
    <row r="961" spans="3:4">
      <c r="C961" s="445" t="s">
        <v>434</v>
      </c>
      <c r="D961" s="524" t="s">
        <v>1385</v>
      </c>
    </row>
    <row r="962" spans="3:4">
      <c r="C962" s="445" t="s">
        <v>434</v>
      </c>
      <c r="D962" s="524" t="s">
        <v>1386</v>
      </c>
    </row>
    <row r="963" spans="3:4">
      <c r="C963" s="445" t="s">
        <v>434</v>
      </c>
      <c r="D963" s="524" t="s">
        <v>1387</v>
      </c>
    </row>
    <row r="964" spans="3:4">
      <c r="C964" s="445" t="s">
        <v>434</v>
      </c>
      <c r="D964" s="524" t="s">
        <v>1388</v>
      </c>
    </row>
    <row r="965" spans="3:4">
      <c r="C965" s="445" t="s">
        <v>434</v>
      </c>
      <c r="D965" s="524" t="s">
        <v>1389</v>
      </c>
    </row>
    <row r="966" spans="3:4">
      <c r="C966" s="445" t="s">
        <v>434</v>
      </c>
      <c r="D966" s="524" t="s">
        <v>1390</v>
      </c>
    </row>
    <row r="967" spans="3:4">
      <c r="C967" s="445" t="s">
        <v>434</v>
      </c>
      <c r="D967" s="524" t="s">
        <v>1391</v>
      </c>
    </row>
    <row r="968" spans="3:4">
      <c r="C968" s="445" t="s">
        <v>434</v>
      </c>
      <c r="D968" s="524" t="s">
        <v>1392</v>
      </c>
    </row>
    <row r="969" spans="3:4">
      <c r="C969" s="445" t="s">
        <v>434</v>
      </c>
      <c r="D969" s="524" t="s">
        <v>1393</v>
      </c>
    </row>
    <row r="970" spans="3:4">
      <c r="C970" s="445" t="s">
        <v>434</v>
      </c>
      <c r="D970" s="524" t="s">
        <v>1394</v>
      </c>
    </row>
    <row r="971" spans="3:4">
      <c r="C971" s="445" t="s">
        <v>434</v>
      </c>
      <c r="D971" s="524" t="s">
        <v>1395</v>
      </c>
    </row>
    <row r="972" spans="3:4">
      <c r="C972" s="445" t="s">
        <v>434</v>
      </c>
      <c r="D972" s="524" t="s">
        <v>1396</v>
      </c>
    </row>
    <row r="973" spans="3:4">
      <c r="C973" s="445" t="s">
        <v>434</v>
      </c>
      <c r="D973" s="524" t="s">
        <v>1397</v>
      </c>
    </row>
    <row r="974" spans="3:4">
      <c r="C974" s="445" t="s">
        <v>434</v>
      </c>
      <c r="D974" s="524" t="s">
        <v>1398</v>
      </c>
    </row>
    <row r="975" spans="3:4">
      <c r="C975" s="445" t="s">
        <v>434</v>
      </c>
      <c r="D975" s="524" t="s">
        <v>1399</v>
      </c>
    </row>
    <row r="976" spans="3:4">
      <c r="C976" s="445" t="s">
        <v>434</v>
      </c>
      <c r="D976" s="524" t="s">
        <v>1400</v>
      </c>
    </row>
    <row r="977" spans="3:4">
      <c r="C977" s="445" t="s">
        <v>434</v>
      </c>
      <c r="D977" s="524" t="s">
        <v>1401</v>
      </c>
    </row>
    <row r="978" spans="3:4">
      <c r="C978" s="445" t="s">
        <v>434</v>
      </c>
      <c r="D978" s="524" t="s">
        <v>1402</v>
      </c>
    </row>
    <row r="979" spans="3:4">
      <c r="C979" s="445" t="s">
        <v>434</v>
      </c>
      <c r="D979" s="524" t="s">
        <v>1403</v>
      </c>
    </row>
    <row r="980" spans="3:4">
      <c r="C980" s="445" t="s">
        <v>434</v>
      </c>
      <c r="D980" s="524" t="s">
        <v>1404</v>
      </c>
    </row>
    <row r="981" spans="3:4">
      <c r="C981" s="445" t="s">
        <v>434</v>
      </c>
      <c r="D981" s="524" t="s">
        <v>1405</v>
      </c>
    </row>
    <row r="982" spans="3:4">
      <c r="C982" s="445" t="s">
        <v>434</v>
      </c>
      <c r="D982" s="524" t="s">
        <v>1406</v>
      </c>
    </row>
    <row r="983" spans="3:4">
      <c r="C983" s="445" t="s">
        <v>434</v>
      </c>
      <c r="D983" s="524" t="s">
        <v>1407</v>
      </c>
    </row>
    <row r="984" spans="3:4">
      <c r="C984" s="445" t="s">
        <v>434</v>
      </c>
      <c r="D984" s="524" t="s">
        <v>1408</v>
      </c>
    </row>
    <row r="985" spans="3:4">
      <c r="C985" s="445" t="s">
        <v>434</v>
      </c>
      <c r="D985" s="524" t="s">
        <v>1409</v>
      </c>
    </row>
    <row r="986" spans="3:4">
      <c r="C986" s="445" t="s">
        <v>434</v>
      </c>
      <c r="D986" s="524" t="s">
        <v>1410</v>
      </c>
    </row>
    <row r="987" spans="3:4">
      <c r="C987" s="445" t="s">
        <v>434</v>
      </c>
      <c r="D987" s="524" t="s">
        <v>594</v>
      </c>
    </row>
    <row r="988" spans="3:4">
      <c r="C988" s="445" t="s">
        <v>434</v>
      </c>
      <c r="D988" s="524" t="s">
        <v>1411</v>
      </c>
    </row>
    <row r="989" spans="3:4">
      <c r="C989" s="445" t="s">
        <v>434</v>
      </c>
      <c r="D989" s="524" t="s">
        <v>1412</v>
      </c>
    </row>
    <row r="990" spans="3:4">
      <c r="C990" s="445" t="s">
        <v>434</v>
      </c>
      <c r="D990" s="524" t="s">
        <v>1413</v>
      </c>
    </row>
    <row r="991" spans="3:4">
      <c r="C991" s="445" t="s">
        <v>434</v>
      </c>
      <c r="D991" s="524" t="s">
        <v>1414</v>
      </c>
    </row>
    <row r="992" spans="3:4">
      <c r="C992" s="445" t="s">
        <v>434</v>
      </c>
      <c r="D992" s="524" t="s">
        <v>479</v>
      </c>
    </row>
    <row r="993" spans="3:4">
      <c r="C993" s="445" t="s">
        <v>436</v>
      </c>
      <c r="D993" s="524" t="s">
        <v>1415</v>
      </c>
    </row>
    <row r="994" spans="3:4">
      <c r="C994" s="445" t="s">
        <v>436</v>
      </c>
      <c r="D994" s="524" t="s">
        <v>1416</v>
      </c>
    </row>
    <row r="995" spans="3:4">
      <c r="C995" s="445" t="s">
        <v>436</v>
      </c>
      <c r="D995" s="524" t="s">
        <v>1417</v>
      </c>
    </row>
    <row r="996" spans="3:4">
      <c r="C996" s="445" t="s">
        <v>436</v>
      </c>
      <c r="D996" s="524" t="s">
        <v>1418</v>
      </c>
    </row>
    <row r="997" spans="3:4">
      <c r="C997" s="445" t="s">
        <v>436</v>
      </c>
      <c r="D997" s="524" t="s">
        <v>1419</v>
      </c>
    </row>
    <row r="998" spans="3:4">
      <c r="C998" s="445" t="s">
        <v>436</v>
      </c>
      <c r="D998" s="524" t="s">
        <v>1420</v>
      </c>
    </row>
    <row r="999" spans="3:4">
      <c r="C999" s="445" t="s">
        <v>436</v>
      </c>
      <c r="D999" s="524" t="s">
        <v>1421</v>
      </c>
    </row>
    <row r="1000" spans="3:4">
      <c r="C1000" s="445" t="s">
        <v>436</v>
      </c>
      <c r="D1000" s="524" t="s">
        <v>1422</v>
      </c>
    </row>
    <row r="1001" spans="3:4">
      <c r="C1001" s="445" t="s">
        <v>436</v>
      </c>
      <c r="D1001" s="524" t="s">
        <v>1423</v>
      </c>
    </row>
    <row r="1002" spans="3:4">
      <c r="C1002" s="445" t="s">
        <v>436</v>
      </c>
      <c r="D1002" s="524" t="s">
        <v>1424</v>
      </c>
    </row>
    <row r="1003" spans="3:4">
      <c r="C1003" s="445" t="s">
        <v>436</v>
      </c>
      <c r="D1003" s="524" t="s">
        <v>1425</v>
      </c>
    </row>
    <row r="1004" spans="3:4">
      <c r="C1004" s="445" t="s">
        <v>436</v>
      </c>
      <c r="D1004" s="524" t="s">
        <v>1426</v>
      </c>
    </row>
    <row r="1005" spans="3:4">
      <c r="C1005" s="445" t="s">
        <v>436</v>
      </c>
      <c r="D1005" s="524" t="s">
        <v>1427</v>
      </c>
    </row>
    <row r="1006" spans="3:4">
      <c r="C1006" s="445" t="s">
        <v>436</v>
      </c>
      <c r="D1006" s="524" t="s">
        <v>1428</v>
      </c>
    </row>
    <row r="1007" spans="3:4">
      <c r="C1007" s="445" t="s">
        <v>436</v>
      </c>
      <c r="D1007" s="524" t="s">
        <v>1429</v>
      </c>
    </row>
    <row r="1008" spans="3:4">
      <c r="C1008" s="445" t="s">
        <v>436</v>
      </c>
      <c r="D1008" s="524" t="s">
        <v>1430</v>
      </c>
    </row>
    <row r="1009" spans="3:4">
      <c r="C1009" s="445" t="s">
        <v>436</v>
      </c>
      <c r="D1009" s="524" t="s">
        <v>1431</v>
      </c>
    </row>
    <row r="1010" spans="3:4">
      <c r="C1010" s="445" t="s">
        <v>436</v>
      </c>
      <c r="D1010" s="524" t="s">
        <v>1432</v>
      </c>
    </row>
    <row r="1011" spans="3:4">
      <c r="C1011" s="445" t="s">
        <v>436</v>
      </c>
      <c r="D1011" s="524" t="s">
        <v>1433</v>
      </c>
    </row>
    <row r="1012" spans="3:4">
      <c r="C1012" s="445" t="s">
        <v>436</v>
      </c>
      <c r="D1012" s="524" t="s">
        <v>1434</v>
      </c>
    </row>
    <row r="1013" spans="3:4">
      <c r="C1013" s="445" t="s">
        <v>436</v>
      </c>
      <c r="D1013" s="524" t="s">
        <v>1435</v>
      </c>
    </row>
    <row r="1014" spans="3:4">
      <c r="C1014" s="445" t="s">
        <v>436</v>
      </c>
      <c r="D1014" s="524" t="s">
        <v>1436</v>
      </c>
    </row>
    <row r="1015" spans="3:4">
      <c r="C1015" s="445" t="s">
        <v>436</v>
      </c>
      <c r="D1015" s="524" t="s">
        <v>1437</v>
      </c>
    </row>
    <row r="1016" spans="3:4">
      <c r="C1016" s="445" t="s">
        <v>436</v>
      </c>
      <c r="D1016" s="524" t="s">
        <v>1438</v>
      </c>
    </row>
    <row r="1017" spans="3:4">
      <c r="C1017" s="445" t="s">
        <v>436</v>
      </c>
      <c r="D1017" s="524" t="s">
        <v>1439</v>
      </c>
    </row>
    <row r="1018" spans="3:4">
      <c r="C1018" s="445" t="s">
        <v>436</v>
      </c>
      <c r="D1018" s="524" t="s">
        <v>1440</v>
      </c>
    </row>
    <row r="1019" spans="3:4">
      <c r="C1019" s="445" t="s">
        <v>436</v>
      </c>
      <c r="D1019" s="524" t="s">
        <v>1441</v>
      </c>
    </row>
    <row r="1020" spans="3:4">
      <c r="C1020" s="445" t="s">
        <v>436</v>
      </c>
      <c r="D1020" s="524" t="s">
        <v>1442</v>
      </c>
    </row>
    <row r="1021" spans="3:4">
      <c r="C1021" s="445" t="s">
        <v>436</v>
      </c>
      <c r="D1021" s="524" t="s">
        <v>1443</v>
      </c>
    </row>
    <row r="1022" spans="3:4">
      <c r="C1022" s="445" t="s">
        <v>436</v>
      </c>
      <c r="D1022" s="524" t="s">
        <v>1444</v>
      </c>
    </row>
    <row r="1023" spans="3:4">
      <c r="C1023" s="445" t="s">
        <v>436</v>
      </c>
      <c r="D1023" s="524" t="s">
        <v>1445</v>
      </c>
    </row>
    <row r="1024" spans="3:4">
      <c r="C1024" s="445" t="s">
        <v>436</v>
      </c>
      <c r="D1024" s="524" t="s">
        <v>1446</v>
      </c>
    </row>
    <row r="1025" spans="3:4">
      <c r="C1025" s="445" t="s">
        <v>436</v>
      </c>
      <c r="D1025" s="524" t="s">
        <v>1447</v>
      </c>
    </row>
    <row r="1026" spans="3:4">
      <c r="C1026" s="445" t="s">
        <v>436</v>
      </c>
      <c r="D1026" s="524" t="s">
        <v>1448</v>
      </c>
    </row>
    <row r="1027" spans="3:4">
      <c r="C1027" s="445" t="s">
        <v>436</v>
      </c>
      <c r="D1027" s="524" t="s">
        <v>1449</v>
      </c>
    </row>
    <row r="1028" spans="3:4">
      <c r="C1028" s="445" t="s">
        <v>436</v>
      </c>
      <c r="D1028" s="524" t="s">
        <v>1450</v>
      </c>
    </row>
    <row r="1029" spans="3:4">
      <c r="C1029" s="445" t="s">
        <v>436</v>
      </c>
      <c r="D1029" s="524" t="s">
        <v>1451</v>
      </c>
    </row>
    <row r="1030" spans="3:4">
      <c r="C1030" s="445" t="s">
        <v>436</v>
      </c>
      <c r="D1030" s="524" t="s">
        <v>1452</v>
      </c>
    </row>
    <row r="1031" spans="3:4">
      <c r="C1031" s="445" t="s">
        <v>436</v>
      </c>
      <c r="D1031" s="524" t="s">
        <v>1453</v>
      </c>
    </row>
    <row r="1032" spans="3:4">
      <c r="C1032" s="445" t="s">
        <v>436</v>
      </c>
      <c r="D1032" s="524" t="s">
        <v>1454</v>
      </c>
    </row>
    <row r="1033" spans="3:4">
      <c r="C1033" s="445" t="s">
        <v>436</v>
      </c>
      <c r="D1033" s="524" t="s">
        <v>1455</v>
      </c>
    </row>
    <row r="1034" spans="3:4">
      <c r="C1034" s="445" t="s">
        <v>436</v>
      </c>
      <c r="D1034" s="524" t="s">
        <v>1456</v>
      </c>
    </row>
    <row r="1035" spans="3:4">
      <c r="C1035" s="445" t="s">
        <v>436</v>
      </c>
      <c r="D1035" s="524" t="s">
        <v>1457</v>
      </c>
    </row>
    <row r="1036" spans="3:4">
      <c r="C1036" s="445" t="s">
        <v>436</v>
      </c>
      <c r="D1036" s="524" t="s">
        <v>1458</v>
      </c>
    </row>
    <row r="1037" spans="3:4">
      <c r="C1037" s="445" t="s">
        <v>436</v>
      </c>
      <c r="D1037" s="524" t="s">
        <v>1459</v>
      </c>
    </row>
    <row r="1038" spans="3:4">
      <c r="C1038" s="445" t="s">
        <v>436</v>
      </c>
      <c r="D1038" s="524" t="s">
        <v>1460</v>
      </c>
    </row>
    <row r="1039" spans="3:4">
      <c r="C1039" s="445" t="s">
        <v>436</v>
      </c>
      <c r="D1039" s="524" t="s">
        <v>1461</v>
      </c>
    </row>
    <row r="1040" spans="3:4">
      <c r="C1040" s="445" t="s">
        <v>436</v>
      </c>
      <c r="D1040" s="524" t="s">
        <v>1462</v>
      </c>
    </row>
    <row r="1041" spans="3:4">
      <c r="C1041" s="445" t="s">
        <v>436</v>
      </c>
      <c r="D1041" s="524" t="s">
        <v>1237</v>
      </c>
    </row>
    <row r="1042" spans="3:4">
      <c r="C1042" s="445" t="s">
        <v>436</v>
      </c>
      <c r="D1042" s="524" t="s">
        <v>1463</v>
      </c>
    </row>
    <row r="1043" spans="3:4">
      <c r="C1043" s="445" t="s">
        <v>436</v>
      </c>
      <c r="D1043" s="524" t="s">
        <v>1464</v>
      </c>
    </row>
    <row r="1044" spans="3:4">
      <c r="C1044" s="445" t="s">
        <v>436</v>
      </c>
      <c r="D1044" s="524" t="s">
        <v>1465</v>
      </c>
    </row>
    <row r="1045" spans="3:4">
      <c r="C1045" s="445" t="s">
        <v>436</v>
      </c>
      <c r="D1045" s="524" t="s">
        <v>1466</v>
      </c>
    </row>
    <row r="1046" spans="3:4">
      <c r="C1046" s="445" t="s">
        <v>436</v>
      </c>
      <c r="D1046" s="524" t="s">
        <v>1467</v>
      </c>
    </row>
    <row r="1047" spans="3:4">
      <c r="C1047" s="445" t="s">
        <v>438</v>
      </c>
      <c r="D1047" s="524" t="s">
        <v>1468</v>
      </c>
    </row>
    <row r="1048" spans="3:4">
      <c r="C1048" s="445" t="s">
        <v>438</v>
      </c>
      <c r="D1048" s="524" t="s">
        <v>1469</v>
      </c>
    </row>
    <row r="1049" spans="3:4">
      <c r="C1049" s="445" t="s">
        <v>438</v>
      </c>
      <c r="D1049" s="524" t="s">
        <v>1470</v>
      </c>
    </row>
    <row r="1050" spans="3:4">
      <c r="C1050" s="445" t="s">
        <v>438</v>
      </c>
      <c r="D1050" s="524" t="s">
        <v>1471</v>
      </c>
    </row>
    <row r="1051" spans="3:4">
      <c r="C1051" s="445" t="s">
        <v>438</v>
      </c>
      <c r="D1051" s="524" t="s">
        <v>1472</v>
      </c>
    </row>
    <row r="1052" spans="3:4">
      <c r="C1052" s="445" t="s">
        <v>438</v>
      </c>
      <c r="D1052" s="524" t="s">
        <v>1473</v>
      </c>
    </row>
    <row r="1053" spans="3:4">
      <c r="C1053" s="445" t="s">
        <v>438</v>
      </c>
      <c r="D1053" s="524" t="s">
        <v>1474</v>
      </c>
    </row>
    <row r="1054" spans="3:4">
      <c r="C1054" s="445" t="s">
        <v>438</v>
      </c>
      <c r="D1054" s="524" t="s">
        <v>1475</v>
      </c>
    </row>
    <row r="1055" spans="3:4">
      <c r="C1055" s="445" t="s">
        <v>438</v>
      </c>
      <c r="D1055" s="524" t="s">
        <v>1476</v>
      </c>
    </row>
    <row r="1056" spans="3:4">
      <c r="C1056" s="445" t="s">
        <v>438</v>
      </c>
      <c r="D1056" s="524" t="s">
        <v>1477</v>
      </c>
    </row>
    <row r="1057" spans="3:4">
      <c r="C1057" s="445" t="s">
        <v>438</v>
      </c>
      <c r="D1057" s="524" t="s">
        <v>1478</v>
      </c>
    </row>
    <row r="1058" spans="3:4">
      <c r="C1058" s="445" t="s">
        <v>438</v>
      </c>
      <c r="D1058" s="524" t="s">
        <v>1479</v>
      </c>
    </row>
    <row r="1059" spans="3:4">
      <c r="C1059" s="445" t="s">
        <v>438</v>
      </c>
      <c r="D1059" s="524" t="s">
        <v>1480</v>
      </c>
    </row>
    <row r="1060" spans="3:4">
      <c r="C1060" s="445" t="s">
        <v>438</v>
      </c>
      <c r="D1060" s="524" t="s">
        <v>1481</v>
      </c>
    </row>
    <row r="1061" spans="3:4">
      <c r="C1061" s="445" t="s">
        <v>438</v>
      </c>
      <c r="D1061" s="524" t="s">
        <v>1482</v>
      </c>
    </row>
    <row r="1062" spans="3:4">
      <c r="C1062" s="445" t="s">
        <v>438</v>
      </c>
      <c r="D1062" s="524" t="s">
        <v>1483</v>
      </c>
    </row>
    <row r="1063" spans="3:4">
      <c r="C1063" s="445" t="s">
        <v>438</v>
      </c>
      <c r="D1063" s="524" t="s">
        <v>1484</v>
      </c>
    </row>
    <row r="1064" spans="3:4">
      <c r="C1064" s="445" t="s">
        <v>438</v>
      </c>
      <c r="D1064" s="524" t="s">
        <v>773</v>
      </c>
    </row>
    <row r="1065" spans="3:4">
      <c r="C1065" s="445" t="s">
        <v>438</v>
      </c>
      <c r="D1065" s="524" t="s">
        <v>1485</v>
      </c>
    </row>
    <row r="1066" spans="3:4">
      <c r="C1066" s="445" t="s">
        <v>438</v>
      </c>
      <c r="D1066" s="524" t="s">
        <v>1486</v>
      </c>
    </row>
    <row r="1067" spans="3:4">
      <c r="C1067" s="445" t="s">
        <v>438</v>
      </c>
      <c r="D1067" s="524" t="s">
        <v>947</v>
      </c>
    </row>
    <row r="1068" spans="3:4">
      <c r="C1068" s="445" t="s">
        <v>438</v>
      </c>
      <c r="D1068" s="524" t="s">
        <v>1487</v>
      </c>
    </row>
    <row r="1069" spans="3:4">
      <c r="C1069" s="445" t="s">
        <v>438</v>
      </c>
      <c r="D1069" s="524" t="s">
        <v>1488</v>
      </c>
    </row>
    <row r="1070" spans="3:4">
      <c r="C1070" s="445" t="s">
        <v>438</v>
      </c>
      <c r="D1070" s="524" t="s">
        <v>1489</v>
      </c>
    </row>
    <row r="1071" spans="3:4">
      <c r="C1071" s="445" t="s">
        <v>438</v>
      </c>
      <c r="D1071" s="524" t="s">
        <v>1490</v>
      </c>
    </row>
    <row r="1072" spans="3:4">
      <c r="C1072" s="445" t="s">
        <v>438</v>
      </c>
      <c r="D1072" s="524" t="s">
        <v>1491</v>
      </c>
    </row>
    <row r="1073" spans="3:4">
      <c r="C1073" s="445" t="s">
        <v>438</v>
      </c>
      <c r="D1073" s="524" t="s">
        <v>1492</v>
      </c>
    </row>
    <row r="1074" spans="3:4">
      <c r="C1074" s="445" t="s">
        <v>438</v>
      </c>
      <c r="D1074" s="524" t="s">
        <v>1493</v>
      </c>
    </row>
    <row r="1075" spans="3:4">
      <c r="C1075" s="445" t="s">
        <v>438</v>
      </c>
      <c r="D1075" s="524" t="s">
        <v>1494</v>
      </c>
    </row>
    <row r="1076" spans="3:4">
      <c r="C1076" s="445" t="s">
        <v>440</v>
      </c>
      <c r="D1076" s="524" t="s">
        <v>1495</v>
      </c>
    </row>
    <row r="1077" spans="3:4">
      <c r="C1077" s="445" t="s">
        <v>440</v>
      </c>
      <c r="D1077" s="524" t="s">
        <v>1496</v>
      </c>
    </row>
    <row r="1078" spans="3:4">
      <c r="C1078" s="445" t="s">
        <v>440</v>
      </c>
      <c r="D1078" s="524" t="s">
        <v>1497</v>
      </c>
    </row>
    <row r="1079" spans="3:4">
      <c r="C1079" s="445" t="s">
        <v>440</v>
      </c>
      <c r="D1079" s="524" t="s">
        <v>1498</v>
      </c>
    </row>
    <row r="1080" spans="3:4">
      <c r="C1080" s="445" t="s">
        <v>440</v>
      </c>
      <c r="D1080" s="524" t="s">
        <v>1499</v>
      </c>
    </row>
    <row r="1081" spans="3:4">
      <c r="C1081" s="445" t="s">
        <v>440</v>
      </c>
      <c r="D1081" s="524" t="s">
        <v>1500</v>
      </c>
    </row>
    <row r="1082" spans="3:4">
      <c r="C1082" s="445" t="s">
        <v>440</v>
      </c>
      <c r="D1082" s="524" t="s">
        <v>1501</v>
      </c>
    </row>
    <row r="1083" spans="3:4">
      <c r="C1083" s="445" t="s">
        <v>440</v>
      </c>
      <c r="D1083" s="524" t="s">
        <v>1502</v>
      </c>
    </row>
    <row r="1084" spans="3:4">
      <c r="C1084" s="445" t="s">
        <v>440</v>
      </c>
      <c r="D1084" s="524" t="s">
        <v>1503</v>
      </c>
    </row>
    <row r="1085" spans="3:4">
      <c r="C1085" s="445" t="s">
        <v>440</v>
      </c>
      <c r="D1085" s="524" t="s">
        <v>1504</v>
      </c>
    </row>
    <row r="1086" spans="3:4">
      <c r="C1086" s="445" t="s">
        <v>440</v>
      </c>
      <c r="D1086" s="524" t="s">
        <v>1505</v>
      </c>
    </row>
    <row r="1087" spans="3:4">
      <c r="C1087" s="445" t="s">
        <v>440</v>
      </c>
      <c r="D1087" s="524" t="s">
        <v>1506</v>
      </c>
    </row>
    <row r="1088" spans="3:4">
      <c r="C1088" s="445" t="s">
        <v>440</v>
      </c>
      <c r="D1088" s="524" t="s">
        <v>1507</v>
      </c>
    </row>
    <row r="1089" spans="3:4">
      <c r="C1089" s="445" t="s">
        <v>440</v>
      </c>
      <c r="D1089" s="524" t="s">
        <v>1508</v>
      </c>
    </row>
    <row r="1090" spans="3:4">
      <c r="C1090" s="445" t="s">
        <v>440</v>
      </c>
      <c r="D1090" s="524" t="s">
        <v>1509</v>
      </c>
    </row>
    <row r="1091" spans="3:4">
      <c r="C1091" s="445" t="s">
        <v>440</v>
      </c>
      <c r="D1091" s="524" t="s">
        <v>1510</v>
      </c>
    </row>
    <row r="1092" spans="3:4">
      <c r="C1092" s="445" t="s">
        <v>440</v>
      </c>
      <c r="D1092" s="524" t="s">
        <v>1511</v>
      </c>
    </row>
    <row r="1093" spans="3:4">
      <c r="C1093" s="445" t="s">
        <v>440</v>
      </c>
      <c r="D1093" s="524" t="s">
        <v>1512</v>
      </c>
    </row>
    <row r="1094" spans="3:4">
      <c r="C1094" s="445" t="s">
        <v>440</v>
      </c>
      <c r="D1094" s="524" t="s">
        <v>1513</v>
      </c>
    </row>
    <row r="1095" spans="3:4">
      <c r="C1095" s="445" t="s">
        <v>442</v>
      </c>
      <c r="D1095" s="524" t="s">
        <v>1514</v>
      </c>
    </row>
    <row r="1096" spans="3:4">
      <c r="C1096" s="445" t="s">
        <v>442</v>
      </c>
      <c r="D1096" s="524" t="s">
        <v>1515</v>
      </c>
    </row>
    <row r="1097" spans="3:4">
      <c r="C1097" s="445" t="s">
        <v>442</v>
      </c>
      <c r="D1097" s="524" t="s">
        <v>1516</v>
      </c>
    </row>
    <row r="1098" spans="3:4">
      <c r="C1098" s="445" t="s">
        <v>442</v>
      </c>
      <c r="D1098" s="524" t="s">
        <v>1517</v>
      </c>
    </row>
    <row r="1099" spans="3:4">
      <c r="C1099" s="445" t="s">
        <v>442</v>
      </c>
      <c r="D1099" s="524" t="s">
        <v>1518</v>
      </c>
    </row>
    <row r="1100" spans="3:4">
      <c r="C1100" s="445" t="s">
        <v>442</v>
      </c>
      <c r="D1100" s="524" t="s">
        <v>1519</v>
      </c>
    </row>
    <row r="1101" spans="3:4">
      <c r="C1101" s="445" t="s">
        <v>442</v>
      </c>
      <c r="D1101" s="524" t="s">
        <v>1520</v>
      </c>
    </row>
    <row r="1102" spans="3:4">
      <c r="C1102" s="445" t="s">
        <v>442</v>
      </c>
      <c r="D1102" s="524" t="s">
        <v>1521</v>
      </c>
    </row>
    <row r="1103" spans="3:4">
      <c r="C1103" s="445" t="s">
        <v>442</v>
      </c>
      <c r="D1103" s="524" t="s">
        <v>1522</v>
      </c>
    </row>
    <row r="1104" spans="3:4">
      <c r="C1104" s="445" t="s">
        <v>442</v>
      </c>
      <c r="D1104" s="524" t="s">
        <v>1523</v>
      </c>
    </row>
    <row r="1105" spans="3:4">
      <c r="C1105" s="445" t="s">
        <v>442</v>
      </c>
      <c r="D1105" s="524" t="s">
        <v>1524</v>
      </c>
    </row>
    <row r="1106" spans="3:4">
      <c r="C1106" s="445" t="s">
        <v>442</v>
      </c>
      <c r="D1106" s="524" t="s">
        <v>1525</v>
      </c>
    </row>
    <row r="1107" spans="3:4">
      <c r="C1107" s="445" t="s">
        <v>442</v>
      </c>
      <c r="D1107" s="524" t="s">
        <v>1526</v>
      </c>
    </row>
    <row r="1108" spans="3:4">
      <c r="C1108" s="445" t="s">
        <v>442</v>
      </c>
      <c r="D1108" s="524" t="s">
        <v>1527</v>
      </c>
    </row>
    <row r="1109" spans="3:4">
      <c r="C1109" s="445" t="s">
        <v>442</v>
      </c>
      <c r="D1109" s="524" t="s">
        <v>1528</v>
      </c>
    </row>
    <row r="1110" spans="3:4">
      <c r="C1110" s="445" t="s">
        <v>442</v>
      </c>
      <c r="D1110" s="524" t="s">
        <v>1529</v>
      </c>
    </row>
    <row r="1111" spans="3:4">
      <c r="C1111" s="445" t="s">
        <v>442</v>
      </c>
      <c r="D1111" s="524" t="s">
        <v>1530</v>
      </c>
    </row>
    <row r="1112" spans="3:4">
      <c r="C1112" s="445" t="s">
        <v>442</v>
      </c>
      <c r="D1112" s="524" t="s">
        <v>1531</v>
      </c>
    </row>
    <row r="1113" spans="3:4">
      <c r="C1113" s="445" t="s">
        <v>442</v>
      </c>
      <c r="D1113" s="524" t="s">
        <v>1532</v>
      </c>
    </row>
    <row r="1114" spans="3:4">
      <c r="C1114" s="445" t="s">
        <v>442</v>
      </c>
      <c r="D1114" s="524" t="s">
        <v>1533</v>
      </c>
    </row>
    <row r="1115" spans="3:4">
      <c r="C1115" s="445" t="s">
        <v>442</v>
      </c>
      <c r="D1115" s="524" t="s">
        <v>1534</v>
      </c>
    </row>
    <row r="1116" spans="3:4">
      <c r="C1116" s="445" t="s">
        <v>442</v>
      </c>
      <c r="D1116" s="524" t="s">
        <v>1535</v>
      </c>
    </row>
    <row r="1117" spans="3:4">
      <c r="C1117" s="445" t="s">
        <v>442</v>
      </c>
      <c r="D1117" s="524" t="s">
        <v>1536</v>
      </c>
    </row>
    <row r="1118" spans="3:4">
      <c r="C1118" s="445" t="s">
        <v>442</v>
      </c>
      <c r="D1118" s="524" t="s">
        <v>1537</v>
      </c>
    </row>
    <row r="1119" spans="3:4">
      <c r="C1119" s="445" t="s">
        <v>442</v>
      </c>
      <c r="D1119" s="524" t="s">
        <v>1538</v>
      </c>
    </row>
    <row r="1120" spans="3:4">
      <c r="C1120" s="445" t="s">
        <v>442</v>
      </c>
      <c r="D1120" s="524" t="s">
        <v>1539</v>
      </c>
    </row>
    <row r="1121" spans="3:4">
      <c r="C1121" s="445" t="s">
        <v>444</v>
      </c>
      <c r="D1121" s="524" t="s">
        <v>1540</v>
      </c>
    </row>
    <row r="1122" spans="3:4">
      <c r="C1122" s="445" t="s">
        <v>444</v>
      </c>
      <c r="D1122" s="524" t="s">
        <v>1541</v>
      </c>
    </row>
    <row r="1123" spans="3:4">
      <c r="C1123" s="445" t="s">
        <v>444</v>
      </c>
      <c r="D1123" s="524" t="s">
        <v>1542</v>
      </c>
    </row>
    <row r="1124" spans="3:4">
      <c r="C1124" s="445" t="s">
        <v>444</v>
      </c>
      <c r="D1124" s="524" t="s">
        <v>1543</v>
      </c>
    </row>
    <row r="1125" spans="3:4">
      <c r="C1125" s="445" t="s">
        <v>444</v>
      </c>
      <c r="D1125" s="524" t="s">
        <v>1544</v>
      </c>
    </row>
    <row r="1126" spans="3:4">
      <c r="C1126" s="445" t="s">
        <v>444</v>
      </c>
      <c r="D1126" s="524" t="s">
        <v>1545</v>
      </c>
    </row>
    <row r="1127" spans="3:4">
      <c r="C1127" s="445" t="s">
        <v>444</v>
      </c>
      <c r="D1127" s="524" t="s">
        <v>1546</v>
      </c>
    </row>
    <row r="1128" spans="3:4">
      <c r="C1128" s="445" t="s">
        <v>444</v>
      </c>
      <c r="D1128" s="524" t="s">
        <v>1547</v>
      </c>
    </row>
    <row r="1129" spans="3:4">
      <c r="C1129" s="445" t="s">
        <v>444</v>
      </c>
      <c r="D1129" s="524" t="s">
        <v>1548</v>
      </c>
    </row>
    <row r="1130" spans="3:4">
      <c r="C1130" s="445" t="s">
        <v>444</v>
      </c>
      <c r="D1130" s="524" t="s">
        <v>1549</v>
      </c>
    </row>
    <row r="1131" spans="3:4">
      <c r="C1131" s="445" t="s">
        <v>444</v>
      </c>
      <c r="D1131" s="524" t="s">
        <v>1550</v>
      </c>
    </row>
    <row r="1132" spans="3:4">
      <c r="C1132" s="445" t="s">
        <v>444</v>
      </c>
      <c r="D1132" s="524" t="s">
        <v>1551</v>
      </c>
    </row>
    <row r="1133" spans="3:4">
      <c r="C1133" s="445" t="s">
        <v>444</v>
      </c>
      <c r="D1133" s="524" t="s">
        <v>1552</v>
      </c>
    </row>
    <row r="1134" spans="3:4">
      <c r="C1134" s="445" t="s">
        <v>444</v>
      </c>
      <c r="D1134" s="524" t="s">
        <v>1553</v>
      </c>
    </row>
    <row r="1135" spans="3:4">
      <c r="C1135" s="445" t="s">
        <v>444</v>
      </c>
      <c r="D1135" s="524" t="s">
        <v>1554</v>
      </c>
    </row>
    <row r="1136" spans="3:4">
      <c r="C1136" s="445" t="s">
        <v>444</v>
      </c>
      <c r="D1136" s="524" t="s">
        <v>1555</v>
      </c>
    </row>
    <row r="1137" spans="3:4">
      <c r="C1137" s="445" t="s">
        <v>444</v>
      </c>
      <c r="D1137" s="524" t="s">
        <v>1556</v>
      </c>
    </row>
    <row r="1138" spans="3:4">
      <c r="C1138" s="445" t="s">
        <v>444</v>
      </c>
      <c r="D1138" s="524" t="s">
        <v>1557</v>
      </c>
    </row>
    <row r="1139" spans="3:4">
      <c r="C1139" s="445" t="s">
        <v>444</v>
      </c>
      <c r="D1139" s="524" t="s">
        <v>1558</v>
      </c>
    </row>
    <row r="1140" spans="3:4">
      <c r="C1140" s="445" t="s">
        <v>444</v>
      </c>
      <c r="D1140" s="524" t="s">
        <v>1559</v>
      </c>
    </row>
    <row r="1141" spans="3:4">
      <c r="C1141" s="445" t="s">
        <v>444</v>
      </c>
      <c r="D1141" s="524" t="s">
        <v>1560</v>
      </c>
    </row>
    <row r="1142" spans="3:4">
      <c r="C1142" s="445" t="s">
        <v>444</v>
      </c>
      <c r="D1142" s="524" t="s">
        <v>1561</v>
      </c>
    </row>
    <row r="1143" spans="3:4">
      <c r="C1143" s="445" t="s">
        <v>444</v>
      </c>
      <c r="D1143" s="524" t="s">
        <v>1562</v>
      </c>
    </row>
    <row r="1144" spans="3:4">
      <c r="C1144" s="445" t="s">
        <v>444</v>
      </c>
      <c r="D1144" s="524" t="s">
        <v>1563</v>
      </c>
    </row>
    <row r="1145" spans="3:4">
      <c r="C1145" s="445" t="s">
        <v>444</v>
      </c>
      <c r="D1145" s="524" t="s">
        <v>1564</v>
      </c>
    </row>
    <row r="1146" spans="3:4">
      <c r="C1146" s="445" t="s">
        <v>444</v>
      </c>
      <c r="D1146" s="524" t="s">
        <v>1565</v>
      </c>
    </row>
    <row r="1147" spans="3:4">
      <c r="C1147" s="445" t="s">
        <v>444</v>
      </c>
      <c r="D1147" s="524" t="s">
        <v>1566</v>
      </c>
    </row>
    <row r="1148" spans="3:4">
      <c r="C1148" s="445" t="s">
        <v>444</v>
      </c>
      <c r="D1148" s="524" t="s">
        <v>1567</v>
      </c>
    </row>
    <row r="1149" spans="3:4">
      <c r="C1149" s="445" t="s">
        <v>444</v>
      </c>
      <c r="D1149" s="524" t="s">
        <v>1568</v>
      </c>
    </row>
    <row r="1150" spans="3:4">
      <c r="C1150" s="445" t="s">
        <v>444</v>
      </c>
      <c r="D1150" s="524" t="s">
        <v>1569</v>
      </c>
    </row>
    <row r="1151" spans="3:4">
      <c r="C1151" s="445" t="s">
        <v>444</v>
      </c>
      <c r="D1151" s="524" t="s">
        <v>1570</v>
      </c>
    </row>
    <row r="1152" spans="3:4">
      <c r="C1152" s="445" t="s">
        <v>444</v>
      </c>
      <c r="D1152" s="524" t="s">
        <v>1571</v>
      </c>
    </row>
    <row r="1153" spans="3:4">
      <c r="C1153" s="445" t="s">
        <v>444</v>
      </c>
      <c r="D1153" s="524" t="s">
        <v>1572</v>
      </c>
    </row>
    <row r="1154" spans="3:4">
      <c r="C1154" s="445" t="s">
        <v>444</v>
      </c>
      <c r="D1154" s="524" t="s">
        <v>1573</v>
      </c>
    </row>
    <row r="1155" spans="3:4">
      <c r="C1155" s="445" t="s">
        <v>444</v>
      </c>
      <c r="D1155" s="524" t="s">
        <v>1574</v>
      </c>
    </row>
    <row r="1156" spans="3:4">
      <c r="C1156" s="445" t="s">
        <v>444</v>
      </c>
      <c r="D1156" s="524" t="s">
        <v>1575</v>
      </c>
    </row>
    <row r="1157" spans="3:4">
      <c r="C1157" s="445" t="s">
        <v>444</v>
      </c>
      <c r="D1157" s="524" t="s">
        <v>1576</v>
      </c>
    </row>
    <row r="1158" spans="3:4">
      <c r="C1158" s="445" t="s">
        <v>444</v>
      </c>
      <c r="D1158" s="524" t="s">
        <v>1577</v>
      </c>
    </row>
    <row r="1159" spans="3:4">
      <c r="C1159" s="445" t="s">
        <v>444</v>
      </c>
      <c r="D1159" s="524" t="s">
        <v>1578</v>
      </c>
    </row>
    <row r="1160" spans="3:4">
      <c r="C1160" s="445" t="s">
        <v>444</v>
      </c>
      <c r="D1160" s="524" t="s">
        <v>1579</v>
      </c>
    </row>
    <row r="1161" spans="3:4">
      <c r="C1161" s="445" t="s">
        <v>444</v>
      </c>
      <c r="D1161" s="524" t="s">
        <v>1580</v>
      </c>
    </row>
    <row r="1162" spans="3:4">
      <c r="C1162" s="445" t="s">
        <v>444</v>
      </c>
      <c r="D1162" s="524" t="s">
        <v>1581</v>
      </c>
    </row>
    <row r="1163" spans="3:4">
      <c r="C1163" s="445" t="s">
        <v>444</v>
      </c>
      <c r="D1163" s="524" t="s">
        <v>1582</v>
      </c>
    </row>
    <row r="1164" spans="3:4">
      <c r="C1164" s="445" t="s">
        <v>446</v>
      </c>
      <c r="D1164" s="524" t="s">
        <v>1583</v>
      </c>
    </row>
    <row r="1165" spans="3:4">
      <c r="C1165" s="445" t="s">
        <v>446</v>
      </c>
      <c r="D1165" s="524" t="s">
        <v>1584</v>
      </c>
    </row>
    <row r="1166" spans="3:4">
      <c r="C1166" s="445" t="s">
        <v>446</v>
      </c>
      <c r="D1166" s="524" t="s">
        <v>1585</v>
      </c>
    </row>
    <row r="1167" spans="3:4">
      <c r="C1167" s="445" t="s">
        <v>446</v>
      </c>
      <c r="D1167" s="524" t="s">
        <v>1586</v>
      </c>
    </row>
    <row r="1168" spans="3:4">
      <c r="C1168" s="445" t="s">
        <v>446</v>
      </c>
      <c r="D1168" s="524" t="s">
        <v>1587</v>
      </c>
    </row>
    <row r="1169" spans="3:4">
      <c r="C1169" s="445" t="s">
        <v>446</v>
      </c>
      <c r="D1169" s="524" t="s">
        <v>1588</v>
      </c>
    </row>
    <row r="1170" spans="3:4">
      <c r="C1170" s="445" t="s">
        <v>446</v>
      </c>
      <c r="D1170" s="524" t="s">
        <v>1589</v>
      </c>
    </row>
    <row r="1171" spans="3:4">
      <c r="C1171" s="445" t="s">
        <v>446</v>
      </c>
      <c r="D1171" s="524" t="s">
        <v>1590</v>
      </c>
    </row>
    <row r="1172" spans="3:4">
      <c r="C1172" s="445" t="s">
        <v>446</v>
      </c>
      <c r="D1172" s="524" t="s">
        <v>1591</v>
      </c>
    </row>
    <row r="1173" spans="3:4">
      <c r="C1173" s="445" t="s">
        <v>446</v>
      </c>
      <c r="D1173" s="524" t="s">
        <v>1592</v>
      </c>
    </row>
    <row r="1174" spans="3:4">
      <c r="C1174" s="445" t="s">
        <v>446</v>
      </c>
      <c r="D1174" s="524" t="s">
        <v>1593</v>
      </c>
    </row>
    <row r="1175" spans="3:4">
      <c r="C1175" s="445" t="s">
        <v>446</v>
      </c>
      <c r="D1175" s="524" t="s">
        <v>1594</v>
      </c>
    </row>
    <row r="1176" spans="3:4">
      <c r="C1176" s="445" t="s">
        <v>446</v>
      </c>
      <c r="D1176" s="524" t="s">
        <v>1595</v>
      </c>
    </row>
    <row r="1177" spans="3:4">
      <c r="C1177" s="445" t="s">
        <v>446</v>
      </c>
      <c r="D1177" s="524" t="s">
        <v>1596</v>
      </c>
    </row>
    <row r="1178" spans="3:4">
      <c r="C1178" s="445" t="s">
        <v>446</v>
      </c>
      <c r="D1178" s="524" t="s">
        <v>1597</v>
      </c>
    </row>
    <row r="1179" spans="3:4">
      <c r="C1179" s="445" t="s">
        <v>446</v>
      </c>
      <c r="D1179" s="524" t="s">
        <v>1598</v>
      </c>
    </row>
    <row r="1180" spans="3:4">
      <c r="C1180" s="445" t="s">
        <v>446</v>
      </c>
      <c r="D1180" s="524" t="s">
        <v>1599</v>
      </c>
    </row>
    <row r="1181" spans="3:4">
      <c r="C1181" s="445" t="s">
        <v>446</v>
      </c>
      <c r="D1181" s="524" t="s">
        <v>1600</v>
      </c>
    </row>
    <row r="1182" spans="3:4">
      <c r="C1182" s="445" t="s">
        <v>446</v>
      </c>
      <c r="D1182" s="524" t="s">
        <v>1601</v>
      </c>
    </row>
    <row r="1183" spans="3:4">
      <c r="C1183" s="445" t="s">
        <v>446</v>
      </c>
      <c r="D1183" s="524" t="s">
        <v>1602</v>
      </c>
    </row>
    <row r="1184" spans="3:4">
      <c r="C1184" s="445" t="s">
        <v>446</v>
      </c>
      <c r="D1184" s="524" t="s">
        <v>1603</v>
      </c>
    </row>
    <row r="1185" spans="3:4">
      <c r="C1185" s="445" t="s">
        <v>446</v>
      </c>
      <c r="D1185" s="524" t="s">
        <v>1604</v>
      </c>
    </row>
    <row r="1186" spans="3:4">
      <c r="C1186" s="445" t="s">
        <v>446</v>
      </c>
      <c r="D1186" s="524" t="s">
        <v>1605</v>
      </c>
    </row>
    <row r="1187" spans="3:4">
      <c r="C1187" s="445" t="s">
        <v>446</v>
      </c>
      <c r="D1187" s="524" t="s">
        <v>1606</v>
      </c>
    </row>
    <row r="1188" spans="3:4">
      <c r="C1188" s="445" t="s">
        <v>446</v>
      </c>
      <c r="D1188" s="524" t="s">
        <v>1607</v>
      </c>
    </row>
    <row r="1189" spans="3:4">
      <c r="C1189" s="445" t="s">
        <v>446</v>
      </c>
      <c r="D1189" s="524" t="s">
        <v>1608</v>
      </c>
    </row>
    <row r="1190" spans="3:4">
      <c r="C1190" s="445" t="s">
        <v>446</v>
      </c>
      <c r="D1190" s="524" t="s">
        <v>1609</v>
      </c>
    </row>
    <row r="1191" spans="3:4">
      <c r="C1191" s="445" t="s">
        <v>446</v>
      </c>
      <c r="D1191" s="524" t="s">
        <v>1610</v>
      </c>
    </row>
    <row r="1192" spans="3:4">
      <c r="C1192" s="445" t="s">
        <v>446</v>
      </c>
      <c r="D1192" s="524" t="s">
        <v>1611</v>
      </c>
    </row>
    <row r="1193" spans="3:4">
      <c r="C1193" s="445" t="s">
        <v>446</v>
      </c>
      <c r="D1193" s="524" t="s">
        <v>1612</v>
      </c>
    </row>
    <row r="1194" spans="3:4">
      <c r="C1194" s="445" t="s">
        <v>446</v>
      </c>
      <c r="D1194" s="524" t="s">
        <v>1613</v>
      </c>
    </row>
    <row r="1195" spans="3:4">
      <c r="C1195" s="445" t="s">
        <v>446</v>
      </c>
      <c r="D1195" s="524" t="s">
        <v>1614</v>
      </c>
    </row>
    <row r="1196" spans="3:4">
      <c r="C1196" s="445" t="s">
        <v>446</v>
      </c>
      <c r="D1196" s="524" t="s">
        <v>1615</v>
      </c>
    </row>
    <row r="1197" spans="3:4">
      <c r="C1197" s="445" t="s">
        <v>446</v>
      </c>
      <c r="D1197" s="524" t="s">
        <v>1616</v>
      </c>
    </row>
    <row r="1198" spans="3:4">
      <c r="C1198" s="445" t="s">
        <v>446</v>
      </c>
      <c r="D1198" s="524" t="s">
        <v>1617</v>
      </c>
    </row>
    <row r="1199" spans="3:4">
      <c r="C1199" s="445" t="s">
        <v>446</v>
      </c>
      <c r="D1199" s="524" t="s">
        <v>1618</v>
      </c>
    </row>
    <row r="1200" spans="3:4">
      <c r="C1200" s="445" t="s">
        <v>446</v>
      </c>
      <c r="D1200" s="524" t="s">
        <v>1580</v>
      </c>
    </row>
    <row r="1201" spans="3:4">
      <c r="C1201" s="445" t="s">
        <v>446</v>
      </c>
      <c r="D1201" s="524" t="s">
        <v>1619</v>
      </c>
    </row>
    <row r="1202" spans="3:4">
      <c r="C1202" s="445" t="s">
        <v>446</v>
      </c>
      <c r="D1202" s="524" t="s">
        <v>1620</v>
      </c>
    </row>
    <row r="1203" spans="3:4">
      <c r="C1203" s="445" t="s">
        <v>446</v>
      </c>
      <c r="D1203" s="524" t="s">
        <v>1621</v>
      </c>
    </row>
    <row r="1204" spans="3:4">
      <c r="C1204" s="445" t="s">
        <v>446</v>
      </c>
      <c r="D1204" s="524" t="s">
        <v>1622</v>
      </c>
    </row>
    <row r="1205" spans="3:4">
      <c r="C1205" s="445" t="s">
        <v>448</v>
      </c>
      <c r="D1205" s="524" t="s">
        <v>1623</v>
      </c>
    </row>
    <row r="1206" spans="3:4">
      <c r="C1206" s="445" t="s">
        <v>448</v>
      </c>
      <c r="D1206" s="524" t="s">
        <v>1624</v>
      </c>
    </row>
    <row r="1207" spans="3:4">
      <c r="C1207" s="445" t="s">
        <v>448</v>
      </c>
      <c r="D1207" s="524" t="s">
        <v>1625</v>
      </c>
    </row>
    <row r="1208" spans="3:4">
      <c r="C1208" s="445" t="s">
        <v>448</v>
      </c>
      <c r="D1208" s="524" t="s">
        <v>1626</v>
      </c>
    </row>
    <row r="1209" spans="3:4">
      <c r="C1209" s="445" t="s">
        <v>448</v>
      </c>
      <c r="D1209" s="524" t="s">
        <v>1627</v>
      </c>
    </row>
    <row r="1210" spans="3:4">
      <c r="C1210" s="445" t="s">
        <v>448</v>
      </c>
      <c r="D1210" s="524" t="s">
        <v>1628</v>
      </c>
    </row>
    <row r="1211" spans="3:4">
      <c r="C1211" s="445" t="s">
        <v>448</v>
      </c>
      <c r="D1211" s="524" t="s">
        <v>1629</v>
      </c>
    </row>
    <row r="1212" spans="3:4">
      <c r="C1212" s="445" t="s">
        <v>448</v>
      </c>
      <c r="D1212" s="524" t="s">
        <v>1630</v>
      </c>
    </row>
    <row r="1213" spans="3:4">
      <c r="C1213" s="445" t="s">
        <v>448</v>
      </c>
      <c r="D1213" s="524" t="s">
        <v>1631</v>
      </c>
    </row>
    <row r="1214" spans="3:4">
      <c r="C1214" s="445" t="s">
        <v>448</v>
      </c>
      <c r="D1214" s="524" t="s">
        <v>1632</v>
      </c>
    </row>
    <row r="1215" spans="3:4">
      <c r="C1215" s="445" t="s">
        <v>448</v>
      </c>
      <c r="D1215" s="524" t="s">
        <v>1633</v>
      </c>
    </row>
    <row r="1216" spans="3:4">
      <c r="C1216" s="445" t="s">
        <v>448</v>
      </c>
      <c r="D1216" s="524" t="s">
        <v>1634</v>
      </c>
    </row>
    <row r="1217" spans="3:4">
      <c r="C1217" s="445" t="s">
        <v>448</v>
      </c>
      <c r="D1217" s="524" t="s">
        <v>1635</v>
      </c>
    </row>
    <row r="1218" spans="3:4">
      <c r="C1218" s="445" t="s">
        <v>448</v>
      </c>
      <c r="D1218" s="524" t="s">
        <v>1636</v>
      </c>
    </row>
    <row r="1219" spans="3:4">
      <c r="C1219" s="445" t="s">
        <v>448</v>
      </c>
      <c r="D1219" s="524" t="s">
        <v>1637</v>
      </c>
    </row>
    <row r="1220" spans="3:4">
      <c r="C1220" s="445" t="s">
        <v>448</v>
      </c>
      <c r="D1220" s="524" t="s">
        <v>1638</v>
      </c>
    </row>
    <row r="1221" spans="3:4">
      <c r="C1221" s="445" t="s">
        <v>448</v>
      </c>
      <c r="D1221" s="524" t="s">
        <v>1639</v>
      </c>
    </row>
    <row r="1222" spans="3:4">
      <c r="C1222" s="445" t="s">
        <v>448</v>
      </c>
      <c r="D1222" s="524" t="s">
        <v>784</v>
      </c>
    </row>
    <row r="1223" spans="3:4">
      <c r="C1223" s="445" t="s">
        <v>448</v>
      </c>
      <c r="D1223" s="524" t="s">
        <v>1640</v>
      </c>
    </row>
    <row r="1224" spans="3:4">
      <c r="C1224" s="445" t="s">
        <v>448</v>
      </c>
      <c r="D1224" s="524" t="s">
        <v>1641</v>
      </c>
    </row>
    <row r="1225" spans="3:4">
      <c r="C1225" s="445" t="s">
        <v>448</v>
      </c>
      <c r="D1225" s="524" t="s">
        <v>1642</v>
      </c>
    </row>
    <row r="1226" spans="3:4">
      <c r="C1226" s="445" t="s">
        <v>448</v>
      </c>
      <c r="D1226" s="524" t="s">
        <v>1643</v>
      </c>
    </row>
    <row r="1227" spans="3:4">
      <c r="C1227" s="445" t="s">
        <v>448</v>
      </c>
      <c r="D1227" s="524" t="s">
        <v>1644</v>
      </c>
    </row>
    <row r="1228" spans="3:4">
      <c r="C1228" s="445" t="s">
        <v>448</v>
      </c>
      <c r="D1228" s="524" t="s">
        <v>1645</v>
      </c>
    </row>
    <row r="1229" spans="3:4">
      <c r="C1229" s="445" t="s">
        <v>448</v>
      </c>
      <c r="D1229" s="524" t="s">
        <v>1646</v>
      </c>
    </row>
    <row r="1230" spans="3:4">
      <c r="C1230" s="445" t="s">
        <v>448</v>
      </c>
      <c r="D1230" s="524" t="s">
        <v>1647</v>
      </c>
    </row>
    <row r="1231" spans="3:4">
      <c r="C1231" s="445" t="s">
        <v>448</v>
      </c>
      <c r="D1231" s="524" t="s">
        <v>1648</v>
      </c>
    </row>
    <row r="1232" spans="3:4">
      <c r="C1232" s="445" t="s">
        <v>448</v>
      </c>
      <c r="D1232" s="524" t="s">
        <v>1649</v>
      </c>
    </row>
    <row r="1233" spans="3:4">
      <c r="C1233" s="445" t="s">
        <v>448</v>
      </c>
      <c r="D1233" s="524" t="s">
        <v>1650</v>
      </c>
    </row>
    <row r="1234" spans="3:4">
      <c r="C1234" s="445" t="s">
        <v>448</v>
      </c>
      <c r="D1234" s="524" t="s">
        <v>1651</v>
      </c>
    </row>
    <row r="1235" spans="3:4">
      <c r="C1235" s="445" t="s">
        <v>448</v>
      </c>
      <c r="D1235" s="524" t="s">
        <v>1652</v>
      </c>
    </row>
    <row r="1236" spans="3:4">
      <c r="C1236" s="445" t="s">
        <v>448</v>
      </c>
      <c r="D1236" s="524" t="s">
        <v>1653</v>
      </c>
    </row>
    <row r="1237" spans="3:4">
      <c r="C1237" s="445" t="s">
        <v>448</v>
      </c>
      <c r="D1237" s="524" t="s">
        <v>1654</v>
      </c>
    </row>
    <row r="1238" spans="3:4">
      <c r="C1238" s="445" t="s">
        <v>448</v>
      </c>
      <c r="D1238" s="524" t="s">
        <v>1655</v>
      </c>
    </row>
    <row r="1239" spans="3:4">
      <c r="C1239" s="445" t="s">
        <v>448</v>
      </c>
      <c r="D1239" s="524" t="s">
        <v>1656</v>
      </c>
    </row>
    <row r="1240" spans="3:4">
      <c r="C1240" s="445" t="s">
        <v>448</v>
      </c>
      <c r="D1240" s="524" t="s">
        <v>1657</v>
      </c>
    </row>
    <row r="1241" spans="3:4">
      <c r="C1241" s="445" t="s">
        <v>448</v>
      </c>
      <c r="D1241" s="524" t="s">
        <v>1658</v>
      </c>
    </row>
    <row r="1242" spans="3:4">
      <c r="C1242" s="445" t="s">
        <v>448</v>
      </c>
      <c r="D1242" s="524" t="s">
        <v>1287</v>
      </c>
    </row>
    <row r="1243" spans="3:4">
      <c r="C1243" s="445" t="s">
        <v>448</v>
      </c>
      <c r="D1243" s="524" t="s">
        <v>1659</v>
      </c>
    </row>
    <row r="1244" spans="3:4">
      <c r="C1244" s="445" t="s">
        <v>450</v>
      </c>
      <c r="D1244" s="524" t="s">
        <v>1660</v>
      </c>
    </row>
    <row r="1245" spans="3:4">
      <c r="C1245" s="445" t="s">
        <v>450</v>
      </c>
      <c r="D1245" s="524" t="s">
        <v>1661</v>
      </c>
    </row>
    <row r="1246" spans="3:4">
      <c r="C1246" s="445" t="s">
        <v>450</v>
      </c>
      <c r="D1246" s="524" t="s">
        <v>1662</v>
      </c>
    </row>
    <row r="1247" spans="3:4">
      <c r="C1247" s="445" t="s">
        <v>450</v>
      </c>
      <c r="D1247" s="524" t="s">
        <v>1663</v>
      </c>
    </row>
    <row r="1248" spans="3:4">
      <c r="C1248" s="445" t="s">
        <v>450</v>
      </c>
      <c r="D1248" s="524" t="s">
        <v>1664</v>
      </c>
    </row>
    <row r="1249" spans="3:4">
      <c r="C1249" s="445" t="s">
        <v>450</v>
      </c>
      <c r="D1249" s="524" t="s">
        <v>1665</v>
      </c>
    </row>
    <row r="1250" spans="3:4">
      <c r="C1250" s="445" t="s">
        <v>450</v>
      </c>
      <c r="D1250" s="524" t="s">
        <v>1666</v>
      </c>
    </row>
    <row r="1251" spans="3:4">
      <c r="C1251" s="445" t="s">
        <v>450</v>
      </c>
      <c r="D1251" s="524" t="s">
        <v>1667</v>
      </c>
    </row>
    <row r="1252" spans="3:4">
      <c r="C1252" s="445" t="s">
        <v>450</v>
      </c>
      <c r="D1252" s="524" t="s">
        <v>1668</v>
      </c>
    </row>
    <row r="1253" spans="3:4">
      <c r="C1253" s="445" t="s">
        <v>450</v>
      </c>
      <c r="D1253" s="524" t="s">
        <v>1669</v>
      </c>
    </row>
    <row r="1254" spans="3:4">
      <c r="C1254" s="445" t="s">
        <v>450</v>
      </c>
      <c r="D1254" s="524" t="s">
        <v>1670</v>
      </c>
    </row>
    <row r="1255" spans="3:4">
      <c r="C1255" s="445" t="s">
        <v>450</v>
      </c>
      <c r="D1255" s="524" t="s">
        <v>1671</v>
      </c>
    </row>
    <row r="1256" spans="3:4">
      <c r="C1256" s="445" t="s">
        <v>450</v>
      </c>
      <c r="D1256" s="524" t="s">
        <v>1672</v>
      </c>
    </row>
    <row r="1257" spans="3:4">
      <c r="C1257" s="445" t="s">
        <v>450</v>
      </c>
      <c r="D1257" s="524" t="s">
        <v>1673</v>
      </c>
    </row>
    <row r="1258" spans="3:4">
      <c r="C1258" s="445" t="s">
        <v>450</v>
      </c>
      <c r="D1258" s="524" t="s">
        <v>1674</v>
      </c>
    </row>
    <row r="1259" spans="3:4">
      <c r="C1259" s="445" t="s">
        <v>450</v>
      </c>
      <c r="D1259" s="524" t="s">
        <v>1675</v>
      </c>
    </row>
    <row r="1260" spans="3:4">
      <c r="C1260" s="445" t="s">
        <v>450</v>
      </c>
      <c r="D1260" s="524" t="s">
        <v>1237</v>
      </c>
    </row>
    <row r="1261" spans="3:4">
      <c r="C1261" s="445" t="s">
        <v>450</v>
      </c>
      <c r="D1261" s="524" t="s">
        <v>582</v>
      </c>
    </row>
    <row r="1262" spans="3:4">
      <c r="C1262" s="445" t="s">
        <v>450</v>
      </c>
      <c r="D1262" s="524" t="s">
        <v>1676</v>
      </c>
    </row>
    <row r="1263" spans="3:4">
      <c r="C1263" s="445" t="s">
        <v>450</v>
      </c>
      <c r="D1263" s="524" t="s">
        <v>1677</v>
      </c>
    </row>
    <row r="1264" spans="3:4">
      <c r="C1264" s="445" t="s">
        <v>450</v>
      </c>
      <c r="D1264" s="524" t="s">
        <v>1678</v>
      </c>
    </row>
    <row r="1265" spans="3:4">
      <c r="C1265" s="445" t="s">
        <v>450</v>
      </c>
      <c r="D1265" s="524" t="s">
        <v>1679</v>
      </c>
    </row>
    <row r="1266" spans="3:4">
      <c r="C1266" s="445" t="s">
        <v>450</v>
      </c>
      <c r="D1266" s="524" t="s">
        <v>1680</v>
      </c>
    </row>
    <row r="1267" spans="3:4">
      <c r="C1267" s="445" t="s">
        <v>450</v>
      </c>
      <c r="D1267" s="524" t="s">
        <v>1681</v>
      </c>
    </row>
    <row r="1268" spans="3:4">
      <c r="C1268" s="445" t="s">
        <v>450</v>
      </c>
      <c r="D1268" s="524" t="s">
        <v>1682</v>
      </c>
    </row>
    <row r="1269" spans="3:4">
      <c r="C1269" s="445" t="s">
        <v>450</v>
      </c>
      <c r="D1269" s="524" t="s">
        <v>1683</v>
      </c>
    </row>
    <row r="1270" spans="3:4">
      <c r="C1270" s="445" t="s">
        <v>450</v>
      </c>
      <c r="D1270" s="524" t="s">
        <v>1684</v>
      </c>
    </row>
    <row r="1271" spans="3:4">
      <c r="C1271" s="445" t="s">
        <v>450</v>
      </c>
      <c r="D1271" s="524" t="s">
        <v>1685</v>
      </c>
    </row>
    <row r="1272" spans="3:4">
      <c r="C1272" s="445" t="s">
        <v>450</v>
      </c>
      <c r="D1272" s="524" t="s">
        <v>1686</v>
      </c>
    </row>
    <row r="1273" spans="3:4">
      <c r="C1273" s="445" t="s">
        <v>450</v>
      </c>
      <c r="D1273" s="524" t="s">
        <v>1687</v>
      </c>
    </row>
    <row r="1274" spans="3:4">
      <c r="C1274" s="445" t="s">
        <v>452</v>
      </c>
      <c r="D1274" s="524" t="s">
        <v>1688</v>
      </c>
    </row>
    <row r="1275" spans="3:4">
      <c r="C1275" s="445" t="s">
        <v>452</v>
      </c>
      <c r="D1275" s="524" t="s">
        <v>1689</v>
      </c>
    </row>
    <row r="1276" spans="3:4">
      <c r="C1276" s="445" t="s">
        <v>452</v>
      </c>
      <c r="D1276" s="524" t="s">
        <v>1690</v>
      </c>
    </row>
    <row r="1277" spans="3:4">
      <c r="C1277" s="445" t="s">
        <v>452</v>
      </c>
      <c r="D1277" s="524" t="s">
        <v>1691</v>
      </c>
    </row>
    <row r="1278" spans="3:4">
      <c r="C1278" s="445" t="s">
        <v>452</v>
      </c>
      <c r="D1278" s="524" t="s">
        <v>1692</v>
      </c>
    </row>
    <row r="1279" spans="3:4">
      <c r="C1279" s="445" t="s">
        <v>452</v>
      </c>
      <c r="D1279" s="524" t="s">
        <v>1693</v>
      </c>
    </row>
    <row r="1280" spans="3:4">
      <c r="C1280" s="445" t="s">
        <v>452</v>
      </c>
      <c r="D1280" s="524" t="s">
        <v>1694</v>
      </c>
    </row>
    <row r="1281" spans="3:4">
      <c r="C1281" s="445" t="s">
        <v>452</v>
      </c>
      <c r="D1281" s="524" t="s">
        <v>1695</v>
      </c>
    </row>
    <row r="1282" spans="3:4">
      <c r="C1282" s="445" t="s">
        <v>452</v>
      </c>
      <c r="D1282" s="524" t="s">
        <v>1696</v>
      </c>
    </row>
    <row r="1283" spans="3:4">
      <c r="C1283" s="445" t="s">
        <v>452</v>
      </c>
      <c r="D1283" s="524" t="s">
        <v>1697</v>
      </c>
    </row>
    <row r="1284" spans="3:4">
      <c r="C1284" s="445" t="s">
        <v>452</v>
      </c>
      <c r="D1284" s="524" t="s">
        <v>1698</v>
      </c>
    </row>
    <row r="1285" spans="3:4">
      <c r="C1285" s="445" t="s">
        <v>452</v>
      </c>
      <c r="D1285" s="524" t="s">
        <v>1699</v>
      </c>
    </row>
    <row r="1286" spans="3:4">
      <c r="C1286" s="445" t="s">
        <v>452</v>
      </c>
      <c r="D1286" s="524" t="s">
        <v>1700</v>
      </c>
    </row>
    <row r="1287" spans="3:4">
      <c r="C1287" s="445" t="s">
        <v>452</v>
      </c>
      <c r="D1287" s="524" t="s">
        <v>1701</v>
      </c>
    </row>
    <row r="1288" spans="3:4">
      <c r="C1288" s="445" t="s">
        <v>452</v>
      </c>
      <c r="D1288" s="524" t="s">
        <v>660</v>
      </c>
    </row>
    <row r="1289" spans="3:4">
      <c r="C1289" s="445" t="s">
        <v>452</v>
      </c>
      <c r="D1289" s="524" t="s">
        <v>1702</v>
      </c>
    </row>
    <row r="1290" spans="3:4">
      <c r="C1290" s="445" t="s">
        <v>452</v>
      </c>
      <c r="D1290" s="524" t="s">
        <v>1703</v>
      </c>
    </row>
    <row r="1291" spans="3:4">
      <c r="C1291" s="445" t="s">
        <v>452</v>
      </c>
      <c r="D1291" s="524" t="s">
        <v>1508</v>
      </c>
    </row>
    <row r="1292" spans="3:4">
      <c r="C1292" s="445" t="s">
        <v>452</v>
      </c>
      <c r="D1292" s="524" t="s">
        <v>1704</v>
      </c>
    </row>
    <row r="1293" spans="3:4">
      <c r="C1293" s="445" t="s">
        <v>454</v>
      </c>
      <c r="D1293" s="524" t="s">
        <v>1705</v>
      </c>
    </row>
    <row r="1294" spans="3:4">
      <c r="C1294" s="445" t="s">
        <v>454</v>
      </c>
      <c r="D1294" s="524" t="s">
        <v>1706</v>
      </c>
    </row>
    <row r="1295" spans="3:4">
      <c r="C1295" s="445" t="s">
        <v>454</v>
      </c>
      <c r="D1295" s="524" t="s">
        <v>1707</v>
      </c>
    </row>
    <row r="1296" spans="3:4">
      <c r="C1296" s="445" t="s">
        <v>454</v>
      </c>
      <c r="D1296" s="524" t="s">
        <v>1708</v>
      </c>
    </row>
    <row r="1297" spans="3:4">
      <c r="C1297" s="445" t="s">
        <v>454</v>
      </c>
      <c r="D1297" s="524" t="s">
        <v>1709</v>
      </c>
    </row>
    <row r="1298" spans="3:4">
      <c r="C1298" s="445" t="s">
        <v>454</v>
      </c>
      <c r="D1298" s="524" t="s">
        <v>1710</v>
      </c>
    </row>
    <row r="1299" spans="3:4">
      <c r="C1299" s="445" t="s">
        <v>454</v>
      </c>
      <c r="D1299" s="524" t="s">
        <v>1711</v>
      </c>
    </row>
    <row r="1300" spans="3:4">
      <c r="C1300" s="445" t="s">
        <v>454</v>
      </c>
      <c r="D1300" s="524" t="s">
        <v>1712</v>
      </c>
    </row>
    <row r="1301" spans="3:4">
      <c r="C1301" s="445" t="s">
        <v>454</v>
      </c>
      <c r="D1301" s="524" t="s">
        <v>1713</v>
      </c>
    </row>
    <row r="1302" spans="3:4">
      <c r="C1302" s="445" t="s">
        <v>454</v>
      </c>
      <c r="D1302" s="524" t="s">
        <v>1714</v>
      </c>
    </row>
    <row r="1303" spans="3:4">
      <c r="C1303" s="445" t="s">
        <v>454</v>
      </c>
      <c r="D1303" s="524" t="s">
        <v>1715</v>
      </c>
    </row>
    <row r="1304" spans="3:4">
      <c r="C1304" s="445" t="s">
        <v>454</v>
      </c>
      <c r="D1304" s="524" t="s">
        <v>753</v>
      </c>
    </row>
    <row r="1305" spans="3:4">
      <c r="C1305" s="445" t="s">
        <v>454</v>
      </c>
      <c r="D1305" s="524" t="s">
        <v>1716</v>
      </c>
    </row>
    <row r="1306" spans="3:4">
      <c r="C1306" s="445" t="s">
        <v>454</v>
      </c>
      <c r="D1306" s="524" t="s">
        <v>1717</v>
      </c>
    </row>
    <row r="1307" spans="3:4">
      <c r="C1307" s="445" t="s">
        <v>454</v>
      </c>
      <c r="D1307" s="524" t="s">
        <v>1718</v>
      </c>
    </row>
    <row r="1308" spans="3:4">
      <c r="C1308" s="445" t="s">
        <v>454</v>
      </c>
      <c r="D1308" s="524" t="s">
        <v>1719</v>
      </c>
    </row>
    <row r="1309" spans="3:4">
      <c r="C1309" s="445" t="s">
        <v>454</v>
      </c>
      <c r="D1309" s="524" t="s">
        <v>1720</v>
      </c>
    </row>
    <row r="1310" spans="3:4">
      <c r="C1310" s="445" t="s">
        <v>454</v>
      </c>
      <c r="D1310" s="524" t="s">
        <v>1721</v>
      </c>
    </row>
    <row r="1311" spans="3:4">
      <c r="C1311" s="445" t="s">
        <v>454</v>
      </c>
      <c r="D1311" s="524" t="s">
        <v>1722</v>
      </c>
    </row>
    <row r="1312" spans="3:4">
      <c r="C1312" s="445" t="s">
        <v>456</v>
      </c>
      <c r="D1312" s="524" t="s">
        <v>1723</v>
      </c>
    </row>
    <row r="1313" spans="3:4">
      <c r="C1313" s="445" t="s">
        <v>456</v>
      </c>
      <c r="D1313" s="524" t="s">
        <v>1724</v>
      </c>
    </row>
    <row r="1314" spans="3:4">
      <c r="C1314" s="445" t="s">
        <v>456</v>
      </c>
      <c r="D1314" s="524" t="s">
        <v>1725</v>
      </c>
    </row>
    <row r="1315" spans="3:4">
      <c r="C1315" s="445" t="s">
        <v>456</v>
      </c>
      <c r="D1315" s="524" t="s">
        <v>1726</v>
      </c>
    </row>
    <row r="1316" spans="3:4">
      <c r="C1316" s="445" t="s">
        <v>456</v>
      </c>
      <c r="D1316" s="524" t="s">
        <v>1727</v>
      </c>
    </row>
    <row r="1317" spans="3:4">
      <c r="C1317" s="445" t="s">
        <v>456</v>
      </c>
      <c r="D1317" s="524" t="s">
        <v>1728</v>
      </c>
    </row>
    <row r="1318" spans="3:4">
      <c r="C1318" s="445" t="s">
        <v>456</v>
      </c>
      <c r="D1318" s="524" t="s">
        <v>1729</v>
      </c>
    </row>
    <row r="1319" spans="3:4">
      <c r="C1319" s="445" t="s">
        <v>456</v>
      </c>
      <c r="D1319" s="524" t="s">
        <v>1730</v>
      </c>
    </row>
    <row r="1320" spans="3:4">
      <c r="C1320" s="445" t="s">
        <v>456</v>
      </c>
      <c r="D1320" s="524" t="s">
        <v>1731</v>
      </c>
    </row>
    <row r="1321" spans="3:4">
      <c r="C1321" s="445" t="s">
        <v>456</v>
      </c>
      <c r="D1321" s="524" t="s">
        <v>1732</v>
      </c>
    </row>
    <row r="1322" spans="3:4">
      <c r="C1322" s="445" t="s">
        <v>456</v>
      </c>
      <c r="D1322" s="524" t="s">
        <v>1733</v>
      </c>
    </row>
    <row r="1323" spans="3:4">
      <c r="C1323" s="445" t="s">
        <v>456</v>
      </c>
      <c r="D1323" s="524" t="s">
        <v>1734</v>
      </c>
    </row>
    <row r="1324" spans="3:4">
      <c r="C1324" s="445" t="s">
        <v>456</v>
      </c>
      <c r="D1324" s="524" t="s">
        <v>1735</v>
      </c>
    </row>
    <row r="1325" spans="3:4">
      <c r="C1325" s="445" t="s">
        <v>456</v>
      </c>
      <c r="D1325" s="524" t="s">
        <v>1736</v>
      </c>
    </row>
    <row r="1326" spans="3:4">
      <c r="C1326" s="445" t="s">
        <v>456</v>
      </c>
      <c r="D1326" s="524" t="s">
        <v>1737</v>
      </c>
    </row>
    <row r="1327" spans="3:4">
      <c r="C1327" s="445" t="s">
        <v>456</v>
      </c>
      <c r="D1327" s="524" t="s">
        <v>1738</v>
      </c>
    </row>
    <row r="1328" spans="3:4">
      <c r="C1328" s="445" t="s">
        <v>456</v>
      </c>
      <c r="D1328" s="524" t="s">
        <v>1739</v>
      </c>
    </row>
    <row r="1329" spans="3:4">
      <c r="C1329" s="445" t="s">
        <v>456</v>
      </c>
      <c r="D1329" s="524" t="s">
        <v>1740</v>
      </c>
    </row>
    <row r="1330" spans="3:4">
      <c r="C1330" s="445" t="s">
        <v>456</v>
      </c>
      <c r="D1330" s="524" t="s">
        <v>1741</v>
      </c>
    </row>
    <row r="1331" spans="3:4">
      <c r="C1331" s="445" t="s">
        <v>456</v>
      </c>
      <c r="D1331" s="524" t="s">
        <v>1742</v>
      </c>
    </row>
    <row r="1332" spans="3:4">
      <c r="C1332" s="445" t="s">
        <v>456</v>
      </c>
      <c r="D1332" s="524" t="s">
        <v>1743</v>
      </c>
    </row>
    <row r="1333" spans="3:4">
      <c r="C1333" s="445" t="s">
        <v>456</v>
      </c>
      <c r="D1333" s="524" t="s">
        <v>1744</v>
      </c>
    </row>
    <row r="1334" spans="3:4">
      <c r="C1334" s="445" t="s">
        <v>456</v>
      </c>
      <c r="D1334" s="524" t="s">
        <v>1745</v>
      </c>
    </row>
    <row r="1335" spans="3:4">
      <c r="C1335" s="445" t="s">
        <v>456</v>
      </c>
      <c r="D1335" s="524" t="s">
        <v>1746</v>
      </c>
    </row>
    <row r="1336" spans="3:4">
      <c r="C1336" s="445" t="s">
        <v>456</v>
      </c>
      <c r="D1336" s="524" t="s">
        <v>1747</v>
      </c>
    </row>
    <row r="1337" spans="3:4">
      <c r="C1337" s="445" t="s">
        <v>456</v>
      </c>
      <c r="D1337" s="524" t="s">
        <v>1748</v>
      </c>
    </row>
    <row r="1338" spans="3:4">
      <c r="C1338" s="445" t="s">
        <v>456</v>
      </c>
      <c r="D1338" s="524" t="s">
        <v>1749</v>
      </c>
    </row>
    <row r="1339" spans="3:4">
      <c r="C1339" s="445" t="s">
        <v>458</v>
      </c>
      <c r="D1339" s="524" t="s">
        <v>1750</v>
      </c>
    </row>
    <row r="1340" spans="3:4">
      <c r="C1340" s="445" t="s">
        <v>458</v>
      </c>
      <c r="D1340" s="524" t="s">
        <v>1751</v>
      </c>
    </row>
    <row r="1341" spans="3:4">
      <c r="C1341" s="445" t="s">
        <v>458</v>
      </c>
      <c r="D1341" s="524" t="s">
        <v>1752</v>
      </c>
    </row>
    <row r="1342" spans="3:4">
      <c r="C1342" s="445" t="s">
        <v>458</v>
      </c>
      <c r="D1342" s="524" t="s">
        <v>1753</v>
      </c>
    </row>
    <row r="1343" spans="3:4">
      <c r="C1343" s="445" t="s">
        <v>458</v>
      </c>
      <c r="D1343" s="524" t="s">
        <v>1754</v>
      </c>
    </row>
    <row r="1344" spans="3:4">
      <c r="C1344" s="445" t="s">
        <v>458</v>
      </c>
      <c r="D1344" s="524" t="s">
        <v>1755</v>
      </c>
    </row>
    <row r="1345" spans="3:4">
      <c r="C1345" s="445" t="s">
        <v>458</v>
      </c>
      <c r="D1345" s="524" t="s">
        <v>1095</v>
      </c>
    </row>
    <row r="1346" spans="3:4">
      <c r="C1346" s="445" t="s">
        <v>458</v>
      </c>
      <c r="D1346" s="524" t="s">
        <v>1756</v>
      </c>
    </row>
    <row r="1347" spans="3:4">
      <c r="C1347" s="445" t="s">
        <v>458</v>
      </c>
      <c r="D1347" s="524" t="s">
        <v>1757</v>
      </c>
    </row>
    <row r="1348" spans="3:4">
      <c r="C1348" s="445" t="s">
        <v>458</v>
      </c>
      <c r="D1348" s="524" t="s">
        <v>1758</v>
      </c>
    </row>
    <row r="1349" spans="3:4">
      <c r="C1349" s="445" t="s">
        <v>458</v>
      </c>
      <c r="D1349" s="524" t="s">
        <v>1759</v>
      </c>
    </row>
    <row r="1350" spans="3:4">
      <c r="C1350" s="445" t="s">
        <v>458</v>
      </c>
      <c r="D1350" s="524" t="s">
        <v>1760</v>
      </c>
    </row>
    <row r="1351" spans="3:4">
      <c r="C1351" s="445" t="s">
        <v>458</v>
      </c>
      <c r="D1351" s="524" t="s">
        <v>1761</v>
      </c>
    </row>
    <row r="1352" spans="3:4">
      <c r="C1352" s="445" t="s">
        <v>458</v>
      </c>
      <c r="D1352" s="524" t="s">
        <v>1762</v>
      </c>
    </row>
    <row r="1353" spans="3:4">
      <c r="C1353" s="445" t="s">
        <v>458</v>
      </c>
      <c r="D1353" s="524" t="s">
        <v>1763</v>
      </c>
    </row>
    <row r="1354" spans="3:4">
      <c r="C1354" s="445" t="s">
        <v>458</v>
      </c>
      <c r="D1354" s="524" t="s">
        <v>1764</v>
      </c>
    </row>
    <row r="1355" spans="3:4">
      <c r="C1355" s="445" t="s">
        <v>458</v>
      </c>
      <c r="D1355" s="524" t="s">
        <v>1765</v>
      </c>
    </row>
    <row r="1356" spans="3:4">
      <c r="C1356" s="445" t="s">
        <v>458</v>
      </c>
      <c r="D1356" s="524" t="s">
        <v>1766</v>
      </c>
    </row>
    <row r="1357" spans="3:4">
      <c r="C1357" s="445" t="s">
        <v>458</v>
      </c>
      <c r="D1357" s="524" t="s">
        <v>1767</v>
      </c>
    </row>
    <row r="1358" spans="3:4">
      <c r="C1358" s="445" t="s">
        <v>458</v>
      </c>
      <c r="D1358" s="524" t="s">
        <v>1768</v>
      </c>
    </row>
    <row r="1359" spans="3:4">
      <c r="C1359" s="445" t="s">
        <v>458</v>
      </c>
      <c r="D1359" s="524" t="s">
        <v>1769</v>
      </c>
    </row>
    <row r="1360" spans="3:4">
      <c r="C1360" s="445" t="s">
        <v>458</v>
      </c>
      <c r="D1360" s="524" t="s">
        <v>1770</v>
      </c>
    </row>
    <row r="1361" spans="3:4">
      <c r="C1361" s="445" t="s">
        <v>458</v>
      </c>
      <c r="D1361" s="524" t="s">
        <v>1771</v>
      </c>
    </row>
    <row r="1362" spans="3:4">
      <c r="C1362" s="445" t="s">
        <v>460</v>
      </c>
      <c r="D1362" s="524" t="s">
        <v>1772</v>
      </c>
    </row>
    <row r="1363" spans="3:4">
      <c r="C1363" s="445" t="s">
        <v>460</v>
      </c>
      <c r="D1363" s="524" t="s">
        <v>1773</v>
      </c>
    </row>
    <row r="1364" spans="3:4">
      <c r="C1364" s="445" t="s">
        <v>460</v>
      </c>
      <c r="D1364" s="524" t="s">
        <v>1774</v>
      </c>
    </row>
    <row r="1365" spans="3:4">
      <c r="C1365" s="445" t="s">
        <v>460</v>
      </c>
      <c r="D1365" s="524" t="s">
        <v>1775</v>
      </c>
    </row>
    <row r="1366" spans="3:4">
      <c r="C1366" s="445" t="s">
        <v>460</v>
      </c>
      <c r="D1366" s="524" t="s">
        <v>1776</v>
      </c>
    </row>
    <row r="1367" spans="3:4">
      <c r="C1367" s="445" t="s">
        <v>460</v>
      </c>
      <c r="D1367" s="524" t="s">
        <v>1777</v>
      </c>
    </row>
    <row r="1368" spans="3:4">
      <c r="C1368" s="445" t="s">
        <v>460</v>
      </c>
      <c r="D1368" s="524" t="s">
        <v>1778</v>
      </c>
    </row>
    <row r="1369" spans="3:4">
      <c r="C1369" s="445" t="s">
        <v>460</v>
      </c>
      <c r="D1369" s="524" t="s">
        <v>1779</v>
      </c>
    </row>
    <row r="1370" spans="3:4">
      <c r="C1370" s="445" t="s">
        <v>460</v>
      </c>
      <c r="D1370" s="524" t="s">
        <v>1780</v>
      </c>
    </row>
    <row r="1371" spans="3:4">
      <c r="C1371" s="445" t="s">
        <v>460</v>
      </c>
      <c r="D1371" s="524" t="s">
        <v>1781</v>
      </c>
    </row>
    <row r="1372" spans="3:4">
      <c r="C1372" s="445" t="s">
        <v>460</v>
      </c>
      <c r="D1372" s="524" t="s">
        <v>1782</v>
      </c>
    </row>
    <row r="1373" spans="3:4">
      <c r="C1373" s="445" t="s">
        <v>460</v>
      </c>
      <c r="D1373" s="524" t="s">
        <v>1783</v>
      </c>
    </row>
    <row r="1374" spans="3:4">
      <c r="C1374" s="445" t="s">
        <v>460</v>
      </c>
      <c r="D1374" s="524" t="s">
        <v>1784</v>
      </c>
    </row>
    <row r="1375" spans="3:4">
      <c r="C1375" s="445" t="s">
        <v>460</v>
      </c>
      <c r="D1375" s="524" t="s">
        <v>1785</v>
      </c>
    </row>
    <row r="1376" spans="3:4">
      <c r="C1376" s="445" t="s">
        <v>460</v>
      </c>
      <c r="D1376" s="524" t="s">
        <v>1786</v>
      </c>
    </row>
    <row r="1377" spans="3:4">
      <c r="C1377" s="445" t="s">
        <v>460</v>
      </c>
      <c r="D1377" s="524" t="s">
        <v>1787</v>
      </c>
    </row>
    <row r="1378" spans="3:4">
      <c r="C1378" s="445" t="s">
        <v>460</v>
      </c>
      <c r="D1378" s="524" t="s">
        <v>1788</v>
      </c>
    </row>
    <row r="1379" spans="3:4">
      <c r="C1379" s="445" t="s">
        <v>460</v>
      </c>
      <c r="D1379" s="524" t="s">
        <v>1789</v>
      </c>
    </row>
    <row r="1380" spans="3:4">
      <c r="C1380" s="445" t="s">
        <v>460</v>
      </c>
      <c r="D1380" s="524" t="s">
        <v>1790</v>
      </c>
    </row>
    <row r="1381" spans="3:4">
      <c r="C1381" s="445" t="s">
        <v>462</v>
      </c>
      <c r="D1381" s="524" t="s">
        <v>1791</v>
      </c>
    </row>
    <row r="1382" spans="3:4">
      <c r="C1382" s="445" t="s">
        <v>462</v>
      </c>
      <c r="D1382" s="524" t="s">
        <v>1792</v>
      </c>
    </row>
    <row r="1383" spans="3:4">
      <c r="C1383" s="445" t="s">
        <v>462</v>
      </c>
      <c r="D1383" s="524" t="s">
        <v>1793</v>
      </c>
    </row>
    <row r="1384" spans="3:4">
      <c r="C1384" s="445" t="s">
        <v>462</v>
      </c>
      <c r="D1384" s="524" t="s">
        <v>1794</v>
      </c>
    </row>
    <row r="1385" spans="3:4">
      <c r="C1385" s="445" t="s">
        <v>462</v>
      </c>
      <c r="D1385" s="524" t="s">
        <v>1795</v>
      </c>
    </row>
    <row r="1386" spans="3:4">
      <c r="C1386" s="445" t="s">
        <v>462</v>
      </c>
      <c r="D1386" s="524" t="s">
        <v>1796</v>
      </c>
    </row>
    <row r="1387" spans="3:4">
      <c r="C1387" s="445" t="s">
        <v>462</v>
      </c>
      <c r="D1387" s="524" t="s">
        <v>1797</v>
      </c>
    </row>
    <row r="1388" spans="3:4">
      <c r="C1388" s="445" t="s">
        <v>462</v>
      </c>
      <c r="D1388" s="524" t="s">
        <v>1798</v>
      </c>
    </row>
    <row r="1389" spans="3:4">
      <c r="C1389" s="445" t="s">
        <v>462</v>
      </c>
      <c r="D1389" s="524" t="s">
        <v>1799</v>
      </c>
    </row>
    <row r="1390" spans="3:4">
      <c r="C1390" s="445" t="s">
        <v>462</v>
      </c>
      <c r="D1390" s="524" t="s">
        <v>1800</v>
      </c>
    </row>
    <row r="1391" spans="3:4">
      <c r="C1391" s="445" t="s">
        <v>462</v>
      </c>
      <c r="D1391" s="524" t="s">
        <v>1801</v>
      </c>
    </row>
    <row r="1392" spans="3:4">
      <c r="C1392" s="445" t="s">
        <v>462</v>
      </c>
      <c r="D1392" s="524" t="s">
        <v>1802</v>
      </c>
    </row>
    <row r="1393" spans="3:4">
      <c r="C1393" s="445" t="s">
        <v>462</v>
      </c>
      <c r="D1393" s="524" t="s">
        <v>1803</v>
      </c>
    </row>
    <row r="1394" spans="3:4">
      <c r="C1394" s="445" t="s">
        <v>462</v>
      </c>
      <c r="D1394" s="524" t="s">
        <v>1804</v>
      </c>
    </row>
    <row r="1395" spans="3:4">
      <c r="C1395" s="445" t="s">
        <v>462</v>
      </c>
      <c r="D1395" s="524" t="s">
        <v>1805</v>
      </c>
    </row>
    <row r="1396" spans="3:4">
      <c r="C1396" s="445" t="s">
        <v>462</v>
      </c>
      <c r="D1396" s="524" t="s">
        <v>1806</v>
      </c>
    </row>
    <row r="1397" spans="3:4">
      <c r="C1397" s="445" t="s">
        <v>462</v>
      </c>
      <c r="D1397" s="524" t="s">
        <v>1807</v>
      </c>
    </row>
    <row r="1398" spans="3:4">
      <c r="C1398" s="445" t="s">
        <v>462</v>
      </c>
      <c r="D1398" s="524" t="s">
        <v>1808</v>
      </c>
    </row>
    <row r="1399" spans="3:4">
      <c r="C1399" s="445" t="s">
        <v>462</v>
      </c>
      <c r="D1399" s="524" t="s">
        <v>1809</v>
      </c>
    </row>
    <row r="1400" spans="3:4">
      <c r="C1400" s="445" t="s">
        <v>462</v>
      </c>
      <c r="D1400" s="524" t="s">
        <v>1810</v>
      </c>
    </row>
    <row r="1401" spans="3:4">
      <c r="C1401" s="445" t="s">
        <v>462</v>
      </c>
      <c r="D1401" s="524" t="s">
        <v>1811</v>
      </c>
    </row>
    <row r="1402" spans="3:4">
      <c r="C1402" s="445" t="s">
        <v>462</v>
      </c>
      <c r="D1402" s="524" t="s">
        <v>1812</v>
      </c>
    </row>
    <row r="1403" spans="3:4">
      <c r="C1403" s="445" t="s">
        <v>462</v>
      </c>
      <c r="D1403" s="524" t="s">
        <v>1813</v>
      </c>
    </row>
    <row r="1404" spans="3:4">
      <c r="C1404" s="445" t="s">
        <v>462</v>
      </c>
      <c r="D1404" s="524" t="s">
        <v>1814</v>
      </c>
    </row>
    <row r="1405" spans="3:4">
      <c r="C1405" s="445" t="s">
        <v>464</v>
      </c>
      <c r="D1405" s="524" t="s">
        <v>1815</v>
      </c>
    </row>
    <row r="1406" spans="3:4">
      <c r="C1406" s="445" t="s">
        <v>464</v>
      </c>
      <c r="D1406" s="524" t="s">
        <v>1816</v>
      </c>
    </row>
    <row r="1407" spans="3:4">
      <c r="C1407" s="445" t="s">
        <v>464</v>
      </c>
      <c r="D1407" s="524" t="s">
        <v>1817</v>
      </c>
    </row>
    <row r="1408" spans="3:4">
      <c r="C1408" s="445" t="s">
        <v>464</v>
      </c>
      <c r="D1408" s="524" t="s">
        <v>1818</v>
      </c>
    </row>
    <row r="1409" spans="3:4">
      <c r="C1409" s="445" t="s">
        <v>464</v>
      </c>
      <c r="D1409" s="524" t="s">
        <v>1819</v>
      </c>
    </row>
    <row r="1410" spans="3:4">
      <c r="C1410" s="445" t="s">
        <v>464</v>
      </c>
      <c r="D1410" s="524" t="s">
        <v>1820</v>
      </c>
    </row>
    <row r="1411" spans="3:4">
      <c r="C1411" s="445" t="s">
        <v>464</v>
      </c>
      <c r="D1411" s="524" t="s">
        <v>1821</v>
      </c>
    </row>
    <row r="1412" spans="3:4">
      <c r="C1412" s="445" t="s">
        <v>464</v>
      </c>
      <c r="D1412" s="524" t="s">
        <v>1822</v>
      </c>
    </row>
    <row r="1413" spans="3:4">
      <c r="C1413" s="445" t="s">
        <v>464</v>
      </c>
      <c r="D1413" s="524" t="s">
        <v>1823</v>
      </c>
    </row>
    <row r="1414" spans="3:4">
      <c r="C1414" s="445" t="s">
        <v>464</v>
      </c>
      <c r="D1414" s="524" t="s">
        <v>1824</v>
      </c>
    </row>
    <row r="1415" spans="3:4">
      <c r="C1415" s="445" t="s">
        <v>464</v>
      </c>
      <c r="D1415" s="524" t="s">
        <v>1825</v>
      </c>
    </row>
    <row r="1416" spans="3:4">
      <c r="C1416" s="445" t="s">
        <v>464</v>
      </c>
      <c r="D1416" s="524" t="s">
        <v>1826</v>
      </c>
    </row>
    <row r="1417" spans="3:4">
      <c r="C1417" s="445" t="s">
        <v>464</v>
      </c>
      <c r="D1417" s="524" t="s">
        <v>1827</v>
      </c>
    </row>
    <row r="1418" spans="3:4">
      <c r="C1418" s="445" t="s">
        <v>464</v>
      </c>
      <c r="D1418" s="524" t="s">
        <v>1828</v>
      </c>
    </row>
    <row r="1419" spans="3:4">
      <c r="C1419" s="445" t="s">
        <v>464</v>
      </c>
      <c r="D1419" s="524" t="s">
        <v>1829</v>
      </c>
    </row>
    <row r="1420" spans="3:4">
      <c r="C1420" s="445" t="s">
        <v>464</v>
      </c>
      <c r="D1420" s="524" t="s">
        <v>1830</v>
      </c>
    </row>
    <row r="1421" spans="3:4">
      <c r="C1421" s="445" t="s">
        <v>464</v>
      </c>
      <c r="D1421" s="524" t="s">
        <v>1831</v>
      </c>
    </row>
    <row r="1422" spans="3:4">
      <c r="C1422" s="445" t="s">
        <v>466</v>
      </c>
      <c r="D1422" s="524" t="s">
        <v>1832</v>
      </c>
    </row>
    <row r="1423" spans="3:4">
      <c r="C1423" s="445" t="s">
        <v>466</v>
      </c>
      <c r="D1423" s="524" t="s">
        <v>1833</v>
      </c>
    </row>
    <row r="1424" spans="3:4">
      <c r="C1424" s="445" t="s">
        <v>466</v>
      </c>
      <c r="D1424" s="524" t="s">
        <v>1834</v>
      </c>
    </row>
    <row r="1425" spans="3:4">
      <c r="C1425" s="445" t="s">
        <v>466</v>
      </c>
      <c r="D1425" s="524" t="s">
        <v>1835</v>
      </c>
    </row>
    <row r="1426" spans="3:4">
      <c r="C1426" s="445" t="s">
        <v>466</v>
      </c>
      <c r="D1426" s="524" t="s">
        <v>1836</v>
      </c>
    </row>
    <row r="1427" spans="3:4">
      <c r="C1427" s="445" t="s">
        <v>466</v>
      </c>
      <c r="D1427" s="524" t="s">
        <v>1837</v>
      </c>
    </row>
    <row r="1428" spans="3:4">
      <c r="C1428" s="445" t="s">
        <v>466</v>
      </c>
      <c r="D1428" s="524" t="s">
        <v>1838</v>
      </c>
    </row>
    <row r="1429" spans="3:4">
      <c r="C1429" s="445" t="s">
        <v>466</v>
      </c>
      <c r="D1429" s="524" t="s">
        <v>1839</v>
      </c>
    </row>
    <row r="1430" spans="3:4">
      <c r="C1430" s="445" t="s">
        <v>466</v>
      </c>
      <c r="D1430" s="524" t="s">
        <v>1840</v>
      </c>
    </row>
    <row r="1431" spans="3:4">
      <c r="C1431" s="445" t="s">
        <v>466</v>
      </c>
      <c r="D1431" s="524" t="s">
        <v>1841</v>
      </c>
    </row>
    <row r="1432" spans="3:4">
      <c r="C1432" s="445" t="s">
        <v>466</v>
      </c>
      <c r="D1432" s="524" t="s">
        <v>1842</v>
      </c>
    </row>
    <row r="1433" spans="3:4">
      <c r="C1433" s="445" t="s">
        <v>466</v>
      </c>
      <c r="D1433" s="524" t="s">
        <v>1843</v>
      </c>
    </row>
    <row r="1434" spans="3:4">
      <c r="C1434" s="445" t="s">
        <v>466</v>
      </c>
      <c r="D1434" s="524" t="s">
        <v>1844</v>
      </c>
    </row>
    <row r="1435" spans="3:4">
      <c r="C1435" s="445" t="s">
        <v>466</v>
      </c>
      <c r="D1435" s="524" t="s">
        <v>467</v>
      </c>
    </row>
    <row r="1436" spans="3:4">
      <c r="C1436" s="445" t="s">
        <v>466</v>
      </c>
      <c r="D1436" s="524" t="s">
        <v>1845</v>
      </c>
    </row>
    <row r="1437" spans="3:4">
      <c r="C1437" s="445" t="s">
        <v>466</v>
      </c>
      <c r="D1437" s="524" t="s">
        <v>1846</v>
      </c>
    </row>
    <row r="1438" spans="3:4">
      <c r="C1438" s="445" t="s">
        <v>466</v>
      </c>
      <c r="D1438" s="524" t="s">
        <v>1847</v>
      </c>
    </row>
    <row r="1439" spans="3:4">
      <c r="C1439" s="445" t="s">
        <v>466</v>
      </c>
      <c r="D1439" s="524" t="s">
        <v>1848</v>
      </c>
    </row>
    <row r="1440" spans="3:4">
      <c r="C1440" s="445" t="s">
        <v>466</v>
      </c>
      <c r="D1440" s="524" t="s">
        <v>1849</v>
      </c>
    </row>
    <row r="1441" spans="3:4">
      <c r="C1441" s="445" t="s">
        <v>466</v>
      </c>
      <c r="D1441" s="524" t="s">
        <v>1850</v>
      </c>
    </row>
    <row r="1442" spans="3:4">
      <c r="C1442" s="445" t="s">
        <v>468</v>
      </c>
      <c r="D1442" s="524" t="s">
        <v>1851</v>
      </c>
    </row>
    <row r="1443" spans="3:4">
      <c r="C1443" s="445" t="s">
        <v>468</v>
      </c>
      <c r="D1443" s="524" t="s">
        <v>1852</v>
      </c>
    </row>
    <row r="1444" spans="3:4">
      <c r="C1444" s="445" t="s">
        <v>468</v>
      </c>
      <c r="D1444" s="524" t="s">
        <v>1853</v>
      </c>
    </row>
    <row r="1445" spans="3:4">
      <c r="C1445" s="445" t="s">
        <v>468</v>
      </c>
      <c r="D1445" s="524" t="s">
        <v>1854</v>
      </c>
    </row>
    <row r="1446" spans="3:4">
      <c r="C1446" s="445" t="s">
        <v>468</v>
      </c>
      <c r="D1446" s="524" t="s">
        <v>1855</v>
      </c>
    </row>
    <row r="1447" spans="3:4">
      <c r="C1447" s="445" t="s">
        <v>468</v>
      </c>
      <c r="D1447" s="524" t="s">
        <v>1856</v>
      </c>
    </row>
    <row r="1448" spans="3:4">
      <c r="C1448" s="445" t="s">
        <v>468</v>
      </c>
      <c r="D1448" s="524" t="s">
        <v>1857</v>
      </c>
    </row>
    <row r="1449" spans="3:4">
      <c r="C1449" s="445" t="s">
        <v>468</v>
      </c>
      <c r="D1449" s="524" t="s">
        <v>1858</v>
      </c>
    </row>
    <row r="1450" spans="3:4">
      <c r="C1450" s="445" t="s">
        <v>468</v>
      </c>
      <c r="D1450" s="524" t="s">
        <v>1859</v>
      </c>
    </row>
    <row r="1451" spans="3:4">
      <c r="C1451" s="445" t="s">
        <v>468</v>
      </c>
      <c r="D1451" s="524" t="s">
        <v>1860</v>
      </c>
    </row>
    <row r="1452" spans="3:4">
      <c r="C1452" s="445" t="s">
        <v>468</v>
      </c>
      <c r="D1452" s="524" t="s">
        <v>1861</v>
      </c>
    </row>
    <row r="1453" spans="3:4">
      <c r="C1453" s="445" t="s">
        <v>468</v>
      </c>
      <c r="D1453" s="524" t="s">
        <v>1862</v>
      </c>
    </row>
    <row r="1454" spans="3:4">
      <c r="C1454" s="445" t="s">
        <v>468</v>
      </c>
      <c r="D1454" s="524" t="s">
        <v>1863</v>
      </c>
    </row>
    <row r="1455" spans="3:4">
      <c r="C1455" s="445" t="s">
        <v>468</v>
      </c>
      <c r="D1455" s="524" t="s">
        <v>1864</v>
      </c>
    </row>
    <row r="1456" spans="3:4">
      <c r="C1456" s="445" t="s">
        <v>468</v>
      </c>
      <c r="D1456" s="524" t="s">
        <v>1865</v>
      </c>
    </row>
    <row r="1457" spans="3:4">
      <c r="C1457" s="445" t="s">
        <v>468</v>
      </c>
      <c r="D1457" s="524" t="s">
        <v>1866</v>
      </c>
    </row>
    <row r="1458" spans="3:4">
      <c r="C1458" s="445" t="s">
        <v>468</v>
      </c>
      <c r="D1458" s="524" t="s">
        <v>1867</v>
      </c>
    </row>
    <row r="1459" spans="3:4">
      <c r="C1459" s="445" t="s">
        <v>468</v>
      </c>
      <c r="D1459" s="524" t="s">
        <v>1868</v>
      </c>
    </row>
    <row r="1460" spans="3:4">
      <c r="C1460" s="445" t="s">
        <v>468</v>
      </c>
      <c r="D1460" s="524" t="s">
        <v>1869</v>
      </c>
    </row>
    <row r="1461" spans="3:4">
      <c r="C1461" s="445" t="s">
        <v>468</v>
      </c>
      <c r="D1461" s="524" t="s">
        <v>1870</v>
      </c>
    </row>
    <row r="1462" spans="3:4">
      <c r="C1462" s="445" t="s">
        <v>468</v>
      </c>
      <c r="D1462" s="524" t="s">
        <v>1871</v>
      </c>
    </row>
    <row r="1463" spans="3:4">
      <c r="C1463" s="445" t="s">
        <v>468</v>
      </c>
      <c r="D1463" s="524" t="s">
        <v>1872</v>
      </c>
    </row>
    <row r="1464" spans="3:4">
      <c r="C1464" s="445" t="s">
        <v>468</v>
      </c>
      <c r="D1464" s="524" t="s">
        <v>1873</v>
      </c>
    </row>
    <row r="1465" spans="3:4">
      <c r="C1465" s="445" t="s">
        <v>468</v>
      </c>
      <c r="D1465" s="524" t="s">
        <v>1874</v>
      </c>
    </row>
    <row r="1466" spans="3:4">
      <c r="C1466" s="445" t="s">
        <v>468</v>
      </c>
      <c r="D1466" s="524" t="s">
        <v>1875</v>
      </c>
    </row>
    <row r="1467" spans="3:4">
      <c r="C1467" s="445" t="s">
        <v>468</v>
      </c>
      <c r="D1467" s="524" t="s">
        <v>1876</v>
      </c>
    </row>
    <row r="1468" spans="3:4">
      <c r="C1468" s="445" t="s">
        <v>468</v>
      </c>
      <c r="D1468" s="524" t="s">
        <v>1877</v>
      </c>
    </row>
    <row r="1469" spans="3:4">
      <c r="C1469" s="445" t="s">
        <v>468</v>
      </c>
      <c r="D1469" s="524" t="s">
        <v>1878</v>
      </c>
    </row>
    <row r="1470" spans="3:4">
      <c r="C1470" s="445" t="s">
        <v>468</v>
      </c>
      <c r="D1470" s="524" t="s">
        <v>1879</v>
      </c>
    </row>
    <row r="1471" spans="3:4">
      <c r="C1471" s="445" t="s">
        <v>468</v>
      </c>
      <c r="D1471" s="524" t="s">
        <v>1880</v>
      </c>
    </row>
    <row r="1472" spans="3:4">
      <c r="C1472" s="445" t="s">
        <v>468</v>
      </c>
      <c r="D1472" s="524" t="s">
        <v>1881</v>
      </c>
    </row>
    <row r="1473" spans="3:4">
      <c r="C1473" s="445" t="s">
        <v>468</v>
      </c>
      <c r="D1473" s="524" t="s">
        <v>1882</v>
      </c>
    </row>
    <row r="1474" spans="3:4">
      <c r="C1474" s="445" t="s">
        <v>468</v>
      </c>
      <c r="D1474" s="524" t="s">
        <v>1883</v>
      </c>
    </row>
    <row r="1475" spans="3:4">
      <c r="C1475" s="445" t="s">
        <v>468</v>
      </c>
      <c r="D1475" s="524" t="s">
        <v>1884</v>
      </c>
    </row>
    <row r="1476" spans="3:4">
      <c r="C1476" s="445" t="s">
        <v>470</v>
      </c>
      <c r="D1476" s="524" t="s">
        <v>1885</v>
      </c>
    </row>
    <row r="1477" spans="3:4">
      <c r="C1477" s="445" t="s">
        <v>470</v>
      </c>
      <c r="D1477" s="524" t="s">
        <v>1886</v>
      </c>
    </row>
    <row r="1478" spans="3:4">
      <c r="C1478" s="445" t="s">
        <v>470</v>
      </c>
      <c r="D1478" s="524" t="s">
        <v>1887</v>
      </c>
    </row>
    <row r="1479" spans="3:4">
      <c r="C1479" s="445" t="s">
        <v>470</v>
      </c>
      <c r="D1479" s="524" t="s">
        <v>1888</v>
      </c>
    </row>
    <row r="1480" spans="3:4">
      <c r="C1480" s="445" t="s">
        <v>470</v>
      </c>
      <c r="D1480" s="524" t="s">
        <v>1889</v>
      </c>
    </row>
    <row r="1481" spans="3:4">
      <c r="C1481" s="445" t="s">
        <v>470</v>
      </c>
      <c r="D1481" s="524" t="s">
        <v>1890</v>
      </c>
    </row>
    <row r="1482" spans="3:4">
      <c r="C1482" s="445" t="s">
        <v>470</v>
      </c>
      <c r="D1482" s="524" t="s">
        <v>1891</v>
      </c>
    </row>
    <row r="1483" spans="3:4">
      <c r="C1483" s="445" t="s">
        <v>470</v>
      </c>
      <c r="D1483" s="524" t="s">
        <v>1892</v>
      </c>
    </row>
    <row r="1484" spans="3:4">
      <c r="C1484" s="445" t="s">
        <v>470</v>
      </c>
      <c r="D1484" s="524" t="s">
        <v>1893</v>
      </c>
    </row>
    <row r="1485" spans="3:4">
      <c r="C1485" s="445" t="s">
        <v>470</v>
      </c>
      <c r="D1485" s="524" t="s">
        <v>1894</v>
      </c>
    </row>
    <row r="1486" spans="3:4">
      <c r="C1486" s="445" t="s">
        <v>470</v>
      </c>
      <c r="D1486" s="524" t="s">
        <v>1895</v>
      </c>
    </row>
    <row r="1487" spans="3:4">
      <c r="C1487" s="445" t="s">
        <v>470</v>
      </c>
      <c r="D1487" s="524" t="s">
        <v>1896</v>
      </c>
    </row>
    <row r="1488" spans="3:4">
      <c r="C1488" s="445" t="s">
        <v>470</v>
      </c>
      <c r="D1488" s="524" t="s">
        <v>1897</v>
      </c>
    </row>
    <row r="1489" spans="3:4">
      <c r="C1489" s="445" t="s">
        <v>470</v>
      </c>
      <c r="D1489" s="524" t="s">
        <v>1898</v>
      </c>
    </row>
    <row r="1490" spans="3:4">
      <c r="C1490" s="445" t="s">
        <v>470</v>
      </c>
      <c r="D1490" s="524" t="s">
        <v>1899</v>
      </c>
    </row>
    <row r="1491" spans="3:4">
      <c r="C1491" s="445" t="s">
        <v>470</v>
      </c>
      <c r="D1491" s="524" t="s">
        <v>1900</v>
      </c>
    </row>
    <row r="1492" spans="3:4">
      <c r="C1492" s="445" t="s">
        <v>470</v>
      </c>
      <c r="D1492" s="524" t="s">
        <v>1901</v>
      </c>
    </row>
    <row r="1493" spans="3:4">
      <c r="C1493" s="445" t="s">
        <v>470</v>
      </c>
      <c r="D1493" s="524" t="s">
        <v>1902</v>
      </c>
    </row>
    <row r="1494" spans="3:4">
      <c r="C1494" s="445" t="s">
        <v>470</v>
      </c>
      <c r="D1494" s="524" t="s">
        <v>1903</v>
      </c>
    </row>
    <row r="1495" spans="3:4">
      <c r="C1495" s="445" t="s">
        <v>470</v>
      </c>
      <c r="D1495" s="524" t="s">
        <v>1904</v>
      </c>
    </row>
    <row r="1496" spans="3:4">
      <c r="C1496" s="445" t="s">
        <v>470</v>
      </c>
      <c r="D1496" s="524" t="s">
        <v>1905</v>
      </c>
    </row>
    <row r="1497" spans="3:4">
      <c r="C1497" s="445" t="s">
        <v>470</v>
      </c>
      <c r="D1497" s="524" t="s">
        <v>1906</v>
      </c>
    </row>
    <row r="1498" spans="3:4">
      <c r="C1498" s="445" t="s">
        <v>470</v>
      </c>
      <c r="D1498" s="524" t="s">
        <v>1907</v>
      </c>
    </row>
    <row r="1499" spans="3:4">
      <c r="C1499" s="445" t="s">
        <v>470</v>
      </c>
      <c r="D1499" s="524" t="s">
        <v>1908</v>
      </c>
    </row>
    <row r="1500" spans="3:4">
      <c r="C1500" s="445" t="s">
        <v>470</v>
      </c>
      <c r="D1500" s="524" t="s">
        <v>1909</v>
      </c>
    </row>
    <row r="1501" spans="3:4">
      <c r="C1501" s="445" t="s">
        <v>470</v>
      </c>
      <c r="D1501" s="524" t="s">
        <v>1910</v>
      </c>
    </row>
    <row r="1502" spans="3:4">
      <c r="C1502" s="445" t="s">
        <v>470</v>
      </c>
      <c r="D1502" s="524" t="s">
        <v>1911</v>
      </c>
    </row>
    <row r="1503" spans="3:4">
      <c r="C1503" s="445" t="s">
        <v>470</v>
      </c>
      <c r="D1503" s="524" t="s">
        <v>1912</v>
      </c>
    </row>
    <row r="1504" spans="3:4">
      <c r="C1504" s="445" t="s">
        <v>470</v>
      </c>
      <c r="D1504" s="524" t="s">
        <v>1913</v>
      </c>
    </row>
    <row r="1505" spans="3:4">
      <c r="C1505" s="445" t="s">
        <v>470</v>
      </c>
      <c r="D1505" s="524" t="s">
        <v>1914</v>
      </c>
    </row>
    <row r="1506" spans="3:4">
      <c r="C1506" s="445" t="s">
        <v>470</v>
      </c>
      <c r="D1506" s="524" t="s">
        <v>1915</v>
      </c>
    </row>
    <row r="1507" spans="3:4">
      <c r="C1507" s="445" t="s">
        <v>470</v>
      </c>
      <c r="D1507" s="524" t="s">
        <v>1916</v>
      </c>
    </row>
    <row r="1508" spans="3:4">
      <c r="C1508" s="445" t="s">
        <v>470</v>
      </c>
      <c r="D1508" s="524" t="s">
        <v>1917</v>
      </c>
    </row>
    <row r="1509" spans="3:4">
      <c r="C1509" s="445" t="s">
        <v>470</v>
      </c>
      <c r="D1509" s="524" t="s">
        <v>1918</v>
      </c>
    </row>
    <row r="1510" spans="3:4">
      <c r="C1510" s="445" t="s">
        <v>470</v>
      </c>
      <c r="D1510" s="524" t="s">
        <v>1919</v>
      </c>
    </row>
    <row r="1511" spans="3:4">
      <c r="C1511" s="445" t="s">
        <v>470</v>
      </c>
      <c r="D1511" s="524" t="s">
        <v>1920</v>
      </c>
    </row>
    <row r="1512" spans="3:4">
      <c r="C1512" s="445" t="s">
        <v>470</v>
      </c>
      <c r="D1512" s="524" t="s">
        <v>1921</v>
      </c>
    </row>
    <row r="1513" spans="3:4">
      <c r="C1513" s="445" t="s">
        <v>470</v>
      </c>
      <c r="D1513" s="524" t="s">
        <v>1922</v>
      </c>
    </row>
    <row r="1514" spans="3:4">
      <c r="C1514" s="445" t="s">
        <v>470</v>
      </c>
      <c r="D1514" s="524" t="s">
        <v>1923</v>
      </c>
    </row>
    <row r="1515" spans="3:4">
      <c r="C1515" s="445" t="s">
        <v>470</v>
      </c>
      <c r="D1515" s="524" t="s">
        <v>1924</v>
      </c>
    </row>
    <row r="1516" spans="3:4">
      <c r="C1516" s="445" t="s">
        <v>470</v>
      </c>
      <c r="D1516" s="524" t="s">
        <v>1925</v>
      </c>
    </row>
    <row r="1517" spans="3:4">
      <c r="C1517" s="445" t="s">
        <v>470</v>
      </c>
      <c r="D1517" s="524" t="s">
        <v>1926</v>
      </c>
    </row>
    <row r="1518" spans="3:4">
      <c r="C1518" s="445" t="s">
        <v>470</v>
      </c>
      <c r="D1518" s="524" t="s">
        <v>1927</v>
      </c>
    </row>
    <row r="1519" spans="3:4">
      <c r="C1519" s="445" t="s">
        <v>470</v>
      </c>
      <c r="D1519" s="524" t="s">
        <v>1928</v>
      </c>
    </row>
    <row r="1520" spans="3:4">
      <c r="C1520" s="445" t="s">
        <v>470</v>
      </c>
      <c r="D1520" s="524" t="s">
        <v>1929</v>
      </c>
    </row>
    <row r="1521" spans="3:4">
      <c r="C1521" s="445" t="s">
        <v>470</v>
      </c>
      <c r="D1521" s="524" t="s">
        <v>1930</v>
      </c>
    </row>
    <row r="1522" spans="3:4">
      <c r="C1522" s="445" t="s">
        <v>470</v>
      </c>
      <c r="D1522" s="524" t="s">
        <v>1931</v>
      </c>
    </row>
    <row r="1523" spans="3:4">
      <c r="C1523" s="445" t="s">
        <v>470</v>
      </c>
      <c r="D1523" s="524" t="s">
        <v>1674</v>
      </c>
    </row>
    <row r="1524" spans="3:4">
      <c r="C1524" s="445" t="s">
        <v>470</v>
      </c>
      <c r="D1524" s="524" t="s">
        <v>1932</v>
      </c>
    </row>
    <row r="1525" spans="3:4">
      <c r="C1525" s="445" t="s">
        <v>470</v>
      </c>
      <c r="D1525" s="524" t="s">
        <v>1933</v>
      </c>
    </row>
    <row r="1526" spans="3:4">
      <c r="C1526" s="445" t="s">
        <v>470</v>
      </c>
      <c r="D1526" s="524" t="s">
        <v>1934</v>
      </c>
    </row>
    <row r="1527" spans="3:4">
      <c r="C1527" s="445" t="s">
        <v>470</v>
      </c>
      <c r="D1527" s="524" t="s">
        <v>715</v>
      </c>
    </row>
    <row r="1528" spans="3:4">
      <c r="C1528" s="445" t="s">
        <v>470</v>
      </c>
      <c r="D1528" s="524" t="s">
        <v>1935</v>
      </c>
    </row>
    <row r="1529" spans="3:4">
      <c r="C1529" s="445" t="s">
        <v>470</v>
      </c>
      <c r="D1529" s="524" t="s">
        <v>1936</v>
      </c>
    </row>
    <row r="1530" spans="3:4">
      <c r="C1530" s="445" t="s">
        <v>470</v>
      </c>
      <c r="D1530" s="524" t="s">
        <v>1937</v>
      </c>
    </row>
    <row r="1531" spans="3:4">
      <c r="C1531" s="445" t="s">
        <v>470</v>
      </c>
      <c r="D1531" s="524" t="s">
        <v>1938</v>
      </c>
    </row>
    <row r="1532" spans="3:4">
      <c r="C1532" s="445" t="s">
        <v>470</v>
      </c>
      <c r="D1532" s="524" t="s">
        <v>1939</v>
      </c>
    </row>
    <row r="1533" spans="3:4">
      <c r="C1533" s="445" t="s">
        <v>470</v>
      </c>
      <c r="D1533" s="524" t="s">
        <v>1940</v>
      </c>
    </row>
    <row r="1534" spans="3:4">
      <c r="C1534" s="445" t="s">
        <v>470</v>
      </c>
      <c r="D1534" s="524" t="s">
        <v>1941</v>
      </c>
    </row>
    <row r="1535" spans="3:4">
      <c r="C1535" s="445" t="s">
        <v>470</v>
      </c>
      <c r="D1535" s="524" t="s">
        <v>1942</v>
      </c>
    </row>
    <row r="1536" spans="3:4">
      <c r="C1536" s="445" t="s">
        <v>472</v>
      </c>
      <c r="D1536" s="524" t="s">
        <v>1943</v>
      </c>
    </row>
    <row r="1537" spans="3:4">
      <c r="C1537" s="445" t="s">
        <v>472</v>
      </c>
      <c r="D1537" s="524" t="s">
        <v>1944</v>
      </c>
    </row>
    <row r="1538" spans="3:4">
      <c r="C1538" s="445" t="s">
        <v>472</v>
      </c>
      <c r="D1538" s="524" t="s">
        <v>1945</v>
      </c>
    </row>
    <row r="1539" spans="3:4">
      <c r="C1539" s="445" t="s">
        <v>472</v>
      </c>
      <c r="D1539" s="524" t="s">
        <v>1946</v>
      </c>
    </row>
    <row r="1540" spans="3:4">
      <c r="C1540" s="445" t="s">
        <v>472</v>
      </c>
      <c r="D1540" s="524" t="s">
        <v>1947</v>
      </c>
    </row>
    <row r="1541" spans="3:4">
      <c r="C1541" s="445" t="s">
        <v>472</v>
      </c>
      <c r="D1541" s="524" t="s">
        <v>1948</v>
      </c>
    </row>
    <row r="1542" spans="3:4">
      <c r="C1542" s="445" t="s">
        <v>472</v>
      </c>
      <c r="D1542" s="524" t="s">
        <v>1949</v>
      </c>
    </row>
    <row r="1543" spans="3:4">
      <c r="C1543" s="445" t="s">
        <v>472</v>
      </c>
      <c r="D1543" s="524" t="s">
        <v>1950</v>
      </c>
    </row>
    <row r="1544" spans="3:4">
      <c r="C1544" s="445" t="s">
        <v>472</v>
      </c>
      <c r="D1544" s="524" t="s">
        <v>1951</v>
      </c>
    </row>
    <row r="1545" spans="3:4">
      <c r="C1545" s="445" t="s">
        <v>472</v>
      </c>
      <c r="D1545" s="524" t="s">
        <v>1952</v>
      </c>
    </row>
    <row r="1546" spans="3:4">
      <c r="C1546" s="445" t="s">
        <v>472</v>
      </c>
      <c r="D1546" s="524" t="s">
        <v>1953</v>
      </c>
    </row>
    <row r="1547" spans="3:4">
      <c r="C1547" s="445" t="s">
        <v>472</v>
      </c>
      <c r="D1547" s="524" t="s">
        <v>1954</v>
      </c>
    </row>
    <row r="1548" spans="3:4">
      <c r="C1548" s="445" t="s">
        <v>472</v>
      </c>
      <c r="D1548" s="524" t="s">
        <v>1955</v>
      </c>
    </row>
    <row r="1549" spans="3:4">
      <c r="C1549" s="445" t="s">
        <v>472</v>
      </c>
      <c r="D1549" s="524" t="s">
        <v>1956</v>
      </c>
    </row>
    <row r="1550" spans="3:4">
      <c r="C1550" s="445" t="s">
        <v>472</v>
      </c>
      <c r="D1550" s="524" t="s">
        <v>1957</v>
      </c>
    </row>
    <row r="1551" spans="3:4">
      <c r="C1551" s="445" t="s">
        <v>472</v>
      </c>
      <c r="D1551" s="524" t="s">
        <v>1958</v>
      </c>
    </row>
    <row r="1552" spans="3:4">
      <c r="C1552" s="445" t="s">
        <v>472</v>
      </c>
      <c r="D1552" s="524" t="s">
        <v>1959</v>
      </c>
    </row>
    <row r="1553" spans="3:4">
      <c r="C1553" s="445" t="s">
        <v>472</v>
      </c>
      <c r="D1553" s="524" t="s">
        <v>1960</v>
      </c>
    </row>
    <row r="1554" spans="3:4">
      <c r="C1554" s="445" t="s">
        <v>472</v>
      </c>
      <c r="D1554" s="524" t="s">
        <v>1961</v>
      </c>
    </row>
    <row r="1555" spans="3:4">
      <c r="C1555" s="445" t="s">
        <v>472</v>
      </c>
      <c r="D1555" s="524" t="s">
        <v>1962</v>
      </c>
    </row>
    <row r="1556" spans="3:4">
      <c r="C1556" s="445" t="s">
        <v>474</v>
      </c>
      <c r="D1556" s="524" t="s">
        <v>1963</v>
      </c>
    </row>
    <row r="1557" spans="3:4">
      <c r="C1557" s="445" t="s">
        <v>474</v>
      </c>
      <c r="D1557" s="524" t="s">
        <v>1964</v>
      </c>
    </row>
    <row r="1558" spans="3:4">
      <c r="C1558" s="445" t="s">
        <v>474</v>
      </c>
      <c r="D1558" s="524" t="s">
        <v>1965</v>
      </c>
    </row>
    <row r="1559" spans="3:4">
      <c r="C1559" s="445" t="s">
        <v>474</v>
      </c>
      <c r="D1559" s="524" t="s">
        <v>1966</v>
      </c>
    </row>
    <row r="1560" spans="3:4">
      <c r="C1560" s="445" t="s">
        <v>474</v>
      </c>
      <c r="D1560" s="524" t="s">
        <v>1967</v>
      </c>
    </row>
    <row r="1561" spans="3:4">
      <c r="C1561" s="445" t="s">
        <v>474</v>
      </c>
      <c r="D1561" s="524" t="s">
        <v>1968</v>
      </c>
    </row>
    <row r="1562" spans="3:4">
      <c r="C1562" s="445" t="s">
        <v>474</v>
      </c>
      <c r="D1562" s="524" t="s">
        <v>1969</v>
      </c>
    </row>
    <row r="1563" spans="3:4">
      <c r="C1563" s="445" t="s">
        <v>474</v>
      </c>
      <c r="D1563" s="524" t="s">
        <v>1970</v>
      </c>
    </row>
    <row r="1564" spans="3:4">
      <c r="C1564" s="445" t="s">
        <v>474</v>
      </c>
      <c r="D1564" s="524" t="s">
        <v>1971</v>
      </c>
    </row>
    <row r="1565" spans="3:4">
      <c r="C1565" s="445" t="s">
        <v>474</v>
      </c>
      <c r="D1565" s="524" t="s">
        <v>1972</v>
      </c>
    </row>
    <row r="1566" spans="3:4">
      <c r="C1566" s="445" t="s">
        <v>474</v>
      </c>
      <c r="D1566" s="524" t="s">
        <v>1973</v>
      </c>
    </row>
    <row r="1567" spans="3:4">
      <c r="C1567" s="445" t="s">
        <v>474</v>
      </c>
      <c r="D1567" s="524" t="s">
        <v>1974</v>
      </c>
    </row>
    <row r="1568" spans="3:4">
      <c r="C1568" s="445" t="s">
        <v>474</v>
      </c>
      <c r="D1568" s="524" t="s">
        <v>1975</v>
      </c>
    </row>
    <row r="1569" spans="3:4">
      <c r="C1569" s="445" t="s">
        <v>474</v>
      </c>
      <c r="D1569" s="524" t="s">
        <v>1976</v>
      </c>
    </row>
    <row r="1570" spans="3:4">
      <c r="C1570" s="445" t="s">
        <v>474</v>
      </c>
      <c r="D1570" s="524" t="s">
        <v>1977</v>
      </c>
    </row>
    <row r="1571" spans="3:4">
      <c r="C1571" s="445" t="s">
        <v>474</v>
      </c>
      <c r="D1571" s="524" t="s">
        <v>1978</v>
      </c>
    </row>
    <row r="1572" spans="3:4">
      <c r="C1572" s="445" t="s">
        <v>474</v>
      </c>
      <c r="D1572" s="524" t="s">
        <v>1979</v>
      </c>
    </row>
    <row r="1573" spans="3:4">
      <c r="C1573" s="445" t="s">
        <v>474</v>
      </c>
      <c r="D1573" s="524" t="s">
        <v>1980</v>
      </c>
    </row>
    <row r="1574" spans="3:4">
      <c r="C1574" s="445" t="s">
        <v>474</v>
      </c>
      <c r="D1574" s="524" t="s">
        <v>1981</v>
      </c>
    </row>
    <row r="1575" spans="3:4">
      <c r="C1575" s="445" t="s">
        <v>474</v>
      </c>
      <c r="D1575" s="524" t="s">
        <v>1982</v>
      </c>
    </row>
    <row r="1576" spans="3:4">
      <c r="C1576" s="445" t="s">
        <v>474</v>
      </c>
      <c r="D1576" s="524" t="s">
        <v>1983</v>
      </c>
    </row>
    <row r="1577" spans="3:4">
      <c r="C1577" s="445" t="s">
        <v>476</v>
      </c>
      <c r="D1577" s="524" t="s">
        <v>1984</v>
      </c>
    </row>
    <row r="1578" spans="3:4">
      <c r="C1578" s="445" t="s">
        <v>476</v>
      </c>
      <c r="D1578" s="524" t="s">
        <v>1985</v>
      </c>
    </row>
    <row r="1579" spans="3:4">
      <c r="C1579" s="445" t="s">
        <v>476</v>
      </c>
      <c r="D1579" s="524" t="s">
        <v>1986</v>
      </c>
    </row>
    <row r="1580" spans="3:4">
      <c r="C1580" s="445" t="s">
        <v>476</v>
      </c>
      <c r="D1580" s="524" t="s">
        <v>1987</v>
      </c>
    </row>
    <row r="1581" spans="3:4">
      <c r="C1581" s="445" t="s">
        <v>476</v>
      </c>
      <c r="D1581" s="524" t="s">
        <v>1988</v>
      </c>
    </row>
    <row r="1582" spans="3:4">
      <c r="C1582" s="445" t="s">
        <v>476</v>
      </c>
      <c r="D1582" s="524" t="s">
        <v>1989</v>
      </c>
    </row>
    <row r="1583" spans="3:4">
      <c r="C1583" s="445" t="s">
        <v>476</v>
      </c>
      <c r="D1583" s="524" t="s">
        <v>1990</v>
      </c>
    </row>
    <row r="1584" spans="3:4">
      <c r="C1584" s="445" t="s">
        <v>476</v>
      </c>
      <c r="D1584" s="524" t="s">
        <v>1991</v>
      </c>
    </row>
    <row r="1585" spans="3:4">
      <c r="C1585" s="445" t="s">
        <v>476</v>
      </c>
      <c r="D1585" s="524" t="s">
        <v>1992</v>
      </c>
    </row>
    <row r="1586" spans="3:4">
      <c r="C1586" s="445" t="s">
        <v>476</v>
      </c>
      <c r="D1586" s="524" t="s">
        <v>1993</v>
      </c>
    </row>
    <row r="1587" spans="3:4">
      <c r="C1587" s="445" t="s">
        <v>476</v>
      </c>
      <c r="D1587" s="524" t="s">
        <v>1994</v>
      </c>
    </row>
    <row r="1588" spans="3:4">
      <c r="C1588" s="445" t="s">
        <v>476</v>
      </c>
      <c r="D1588" s="524" t="s">
        <v>1995</v>
      </c>
    </row>
    <row r="1589" spans="3:4">
      <c r="C1589" s="445" t="s">
        <v>476</v>
      </c>
      <c r="D1589" s="524" t="s">
        <v>1996</v>
      </c>
    </row>
    <row r="1590" spans="3:4">
      <c r="C1590" s="445" t="s">
        <v>476</v>
      </c>
      <c r="D1590" s="524" t="s">
        <v>1997</v>
      </c>
    </row>
    <row r="1591" spans="3:4">
      <c r="C1591" s="445" t="s">
        <v>476</v>
      </c>
      <c r="D1591" s="524" t="s">
        <v>728</v>
      </c>
    </row>
    <row r="1592" spans="3:4">
      <c r="C1592" s="445" t="s">
        <v>476</v>
      </c>
      <c r="D1592" s="524" t="s">
        <v>1998</v>
      </c>
    </row>
    <row r="1593" spans="3:4">
      <c r="C1593" s="445" t="s">
        <v>476</v>
      </c>
      <c r="D1593" s="524" t="s">
        <v>1999</v>
      </c>
    </row>
    <row r="1594" spans="3:4">
      <c r="C1594" s="445" t="s">
        <v>476</v>
      </c>
      <c r="D1594" s="524" t="s">
        <v>2000</v>
      </c>
    </row>
    <row r="1595" spans="3:4">
      <c r="C1595" s="445" t="s">
        <v>476</v>
      </c>
      <c r="D1595" s="524" t="s">
        <v>2001</v>
      </c>
    </row>
    <row r="1596" spans="3:4">
      <c r="C1596" s="445" t="s">
        <v>476</v>
      </c>
      <c r="D1596" s="524" t="s">
        <v>2002</v>
      </c>
    </row>
    <row r="1597" spans="3:4">
      <c r="C1597" s="445" t="s">
        <v>476</v>
      </c>
      <c r="D1597" s="524" t="s">
        <v>2003</v>
      </c>
    </row>
    <row r="1598" spans="3:4">
      <c r="C1598" s="445" t="s">
        <v>476</v>
      </c>
      <c r="D1598" s="524" t="s">
        <v>2004</v>
      </c>
    </row>
    <row r="1599" spans="3:4">
      <c r="C1599" s="445" t="s">
        <v>476</v>
      </c>
      <c r="D1599" s="524" t="s">
        <v>785</v>
      </c>
    </row>
    <row r="1600" spans="3:4">
      <c r="C1600" s="445" t="s">
        <v>476</v>
      </c>
      <c r="D1600" s="524" t="s">
        <v>2005</v>
      </c>
    </row>
    <row r="1601" spans="3:4">
      <c r="C1601" s="445" t="s">
        <v>476</v>
      </c>
      <c r="D1601" s="524" t="s">
        <v>1306</v>
      </c>
    </row>
    <row r="1602" spans="3:4">
      <c r="C1602" s="445" t="s">
        <v>476</v>
      </c>
      <c r="D1602" s="524" t="s">
        <v>2006</v>
      </c>
    </row>
    <row r="1603" spans="3:4">
      <c r="C1603" s="445" t="s">
        <v>476</v>
      </c>
      <c r="D1603" s="524" t="s">
        <v>2007</v>
      </c>
    </row>
    <row r="1604" spans="3:4">
      <c r="C1604" s="445" t="s">
        <v>476</v>
      </c>
      <c r="D1604" s="524" t="s">
        <v>2008</v>
      </c>
    </row>
    <row r="1605" spans="3:4">
      <c r="C1605" s="445" t="s">
        <v>476</v>
      </c>
      <c r="D1605" s="524" t="s">
        <v>2009</v>
      </c>
    </row>
    <row r="1606" spans="3:4">
      <c r="C1606" s="445" t="s">
        <v>476</v>
      </c>
      <c r="D1606" s="524" t="s">
        <v>2010</v>
      </c>
    </row>
    <row r="1607" spans="3:4">
      <c r="C1607" s="445" t="s">
        <v>476</v>
      </c>
      <c r="D1607" s="524" t="s">
        <v>2011</v>
      </c>
    </row>
    <row r="1608" spans="3:4">
      <c r="C1608" s="445" t="s">
        <v>476</v>
      </c>
      <c r="D1608" s="524" t="s">
        <v>2012</v>
      </c>
    </row>
    <row r="1609" spans="3:4">
      <c r="C1609" s="445" t="s">
        <v>476</v>
      </c>
      <c r="D1609" s="524" t="s">
        <v>2013</v>
      </c>
    </row>
    <row r="1610" spans="3:4">
      <c r="C1610" s="445" t="s">
        <v>476</v>
      </c>
      <c r="D1610" s="524" t="s">
        <v>2014</v>
      </c>
    </row>
    <row r="1611" spans="3:4">
      <c r="C1611" s="445" t="s">
        <v>476</v>
      </c>
      <c r="D1611" s="524" t="s">
        <v>2015</v>
      </c>
    </row>
    <row r="1612" spans="3:4">
      <c r="C1612" s="445" t="s">
        <v>476</v>
      </c>
      <c r="D1612" s="524" t="s">
        <v>2016</v>
      </c>
    </row>
    <row r="1613" spans="3:4">
      <c r="C1613" s="445" t="s">
        <v>476</v>
      </c>
      <c r="D1613" s="524" t="s">
        <v>2017</v>
      </c>
    </row>
    <row r="1614" spans="3:4">
      <c r="C1614" s="445" t="s">
        <v>476</v>
      </c>
      <c r="D1614" s="524" t="s">
        <v>2018</v>
      </c>
    </row>
    <row r="1615" spans="3:4">
      <c r="C1615" s="445" t="s">
        <v>476</v>
      </c>
      <c r="D1615" s="524" t="s">
        <v>2019</v>
      </c>
    </row>
    <row r="1616" spans="3:4">
      <c r="C1616" s="445" t="s">
        <v>476</v>
      </c>
      <c r="D1616" s="524" t="s">
        <v>2020</v>
      </c>
    </row>
    <row r="1617" spans="3:4">
      <c r="C1617" s="445" t="s">
        <v>476</v>
      </c>
      <c r="D1617" s="524" t="s">
        <v>2021</v>
      </c>
    </row>
    <row r="1618" spans="3:4">
      <c r="C1618" s="445" t="s">
        <v>476</v>
      </c>
      <c r="D1618" s="524" t="s">
        <v>2022</v>
      </c>
    </row>
    <row r="1619" spans="3:4">
      <c r="C1619" s="445" t="s">
        <v>476</v>
      </c>
      <c r="D1619" s="524" t="s">
        <v>2023</v>
      </c>
    </row>
    <row r="1620" spans="3:4">
      <c r="C1620" s="445" t="s">
        <v>476</v>
      </c>
      <c r="D1620" s="524" t="s">
        <v>2024</v>
      </c>
    </row>
    <row r="1621" spans="3:4">
      <c r="C1621" s="445" t="s">
        <v>476</v>
      </c>
      <c r="D1621" s="524" t="s">
        <v>2025</v>
      </c>
    </row>
    <row r="1622" spans="3:4">
      <c r="C1622" s="445" t="s">
        <v>478</v>
      </c>
      <c r="D1622" s="524" t="s">
        <v>2026</v>
      </c>
    </row>
    <row r="1623" spans="3:4">
      <c r="C1623" s="445" t="s">
        <v>478</v>
      </c>
      <c r="D1623" s="524" t="s">
        <v>2027</v>
      </c>
    </row>
    <row r="1624" spans="3:4">
      <c r="C1624" s="445" t="s">
        <v>478</v>
      </c>
      <c r="D1624" s="524" t="s">
        <v>2028</v>
      </c>
    </row>
    <row r="1625" spans="3:4">
      <c r="C1625" s="445" t="s">
        <v>478</v>
      </c>
      <c r="D1625" s="524" t="s">
        <v>2029</v>
      </c>
    </row>
    <row r="1626" spans="3:4">
      <c r="C1626" s="445" t="s">
        <v>478</v>
      </c>
      <c r="D1626" s="524" t="s">
        <v>2030</v>
      </c>
    </row>
    <row r="1627" spans="3:4">
      <c r="C1627" s="445" t="s">
        <v>478</v>
      </c>
      <c r="D1627" s="524" t="s">
        <v>2031</v>
      </c>
    </row>
    <row r="1628" spans="3:4">
      <c r="C1628" s="445" t="s">
        <v>478</v>
      </c>
      <c r="D1628" s="524" t="s">
        <v>2032</v>
      </c>
    </row>
    <row r="1629" spans="3:4">
      <c r="C1629" s="445" t="s">
        <v>478</v>
      </c>
      <c r="D1629" s="524" t="s">
        <v>2033</v>
      </c>
    </row>
    <row r="1630" spans="3:4">
      <c r="C1630" s="445" t="s">
        <v>478</v>
      </c>
      <c r="D1630" s="524" t="s">
        <v>2034</v>
      </c>
    </row>
    <row r="1631" spans="3:4">
      <c r="C1631" s="445" t="s">
        <v>478</v>
      </c>
      <c r="D1631" s="524" t="s">
        <v>2035</v>
      </c>
    </row>
    <row r="1632" spans="3:4">
      <c r="C1632" s="445" t="s">
        <v>478</v>
      </c>
      <c r="D1632" s="524" t="s">
        <v>2036</v>
      </c>
    </row>
    <row r="1633" spans="3:4">
      <c r="C1633" s="445" t="s">
        <v>478</v>
      </c>
      <c r="D1633" s="524" t="s">
        <v>2037</v>
      </c>
    </row>
    <row r="1634" spans="3:4">
      <c r="C1634" s="445" t="s">
        <v>478</v>
      </c>
      <c r="D1634" s="524" t="s">
        <v>2038</v>
      </c>
    </row>
    <row r="1635" spans="3:4">
      <c r="C1635" s="445" t="s">
        <v>478</v>
      </c>
      <c r="D1635" s="524" t="s">
        <v>2039</v>
      </c>
    </row>
    <row r="1636" spans="3:4">
      <c r="C1636" s="445" t="s">
        <v>478</v>
      </c>
      <c r="D1636" s="524" t="s">
        <v>2040</v>
      </c>
    </row>
    <row r="1637" spans="3:4">
      <c r="C1637" s="445" t="s">
        <v>478</v>
      </c>
      <c r="D1637" s="524" t="s">
        <v>2041</v>
      </c>
    </row>
    <row r="1638" spans="3:4">
      <c r="C1638" s="445" t="s">
        <v>478</v>
      </c>
      <c r="D1638" s="524" t="s">
        <v>2042</v>
      </c>
    </row>
    <row r="1639" spans="3:4">
      <c r="C1639" s="445" t="s">
        <v>478</v>
      </c>
      <c r="D1639" s="524" t="s">
        <v>2043</v>
      </c>
    </row>
    <row r="1640" spans="3:4">
      <c r="C1640" s="445" t="s">
        <v>480</v>
      </c>
      <c r="D1640" s="524" t="s">
        <v>2044</v>
      </c>
    </row>
    <row r="1641" spans="3:4">
      <c r="C1641" s="445" t="s">
        <v>480</v>
      </c>
      <c r="D1641" s="524" t="s">
        <v>2045</v>
      </c>
    </row>
    <row r="1642" spans="3:4">
      <c r="C1642" s="445" t="s">
        <v>480</v>
      </c>
      <c r="D1642" s="524" t="s">
        <v>2046</v>
      </c>
    </row>
    <row r="1643" spans="3:4">
      <c r="C1643" s="445" t="s">
        <v>480</v>
      </c>
      <c r="D1643" s="524" t="s">
        <v>2047</v>
      </c>
    </row>
    <row r="1644" spans="3:4">
      <c r="C1644" s="445" t="s">
        <v>480</v>
      </c>
      <c r="D1644" s="524" t="s">
        <v>2048</v>
      </c>
    </row>
    <row r="1645" spans="3:4">
      <c r="C1645" s="445" t="s">
        <v>480</v>
      </c>
      <c r="D1645" s="524" t="s">
        <v>2049</v>
      </c>
    </row>
    <row r="1646" spans="3:4">
      <c r="C1646" s="445" t="s">
        <v>480</v>
      </c>
      <c r="D1646" s="524" t="s">
        <v>2050</v>
      </c>
    </row>
    <row r="1647" spans="3:4">
      <c r="C1647" s="445" t="s">
        <v>480</v>
      </c>
      <c r="D1647" s="524" t="s">
        <v>2051</v>
      </c>
    </row>
    <row r="1648" spans="3:4">
      <c r="C1648" s="445" t="s">
        <v>480</v>
      </c>
      <c r="D1648" s="524" t="s">
        <v>2052</v>
      </c>
    </row>
    <row r="1649" spans="3:4">
      <c r="C1649" s="445" t="s">
        <v>480</v>
      </c>
      <c r="D1649" s="524" t="s">
        <v>2053</v>
      </c>
    </row>
    <row r="1650" spans="3:4">
      <c r="C1650" s="445" t="s">
        <v>480</v>
      </c>
      <c r="D1650" s="524" t="s">
        <v>2054</v>
      </c>
    </row>
    <row r="1651" spans="3:4">
      <c r="C1651" s="445" t="s">
        <v>480</v>
      </c>
      <c r="D1651" s="524" t="s">
        <v>2055</v>
      </c>
    </row>
    <row r="1652" spans="3:4">
      <c r="C1652" s="445" t="s">
        <v>480</v>
      </c>
      <c r="D1652" s="524" t="s">
        <v>2056</v>
      </c>
    </row>
    <row r="1653" spans="3:4">
      <c r="C1653" s="445" t="s">
        <v>480</v>
      </c>
      <c r="D1653" s="524" t="s">
        <v>2057</v>
      </c>
    </row>
    <row r="1654" spans="3:4">
      <c r="C1654" s="445" t="s">
        <v>480</v>
      </c>
      <c r="D1654" s="524" t="s">
        <v>2058</v>
      </c>
    </row>
    <row r="1655" spans="3:4">
      <c r="C1655" s="445" t="s">
        <v>480</v>
      </c>
      <c r="D1655" s="524" t="s">
        <v>2059</v>
      </c>
    </row>
    <row r="1656" spans="3:4">
      <c r="C1656" s="445" t="s">
        <v>480</v>
      </c>
      <c r="D1656" s="524" t="s">
        <v>2060</v>
      </c>
    </row>
    <row r="1657" spans="3:4">
      <c r="C1657" s="445" t="s">
        <v>480</v>
      </c>
      <c r="D1657" s="524" t="s">
        <v>2061</v>
      </c>
    </row>
    <row r="1658" spans="3:4">
      <c r="C1658" s="445" t="s">
        <v>480</v>
      </c>
      <c r="D1658" s="524" t="s">
        <v>2062</v>
      </c>
    </row>
    <row r="1659" spans="3:4">
      <c r="C1659" s="445" t="s">
        <v>480</v>
      </c>
      <c r="D1659" s="524" t="s">
        <v>2063</v>
      </c>
    </row>
    <row r="1660" spans="3:4">
      <c r="C1660" s="445" t="s">
        <v>480</v>
      </c>
      <c r="D1660" s="524" t="s">
        <v>2064</v>
      </c>
    </row>
    <row r="1661" spans="3:4">
      <c r="C1661" s="445" t="s">
        <v>480</v>
      </c>
      <c r="D1661" s="524" t="s">
        <v>2065</v>
      </c>
    </row>
    <row r="1662" spans="3:4">
      <c r="C1662" s="445" t="s">
        <v>480</v>
      </c>
      <c r="D1662" s="524" t="s">
        <v>753</v>
      </c>
    </row>
    <row r="1663" spans="3:4">
      <c r="C1663" s="445" t="s">
        <v>480</v>
      </c>
      <c r="D1663" s="524" t="s">
        <v>2066</v>
      </c>
    </row>
    <row r="1664" spans="3:4">
      <c r="C1664" s="445" t="s">
        <v>480</v>
      </c>
      <c r="D1664" s="524" t="s">
        <v>2067</v>
      </c>
    </row>
    <row r="1665" spans="3:4">
      <c r="C1665" s="445" t="s">
        <v>480</v>
      </c>
      <c r="D1665" s="524" t="s">
        <v>2068</v>
      </c>
    </row>
    <row r="1666" spans="3:4">
      <c r="C1666" s="445" t="s">
        <v>482</v>
      </c>
      <c r="D1666" s="524" t="s">
        <v>2069</v>
      </c>
    </row>
    <row r="1667" spans="3:4">
      <c r="C1667" s="445" t="s">
        <v>482</v>
      </c>
      <c r="D1667" s="524" t="s">
        <v>2070</v>
      </c>
    </row>
    <row r="1668" spans="3:4">
      <c r="C1668" s="445" t="s">
        <v>482</v>
      </c>
      <c r="D1668" s="524" t="s">
        <v>2071</v>
      </c>
    </row>
    <row r="1669" spans="3:4">
      <c r="C1669" s="445" t="s">
        <v>482</v>
      </c>
      <c r="D1669" s="524" t="s">
        <v>2072</v>
      </c>
    </row>
    <row r="1670" spans="3:4">
      <c r="C1670" s="445" t="s">
        <v>482</v>
      </c>
      <c r="D1670" s="524" t="s">
        <v>2073</v>
      </c>
    </row>
    <row r="1671" spans="3:4">
      <c r="C1671" s="445" t="s">
        <v>482</v>
      </c>
      <c r="D1671" s="524" t="s">
        <v>2074</v>
      </c>
    </row>
    <row r="1672" spans="3:4">
      <c r="C1672" s="445" t="s">
        <v>482</v>
      </c>
      <c r="D1672" s="524" t="s">
        <v>2075</v>
      </c>
    </row>
    <row r="1673" spans="3:4">
      <c r="C1673" s="445" t="s">
        <v>482</v>
      </c>
      <c r="D1673" s="524" t="s">
        <v>2076</v>
      </c>
    </row>
    <row r="1674" spans="3:4">
      <c r="C1674" s="445" t="s">
        <v>482</v>
      </c>
      <c r="D1674" s="524" t="s">
        <v>2077</v>
      </c>
    </row>
    <row r="1675" spans="3:4">
      <c r="C1675" s="445" t="s">
        <v>482</v>
      </c>
      <c r="D1675" s="524" t="s">
        <v>2078</v>
      </c>
    </row>
    <row r="1676" spans="3:4">
      <c r="C1676" s="445" t="s">
        <v>482</v>
      </c>
      <c r="D1676" s="524" t="s">
        <v>2079</v>
      </c>
    </row>
    <row r="1677" spans="3:4">
      <c r="C1677" s="445" t="s">
        <v>482</v>
      </c>
      <c r="D1677" s="524" t="s">
        <v>2080</v>
      </c>
    </row>
    <row r="1678" spans="3:4">
      <c r="C1678" s="445" t="s">
        <v>482</v>
      </c>
      <c r="D1678" s="524" t="s">
        <v>2081</v>
      </c>
    </row>
    <row r="1679" spans="3:4">
      <c r="C1679" s="445" t="s">
        <v>482</v>
      </c>
      <c r="D1679" s="524" t="s">
        <v>2082</v>
      </c>
    </row>
    <row r="1680" spans="3:4">
      <c r="C1680" s="445" t="s">
        <v>482</v>
      </c>
      <c r="D1680" s="524" t="s">
        <v>2083</v>
      </c>
    </row>
    <row r="1681" spans="3:4">
      <c r="C1681" s="445" t="s">
        <v>482</v>
      </c>
      <c r="D1681" s="524" t="s">
        <v>2084</v>
      </c>
    </row>
    <row r="1682" spans="3:4">
      <c r="C1682" s="445" t="s">
        <v>482</v>
      </c>
      <c r="D1682" s="524" t="s">
        <v>2085</v>
      </c>
    </row>
    <row r="1683" spans="3:4">
      <c r="C1683" s="445" t="s">
        <v>482</v>
      </c>
      <c r="D1683" s="524" t="s">
        <v>2086</v>
      </c>
    </row>
    <row r="1684" spans="3:4">
      <c r="C1684" s="445" t="s">
        <v>482</v>
      </c>
      <c r="D1684" s="524" t="s">
        <v>2087</v>
      </c>
    </row>
    <row r="1685" spans="3:4">
      <c r="C1685" s="445" t="s">
        <v>482</v>
      </c>
      <c r="D1685" s="524" t="s">
        <v>2088</v>
      </c>
    </row>
    <row r="1686" spans="3:4">
      <c r="C1686" s="445" t="s">
        <v>482</v>
      </c>
      <c r="D1686" s="524" t="s">
        <v>2089</v>
      </c>
    </row>
    <row r="1687" spans="3:4">
      <c r="C1687" s="445" t="s">
        <v>482</v>
      </c>
      <c r="D1687" s="524" t="s">
        <v>2090</v>
      </c>
    </row>
    <row r="1688" spans="3:4">
      <c r="C1688" s="445" t="s">
        <v>482</v>
      </c>
      <c r="D1688" s="524" t="s">
        <v>2091</v>
      </c>
    </row>
    <row r="1689" spans="3:4">
      <c r="C1689" s="445" t="s">
        <v>482</v>
      </c>
      <c r="D1689" s="524" t="s">
        <v>2092</v>
      </c>
    </row>
    <row r="1690" spans="3:4">
      <c r="C1690" s="445" t="s">
        <v>482</v>
      </c>
      <c r="D1690" s="524" t="s">
        <v>2093</v>
      </c>
    </row>
    <row r="1691" spans="3:4">
      <c r="C1691" s="445" t="s">
        <v>482</v>
      </c>
      <c r="D1691" s="524" t="s">
        <v>2094</v>
      </c>
    </row>
    <row r="1692" spans="3:4">
      <c r="C1692" s="445" t="s">
        <v>482</v>
      </c>
      <c r="D1692" s="524" t="s">
        <v>2095</v>
      </c>
    </row>
    <row r="1693" spans="3:4">
      <c r="C1693" s="445" t="s">
        <v>482</v>
      </c>
      <c r="D1693" s="524" t="s">
        <v>2096</v>
      </c>
    </row>
    <row r="1694" spans="3:4">
      <c r="C1694" s="445" t="s">
        <v>482</v>
      </c>
      <c r="D1694" s="524" t="s">
        <v>2097</v>
      </c>
    </row>
    <row r="1695" spans="3:4">
      <c r="C1695" s="445" t="s">
        <v>482</v>
      </c>
      <c r="D1695" s="524" t="s">
        <v>2098</v>
      </c>
    </row>
    <row r="1696" spans="3:4">
      <c r="C1696" s="445" t="s">
        <v>482</v>
      </c>
      <c r="D1696" s="524" t="s">
        <v>2099</v>
      </c>
    </row>
    <row r="1697" spans="3:4">
      <c r="C1697" s="445" t="s">
        <v>482</v>
      </c>
      <c r="D1697" s="524" t="s">
        <v>2100</v>
      </c>
    </row>
    <row r="1698" spans="3:4">
      <c r="C1698" s="445" t="s">
        <v>482</v>
      </c>
      <c r="D1698" s="524" t="s">
        <v>2101</v>
      </c>
    </row>
    <row r="1699" spans="3:4">
      <c r="C1699" s="445" t="s">
        <v>482</v>
      </c>
      <c r="D1699" s="524" t="s">
        <v>2102</v>
      </c>
    </row>
    <row r="1700" spans="3:4">
      <c r="C1700" s="445" t="s">
        <v>482</v>
      </c>
      <c r="D1700" s="524" t="s">
        <v>2103</v>
      </c>
    </row>
    <row r="1701" spans="3:4">
      <c r="C1701" s="445" t="s">
        <v>482</v>
      </c>
      <c r="D1701" s="524" t="s">
        <v>2104</v>
      </c>
    </row>
    <row r="1702" spans="3:4">
      <c r="C1702" s="445" t="s">
        <v>482</v>
      </c>
      <c r="D1702" s="524" t="s">
        <v>2105</v>
      </c>
    </row>
    <row r="1703" spans="3:4">
      <c r="C1703" s="445" t="s">
        <v>482</v>
      </c>
      <c r="D1703" s="524" t="s">
        <v>2106</v>
      </c>
    </row>
    <row r="1704" spans="3:4">
      <c r="C1704" s="445" t="s">
        <v>482</v>
      </c>
      <c r="D1704" s="524" t="s">
        <v>2107</v>
      </c>
    </row>
    <row r="1705" spans="3:4">
      <c r="C1705" s="445" t="s">
        <v>482</v>
      </c>
      <c r="D1705" s="524" t="s">
        <v>2108</v>
      </c>
    </row>
    <row r="1706" spans="3:4">
      <c r="C1706" s="445" t="s">
        <v>482</v>
      </c>
      <c r="D1706" s="524" t="s">
        <v>2109</v>
      </c>
    </row>
    <row r="1707" spans="3:4">
      <c r="C1707" s="445" t="s">
        <v>482</v>
      </c>
      <c r="D1707" s="524" t="s">
        <v>2110</v>
      </c>
    </row>
    <row r="1708" spans="3:4">
      <c r="C1708" s="445" t="s">
        <v>482</v>
      </c>
      <c r="D1708" s="524" t="s">
        <v>2111</v>
      </c>
    </row>
    <row r="1709" spans="3:4">
      <c r="C1709" s="445" t="s">
        <v>484</v>
      </c>
      <c r="D1709" s="524" t="s">
        <v>2112</v>
      </c>
    </row>
    <row r="1710" spans="3:4">
      <c r="C1710" s="445" t="s">
        <v>484</v>
      </c>
      <c r="D1710" s="524" t="s">
        <v>2113</v>
      </c>
    </row>
    <row r="1711" spans="3:4">
      <c r="C1711" s="445" t="s">
        <v>484</v>
      </c>
      <c r="D1711" s="524" t="s">
        <v>2114</v>
      </c>
    </row>
    <row r="1712" spans="3:4">
      <c r="C1712" s="445" t="s">
        <v>484</v>
      </c>
      <c r="D1712" s="524" t="s">
        <v>2115</v>
      </c>
    </row>
    <row r="1713" spans="3:4">
      <c r="C1713" s="445" t="s">
        <v>484</v>
      </c>
      <c r="D1713" s="524" t="s">
        <v>2116</v>
      </c>
    </row>
    <row r="1714" spans="3:4">
      <c r="C1714" s="445" t="s">
        <v>484</v>
      </c>
      <c r="D1714" s="524" t="s">
        <v>2117</v>
      </c>
    </row>
    <row r="1715" spans="3:4">
      <c r="C1715" s="445" t="s">
        <v>484</v>
      </c>
      <c r="D1715" s="524" t="s">
        <v>2118</v>
      </c>
    </row>
    <row r="1716" spans="3:4">
      <c r="C1716" s="445" t="s">
        <v>484</v>
      </c>
      <c r="D1716" s="524" t="s">
        <v>2119</v>
      </c>
    </row>
    <row r="1717" spans="3:4">
      <c r="C1717" s="445" t="s">
        <v>484</v>
      </c>
      <c r="D1717" s="524" t="s">
        <v>2120</v>
      </c>
    </row>
    <row r="1718" spans="3:4">
      <c r="C1718" s="445" t="s">
        <v>484</v>
      </c>
      <c r="D1718" s="524" t="s">
        <v>2121</v>
      </c>
    </row>
    <row r="1719" spans="3:4">
      <c r="C1719" s="445" t="s">
        <v>484</v>
      </c>
      <c r="D1719" s="524" t="s">
        <v>2122</v>
      </c>
    </row>
    <row r="1720" spans="3:4">
      <c r="C1720" s="445" t="s">
        <v>484</v>
      </c>
      <c r="D1720" s="524" t="s">
        <v>2123</v>
      </c>
    </row>
    <row r="1721" spans="3:4">
      <c r="C1721" s="445" t="s">
        <v>484</v>
      </c>
      <c r="D1721" s="524" t="s">
        <v>2124</v>
      </c>
    </row>
    <row r="1722" spans="3:4">
      <c r="C1722" s="445" t="s">
        <v>484</v>
      </c>
      <c r="D1722" s="524" t="s">
        <v>2125</v>
      </c>
    </row>
    <row r="1723" spans="3:4">
      <c r="C1723" s="445" t="s">
        <v>484</v>
      </c>
      <c r="D1723" s="524" t="s">
        <v>2126</v>
      </c>
    </row>
    <row r="1724" spans="3:4">
      <c r="C1724" s="445" t="s">
        <v>484</v>
      </c>
      <c r="D1724" s="524" t="s">
        <v>2127</v>
      </c>
    </row>
    <row r="1725" spans="3:4">
      <c r="C1725" s="445" t="s">
        <v>484</v>
      </c>
      <c r="D1725" s="524" t="s">
        <v>2128</v>
      </c>
    </row>
    <row r="1726" spans="3:4">
      <c r="C1726" s="445" t="s">
        <v>484</v>
      </c>
      <c r="D1726" s="524" t="s">
        <v>2129</v>
      </c>
    </row>
    <row r="1727" spans="3:4">
      <c r="C1727" s="445" t="s">
        <v>484</v>
      </c>
      <c r="D1727" s="524" t="s">
        <v>2130</v>
      </c>
    </row>
    <row r="1728" spans="3:4">
      <c r="C1728" s="445" t="s">
        <v>484</v>
      </c>
      <c r="D1728" s="524" t="s">
        <v>2131</v>
      </c>
    </row>
    <row r="1729" spans="3:4">
      <c r="C1729" s="445" t="s">
        <v>484</v>
      </c>
      <c r="D1729" s="524" t="s">
        <v>2132</v>
      </c>
    </row>
    <row r="1730" spans="3:4">
      <c r="C1730" s="445" t="s">
        <v>484</v>
      </c>
      <c r="D1730" s="524" t="s">
        <v>2133</v>
      </c>
    </row>
    <row r="1731" spans="3:4">
      <c r="C1731" s="445" t="s">
        <v>484</v>
      </c>
      <c r="D1731" s="524" t="s">
        <v>2134</v>
      </c>
    </row>
    <row r="1732" spans="3:4">
      <c r="C1732" s="445" t="s">
        <v>484</v>
      </c>
      <c r="D1732" s="524" t="s">
        <v>2135</v>
      </c>
    </row>
    <row r="1733" spans="3:4">
      <c r="C1733" s="445" t="s">
        <v>484</v>
      </c>
      <c r="D1733" s="524" t="s">
        <v>2136</v>
      </c>
    </row>
    <row r="1734" spans="3:4">
      <c r="C1734" s="445" t="s">
        <v>484</v>
      </c>
      <c r="D1734" s="524" t="s">
        <v>2137</v>
      </c>
    </row>
    <row r="1735" spans="3:4">
      <c r="C1735" s="445" t="s">
        <v>484</v>
      </c>
      <c r="D1735" s="524" t="s">
        <v>2138</v>
      </c>
    </row>
    <row r="1736" spans="3:4">
      <c r="C1736" s="445" t="s">
        <v>484</v>
      </c>
      <c r="D1736" s="524" t="s">
        <v>2139</v>
      </c>
    </row>
    <row r="1737" spans="3:4">
      <c r="C1737" s="445" t="s">
        <v>484</v>
      </c>
      <c r="D1737" s="524" t="s">
        <v>2140</v>
      </c>
    </row>
    <row r="1738" spans="3:4">
      <c r="C1738" s="445" t="s">
        <v>484</v>
      </c>
      <c r="D1738" s="524" t="s">
        <v>2141</v>
      </c>
    </row>
    <row r="1739" spans="3:4">
      <c r="C1739" s="445" t="s">
        <v>484</v>
      </c>
      <c r="D1739" s="524" t="s">
        <v>2142</v>
      </c>
    </row>
    <row r="1740" spans="3:4">
      <c r="C1740" s="445" t="s">
        <v>484</v>
      </c>
      <c r="D1740" s="524" t="s">
        <v>2143</v>
      </c>
    </row>
    <row r="1741" spans="3:4">
      <c r="C1741" s="445" t="s">
        <v>484</v>
      </c>
      <c r="D1741" s="524" t="s">
        <v>2144</v>
      </c>
    </row>
    <row r="1742" spans="3:4">
      <c r="C1742" s="445" t="s">
        <v>484</v>
      </c>
      <c r="D1742" s="524" t="s">
        <v>2145</v>
      </c>
    </row>
    <row r="1743" spans="3:4">
      <c r="C1743" s="445" t="s">
        <v>484</v>
      </c>
      <c r="D1743" s="524" t="s">
        <v>2146</v>
      </c>
    </row>
    <row r="1744" spans="3:4">
      <c r="C1744" s="445" t="s">
        <v>484</v>
      </c>
      <c r="D1744" s="524" t="s">
        <v>2147</v>
      </c>
    </row>
    <row r="1745" spans="3:4">
      <c r="C1745" s="445" t="s">
        <v>484</v>
      </c>
      <c r="D1745" s="524" t="s">
        <v>2148</v>
      </c>
    </row>
    <row r="1746" spans="3:4">
      <c r="C1746" s="445" t="s">
        <v>484</v>
      </c>
      <c r="D1746" s="524" t="s">
        <v>2149</v>
      </c>
    </row>
    <row r="1747" spans="3:4">
      <c r="C1747" s="445" t="s">
        <v>484</v>
      </c>
      <c r="D1747" s="524" t="s">
        <v>2150</v>
      </c>
    </row>
    <row r="1748" spans="3:4">
      <c r="C1748" s="445" t="s">
        <v>484</v>
      </c>
      <c r="D1748" s="524" t="s">
        <v>2151</v>
      </c>
    </row>
    <row r="1749" spans="3:4">
      <c r="C1749" s="525" t="s">
        <v>484</v>
      </c>
      <c r="D1749" s="526" t="s">
        <v>2152</v>
      </c>
    </row>
  </sheetData>
  <sheetProtection algorithmName="SHA-512" hashValue="3zoAiZx/9OhWHEOgfS7Lm9pEXCuVimTqHfq94nRUvmKHisr3L/USNXr/rpilzYjiJhY8NMfHZvAm1Qr749ZKGg==" saltValue="5vbwemrPbf/jeyXw0UD8Ow==" spinCount="100000" sheet="1" objects="1" scenarios="1"/>
  <phoneticPr fontId="76"/>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和彦</dc:creator>
  <dc:description/>
  <cp:lastModifiedBy>小林　和彦</cp:lastModifiedBy>
  <cp:revision>0</cp:revision>
  <cp:lastPrinted>2025-02-07T08:53:54Z</cp:lastPrinted>
  <dcterms:created xsi:type="dcterms:W3CDTF">2023-01-10T13:53:21Z</dcterms:created>
  <dcterms:modified xsi:type="dcterms:W3CDTF">2026-05-13T06:19:33Z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ies>
</file>